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5D12D47-A2FC-43F0-BE44-4B1E4C68F6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 l="1"/>
  <c r="G3" i="1" l="1"/>
  <c r="G2" i="1" l="1"/>
  <c r="G1" i="1"/>
  <c r="D10" i="1" l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C12" i="1"/>
  <c r="AJ11" i="1"/>
  <c r="AE11" i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2" i="1" l="1"/>
  <c r="AE12" i="1" s="1"/>
  <c r="AH13" i="1" s="1"/>
  <c r="AC13" i="1"/>
  <c r="AI119" i="1"/>
  <c r="AJ119" i="1" s="1"/>
  <c r="AL118" i="1" s="1"/>
  <c r="J10" i="1" s="1"/>
  <c r="G10" i="1"/>
  <c r="T14" i="1"/>
  <c r="AH121" i="1"/>
  <c r="AI120" i="1"/>
  <c r="AJ120" i="1" s="1"/>
  <c r="A12" i="1"/>
  <c r="E12" i="1"/>
  <c r="D11" i="1"/>
  <c r="F11" i="1" s="1"/>
  <c r="AE13" i="1" l="1"/>
  <c r="AH14" i="1" s="1"/>
  <c r="AE14" i="1" s="1"/>
  <c r="AC14" i="1"/>
  <c r="AL119" i="1"/>
  <c r="AK118" i="1"/>
  <c r="H10" i="1" s="1"/>
  <c r="I10" i="1" s="1"/>
  <c r="K10" i="1" s="1"/>
  <c r="L10" i="1" s="1"/>
  <c r="G11" i="1"/>
  <c r="AK119" i="1"/>
  <c r="E13" i="1"/>
  <c r="D12" i="1"/>
  <c r="F12" i="1" s="1"/>
  <c r="T15" i="1"/>
  <c r="A13" i="1"/>
  <c r="AI121" i="1"/>
  <c r="AJ121" i="1" s="1"/>
  <c r="AH122" i="1"/>
  <c r="AC15" i="1" l="1"/>
  <c r="O10" i="1"/>
  <c r="P10" i="1" s="1"/>
  <c r="X10" i="1" s="1"/>
  <c r="B10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H16" i="1" l="1"/>
  <c r="AE16" i="1" s="1"/>
  <c r="AC16" i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H17" i="1" l="1"/>
  <c r="AE17" i="1" s="1"/>
  <c r="AC17" i="1"/>
  <c r="AC18" i="1" s="1"/>
  <c r="A16" i="1"/>
  <c r="AK122" i="1"/>
  <c r="D15" i="1"/>
  <c r="F15" i="1" s="1"/>
  <c r="E16" i="1"/>
  <c r="T18" i="1"/>
  <c r="AH125" i="1"/>
  <c r="AI124" i="1"/>
  <c r="AJ124" i="1" s="1"/>
  <c r="AL123" i="1" s="1"/>
  <c r="G14" i="1"/>
  <c r="AC19" i="1" l="1"/>
  <c r="AH18" i="1"/>
  <c r="AE18" i="1" s="1"/>
  <c r="G15" i="1"/>
  <c r="T19" i="1"/>
  <c r="A17" i="1"/>
  <c r="AK123" i="1"/>
  <c r="AH126" i="1"/>
  <c r="AI125" i="1"/>
  <c r="AJ125" i="1" s="1"/>
  <c r="AL124" i="1" s="1"/>
  <c r="D16" i="1"/>
  <c r="F16" i="1" s="1"/>
  <c r="E17" i="1"/>
  <c r="AH19" i="1" l="1"/>
  <c r="AE19" i="1" s="1"/>
  <c r="AC20" i="1"/>
  <c r="T20" i="1"/>
  <c r="AK124" i="1"/>
  <c r="A18" i="1"/>
  <c r="G16" i="1"/>
  <c r="D17" i="1"/>
  <c r="F17" i="1" s="1"/>
  <c r="E18" i="1"/>
  <c r="AI126" i="1"/>
  <c r="AJ126" i="1" s="1"/>
  <c r="AH127" i="1"/>
  <c r="AC21" i="1" l="1"/>
  <c r="AH20" i="1"/>
  <c r="AE20" i="1" s="1"/>
  <c r="G17" i="1"/>
  <c r="AK125" i="1"/>
  <c r="AH128" i="1"/>
  <c r="AI127" i="1"/>
  <c r="AJ127" i="1" s="1"/>
  <c r="AL125" i="1"/>
  <c r="A19" i="1"/>
  <c r="E19" i="1"/>
  <c r="D18" i="1"/>
  <c r="F18" i="1" s="1"/>
  <c r="T21" i="1"/>
  <c r="AH21" i="1" l="1"/>
  <c r="AE21" i="1" s="1"/>
  <c r="AC22" i="1"/>
  <c r="AH129" i="1"/>
  <c r="AI128" i="1"/>
  <c r="AJ128" i="1" s="1"/>
  <c r="T22" i="1"/>
  <c r="D19" i="1"/>
  <c r="F19" i="1" s="1"/>
  <c r="E20" i="1"/>
  <c r="A20" i="1"/>
  <c r="G18" i="1"/>
  <c r="AK126" i="1"/>
  <c r="AL126" i="1"/>
  <c r="AH22" i="1" l="1"/>
  <c r="AE22" i="1" s="1"/>
  <c r="AH130" i="1"/>
  <c r="AI129" i="1"/>
  <c r="AJ129" i="1" s="1"/>
  <c r="E21" i="1"/>
  <c r="D20" i="1"/>
  <c r="F20" i="1" s="1"/>
  <c r="T23" i="1"/>
  <c r="AK127" i="1"/>
  <c r="AL127" i="1"/>
  <c r="A21" i="1"/>
  <c r="G19" i="1"/>
  <c r="G20" i="1" l="1"/>
  <c r="AK128" i="1"/>
  <c r="T24" i="1"/>
  <c r="A22" i="1"/>
  <c r="D21" i="1"/>
  <c r="F21" i="1" s="1"/>
  <c r="E22" i="1"/>
  <c r="AH131" i="1"/>
  <c r="AI130" i="1"/>
  <c r="AJ130" i="1" s="1"/>
  <c r="AL128" i="1"/>
  <c r="T25" i="1" l="1"/>
  <c r="AK129" i="1"/>
  <c r="D22" i="1"/>
  <c r="F22" i="1" s="1"/>
  <c r="E23" i="1"/>
  <c r="AL129" i="1"/>
  <c r="AI131" i="1"/>
  <c r="AJ131" i="1" s="1"/>
  <c r="AL130" i="1" s="1"/>
  <c r="AH132" i="1"/>
  <c r="G21" i="1"/>
  <c r="A23" i="1"/>
  <c r="AH133" i="1" l="1"/>
  <c r="AI132" i="1"/>
  <c r="AJ132" i="1" s="1"/>
  <c r="E24" i="1"/>
  <c r="D23" i="1"/>
  <c r="F23" i="1" s="1"/>
  <c r="A24" i="1"/>
  <c r="G22" i="1"/>
  <c r="T26" i="1"/>
  <c r="AK130" i="1"/>
  <c r="G23" i="1" l="1"/>
  <c r="AK131" i="1"/>
  <c r="T27" i="1"/>
  <c r="AL131" i="1"/>
  <c r="A25" i="1"/>
  <c r="AH134" i="1"/>
  <c r="AI133" i="1"/>
  <c r="AJ133" i="1" s="1"/>
  <c r="D24" i="1"/>
  <c r="F24" i="1" s="1"/>
  <c r="E25" i="1"/>
  <c r="G24" i="1" l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34" i="1"/>
  <c r="G32" i="1"/>
  <c r="AD12" i="1" l="1"/>
  <c r="AI143" i="1"/>
  <c r="AJ143" i="1" s="1"/>
  <c r="AH144" i="1"/>
  <c r="A35" i="1"/>
  <c r="G33" i="1"/>
  <c r="D34" i="1"/>
  <c r="F34" i="1" s="1"/>
  <c r="E35" i="1"/>
  <c r="AK141" i="1"/>
  <c r="T37" i="1"/>
  <c r="AL141" i="1"/>
  <c r="AL11" i="1" l="1"/>
  <c r="AA10" i="1" s="1"/>
  <c r="AF12" i="1"/>
  <c r="AG12" i="1" s="1"/>
  <c r="AJ12" i="1" s="1"/>
  <c r="G34" i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D13" i="1" s="1"/>
  <c r="AL146" i="1"/>
  <c r="G38" i="1"/>
  <c r="AL12" i="1" l="1"/>
  <c r="AF13" i="1"/>
  <c r="AG13" i="1" s="1"/>
  <c r="AJ13" i="1" s="1"/>
  <c r="A41" i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D14" i="1" s="1"/>
  <c r="AK152" i="1"/>
  <c r="A46" i="1"/>
  <c r="AL152" i="1"/>
  <c r="AI155" i="1" l="1"/>
  <c r="AJ155" i="1" s="1"/>
  <c r="AH156" i="1"/>
  <c r="AK153" i="1"/>
  <c r="AL153" i="1"/>
  <c r="T49" i="1"/>
  <c r="A47" i="1"/>
  <c r="AL13" i="1" l="1"/>
  <c r="AF14" i="1"/>
  <c r="AG14" i="1" s="1"/>
  <c r="AJ14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D15" i="1" s="1"/>
  <c r="AH167" i="1"/>
  <c r="A58" i="1"/>
  <c r="T60" i="1"/>
  <c r="AL164" i="1"/>
  <c r="AK165" i="1" l="1"/>
  <c r="A59" i="1"/>
  <c r="AL165" i="1"/>
  <c r="T61" i="1"/>
  <c r="AH168" i="1"/>
  <c r="AI167" i="1"/>
  <c r="AJ167" i="1" s="1"/>
  <c r="AK166" i="1" l="1"/>
  <c r="A60" i="1"/>
  <c r="T62" i="1"/>
  <c r="AL14" i="1"/>
  <c r="AF15" i="1"/>
  <c r="AG15" i="1" s="1"/>
  <c r="AJ15" i="1" s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L176" i="1"/>
  <c r="T72" i="1"/>
  <c r="AD16" i="1" l="1"/>
  <c r="AD18" i="1"/>
  <c r="AK177" i="1"/>
  <c r="A71" i="1"/>
  <c r="T73" i="1"/>
  <c r="AI179" i="1"/>
  <c r="AJ179" i="1" s="1"/>
  <c r="AH180" i="1"/>
  <c r="AL177" i="1"/>
  <c r="AL17" i="1" l="1"/>
  <c r="AF16" i="1"/>
  <c r="AG16" i="1" s="1"/>
  <c r="AJ16" i="1" s="1"/>
  <c r="AK178" i="1"/>
  <c r="A72" i="1"/>
  <c r="AL178" i="1"/>
  <c r="AH181" i="1"/>
  <c r="AI180" i="1"/>
  <c r="AJ180" i="1" s="1"/>
  <c r="T74" i="1"/>
  <c r="AL15" i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AD19" i="1" s="1"/>
  <c r="T78" i="1"/>
  <c r="A76" i="1"/>
  <c r="AL182" i="1"/>
  <c r="AL18" i="1" l="1"/>
  <c r="AF19" i="1"/>
  <c r="AG19" i="1" s="1"/>
  <c r="AJ19" i="1" s="1"/>
  <c r="AK183" i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D20" i="1" s="1"/>
  <c r="AL19" i="1" l="1"/>
  <c r="AF20" i="1"/>
  <c r="AG20" i="1" s="1"/>
  <c r="AJ20" i="1" s="1"/>
  <c r="AL189" i="1"/>
  <c r="AD17" i="1"/>
  <c r="AH192" i="1"/>
  <c r="AI191" i="1"/>
  <c r="AJ191" i="1" s="1"/>
  <c r="T85" i="1"/>
  <c r="AK189" i="1"/>
  <c r="A83" i="1"/>
  <c r="AF18" i="1" l="1"/>
  <c r="AG18" i="1" s="1"/>
  <c r="AJ18" i="1" s="1"/>
  <c r="AL16" i="1"/>
  <c r="AF17" i="1"/>
  <c r="AG17" i="1" s="1"/>
  <c r="AJ17" i="1" s="1"/>
  <c r="T86" i="1"/>
  <c r="A84" i="1"/>
  <c r="AK190" i="1"/>
  <c r="AL190" i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D21" i="1" s="1"/>
  <c r="AL194" i="1"/>
  <c r="AL20" i="1" l="1"/>
  <c r="AF21" i="1"/>
  <c r="AG21" i="1" s="1"/>
  <c r="AJ21" i="1" s="1"/>
  <c r="AK195" i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22" i="1" s="1"/>
  <c r="A94" i="1"/>
  <c r="T96" i="1"/>
  <c r="AK200" i="1"/>
  <c r="AL21" i="1" l="1"/>
  <c r="AF22" i="1"/>
  <c r="AG22" i="1" s="1"/>
  <c r="AJ22" i="1" s="1"/>
  <c r="J12" i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100" i="1"/>
  <c r="Q100" i="1" s="1"/>
  <c r="T102" i="1"/>
  <c r="R100" i="1" l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C3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L213" i="1" s="1"/>
  <c r="A106" i="1"/>
  <c r="Q106" i="1" s="1"/>
  <c r="AA105" i="1"/>
  <c r="AK212" i="1"/>
  <c r="I25" i="1" l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B21" i="1" l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T114" i="1"/>
  <c r="A112" i="1"/>
  <c r="Q112" i="1" s="1"/>
  <c r="AK218" i="1"/>
  <c r="AA111" i="1"/>
  <c r="X27" i="1" l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K224" i="1"/>
  <c r="L35" i="1" l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T126" i="1"/>
  <c r="A124" i="1"/>
  <c r="Q124" i="1" s="1"/>
  <c r="L41" i="1" l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K237" i="1" l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G61" i="1"/>
  <c r="L61" i="1"/>
  <c r="O61" i="1" s="1"/>
  <c r="P61" i="1" s="1"/>
  <c r="X61" i="1" s="1"/>
  <c r="B61" i="1" s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L71" i="1"/>
  <c r="O71" i="1" s="1"/>
  <c r="P71" i="1" s="1"/>
  <c r="X71" i="1" s="1"/>
  <c r="G71" i="1"/>
  <c r="I75" i="1"/>
  <c r="J74" i="1"/>
  <c r="K74" i="1" s="1"/>
  <c r="E74" i="1" s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G72" i="1"/>
  <c r="L72" i="1"/>
  <c r="O72" i="1" s="1"/>
  <c r="P72" i="1" s="1"/>
  <c r="X72" i="1" s="1"/>
  <c r="B72" i="1" s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I77" i="1"/>
  <c r="J76" i="1"/>
  <c r="K76" i="1" s="1"/>
  <c r="E76" i="1" s="1"/>
  <c r="U75" i="1"/>
  <c r="W75" i="1" s="1"/>
  <c r="D74" i="1"/>
  <c r="F74" i="1" s="1"/>
  <c r="R165" i="1"/>
  <c r="S165" i="1" s="1"/>
  <c r="Y165" i="1"/>
  <c r="C94" i="1"/>
  <c r="AA165" i="1"/>
  <c r="T168" i="1"/>
  <c r="A166" i="1"/>
  <c r="Q166" i="1" s="1"/>
  <c r="H165" i="1"/>
  <c r="O73" i="1" l="1"/>
  <c r="P73" i="1" s="1"/>
  <c r="X73" i="1" s="1"/>
  <c r="B73" i="1" s="1"/>
  <c r="M74" i="1"/>
  <c r="N74" i="1" s="1"/>
  <c r="G74" i="1"/>
  <c r="L74" i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M75" i="1" l="1"/>
  <c r="M76" i="1" s="1"/>
  <c r="M77" i="1" s="1"/>
  <c r="M78" i="1" s="1"/>
  <c r="O74" i="1"/>
  <c r="P74" i="1" s="1"/>
  <c r="X74" i="1" s="1"/>
  <c r="L75" i="1"/>
  <c r="G75" i="1"/>
  <c r="U77" i="1"/>
  <c r="W77" i="1" s="1"/>
  <c r="J78" i="1"/>
  <c r="K78" i="1" s="1"/>
  <c r="E78" i="1" s="1"/>
  <c r="I79" i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L81" i="1" l="1"/>
  <c r="O81" i="1" s="1"/>
  <c r="P81" i="1" s="1"/>
  <c r="X81" i="1" s="1"/>
  <c r="B81" i="1" s="1"/>
  <c r="G81" i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G84" i="1" l="1"/>
  <c r="L84" i="1"/>
  <c r="O84" i="1" s="1"/>
  <c r="P84" i="1" s="1"/>
  <c r="X84" i="1" s="1"/>
  <c r="B84" i="1" s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L85" i="1" l="1"/>
  <c r="O85" i="1" s="1"/>
  <c r="P85" i="1" s="1"/>
  <c r="G85" i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X85" i="1" l="1"/>
  <c r="B85" i="1" s="1"/>
  <c r="G86" i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G97" i="1" l="1"/>
  <c r="L97" i="1"/>
  <c r="O97" i="1" s="1"/>
  <c r="P97" i="1" s="1"/>
  <c r="X97" i="1" s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B97" i="1" l="1"/>
  <c r="G98" i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L102" i="1" l="1"/>
  <c r="O102" i="1" s="1"/>
  <c r="P102" i="1" s="1"/>
  <c r="G102" i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M103" i="1" l="1"/>
  <c r="M104" i="1" s="1"/>
  <c r="M105" i="1" s="1"/>
  <c r="M106" i="1" s="1"/>
  <c r="L103" i="1"/>
  <c r="G103" i="1"/>
  <c r="X102" i="1"/>
  <c r="B102" i="1" s="1"/>
  <c r="U105" i="1"/>
  <c r="W105" i="1" s="1"/>
  <c r="J106" i="1"/>
  <c r="K106" i="1" s="1"/>
  <c r="E106" i="1" s="1"/>
  <c r="I107" i="1"/>
  <c r="D104" i="1"/>
  <c r="F104" i="1" s="1"/>
  <c r="R195" i="1"/>
  <c r="S195" i="1" s="1"/>
  <c r="Y195" i="1"/>
  <c r="C124" i="1"/>
  <c r="AA195" i="1"/>
  <c r="T198" i="1"/>
  <c r="A196" i="1"/>
  <c r="Q196" i="1" s="1"/>
  <c r="H195" i="1"/>
  <c r="N103" i="1" l="1"/>
  <c r="N104" i="1" s="1"/>
  <c r="N105" i="1" s="1"/>
  <c r="N106" i="1" s="1"/>
  <c r="N107" i="1" s="1"/>
  <c r="G104" i="1"/>
  <c r="L104" i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O103" i="1" l="1"/>
  <c r="P103" i="1" s="1"/>
  <c r="X103" i="1" s="1"/>
  <c r="B103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B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G110" i="1" l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G114" i="1" l="1"/>
  <c r="L114" i="1"/>
  <c r="O114" i="1" s="1"/>
  <c r="P114" i="1" s="1"/>
  <c r="X114" i="1" s="1"/>
  <c r="B114" i="1" s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L115" i="1" l="1"/>
  <c r="O115" i="1" s="1"/>
  <c r="P115" i="1" s="1"/>
  <c r="X115" i="1" s="1"/>
  <c r="B115" i="1" s="1"/>
  <c r="G115" i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G122" i="1" l="1"/>
  <c r="L122" i="1"/>
  <c r="O122" i="1" s="1"/>
  <c r="P122" i="1" s="1"/>
  <c r="X122" i="1" s="1"/>
  <c r="B122" i="1" s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B126" i="1" s="1"/>
  <c r="Y218" i="1"/>
  <c r="R218" i="1"/>
  <c r="S218" i="1" s="1"/>
  <c r="C147" i="1"/>
  <c r="AA218" i="1"/>
  <c r="T221" i="1"/>
  <c r="A219" i="1"/>
  <c r="Q219" i="1" s="1"/>
  <c r="H218" i="1"/>
  <c r="G127" i="1" l="1"/>
  <c r="L127" i="1"/>
  <c r="O127" i="1" s="1"/>
  <c r="P127" i="1" s="1"/>
  <c r="X127" i="1" s="1"/>
  <c r="B127" i="1" s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G128" i="1" l="1"/>
  <c r="L128" i="1"/>
  <c r="O128" i="1" s="1"/>
  <c r="P128" i="1" s="1"/>
  <c r="X128" i="1" s="1"/>
  <c r="B128" i="1" s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G131" i="1" l="1"/>
  <c r="L131" i="1"/>
  <c r="O131" i="1" s="1"/>
  <c r="P131" i="1" s="1"/>
  <c r="X131" i="1" s="1"/>
  <c r="B131" i="1" s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L132" i="1" l="1"/>
  <c r="O132" i="1" s="1"/>
  <c r="P132" i="1" s="1"/>
  <c r="X132" i="1" s="1"/>
  <c r="B132" i="1" s="1"/>
  <c r="G132" i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L134" i="1" l="1"/>
  <c r="O134" i="1" s="1"/>
  <c r="P134" i="1" s="1"/>
  <c r="X134" i="1" s="1"/>
  <c r="B134" i="1" s="1"/>
  <c r="G134" i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M136" i="1" s="1"/>
  <c r="G135" i="1"/>
  <c r="L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N135" i="1" l="1"/>
  <c r="O135" i="1" s="1"/>
  <c r="P135" i="1" s="1"/>
  <c r="X135" i="1" s="1"/>
  <c r="B135" i="1" s="1"/>
  <c r="L136" i="1"/>
  <c r="M137" i="1" s="1"/>
  <c r="M138" i="1" s="1"/>
  <c r="M139" i="1" s="1"/>
  <c r="G136" i="1"/>
  <c r="U138" i="1"/>
  <c r="W138" i="1" s="1"/>
  <c r="D137" i="1"/>
  <c r="F137" i="1" s="1"/>
  <c r="I140" i="1"/>
  <c r="J139" i="1"/>
  <c r="K139" i="1" s="1"/>
  <c r="E139" i="1" s="1"/>
  <c r="R228" i="1"/>
  <c r="S228" i="1" s="1"/>
  <c r="Y228" i="1"/>
  <c r="C157" i="1"/>
  <c r="A229" i="1"/>
  <c r="Q229" i="1" s="1"/>
  <c r="H228" i="1"/>
  <c r="T231" i="1"/>
  <c r="AA228" i="1"/>
  <c r="N136" i="1" l="1"/>
  <c r="O136" i="1" s="1"/>
  <c r="P136" i="1" s="1"/>
  <c r="X136" i="1" s="1"/>
  <c r="B136" i="1" s="1"/>
  <c r="L137" i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N137" i="1" l="1"/>
  <c r="N138" i="1" s="1"/>
  <c r="N139" i="1" s="1"/>
  <c r="N140" i="1" s="1"/>
  <c r="N141" i="1" s="1"/>
  <c r="M141" i="1"/>
  <c r="G138" i="1"/>
  <c r="U140" i="1"/>
  <c r="W140" i="1" s="1"/>
  <c r="L138" i="1"/>
  <c r="J141" i="1"/>
  <c r="K141" i="1" s="1"/>
  <c r="E141" i="1" s="1"/>
  <c r="I142" i="1"/>
  <c r="D139" i="1"/>
  <c r="F139" i="1" s="1"/>
  <c r="Y230" i="1"/>
  <c r="R230" i="1"/>
  <c r="S230" i="1" s="1"/>
  <c r="C159" i="1"/>
  <c r="T233" i="1"/>
  <c r="A231" i="1"/>
  <c r="Q231" i="1" s="1"/>
  <c r="H230" i="1"/>
  <c r="AA230" i="1"/>
  <c r="O138" i="1" l="1"/>
  <c r="P138" i="1" s="1"/>
  <c r="X138" i="1" s="1"/>
  <c r="B138" i="1" s="1"/>
  <c r="O137" i="1"/>
  <c r="P137" i="1" s="1"/>
  <c r="X137" i="1" s="1"/>
  <c r="B137" i="1" s="1"/>
  <c r="G139" i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G141" i="1" l="1"/>
  <c r="L141" i="1"/>
  <c r="O141" i="1" s="1"/>
  <c r="P141" i="1" s="1"/>
  <c r="X141" i="1" s="1"/>
  <c r="B141" i="1" s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G142" i="1" l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L152" i="1" l="1"/>
  <c r="O152" i="1" s="1"/>
  <c r="P152" i="1" s="1"/>
  <c r="X152" i="1" s="1"/>
  <c r="B152" i="1" s="1"/>
  <c r="G152" i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L153" i="1" l="1"/>
  <c r="O153" i="1" s="1"/>
  <c r="P153" i="1" s="1"/>
  <c r="X153" i="1" s="1"/>
  <c r="B153" i="1" s="1"/>
  <c r="G153" i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G156" i="1" l="1"/>
  <c r="L156" i="1"/>
  <c r="O156" i="1" s="1"/>
  <c r="P156" i="1" s="1"/>
  <c r="X156" i="1" s="1"/>
  <c r="B156" i="1" s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G162" i="1" l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O164" i="1" l="1"/>
  <c r="P164" i="1" s="1"/>
  <c r="X164" i="1" s="1"/>
  <c r="B164" i="1" s="1"/>
  <c r="M165" i="1"/>
  <c r="N165" i="1" s="1"/>
  <c r="G165" i="1"/>
  <c r="L165" i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O165" i="1" l="1"/>
  <c r="P165" i="1" s="1"/>
  <c r="X165" i="1" s="1"/>
  <c r="B165" i="1" s="1"/>
  <c r="L166" i="1"/>
  <c r="M166" i="1"/>
  <c r="N166" i="1" s="1"/>
  <c r="N167" i="1" s="1"/>
  <c r="N168" i="1" s="1"/>
  <c r="N169" i="1" s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L173" i="1" l="1"/>
  <c r="O173" i="1" s="1"/>
  <c r="P173" i="1" s="1"/>
  <c r="X173" i="1" s="1"/>
  <c r="B173" i="1" s="1"/>
  <c r="G173" i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L174" i="1" l="1"/>
  <c r="O174" i="1" s="1"/>
  <c r="P174" i="1" s="1"/>
  <c r="X174" i="1" s="1"/>
  <c r="B174" i="1" s="1"/>
  <c r="G174" i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N178" i="1" l="1"/>
  <c r="L175" i="1"/>
  <c r="O175" i="1" s="1"/>
  <c r="P175" i="1" s="1"/>
  <c r="X175" i="1" s="1"/>
  <c r="B175" i="1" s="1"/>
  <c r="G175" i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M195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O194" i="1" l="1"/>
  <c r="P194" i="1" s="1"/>
  <c r="X194" i="1" s="1"/>
  <c r="B194" i="1" s="1"/>
  <c r="L195" i="1"/>
  <c r="G195" i="1"/>
  <c r="U197" i="1"/>
  <c r="W197" i="1" s="1"/>
  <c r="N195" i="1"/>
  <c r="N196" i="1" s="1"/>
  <c r="N197" i="1" s="1"/>
  <c r="N198" i="1" s="1"/>
  <c r="M196" i="1"/>
  <c r="M197" i="1" s="1"/>
  <c r="M198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O195" i="1" l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M199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L199" i="1" l="1"/>
  <c r="O199" i="1" s="1"/>
  <c r="P199" i="1" s="1"/>
  <c r="X199" i="1" s="1"/>
  <c r="B199" i="1" s="1"/>
  <c r="G199" i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L202" i="1" l="1"/>
  <c r="O202" i="1" s="1"/>
  <c r="P202" i="1" s="1"/>
  <c r="X202" i="1" s="1"/>
  <c r="B202" i="1" s="1"/>
  <c r="G202" i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G207" i="1" l="1"/>
  <c r="L207" i="1"/>
  <c r="O207" i="1" s="1"/>
  <c r="P207" i="1" s="1"/>
  <c r="X207" i="1" s="1"/>
  <c r="B207" i="1" s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L210" i="1" l="1"/>
  <c r="O210" i="1" s="1"/>
  <c r="P210" i="1" s="1"/>
  <c r="X210" i="1" s="1"/>
  <c r="B210" i="1" s="1"/>
  <c r="G210" i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G215" i="1" l="1"/>
  <c r="L215" i="1"/>
  <c r="O215" i="1" s="1"/>
  <c r="P215" i="1" s="1"/>
  <c r="X215" i="1" s="1"/>
  <c r="B215" i="1" s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O225" i="1" s="1"/>
  <c r="P225" i="1" s="1"/>
  <c r="X225" i="1" s="1"/>
  <c r="B225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M226" i="1" l="1"/>
  <c r="N226" i="1" s="1"/>
  <c r="N227" i="1" s="1"/>
  <c r="G226" i="1"/>
  <c r="L226" i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M227" i="1" l="1"/>
  <c r="O226" i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U229" i="1"/>
  <c r="W229" i="1" s="1"/>
  <c r="R319" i="1"/>
  <c r="S319" i="1" s="1"/>
  <c r="Y319" i="1"/>
  <c r="C248" i="1"/>
  <c r="T322" i="1"/>
  <c r="H319" i="1"/>
  <c r="A320" i="1"/>
  <c r="Q320" i="1" s="1"/>
  <c r="AA319" i="1"/>
  <c r="M228" i="1" l="1"/>
  <c r="L228" i="1"/>
  <c r="G228" i="1"/>
  <c r="U230" i="1"/>
  <c r="W230" i="1" s="1"/>
  <c r="I232" i="1"/>
  <c r="J231" i="1"/>
  <c r="K231" i="1" s="1"/>
  <c r="E231" i="1" s="1"/>
  <c r="D229" i="1"/>
  <c r="F229" i="1" s="1"/>
  <c r="Y320" i="1"/>
  <c r="R320" i="1"/>
  <c r="S320" i="1" s="1"/>
  <c r="C249" i="1"/>
  <c r="AA320" i="1"/>
  <c r="A321" i="1"/>
  <c r="Q321" i="1" s="1"/>
  <c r="H320" i="1"/>
  <c r="T323" i="1"/>
  <c r="M229" i="1" l="1"/>
  <c r="M230" i="1" s="1"/>
  <c r="M231" i="1" s="1"/>
  <c r="M232" i="1" s="1"/>
  <c r="N228" i="1"/>
  <c r="N229" i="1" s="1"/>
  <c r="N230" i="1" s="1"/>
  <c r="N231" i="1" s="1"/>
  <c r="N232" i="1" s="1"/>
  <c r="G229" i="1"/>
  <c r="L229" i="1"/>
  <c r="J232" i="1"/>
  <c r="K232" i="1" s="1"/>
  <c r="E232" i="1" s="1"/>
  <c r="I233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O229" i="1" l="1"/>
  <c r="P229" i="1" s="1"/>
  <c r="X229" i="1" s="1"/>
  <c r="B229" i="1" s="1"/>
  <c r="O228" i="1"/>
  <c r="P228" i="1" s="1"/>
  <c r="X228" i="1" s="1"/>
  <c r="B228" i="1" s="1"/>
  <c r="D231" i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G231" i="1" l="1"/>
  <c r="L231" i="1"/>
  <c r="O231" i="1" s="1"/>
  <c r="P231" i="1" s="1"/>
  <c r="X231" i="1" s="1"/>
  <c r="B231" i="1" s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L233" i="1" l="1"/>
  <c r="O233" i="1" s="1"/>
  <c r="P233" i="1" s="1"/>
  <c r="X233" i="1" s="1"/>
  <c r="B233" i="1" s="1"/>
  <c r="G233" i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L242" i="1" l="1"/>
  <c r="O242" i="1" s="1"/>
  <c r="P242" i="1" s="1"/>
  <c r="X242" i="1" s="1"/>
  <c r="B242" i="1" s="1"/>
  <c r="G242" i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L246" i="1" l="1"/>
  <c r="O246" i="1" s="1"/>
  <c r="P246" i="1" s="1"/>
  <c r="X246" i="1" s="1"/>
  <c r="B246" i="1" s="1"/>
  <c r="G246" i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L251" i="1" l="1"/>
  <c r="O251" i="1" s="1"/>
  <c r="P251" i="1" s="1"/>
  <c r="X251" i="1" s="1"/>
  <c r="B251" i="1" s="1"/>
  <c r="G251" i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O253" i="1" s="1"/>
  <c r="P253" i="1" s="1"/>
  <c r="X253" i="1" s="1"/>
  <c r="B253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M254" i="1" l="1"/>
  <c r="N254" i="1" s="1"/>
  <c r="G254" i="1"/>
  <c r="L254" i="1"/>
  <c r="U256" i="1"/>
  <c r="W256" i="1" s="1"/>
  <c r="D255" i="1"/>
  <c r="F255" i="1" s="1"/>
  <c r="J257" i="1"/>
  <c r="K257" i="1" s="1"/>
  <c r="E257" i="1" s="1"/>
  <c r="I258" i="1"/>
  <c r="Y346" i="1"/>
  <c r="R346" i="1"/>
  <c r="S346" i="1" s="1"/>
  <c r="C275" i="1"/>
  <c r="T349" i="1"/>
  <c r="AA346" i="1"/>
  <c r="H346" i="1"/>
  <c r="A347" i="1"/>
  <c r="Q347" i="1" s="1"/>
  <c r="M255" i="1" l="1"/>
  <c r="G255" i="1"/>
  <c r="L255" i="1"/>
  <c r="N255" i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M256" i="1" l="1"/>
  <c r="M257" i="1" s="1"/>
  <c r="M258" i="1" s="1"/>
  <c r="M259" i="1" s="1"/>
  <c r="G256" i="1"/>
  <c r="L256" i="1"/>
  <c r="O255" i="1"/>
  <c r="P255" i="1" s="1"/>
  <c r="X255" i="1" s="1"/>
  <c r="B255" i="1" s="1"/>
  <c r="D257" i="1"/>
  <c r="F257" i="1" s="1"/>
  <c r="I260" i="1"/>
  <c r="J259" i="1"/>
  <c r="K259" i="1" s="1"/>
  <c r="E259" i="1" s="1"/>
  <c r="U258" i="1"/>
  <c r="W258" i="1" s="1"/>
  <c r="Y348" i="1"/>
  <c r="R348" i="1"/>
  <c r="S348" i="1" s="1"/>
  <c r="C277" i="1"/>
  <c r="AA348" i="1"/>
  <c r="T351" i="1"/>
  <c r="A349" i="1"/>
  <c r="Q349" i="1" s="1"/>
  <c r="H348" i="1"/>
  <c r="N256" i="1" l="1"/>
  <c r="N257" i="1" s="1"/>
  <c r="N258" i="1" s="1"/>
  <c r="N259" i="1" s="1"/>
  <c r="N260" i="1" s="1"/>
  <c r="G257" i="1"/>
  <c r="L257" i="1"/>
  <c r="I261" i="1"/>
  <c r="J260" i="1"/>
  <c r="K260" i="1" s="1"/>
  <c r="E260" i="1" s="1"/>
  <c r="M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O257" i="1" l="1"/>
  <c r="P257" i="1" s="1"/>
  <c r="X257" i="1" s="1"/>
  <c r="B257" i="1" s="1"/>
  <c r="O256" i="1"/>
  <c r="P256" i="1" s="1"/>
  <c r="X256" i="1" s="1"/>
  <c r="B256" i="1" s="1"/>
  <c r="L258" i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L272" i="1" l="1"/>
  <c r="O272" i="1" s="1"/>
  <c r="P272" i="1" s="1"/>
  <c r="X272" i="1" s="1"/>
  <c r="B272" i="1" s="1"/>
  <c r="G272" i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G279" i="1" l="1"/>
  <c r="L279" i="1"/>
  <c r="O279" i="1" s="1"/>
  <c r="P279" i="1" s="1"/>
  <c r="X279" i="1" s="1"/>
  <c r="B279" i="1" s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G280" i="1" l="1"/>
  <c r="L280" i="1"/>
  <c r="O280" i="1" s="1"/>
  <c r="P280" i="1" s="1"/>
  <c r="X280" i="1" s="1"/>
  <c r="B280" i="1" s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G285" i="1" l="1"/>
  <c r="L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G291" i="1" l="1"/>
  <c r="L291" i="1"/>
  <c r="O291" i="1" s="1"/>
  <c r="P291" i="1" s="1"/>
  <c r="X291" i="1" s="1"/>
  <c r="B291" i="1" s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G292" i="1" l="1"/>
  <c r="L292" i="1"/>
  <c r="O292" i="1" s="1"/>
  <c r="P292" i="1" s="1"/>
  <c r="X292" i="1" s="1"/>
  <c r="B292" i="1" s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G297" i="1" l="1"/>
  <c r="L297" i="1"/>
  <c r="O297" i="1" s="1"/>
  <c r="P297" i="1" s="1"/>
  <c r="X297" i="1" s="1"/>
  <c r="B297" i="1" s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G298" i="1" l="1"/>
  <c r="L298" i="1"/>
  <c r="O298" i="1" s="1"/>
  <c r="P298" i="1" s="1"/>
  <c r="X298" i="1" s="1"/>
  <c r="B298" i="1" s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G311" i="1" l="1"/>
  <c r="L311" i="1"/>
  <c r="O311" i="1" s="1"/>
  <c r="P311" i="1" s="1"/>
  <c r="X311" i="1" s="1"/>
  <c r="B311" i="1" s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L314" i="1" l="1"/>
  <c r="M315" i="1" s="1"/>
  <c r="G314" i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O314" i="1" l="1"/>
  <c r="P314" i="1" s="1"/>
  <c r="X314" i="1" s="1"/>
  <c r="B314" i="1" s="1"/>
  <c r="L315" i="1"/>
  <c r="M316" i="1" s="1"/>
  <c r="M317" i="1" s="1"/>
  <c r="M318" i="1" s="1"/>
  <c r="G315" i="1"/>
  <c r="N315" i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M319" i="1" l="1"/>
  <c r="G316" i="1"/>
  <c r="J319" i="1"/>
  <c r="K319" i="1" s="1"/>
  <c r="E319" i="1" s="1"/>
  <c r="I320" i="1"/>
  <c r="U318" i="1"/>
  <c r="W318" i="1" s="1"/>
  <c r="D317" i="1"/>
  <c r="F317" i="1" s="1"/>
  <c r="L316" i="1"/>
  <c r="O315" i="1"/>
  <c r="P315" i="1" s="1"/>
  <c r="X315" i="1" s="1"/>
  <c r="B315" i="1" s="1"/>
  <c r="N316" i="1"/>
  <c r="Y408" i="1"/>
  <c r="R408" i="1"/>
  <c r="S408" i="1" s="1"/>
  <c r="C337" i="1"/>
  <c r="T411" i="1"/>
  <c r="AA408" i="1"/>
  <c r="H408" i="1"/>
  <c r="A409" i="1"/>
  <c r="Q409" i="1" s="1"/>
  <c r="G317" i="1" l="1"/>
  <c r="O316" i="1"/>
  <c r="P316" i="1" s="1"/>
  <c r="X316" i="1" s="1"/>
  <c r="B316" i="1" s="1"/>
  <c r="N317" i="1"/>
  <c r="N318" i="1" s="1"/>
  <c r="N319" i="1" s="1"/>
  <c r="N320" i="1" s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L318" i="1" l="1"/>
  <c r="O318" i="1" s="1"/>
  <c r="P318" i="1" s="1"/>
  <c r="X318" i="1" s="1"/>
  <c r="B318" i="1" s="1"/>
  <c r="G318" i="1"/>
  <c r="O317" i="1"/>
  <c r="P317" i="1" s="1"/>
  <c r="X317" i="1" s="1"/>
  <c r="B317" i="1" s="1"/>
  <c r="D319" i="1"/>
  <c r="F319" i="1" s="1"/>
  <c r="U320" i="1"/>
  <c r="W320" i="1" s="1"/>
  <c r="I322" i="1"/>
  <c r="J321" i="1"/>
  <c r="K321" i="1" s="1"/>
  <c r="E321" i="1" s="1"/>
  <c r="M321" i="1"/>
  <c r="N321" i="1" s="1"/>
  <c r="R410" i="1"/>
  <c r="S410" i="1" s="1"/>
  <c r="Y410" i="1"/>
  <c r="C339" i="1"/>
  <c r="T413" i="1"/>
  <c r="AA410" i="1"/>
  <c r="H410" i="1"/>
  <c r="A411" i="1"/>
  <c r="Q411" i="1" s="1"/>
  <c r="L319" i="1" l="1"/>
  <c r="O319" i="1" s="1"/>
  <c r="P319" i="1" s="1"/>
  <c r="X319" i="1" s="1"/>
  <c r="B319" i="1" s="1"/>
  <c r="G319" i="1"/>
  <c r="U321" i="1"/>
  <c r="W321" i="1" s="1"/>
  <c r="M322" i="1"/>
  <c r="N322" i="1" s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L320" i="1" l="1"/>
  <c r="O320" i="1" s="1"/>
  <c r="P320" i="1" s="1"/>
  <c r="X320" i="1" s="1"/>
  <c r="B320" i="1" s="1"/>
  <c r="G320" i="1"/>
  <c r="J323" i="1"/>
  <c r="K323" i="1" s="1"/>
  <c r="E323" i="1" s="1"/>
  <c r="M323" i="1"/>
  <c r="N323" i="1" s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L321" i="1" l="1"/>
  <c r="O321" i="1" s="1"/>
  <c r="P321" i="1" s="1"/>
  <c r="X321" i="1" s="1"/>
  <c r="B321" i="1" s="1"/>
  <c r="D322" i="1"/>
  <c r="F322" i="1" s="1"/>
  <c r="M324" i="1"/>
  <c r="N324" i="1" s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L322" i="1" l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N325" i="1" s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L323" i="1" l="1"/>
  <c r="O323" i="1" s="1"/>
  <c r="P323" i="1" s="1"/>
  <c r="X323" i="1" s="1"/>
  <c r="B323" i="1" s="1"/>
  <c r="U325" i="1"/>
  <c r="W325" i="1" s="1"/>
  <c r="G323" i="1"/>
  <c r="M326" i="1"/>
  <c r="N326" i="1" s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L324" i="1" l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N327" i="1" s="1"/>
  <c r="I328" i="1"/>
  <c r="Y416" i="1"/>
  <c r="R416" i="1"/>
  <c r="S416" i="1" s="1"/>
  <c r="C345" i="1"/>
  <c r="AA416" i="1"/>
  <c r="A417" i="1"/>
  <c r="Q417" i="1" s="1"/>
  <c r="H416" i="1"/>
  <c r="T419" i="1"/>
  <c r="G325" i="1" l="1"/>
  <c r="U327" i="1"/>
  <c r="W327" i="1" s="1"/>
  <c r="D326" i="1"/>
  <c r="F326" i="1" s="1"/>
  <c r="M328" i="1"/>
  <c r="N328" i="1" s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G326" i="1" l="1"/>
  <c r="I330" i="1"/>
  <c r="J329" i="1"/>
  <c r="K329" i="1" s="1"/>
  <c r="E329" i="1" s="1"/>
  <c r="M329" i="1"/>
  <c r="N329" i="1" s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G327" i="1" l="1"/>
  <c r="L327" i="1"/>
  <c r="O327" i="1" s="1"/>
  <c r="P327" i="1" s="1"/>
  <c r="X327" i="1" s="1"/>
  <c r="B327" i="1" s="1"/>
  <c r="D328" i="1"/>
  <c r="F328" i="1" s="1"/>
  <c r="U329" i="1"/>
  <c r="W329" i="1" s="1"/>
  <c r="M330" i="1"/>
  <c r="N330" i="1" s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G328" i="1" l="1"/>
  <c r="L328" i="1"/>
  <c r="O328" i="1" s="1"/>
  <c r="P328" i="1" s="1"/>
  <c r="X328" i="1" s="1"/>
  <c r="B328" i="1" s="1"/>
  <c r="I332" i="1"/>
  <c r="J331" i="1"/>
  <c r="K331" i="1" s="1"/>
  <c r="E331" i="1" s="1"/>
  <c r="M331" i="1"/>
  <c r="N331" i="1" s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G329" i="1" l="1"/>
  <c r="L329" i="1"/>
  <c r="O329" i="1" s="1"/>
  <c r="P329" i="1" s="1"/>
  <c r="U331" i="1"/>
  <c r="W331" i="1" s="1"/>
  <c r="D330" i="1"/>
  <c r="F330" i="1" s="1"/>
  <c r="M332" i="1"/>
  <c r="N332" i="1" s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G330" i="1" l="1"/>
  <c r="L330" i="1"/>
  <c r="O330" i="1" s="1"/>
  <c r="P330" i="1" s="1"/>
  <c r="X330" i="1" s="1"/>
  <c r="B330" i="1" s="1"/>
  <c r="D331" i="1"/>
  <c r="F331" i="1" s="1"/>
  <c r="U332" i="1"/>
  <c r="W332" i="1" s="1"/>
  <c r="X329" i="1"/>
  <c r="B329" i="1" s="1"/>
  <c r="M333" i="1"/>
  <c r="N333" i="1" s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G331" i="1" l="1"/>
  <c r="L331" i="1"/>
  <c r="O331" i="1" s="1"/>
  <c r="P331" i="1" s="1"/>
  <c r="X331" i="1" s="1"/>
  <c r="B331" i="1" s="1"/>
  <c r="M334" i="1"/>
  <c r="N334" i="1" s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G332" i="1" l="1"/>
  <c r="L332" i="1"/>
  <c r="O332" i="1" s="1"/>
  <c r="P332" i="1" s="1"/>
  <c r="X332" i="1" s="1"/>
  <c r="B332" i="1" s="1"/>
  <c r="J335" i="1"/>
  <c r="K335" i="1" s="1"/>
  <c r="E335" i="1" s="1"/>
  <c r="M335" i="1"/>
  <c r="N335" i="1" s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L333" i="1" l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N336" i="1" s="1"/>
  <c r="R425" i="1"/>
  <c r="S425" i="1" s="1"/>
  <c r="Y425" i="1"/>
  <c r="C354" i="1"/>
  <c r="T428" i="1"/>
  <c r="H425" i="1"/>
  <c r="A426" i="1"/>
  <c r="Q426" i="1" s="1"/>
  <c r="AA425" i="1"/>
  <c r="L334" i="1" l="1"/>
  <c r="O334" i="1" s="1"/>
  <c r="P334" i="1" s="1"/>
  <c r="X334" i="1" s="1"/>
  <c r="B334" i="1" s="1"/>
  <c r="M337" i="1"/>
  <c r="N337" i="1" s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L335" i="1" l="1"/>
  <c r="O335" i="1" s="1"/>
  <c r="P335" i="1" s="1"/>
  <c r="X335" i="1" s="1"/>
  <c r="B335" i="1" s="1"/>
  <c r="G335" i="1"/>
  <c r="U337" i="1"/>
  <c r="W337" i="1" s="1"/>
  <c r="I339" i="1"/>
  <c r="J338" i="1"/>
  <c r="K338" i="1" s="1"/>
  <c r="E338" i="1" s="1"/>
  <c r="M338" i="1"/>
  <c r="N338" i="1" s="1"/>
  <c r="D336" i="1"/>
  <c r="F336" i="1" s="1"/>
  <c r="Y427" i="1"/>
  <c r="R427" i="1"/>
  <c r="S427" i="1" s="1"/>
  <c r="C356" i="1"/>
  <c r="T430" i="1"/>
  <c r="H427" i="1"/>
  <c r="A428" i="1"/>
  <c r="Q428" i="1" s="1"/>
  <c r="AA427" i="1"/>
  <c r="L336" i="1" l="1"/>
  <c r="O336" i="1" s="1"/>
  <c r="P336" i="1" s="1"/>
  <c r="X336" i="1" s="1"/>
  <c r="B336" i="1" s="1"/>
  <c r="G336" i="1"/>
  <c r="U338" i="1"/>
  <c r="W338" i="1" s="1"/>
  <c r="M339" i="1"/>
  <c r="N339" i="1" s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L337" i="1" l="1"/>
  <c r="O337" i="1" s="1"/>
  <c r="P337" i="1" s="1"/>
  <c r="X337" i="1" s="1"/>
  <c r="B337" i="1" s="1"/>
  <c r="G337" i="1"/>
  <c r="M340" i="1"/>
  <c r="N340" i="1" s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G338" i="1" l="1"/>
  <c r="D339" i="1"/>
  <c r="F339" i="1" s="1"/>
  <c r="M341" i="1"/>
  <c r="N341" i="1" s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G339" i="1" l="1"/>
  <c r="L339" i="1"/>
  <c r="O339" i="1" s="1"/>
  <c r="P339" i="1" s="1"/>
  <c r="X339" i="1" s="1"/>
  <c r="B339" i="1" s="1"/>
  <c r="D340" i="1"/>
  <c r="F340" i="1" s="1"/>
  <c r="M342" i="1"/>
  <c r="N342" i="1" s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L340" i="1" l="1"/>
  <c r="O340" i="1" s="1"/>
  <c r="P340" i="1" s="1"/>
  <c r="X340" i="1" s="1"/>
  <c r="B340" i="1" s="1"/>
  <c r="D341" i="1"/>
  <c r="F341" i="1" s="1"/>
  <c r="J343" i="1"/>
  <c r="K343" i="1" s="1"/>
  <c r="E343" i="1" s="1"/>
  <c r="M343" i="1"/>
  <c r="N343" i="1" s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L341" i="1" l="1"/>
  <c r="O341" i="1" s="1"/>
  <c r="P341" i="1" s="1"/>
  <c r="X341" i="1" s="1"/>
  <c r="B341" i="1" s="1"/>
  <c r="G341" i="1"/>
  <c r="D342" i="1"/>
  <c r="F342" i="1" s="1"/>
  <c r="I345" i="1"/>
  <c r="M344" i="1"/>
  <c r="N344" i="1" s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G342" i="1" l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N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L343" i="1" l="1"/>
  <c r="O343" i="1" s="1"/>
  <c r="P343" i="1" s="1"/>
  <c r="X343" i="1" s="1"/>
  <c r="B343" i="1" s="1"/>
  <c r="G343" i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O346" i="1" l="1"/>
  <c r="P346" i="1" s="1"/>
  <c r="X346" i="1" s="1"/>
  <c r="B346" i="1" s="1"/>
  <c r="M347" i="1"/>
  <c r="N347" i="1" s="1"/>
  <c r="L347" i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O347" i="1" l="1"/>
  <c r="P347" i="1" s="1"/>
  <c r="X347" i="1" s="1"/>
  <c r="B347" i="1" s="1"/>
  <c r="M348" i="1"/>
  <c r="M349" i="1" s="1"/>
  <c r="M350" i="1" s="1"/>
  <c r="M351" i="1" s="1"/>
  <c r="G348" i="1"/>
  <c r="J351" i="1"/>
  <c r="K351" i="1" s="1"/>
  <c r="E351" i="1" s="1"/>
  <c r="I352" i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N348" i="1" l="1"/>
  <c r="N349" i="1" s="1"/>
  <c r="N350" i="1" s="1"/>
  <c r="N351" i="1" s="1"/>
  <c r="N352" i="1" s="1"/>
  <c r="G349" i="1"/>
  <c r="D350" i="1"/>
  <c r="F350" i="1" s="1"/>
  <c r="L349" i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O348" i="1" l="1"/>
  <c r="P348" i="1" s="1"/>
  <c r="X348" i="1" s="1"/>
  <c r="B348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E376" i="1" l="1"/>
  <c r="U376" i="1"/>
  <c r="W376" i="1" s="1"/>
  <c r="L374" i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L375" i="1"/>
  <c r="M376" i="1" s="1"/>
  <c r="G375" i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O375" i="1" l="1"/>
  <c r="P375" i="1" s="1"/>
  <c r="X375" i="1" s="1"/>
  <c r="F376" i="1"/>
  <c r="G376" i="1"/>
  <c r="L376" i="1"/>
  <c r="M377" i="1" s="1"/>
  <c r="M378" i="1" s="1"/>
  <c r="M379" i="1" s="1"/>
  <c r="N376" i="1"/>
  <c r="J379" i="1"/>
  <c r="K379" i="1" s="1"/>
  <c r="E379" i="1" s="1"/>
  <c r="I380" i="1"/>
  <c r="D377" i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F377" i="1"/>
  <c r="D378" i="1"/>
  <c r="B375" i="1"/>
  <c r="L377" i="1"/>
  <c r="G377" i="1"/>
  <c r="I381" i="1"/>
  <c r="J380" i="1"/>
  <c r="K380" i="1" s="1"/>
  <c r="E380" i="1" s="1"/>
  <c r="M380" i="1"/>
  <c r="U379" i="1"/>
  <c r="W379" i="1" s="1"/>
  <c r="O376" i="1"/>
  <c r="P376" i="1" s="1"/>
  <c r="X376" i="1" s="1"/>
  <c r="B376" i="1" s="1"/>
  <c r="N377" i="1"/>
  <c r="Y469" i="1"/>
  <c r="R469" i="1"/>
  <c r="S469" i="1" s="1"/>
  <c r="T472" i="1"/>
  <c r="H469" i="1"/>
  <c r="A470" i="1"/>
  <c r="Q470" i="1" s="1"/>
  <c r="AA469" i="1"/>
  <c r="C469" i="1"/>
  <c r="M381" i="1" l="1"/>
  <c r="F378" i="1"/>
  <c r="G378" i="1"/>
  <c r="L378" i="1"/>
  <c r="U380" i="1"/>
  <c r="W380" i="1" s="1"/>
  <c r="D379" i="1"/>
  <c r="J381" i="1"/>
  <c r="K381" i="1" s="1"/>
  <c r="E381" i="1" s="1"/>
  <c r="I382" i="1"/>
  <c r="O377" i="1"/>
  <c r="P377" i="1" s="1"/>
  <c r="X377" i="1" s="1"/>
  <c r="B377" i="1" s="1"/>
  <c r="N378" i="1"/>
  <c r="R470" i="1"/>
  <c r="S470" i="1" s="1"/>
  <c r="Y470" i="1"/>
  <c r="AA470" i="1"/>
  <c r="C470" i="1"/>
  <c r="H470" i="1"/>
  <c r="A471" i="1"/>
  <c r="Q471" i="1" s="1"/>
  <c r="T473" i="1"/>
  <c r="F379" i="1" l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Y471" i="1"/>
  <c r="R471" i="1"/>
  <c r="S471" i="1" s="1"/>
  <c r="T474" i="1"/>
  <c r="C471" i="1"/>
  <c r="AA471" i="1"/>
  <c r="H471" i="1"/>
  <c r="A472" i="1"/>
  <c r="Q472" i="1" s="1"/>
  <c r="F380" i="1" l="1"/>
  <c r="O379" i="1"/>
  <c r="P379" i="1" s="1"/>
  <c r="X379" i="1" s="1"/>
  <c r="B379" i="1" s="1"/>
  <c r="D381" i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F381" i="1" l="1"/>
  <c r="L381" i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F382" i="1" l="1"/>
  <c r="L382" i="1"/>
  <c r="O382" i="1" s="1"/>
  <c r="P382" i="1" s="1"/>
  <c r="X382" i="1" s="1"/>
  <c r="B382" i="1" s="1"/>
  <c r="U384" i="1"/>
  <c r="W384" i="1" s="1"/>
  <c r="D383" i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F383" i="1" l="1"/>
  <c r="G383" i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Y475" i="1"/>
  <c r="R475" i="1"/>
  <c r="S475" i="1" s="1"/>
  <c r="C475" i="1"/>
  <c r="AA475" i="1"/>
  <c r="T478" i="1"/>
  <c r="H475" i="1"/>
  <c r="A476" i="1"/>
  <c r="Q476" i="1" s="1"/>
  <c r="F384" i="1" l="1"/>
  <c r="G384" i="1"/>
  <c r="D385" i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F385" i="1" l="1"/>
  <c r="D386" i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F386" i="1" l="1"/>
  <c r="G386" i="1"/>
  <c r="I390" i="1"/>
  <c r="J389" i="1"/>
  <c r="K389" i="1" s="1"/>
  <c r="E389" i="1" s="1"/>
  <c r="M389" i="1"/>
  <c r="N389" i="1"/>
  <c r="D387" i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F387" i="1" l="1"/>
  <c r="L387" i="1"/>
  <c r="O387" i="1" s="1"/>
  <c r="P387" i="1" s="1"/>
  <c r="X387" i="1" s="1"/>
  <c r="B387" i="1" s="1"/>
  <c r="G387" i="1"/>
  <c r="U389" i="1"/>
  <c r="W389" i="1" s="1"/>
  <c r="D388" i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F388" i="1" l="1"/>
  <c r="L388" i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U390" i="1"/>
  <c r="W390" i="1" s="1"/>
  <c r="Y480" i="1"/>
  <c r="R480" i="1"/>
  <c r="S480" i="1" s="1"/>
  <c r="T483" i="1"/>
  <c r="A481" i="1"/>
  <c r="Q481" i="1" s="1"/>
  <c r="H480" i="1"/>
  <c r="AA480" i="1"/>
  <c r="C480" i="1"/>
  <c r="F389" i="1" l="1"/>
  <c r="L389" i="1"/>
  <c r="O389" i="1" s="1"/>
  <c r="P389" i="1" s="1"/>
  <c r="X389" i="1" s="1"/>
  <c r="B389" i="1" s="1"/>
  <c r="G389" i="1"/>
  <c r="U391" i="1"/>
  <c r="W391" i="1" s="1"/>
  <c r="D390" i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F390" i="1" l="1"/>
  <c r="L390" i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F391" i="1" s="1"/>
  <c r="Y482" i="1"/>
  <c r="R482" i="1"/>
  <c r="S482" i="1" s="1"/>
  <c r="T485" i="1"/>
  <c r="AA482" i="1"/>
  <c r="C482" i="1"/>
  <c r="H482" i="1"/>
  <c r="A483" i="1"/>
  <c r="Q483" i="1" s="1"/>
  <c r="G391" i="1" l="1"/>
  <c r="D392" i="1"/>
  <c r="F392" i="1" s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L392" i="1" l="1"/>
  <c r="O392" i="1" s="1"/>
  <c r="P392" i="1" s="1"/>
  <c r="X392" i="1" s="1"/>
  <c r="B392" i="1" s="1"/>
  <c r="G392" i="1"/>
  <c r="D393" i="1"/>
  <c r="F393" i="1" s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G393" i="1" l="1"/>
  <c r="L393" i="1"/>
  <c r="O393" i="1" s="1"/>
  <c r="P393" i="1" s="1"/>
  <c r="X393" i="1" s="1"/>
  <c r="B393" i="1" s="1"/>
  <c r="I397" i="1"/>
  <c r="J396" i="1"/>
  <c r="K396" i="1" s="1"/>
  <c r="E396" i="1" s="1"/>
  <c r="M396" i="1"/>
  <c r="N396" i="1"/>
  <c r="D394" i="1"/>
  <c r="F394" i="1" s="1"/>
  <c r="U395" i="1"/>
  <c r="W395" i="1" s="1"/>
  <c r="R485" i="1"/>
  <c r="S485" i="1" s="1"/>
  <c r="Y485" i="1"/>
  <c r="AA485" i="1"/>
  <c r="C485" i="1"/>
  <c r="T488" i="1"/>
  <c r="A486" i="1"/>
  <c r="Q486" i="1" s="1"/>
  <c r="H485" i="1"/>
  <c r="L394" i="1" l="1"/>
  <c r="O394" i="1" s="1"/>
  <c r="P394" i="1" s="1"/>
  <c r="X394" i="1" s="1"/>
  <c r="B394" i="1" s="1"/>
  <c r="G394" i="1"/>
  <c r="U396" i="1"/>
  <c r="W396" i="1" s="1"/>
  <c r="D395" i="1"/>
  <c r="F395" i="1" s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L395" i="1" l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F396" i="1" s="1"/>
  <c r="G395" i="1"/>
  <c r="Y487" i="1"/>
  <c r="R487" i="1"/>
  <c r="S487" i="1" s="1"/>
  <c r="H487" i="1"/>
  <c r="A488" i="1"/>
  <c r="Q488" i="1" s="1"/>
  <c r="AA487" i="1"/>
  <c r="C487" i="1"/>
  <c r="T490" i="1"/>
  <c r="G396" i="1" l="1"/>
  <c r="L396" i="1"/>
  <c r="O396" i="1" s="1"/>
  <c r="P396" i="1" s="1"/>
  <c r="X396" i="1" s="1"/>
  <c r="B396" i="1" s="1"/>
  <c r="D397" i="1"/>
  <c r="F397" i="1" s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L397" i="1" l="1"/>
  <c r="O397" i="1" s="1"/>
  <c r="P397" i="1" s="1"/>
  <c r="X397" i="1" s="1"/>
  <c r="B397" i="1" s="1"/>
  <c r="D398" i="1"/>
  <c r="F398" i="1" s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I402" i="1" l="1"/>
  <c r="J401" i="1"/>
  <c r="K401" i="1" s="1"/>
  <c r="E401" i="1" s="1"/>
  <c r="M401" i="1"/>
  <c r="N401" i="1"/>
  <c r="G398" i="1"/>
  <c r="D399" i="1"/>
  <c r="F399" i="1" s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L399" i="1" l="1"/>
  <c r="O399" i="1" s="1"/>
  <c r="P399" i="1" s="1"/>
  <c r="X399" i="1" s="1"/>
  <c r="B399" i="1" s="1"/>
  <c r="D400" i="1"/>
  <c r="F400" i="1" s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L400" i="1" l="1"/>
  <c r="O400" i="1" s="1"/>
  <c r="P400" i="1" s="1"/>
  <c r="X400" i="1" s="1"/>
  <c r="B400" i="1" s="1"/>
  <c r="U402" i="1"/>
  <c r="W402" i="1" s="1"/>
  <c r="G400" i="1"/>
  <c r="D401" i="1"/>
  <c r="F401" i="1" s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L401" i="1" l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F402" i="1" s="1"/>
  <c r="Y493" i="1"/>
  <c r="R493" i="1"/>
  <c r="S493" i="1" s="1"/>
  <c r="T496" i="1"/>
  <c r="AA493" i="1"/>
  <c r="C493" i="1"/>
  <c r="H493" i="1"/>
  <c r="A494" i="1"/>
  <c r="Q494" i="1" s="1"/>
  <c r="U404" i="1" l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Y500" i="1"/>
  <c r="R500" i="1"/>
  <c r="S500" i="1" s="1"/>
  <c r="T503" i="1"/>
  <c r="A501" i="1"/>
  <c r="Q501" i="1" s="1"/>
  <c r="H500" i="1"/>
  <c r="AA500" i="1"/>
  <c r="C500" i="1"/>
  <c r="G409" i="1" l="1"/>
  <c r="L409" i="1"/>
  <c r="O409" i="1" s="1"/>
  <c r="P409" i="1" s="1"/>
  <c r="X409" i="1" s="1"/>
  <c r="B409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M410" i="1" l="1"/>
  <c r="G410" i="1"/>
  <c r="U412" i="1"/>
  <c r="W412" i="1" s="1"/>
  <c r="D411" i="1"/>
  <c r="F411" i="1" s="1"/>
  <c r="L410" i="1"/>
  <c r="I414" i="1"/>
  <c r="J413" i="1"/>
  <c r="K413" i="1" s="1"/>
  <c r="E413" i="1" s="1"/>
  <c r="R502" i="1"/>
  <c r="S502" i="1" s="1"/>
  <c r="Y502" i="1"/>
  <c r="AA502" i="1"/>
  <c r="C502" i="1"/>
  <c r="T505" i="1"/>
  <c r="H502" i="1"/>
  <c r="A503" i="1"/>
  <c r="Q503" i="1" s="1"/>
  <c r="M411" i="1" l="1"/>
  <c r="M412" i="1" s="1"/>
  <c r="M413" i="1" s="1"/>
  <c r="M414" i="1" s="1"/>
  <c r="N410" i="1"/>
  <c r="N411" i="1" s="1"/>
  <c r="N412" i="1" s="1"/>
  <c r="N413" i="1" s="1"/>
  <c r="N414" i="1" s="1"/>
  <c r="U413" i="1"/>
  <c r="W413" i="1" s="1"/>
  <c r="L411" i="1"/>
  <c r="D412" i="1"/>
  <c r="F412" i="1" s="1"/>
  <c r="J414" i="1"/>
  <c r="K414" i="1" s="1"/>
  <c r="E414" i="1" s="1"/>
  <c r="I415" i="1"/>
  <c r="G411" i="1"/>
  <c r="Y503" i="1"/>
  <c r="R503" i="1"/>
  <c r="S503" i="1" s="1"/>
  <c r="H503" i="1"/>
  <c r="A504" i="1"/>
  <c r="Q504" i="1" s="1"/>
  <c r="T506" i="1"/>
  <c r="C503" i="1"/>
  <c r="AA503" i="1"/>
  <c r="O411" i="1" l="1"/>
  <c r="P411" i="1" s="1"/>
  <c r="X411" i="1" s="1"/>
  <c r="B411" i="1" s="1"/>
  <c r="O410" i="1"/>
  <c r="P410" i="1" s="1"/>
  <c r="X410" i="1" s="1"/>
  <c r="B410" i="1" s="1"/>
  <c r="G412" i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G417" i="1" l="1"/>
  <c r="L417" i="1"/>
  <c r="O417" i="1" s="1"/>
  <c r="P417" i="1" s="1"/>
  <c r="X417" i="1" s="1"/>
  <c r="B417" i="1" s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G422" i="1" l="1"/>
  <c r="L422" i="1"/>
  <c r="O422" i="1" s="1"/>
  <c r="P422" i="1" s="1"/>
  <c r="X422" i="1" s="1"/>
  <c r="B422" i="1" s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L424" i="1" l="1"/>
  <c r="O424" i="1" s="1"/>
  <c r="P424" i="1" s="1"/>
  <c r="X424" i="1" s="1"/>
  <c r="B424" i="1" s="1"/>
  <c r="G424" i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G426" i="1" l="1"/>
  <c r="L426" i="1"/>
  <c r="O426" i="1" s="1"/>
  <c r="P426" i="1" s="1"/>
  <c r="X426" i="1" s="1"/>
  <c r="B426" i="1" s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L428" i="1" l="1"/>
  <c r="O428" i="1" s="1"/>
  <c r="P428" i="1" s="1"/>
  <c r="X428" i="1" s="1"/>
  <c r="B428" i="1" s="1"/>
  <c r="G428" i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G437" i="1" l="1"/>
  <c r="L437" i="1"/>
  <c r="O437" i="1" s="1"/>
  <c r="P437" i="1" s="1"/>
  <c r="X437" i="1" s="1"/>
  <c r="B437" i="1" s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G439" i="1" l="1"/>
  <c r="L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G440" i="1" l="1"/>
  <c r="L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G441" i="1" l="1"/>
  <c r="L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G443" i="1" l="1"/>
  <c r="L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L449" i="1" l="1"/>
  <c r="G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L452" i="1" l="1"/>
  <c r="G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G468" i="1" l="1"/>
  <c r="L468" i="1"/>
  <c r="M469" i="1" s="1"/>
  <c r="M470" i="1" s="1"/>
  <c r="M471" i="1" s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G489" i="1" l="1"/>
  <c r="L489" i="1"/>
  <c r="O489" i="1" s="1"/>
  <c r="P489" i="1" s="1"/>
  <c r="X489" i="1" s="1"/>
  <c r="B489" i="1" s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G493" i="1" l="1"/>
  <c r="L493" i="1"/>
  <c r="O493" i="1" s="1"/>
  <c r="P493" i="1" s="1"/>
  <c r="X493" i="1" s="1"/>
  <c r="B493" i="1" s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G499" i="1" l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D501" i="1"/>
  <c r="F501" i="1" s="1"/>
  <c r="Y592" i="1"/>
  <c r="R592" i="1"/>
  <c r="S592" i="1" s="1"/>
  <c r="A593" i="1"/>
  <c r="Q593" i="1" s="1"/>
  <c r="H592" i="1"/>
  <c r="AA592" i="1"/>
  <c r="C592" i="1"/>
  <c r="T595" i="1"/>
  <c r="O500" i="1" l="1"/>
  <c r="P500" i="1" s="1"/>
  <c r="X500" i="1" s="1"/>
  <c r="B500" i="1" s="1"/>
  <c r="M501" i="1"/>
  <c r="N501" i="1" s="1"/>
  <c r="L501" i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O501" i="1" l="1"/>
  <c r="P501" i="1" s="1"/>
  <c r="X501" i="1" s="1"/>
  <c r="B501" i="1" s="1"/>
  <c r="M502" i="1"/>
  <c r="N502" i="1" s="1"/>
  <c r="G502" i="1"/>
  <c r="U504" i="1"/>
  <c r="W504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M503" i="1" l="1"/>
  <c r="M504" i="1" s="1"/>
  <c r="M505" i="1" s="1"/>
  <c r="M506" i="1" s="1"/>
  <c r="G503" i="1"/>
  <c r="L503" i="1"/>
  <c r="O502" i="1"/>
  <c r="P502" i="1" s="1"/>
  <c r="X502" i="1" s="1"/>
  <c r="B502" i="1" s="1"/>
  <c r="N503" i="1"/>
  <c r="N504" i="1" s="1"/>
  <c r="I507" i="1"/>
  <c r="J506" i="1"/>
  <c r="K506" i="1" s="1"/>
  <c r="E506" i="1" s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G505" i="1" l="1"/>
  <c r="L505" i="1"/>
  <c r="O505" i="1" s="1"/>
  <c r="P505" i="1" s="1"/>
  <c r="X505" i="1" s="1"/>
  <c r="B505" i="1" s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L524" i="1" l="1"/>
  <c r="O524" i="1" s="1"/>
  <c r="P524" i="1" s="1"/>
  <c r="X524" i="1" s="1"/>
  <c r="B524" i="1" s="1"/>
  <c r="G524" i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L525" i="1" l="1"/>
  <c r="O525" i="1" s="1"/>
  <c r="P525" i="1" s="1"/>
  <c r="X525" i="1" s="1"/>
  <c r="B525" i="1" s="1"/>
  <c r="G525" i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L531" i="1" l="1"/>
  <c r="O531" i="1" s="1"/>
  <c r="P531" i="1" s="1"/>
  <c r="X531" i="1" s="1"/>
  <c r="B531" i="1" s="1"/>
  <c r="G531" i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G533" i="1" l="1"/>
  <c r="L533" i="1"/>
  <c r="O533" i="1" s="1"/>
  <c r="P533" i="1" s="1"/>
  <c r="X533" i="1" s="1"/>
  <c r="B533" i="1" s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M561" i="1" s="1"/>
  <c r="M562" i="1" s="1"/>
  <c r="M563" i="1" s="1"/>
  <c r="D561" i="1"/>
  <c r="F561" i="1" s="1"/>
  <c r="N560" i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L562" i="1"/>
  <c r="G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N566" i="1"/>
  <c r="O562" i="1"/>
  <c r="P562" i="1" s="1"/>
  <c r="X562" i="1" s="1"/>
  <c r="B562" i="1" s="1"/>
  <c r="G563" i="1"/>
  <c r="L563" i="1"/>
  <c r="O563" i="1" s="1"/>
  <c r="P563" i="1" s="1"/>
  <c r="X563" i="1" s="1"/>
  <c r="B563" i="1" s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O592" i="1" s="1"/>
  <c r="P592" i="1" s="1"/>
  <c r="X592" i="1" s="1"/>
  <c r="B592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M593" i="1" l="1"/>
  <c r="G593" i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M594" i="1" l="1"/>
  <c r="M595" i="1" s="1"/>
  <c r="M596" i="1" s="1"/>
  <c r="M597" i="1" s="1"/>
  <c r="N593" i="1"/>
  <c r="O593" i="1" s="1"/>
  <c r="P593" i="1" s="1"/>
  <c r="X593" i="1" s="1"/>
  <c r="B593" i="1" s="1"/>
  <c r="L594" i="1"/>
  <c r="U596" i="1"/>
  <c r="W596" i="1" s="1"/>
  <c r="D595" i="1"/>
  <c r="F595" i="1" s="1"/>
  <c r="I598" i="1"/>
  <c r="J597" i="1"/>
  <c r="K597" i="1" s="1"/>
  <c r="E597" i="1" s="1"/>
  <c r="G594" i="1"/>
  <c r="R686" i="1"/>
  <c r="S686" i="1" s="1"/>
  <c r="Y686" i="1"/>
  <c r="AA686" i="1"/>
  <c r="C686" i="1"/>
  <c r="T689" i="1"/>
  <c r="A687" i="1"/>
  <c r="Q687" i="1" s="1"/>
  <c r="H686" i="1"/>
  <c r="N594" i="1" l="1"/>
  <c r="O594" i="1" s="1"/>
  <c r="P594" i="1" s="1"/>
  <c r="X594" i="1" s="1"/>
  <c r="B594" i="1" s="1"/>
  <c r="L595" i="1"/>
  <c r="I599" i="1"/>
  <c r="J598" i="1"/>
  <c r="K598" i="1" s="1"/>
  <c r="E598" i="1" s="1"/>
  <c r="M598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N595" i="1" l="1"/>
  <c r="N596" i="1" s="1"/>
  <c r="N597" i="1" s="1"/>
  <c r="D597" i="1"/>
  <c r="F597" i="1" s="1"/>
  <c r="U598" i="1"/>
  <c r="W598" i="1" s="1"/>
  <c r="L596" i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O595" i="1" l="1"/>
  <c r="P595" i="1" s="1"/>
  <c r="X595" i="1" s="1"/>
  <c r="B595" i="1" s="1"/>
  <c r="L597" i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G598" i="1" l="1"/>
  <c r="L598" i="1"/>
  <c r="O598" i="1" s="1"/>
  <c r="P598" i="1" s="1"/>
  <c r="X598" i="1" s="1"/>
  <c r="B598" i="1" s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L599" i="1" l="1"/>
  <c r="O599" i="1" s="1"/>
  <c r="P599" i="1" s="1"/>
  <c r="X599" i="1" s="1"/>
  <c r="B599" i="1" s="1"/>
  <c r="G599" i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L610" i="1" l="1"/>
  <c r="O610" i="1" s="1"/>
  <c r="P610" i="1" s="1"/>
  <c r="X610" i="1" s="1"/>
  <c r="B610" i="1" s="1"/>
  <c r="G610" i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O619" i="1" l="1"/>
  <c r="P619" i="1" s="1"/>
  <c r="X619" i="1" s="1"/>
  <c r="B619" i="1" s="1"/>
  <c r="M620" i="1"/>
  <c r="N620" i="1" s="1"/>
  <c r="G620" i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G622" i="1" l="1"/>
  <c r="L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L628" i="1" l="1"/>
  <c r="G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29" i="1" l="1"/>
  <c r="P629" i="1" s="1"/>
  <c r="X629" i="1" s="1"/>
  <c r="B629" i="1" s="1"/>
  <c r="O630" i="1"/>
  <c r="P630" i="1" s="1"/>
  <c r="X630" i="1" s="1"/>
  <c r="B630" i="1" s="1"/>
  <c r="N633" i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O650" i="1" s="1"/>
  <c r="P650" i="1" s="1"/>
  <c r="X650" i="1" s="1"/>
  <c r="B650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M651" i="1" l="1"/>
  <c r="N651" i="1" s="1"/>
  <c r="N652" i="1" s="1"/>
  <c r="N653" i="1" s="1"/>
  <c r="N654" i="1" s="1"/>
  <c r="L651" i="1"/>
  <c r="G651" i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M652" i="1" l="1"/>
  <c r="M653" i="1" s="1"/>
  <c r="M654" i="1" s="1"/>
  <c r="M655" i="1" s="1"/>
  <c r="L652" i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L654" i="1" l="1"/>
  <c r="O654" i="1" s="1"/>
  <c r="P654" i="1" s="1"/>
  <c r="X654" i="1" s="1"/>
  <c r="B654" i="1" s="1"/>
  <c r="G654" i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G655" i="1" l="1"/>
  <c r="L655" i="1"/>
  <c r="O655" i="1" s="1"/>
  <c r="P655" i="1" s="1"/>
  <c r="X655" i="1" s="1"/>
  <c r="B655" i="1" s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L666" i="1" l="1"/>
  <c r="O666" i="1" s="1"/>
  <c r="P666" i="1" s="1"/>
  <c r="X666" i="1" s="1"/>
  <c r="B666" i="1" s="1"/>
  <c r="G666" i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L681" i="1" l="1"/>
  <c r="G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L682" i="1" l="1"/>
  <c r="G682" i="1"/>
  <c r="N681" i="1"/>
  <c r="M682" i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3" i="1" l="1"/>
  <c r="M684" i="1" s="1"/>
  <c r="M685" i="1" s="1"/>
  <c r="M686" i="1" s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G693" i="1" l="1"/>
  <c r="L693" i="1"/>
  <c r="O693" i="1" s="1"/>
  <c r="P693" i="1" s="1"/>
  <c r="X693" i="1" s="1"/>
  <c r="B693" i="1" s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L694" i="1" l="1"/>
  <c r="O694" i="1" s="1"/>
  <c r="P694" i="1" s="1"/>
  <c r="X694" i="1" s="1"/>
  <c r="B694" i="1" s="1"/>
  <c r="G694" i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L701" i="1" l="1"/>
  <c r="O701" i="1" s="1"/>
  <c r="P701" i="1" s="1"/>
  <c r="X701" i="1" s="1"/>
  <c r="B701" i="1" s="1"/>
  <c r="G701" i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G706" i="1" l="1"/>
  <c r="L706" i="1"/>
  <c r="O706" i="1" s="1"/>
  <c r="P706" i="1" s="1"/>
  <c r="X706" i="1" s="1"/>
  <c r="B706" i="1" s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L715" i="1" l="1"/>
  <c r="O715" i="1" s="1"/>
  <c r="P715" i="1" s="1"/>
  <c r="X715" i="1" s="1"/>
  <c r="B715" i="1" s="1"/>
  <c r="G715" i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G732" i="1" l="1"/>
  <c r="L732" i="1"/>
  <c r="O732" i="1" s="1"/>
  <c r="P732" i="1" s="1"/>
  <c r="X732" i="1" s="1"/>
  <c r="B732" i="1" s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R825" i="1"/>
  <c r="S825" i="1" s="1"/>
  <c r="Y825" i="1"/>
  <c r="H825" i="1"/>
  <c r="A826" i="1"/>
  <c r="Q826" i="1" s="1"/>
  <c r="AA825" i="1"/>
  <c r="C825" i="1"/>
  <c r="T828" i="1"/>
  <c r="G734" i="1" l="1"/>
  <c r="L734" i="1"/>
  <c r="O734" i="1" s="1"/>
  <c r="P734" i="1" s="1"/>
  <c r="X734" i="1" s="1"/>
  <c r="B734" i="1" s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R831" i="1"/>
  <c r="S831" i="1" s="1"/>
  <c r="Y831" i="1"/>
  <c r="T834" i="1"/>
  <c r="C831" i="1"/>
  <c r="AA831" i="1"/>
  <c r="H831" i="1"/>
  <c r="A832" i="1"/>
  <c r="Q832" i="1" s="1"/>
  <c r="W741" i="1" l="1"/>
  <c r="U742" i="1"/>
  <c r="W742" i="1" s="1"/>
  <c r="L740" i="1"/>
  <c r="O740" i="1" s="1"/>
  <c r="P740" i="1" s="1"/>
  <c r="X740" i="1" s="1"/>
  <c r="B740" i="1" s="1"/>
  <c r="G740" i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L741" i="1"/>
  <c r="M742" i="1" s="1"/>
  <c r="G741" i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O741" i="1"/>
  <c r="P741" i="1" s="1"/>
  <c r="X741" i="1" s="1"/>
  <c r="N742" i="1"/>
  <c r="M743" i="1"/>
  <c r="M744" i="1" s="1"/>
  <c r="M745" i="1" s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G743" i="1"/>
  <c r="B741" i="1"/>
  <c r="J746" i="1"/>
  <c r="K746" i="1" s="1"/>
  <c r="E746" i="1" s="1"/>
  <c r="I747" i="1"/>
  <c r="M746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L745" i="1" l="1"/>
  <c r="G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L752" i="1" l="1"/>
  <c r="O752" i="1" s="1"/>
  <c r="P752" i="1" s="1"/>
  <c r="X752" i="1" s="1"/>
  <c r="B752" i="1" s="1"/>
  <c r="G752" i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G754" i="1" l="1"/>
  <c r="L754" i="1"/>
  <c r="O754" i="1" s="1"/>
  <c r="P754" i="1" s="1"/>
  <c r="X754" i="1" s="1"/>
  <c r="B754" i="1" s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G765" i="1" l="1"/>
  <c r="L765" i="1"/>
  <c r="O765" i="1" s="1"/>
  <c r="P765" i="1" s="1"/>
  <c r="X765" i="1" s="1"/>
  <c r="B765" i="1" s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O773" i="1" l="1"/>
  <c r="P773" i="1" s="1"/>
  <c r="X773" i="1" s="1"/>
  <c r="B773" i="1" s="1"/>
  <c r="M774" i="1"/>
  <c r="N774" i="1" s="1"/>
  <c r="G774" i="1"/>
  <c r="L774" i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O774" i="1" l="1"/>
  <c r="P774" i="1" s="1"/>
  <c r="X774" i="1" s="1"/>
  <c r="B774" i="1" s="1"/>
  <c r="M775" i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L783" i="1" l="1"/>
  <c r="O783" i="1" s="1"/>
  <c r="P783" i="1" s="1"/>
  <c r="X783" i="1" s="1"/>
  <c r="B783" i="1" s="1"/>
  <c r="G783" i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G788" i="1" l="1"/>
  <c r="L788" i="1"/>
  <c r="O788" i="1" s="1"/>
  <c r="P788" i="1" s="1"/>
  <c r="X788" i="1" s="1"/>
  <c r="B788" i="1" s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G810" i="1" l="1"/>
  <c r="L810" i="1"/>
  <c r="O810" i="1" s="1"/>
  <c r="P810" i="1" s="1"/>
  <c r="X810" i="1" s="1"/>
  <c r="B810" i="1" s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L815" i="1" l="1"/>
  <c r="O815" i="1" s="1"/>
  <c r="P815" i="1" s="1"/>
  <c r="X815" i="1" s="1"/>
  <c r="B815" i="1" s="1"/>
  <c r="G815" i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L816" i="1" l="1"/>
  <c r="O816" i="1" s="1"/>
  <c r="P816" i="1" s="1"/>
  <c r="X816" i="1" s="1"/>
  <c r="B816" i="1" s="1"/>
  <c r="G816" i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G818" i="1" l="1"/>
  <c r="L818" i="1"/>
  <c r="O818" i="1" s="1"/>
  <c r="P818" i="1" s="1"/>
  <c r="X818" i="1" s="1"/>
  <c r="B818" i="1" s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L819" i="1" l="1"/>
  <c r="O819" i="1" s="1"/>
  <c r="P819" i="1" s="1"/>
  <c r="X819" i="1" s="1"/>
  <c r="B819" i="1" s="1"/>
  <c r="G819" i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L824" i="1" l="1"/>
  <c r="O824" i="1" s="1"/>
  <c r="P824" i="1" s="1"/>
  <c r="X824" i="1" s="1"/>
  <c r="B824" i="1" s="1"/>
  <c r="G824" i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L825" i="1" l="1"/>
  <c r="O825" i="1" s="1"/>
  <c r="P825" i="1" s="1"/>
  <c r="X825" i="1" s="1"/>
  <c r="B825" i="1" s="1"/>
  <c r="G825" i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G838" i="1" l="1"/>
  <c r="O837" i="1"/>
  <c r="P837" i="1" s="1"/>
  <c r="X837" i="1" s="1"/>
  <c r="B837" i="1" s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L840" i="1" l="1"/>
  <c r="O840" i="1" s="1"/>
  <c r="P840" i="1" s="1"/>
  <c r="X840" i="1" s="1"/>
  <c r="B840" i="1" s="1"/>
  <c r="G840" i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L849" i="1"/>
  <c r="O849" i="1" s="1"/>
  <c r="P849" i="1" s="1"/>
  <c r="X849" i="1" s="1"/>
  <c r="B849" i="1" s="1"/>
  <c r="G849" i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L850" i="1"/>
  <c r="O850" i="1" s="1"/>
  <c r="P850" i="1" s="1"/>
  <c r="X850" i="1" s="1"/>
  <c r="B850" i="1" s="1"/>
  <c r="G850" i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G852" i="1"/>
  <c r="L852" i="1"/>
  <c r="O852" i="1" s="1"/>
  <c r="P852" i="1" s="1"/>
  <c r="X852" i="1" s="1"/>
  <c r="B852" i="1" s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L858" i="1"/>
  <c r="O858" i="1" s="1"/>
  <c r="P858" i="1" s="1"/>
  <c r="X858" i="1" s="1"/>
  <c r="B858" i="1" s="1"/>
  <c r="G858" i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G860" i="1"/>
  <c r="L860" i="1"/>
  <c r="O860" i="1" s="1"/>
  <c r="P860" i="1" s="1"/>
  <c r="X860" i="1" s="1"/>
  <c r="B860" i="1" s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G865" i="1" l="1"/>
  <c r="L865" i="1"/>
  <c r="O865" i="1" s="1"/>
  <c r="P865" i="1" s="1"/>
  <c r="X865" i="1" s="1"/>
  <c r="B865" i="1" s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M866" i="1" l="1"/>
  <c r="M867" i="1" s="1"/>
  <c r="M868" i="1" s="1"/>
  <c r="M869" i="1" s="1"/>
  <c r="L866" i="1"/>
  <c r="G866" i="1"/>
  <c r="I870" i="1"/>
  <c r="J869" i="1"/>
  <c r="K869" i="1" s="1"/>
  <c r="E869" i="1" s="1"/>
  <c r="U868" i="1"/>
  <c r="W868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N866" i="1" l="1"/>
  <c r="N867" i="1" s="1"/>
  <c r="N868" i="1" s="1"/>
  <c r="N869" i="1" s="1"/>
  <c r="N870" i="1" s="1"/>
  <c r="M870" i="1"/>
  <c r="L867" i="1"/>
  <c r="U869" i="1"/>
  <c r="W869" i="1" s="1"/>
  <c r="I871" i="1"/>
  <c r="J870" i="1"/>
  <c r="K870" i="1" s="1"/>
  <c r="E870" i="1" s="1"/>
  <c r="G867" i="1"/>
  <c r="D868" i="1"/>
  <c r="F868" i="1" s="1"/>
  <c r="R959" i="1"/>
  <c r="S959" i="1" s="1"/>
  <c r="Y959" i="1"/>
  <c r="T962" i="1"/>
  <c r="AA959" i="1"/>
  <c r="C959" i="1"/>
  <c r="H959" i="1"/>
  <c r="A960" i="1"/>
  <c r="Q960" i="1" s="1"/>
  <c r="O866" i="1" l="1"/>
  <c r="P866" i="1" s="1"/>
  <c r="X866" i="1" s="1"/>
  <c r="B866" i="1" s="1"/>
  <c r="O867" i="1"/>
  <c r="P867" i="1" s="1"/>
  <c r="X867" i="1" s="1"/>
  <c r="B867" i="1" s="1"/>
  <c r="N871" i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G888" i="1" l="1"/>
  <c r="L888" i="1"/>
  <c r="O888" i="1" s="1"/>
  <c r="P888" i="1" s="1"/>
  <c r="X888" i="1" s="1"/>
  <c r="B888" i="1" s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B894" i="1" l="1"/>
  <c r="Y894" i="1"/>
  <c r="G895" i="1"/>
  <c r="M895" i="1"/>
  <c r="N895" i="1" s="1"/>
  <c r="N896" i="1" s="1"/>
  <c r="N897" i="1" s="1"/>
  <c r="N898" i="1" s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M896" i="1" l="1"/>
  <c r="M897" i="1" s="1"/>
  <c r="M898" i="1" s="1"/>
  <c r="M899" i="1" s="1"/>
  <c r="O895" i="1"/>
  <c r="P895" i="1" s="1"/>
  <c r="X895" i="1" s="1"/>
  <c r="B895" i="1" s="1"/>
  <c r="L896" i="1"/>
  <c r="O896" i="1" s="1"/>
  <c r="P896" i="1" s="1"/>
  <c r="X896" i="1" s="1"/>
  <c r="B896" i="1" s="1"/>
  <c r="G896" i="1"/>
  <c r="I900" i="1"/>
  <c r="J899" i="1"/>
  <c r="K899" i="1" s="1"/>
  <c r="E899" i="1" s="1"/>
  <c r="N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G897" i="1" l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G905" i="1" l="1"/>
  <c r="L905" i="1"/>
  <c r="O905" i="1" s="1"/>
  <c r="P905" i="1" s="1"/>
  <c r="X905" i="1" s="1"/>
  <c r="B905" i="1" s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L907" i="1" l="1"/>
  <c r="O907" i="1" s="1"/>
  <c r="P907" i="1" s="1"/>
  <c r="X907" i="1" s="1"/>
  <c r="B907" i="1" s="1"/>
  <c r="G907" i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G922" i="1" l="1"/>
  <c r="L922" i="1"/>
  <c r="O922" i="1" s="1"/>
  <c r="P922" i="1" s="1"/>
  <c r="X922" i="1" s="1"/>
  <c r="B922" i="1" s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L923" i="1" l="1"/>
  <c r="O923" i="1" s="1"/>
  <c r="P923" i="1" s="1"/>
  <c r="X923" i="1" s="1"/>
  <c r="B923" i="1" s="1"/>
  <c r="G923" i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G924" i="1" l="1"/>
  <c r="L924" i="1"/>
  <c r="O924" i="1" s="1"/>
  <c r="P924" i="1" s="1"/>
  <c r="X924" i="1" s="1"/>
  <c r="B924" i="1" s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O925" i="1" s="1"/>
  <c r="P925" i="1" s="1"/>
  <c r="X925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B925" i="1" l="1"/>
  <c r="M926" i="1"/>
  <c r="N926" i="1" s="1"/>
  <c r="N927" i="1" s="1"/>
  <c r="L926" i="1"/>
  <c r="G926" i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M927" i="1" l="1"/>
  <c r="L927" i="1"/>
  <c r="O927" i="1" s="1"/>
  <c r="P927" i="1" s="1"/>
  <c r="X927" i="1" s="1"/>
  <c r="G927" i="1"/>
  <c r="D928" i="1"/>
  <c r="F928" i="1" s="1"/>
  <c r="J930" i="1"/>
  <c r="K930" i="1" s="1"/>
  <c r="E930" i="1" s="1"/>
  <c r="I931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B927" i="1" l="1"/>
  <c r="Y927" i="1"/>
  <c r="M928" i="1"/>
  <c r="G928" i="1"/>
  <c r="U930" i="1"/>
  <c r="W930" i="1" s="1"/>
  <c r="D929" i="1"/>
  <c r="F929" i="1" s="1"/>
  <c r="J931" i="1"/>
  <c r="K931" i="1" s="1"/>
  <c r="E931" i="1" s="1"/>
  <c r="I932" i="1"/>
  <c r="L928" i="1"/>
  <c r="Y1020" i="1"/>
  <c r="R1020" i="1"/>
  <c r="S1020" i="1" s="1"/>
  <c r="T1023" i="1"/>
  <c r="H1020" i="1"/>
  <c r="A1021" i="1"/>
  <c r="Q1021" i="1" s="1"/>
  <c r="AA1020" i="1"/>
  <c r="C1020" i="1"/>
  <c r="M929" i="1" l="1"/>
  <c r="M930" i="1" s="1"/>
  <c r="M931" i="1" s="1"/>
  <c r="M932" i="1" s="1"/>
  <c r="N928" i="1"/>
  <c r="N929" i="1" s="1"/>
  <c r="N930" i="1" s="1"/>
  <c r="N931" i="1" s="1"/>
  <c r="N932" i="1" s="1"/>
  <c r="L929" i="1"/>
  <c r="I933" i="1"/>
  <c r="J932" i="1"/>
  <c r="K932" i="1" s="1"/>
  <c r="E932" i="1" s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O929" i="1" l="1"/>
  <c r="P929" i="1" s="1"/>
  <c r="X929" i="1" s="1"/>
  <c r="B929" i="1" s="1"/>
  <c r="N933" i="1"/>
  <c r="O928" i="1"/>
  <c r="P928" i="1" s="1"/>
  <c r="X928" i="1" s="1"/>
  <c r="B928" i="1" s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G931" i="1"/>
  <c r="L931" i="1"/>
  <c r="O931" i="1" s="1"/>
  <c r="P931" i="1" s="1"/>
  <c r="X931" i="1" s="1"/>
  <c r="B931" i="1" s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L934" i="1" l="1"/>
  <c r="O934" i="1" s="1"/>
  <c r="P934" i="1" s="1"/>
  <c r="X934" i="1" s="1"/>
  <c r="B934" i="1" s="1"/>
  <c r="G934" i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L953" i="1" l="1"/>
  <c r="O953" i="1" s="1"/>
  <c r="P953" i="1" s="1"/>
  <c r="X953" i="1" s="1"/>
  <c r="B953" i="1" s="1"/>
  <c r="G953" i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G955" i="1" l="1"/>
  <c r="L955" i="1"/>
  <c r="O955" i="1" s="1"/>
  <c r="P955" i="1" s="1"/>
  <c r="X955" i="1" s="1"/>
  <c r="B955" i="1" s="1"/>
  <c r="U957" i="1"/>
  <c r="W957" i="1" s="1"/>
  <c r="D956" i="1"/>
  <c r="F956" i="1" s="1"/>
  <c r="I959" i="1"/>
  <c r="J958" i="1"/>
  <c r="K958" i="1" s="1"/>
  <c r="E958" i="1" s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O956" i="1" l="1"/>
  <c r="P956" i="1" s="1"/>
  <c r="X956" i="1" s="1"/>
  <c r="B956" i="1" s="1"/>
  <c r="M957" i="1"/>
  <c r="G957" i="1"/>
  <c r="J960" i="1"/>
  <c r="K960" i="1" s="1"/>
  <c r="E960" i="1" s="1"/>
  <c r="I961" i="1"/>
  <c r="U959" i="1"/>
  <c r="W959" i="1" s="1"/>
  <c r="L957" i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N957" i="1" l="1"/>
  <c r="N958" i="1" s="1"/>
  <c r="M958" i="1"/>
  <c r="G958" i="1"/>
  <c r="L958" i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O958" i="1" l="1"/>
  <c r="P958" i="1" s="1"/>
  <c r="X958" i="1" s="1"/>
  <c r="B958" i="1" s="1"/>
  <c r="O957" i="1"/>
  <c r="P957" i="1" s="1"/>
  <c r="X957" i="1" s="1"/>
  <c r="B957" i="1" s="1"/>
  <c r="M959" i="1"/>
  <c r="N959" i="1" s="1"/>
  <c r="L959" i="1"/>
  <c r="D960" i="1"/>
  <c r="F960" i="1" s="1"/>
  <c r="I963" i="1"/>
  <c r="J962" i="1"/>
  <c r="K962" i="1" s="1"/>
  <c r="E962" i="1" s="1"/>
  <c r="U961" i="1"/>
  <c r="W961" i="1" s="1"/>
  <c r="G959" i="1"/>
  <c r="R1051" i="1"/>
  <c r="S1051" i="1" s="1"/>
  <c r="Y1051" i="1"/>
  <c r="T1054" i="1"/>
  <c r="H1051" i="1"/>
  <c r="A1052" i="1"/>
  <c r="Q1052" i="1" s="1"/>
  <c r="AA1051" i="1"/>
  <c r="C1051" i="1"/>
  <c r="M960" i="1" l="1"/>
  <c r="M961" i="1" s="1"/>
  <c r="M962" i="1" s="1"/>
  <c r="M963" i="1" s="1"/>
  <c r="G960" i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L968" i="1" l="1"/>
  <c r="O968" i="1" s="1"/>
  <c r="P968" i="1" s="1"/>
  <c r="X968" i="1" s="1"/>
  <c r="B968" i="1" s="1"/>
  <c r="G968" i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L996" i="1"/>
  <c r="O996" i="1" s="1"/>
  <c r="P996" i="1" s="1"/>
  <c r="X996" i="1" s="1"/>
  <c r="B996" i="1" s="1"/>
  <c r="G996" i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N1010" i="1" l="1"/>
  <c r="L1008" i="1"/>
  <c r="O1008" i="1" s="1"/>
  <c r="P1008" i="1" s="1"/>
  <c r="X1008" i="1" s="1"/>
  <c r="B1008" i="1" s="1"/>
  <c r="G1008" i="1"/>
  <c r="M1011" i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N1011" i="1" l="1"/>
  <c r="L1009" i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N1012" i="1" l="1"/>
  <c r="L1010" i="1"/>
  <c r="O1010" i="1" s="1"/>
  <c r="P1010" i="1" s="1"/>
  <c r="X1010" i="1" s="1"/>
  <c r="B1010" i="1" s="1"/>
  <c r="G1010" i="1"/>
  <c r="D1011" i="1"/>
  <c r="F1011" i="1" s="1"/>
  <c r="M1013" i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N1013" i="1" l="1"/>
  <c r="L1011" i="1"/>
  <c r="O1011" i="1" s="1"/>
  <c r="P1011" i="1" s="1"/>
  <c r="X1011" i="1" s="1"/>
  <c r="B1011" i="1" s="1"/>
  <c r="G1011" i="1"/>
  <c r="D1012" i="1"/>
  <c r="F1012" i="1" s="1"/>
  <c r="M1014" i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N1014" i="1" l="1"/>
  <c r="N1015" i="1" s="1"/>
  <c r="G1012" i="1"/>
  <c r="D1013" i="1"/>
  <c r="F1013" i="1" s="1"/>
  <c r="U1014" i="1"/>
  <c r="W1014" i="1" s="1"/>
  <c r="J1015" i="1"/>
  <c r="K1015" i="1" s="1"/>
  <c r="E1015" i="1" s="1"/>
  <c r="I1016" i="1"/>
  <c r="M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L1013" i="1" l="1"/>
  <c r="O1013" i="1" s="1"/>
  <c r="P1013" i="1" s="1"/>
  <c r="X1013" i="1" s="1"/>
  <c r="B1013" i="1" s="1"/>
  <c r="G1013" i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G1017" i="1" l="1"/>
  <c r="L1017" i="1"/>
  <c r="N1016" i="1"/>
  <c r="M1017" i="1"/>
  <c r="M1018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L1018" i="1"/>
  <c r="M1019" i="1" s="1"/>
  <c r="M1020" i="1" s="1"/>
  <c r="M1021" i="1" s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L1025" i="1" l="1"/>
  <c r="O1025" i="1" s="1"/>
  <c r="P1025" i="1" s="1"/>
  <c r="X1025" i="1" s="1"/>
  <c r="B1025" i="1" s="1"/>
  <c r="G1025" i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G1027" i="1"/>
  <c r="L1027" i="1"/>
  <c r="O1027" i="1" s="1"/>
  <c r="P1027" i="1" s="1"/>
  <c r="X1027" i="1" s="1"/>
  <c r="B1027" i="1" s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N1032" i="1" l="1"/>
  <c r="L1030" i="1"/>
  <c r="O1030" i="1" s="1"/>
  <c r="P1030" i="1" s="1"/>
  <c r="X1030" i="1" s="1"/>
  <c r="B1030" i="1" s="1"/>
  <c r="G1030" i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I1040" i="1"/>
  <c r="Y1128" i="1"/>
  <c r="R1128" i="1"/>
  <c r="S1128" i="1" s="1"/>
  <c r="AA1128" i="1"/>
  <c r="C1128" i="1"/>
  <c r="T1131" i="1"/>
  <c r="A1129" i="1"/>
  <c r="Q1129" i="1" s="1"/>
  <c r="H1128" i="1"/>
  <c r="N1039" i="1" l="1"/>
  <c r="L1037" i="1"/>
  <c r="O1037" i="1" s="1"/>
  <c r="P1037" i="1" s="1"/>
  <c r="X1037" i="1" s="1"/>
  <c r="B1037" i="1" s="1"/>
  <c r="J1040" i="1"/>
  <c r="K1040" i="1" s="1"/>
  <c r="E1040" i="1" s="1"/>
  <c r="I1041" i="1"/>
  <c r="M1040" i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N1040" i="1" l="1"/>
  <c r="G1038" i="1"/>
  <c r="L1038" i="1"/>
  <c r="O1038" i="1" s="1"/>
  <c r="P1038" i="1" s="1"/>
  <c r="X1038" i="1" s="1"/>
  <c r="B1038" i="1" s="1"/>
  <c r="D1039" i="1"/>
  <c r="F1039" i="1" s="1"/>
  <c r="I1042" i="1"/>
  <c r="M1041" i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N1041" i="1" l="1"/>
  <c r="G1039" i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N1042" i="1" l="1"/>
  <c r="G1040" i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Y1132" i="1"/>
  <c r="R1132" i="1"/>
  <c r="S1132" i="1" s="1"/>
  <c r="H1132" i="1"/>
  <c r="A1133" i="1"/>
  <c r="Q1133" i="1" s="1"/>
  <c r="T1135" i="1"/>
  <c r="AA1132" i="1"/>
  <c r="C1132" i="1"/>
  <c r="N1043" i="1" l="1"/>
  <c r="G1041" i="1"/>
  <c r="L1041" i="1"/>
  <c r="O1041" i="1" s="1"/>
  <c r="P1041" i="1" s="1"/>
  <c r="X1041" i="1" s="1"/>
  <c r="B1041" i="1" s="1"/>
  <c r="U1043" i="1"/>
  <c r="W1043" i="1" s="1"/>
  <c r="I1045" i="1"/>
  <c r="M1044" i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N1044" i="1" l="1"/>
  <c r="G1042" i="1"/>
  <c r="L1042" i="1"/>
  <c r="O1042" i="1" s="1"/>
  <c r="P1042" i="1" s="1"/>
  <c r="X1042" i="1" s="1"/>
  <c r="B1042" i="1" s="1"/>
  <c r="J1045" i="1"/>
  <c r="K1045" i="1" s="1"/>
  <c r="E1045" i="1" s="1"/>
  <c r="M1045" i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N1045" i="1" l="1"/>
  <c r="G1043" i="1"/>
  <c r="J1046" i="1"/>
  <c r="K1046" i="1" s="1"/>
  <c r="E1046" i="1" s="1"/>
  <c r="I1047" i="1"/>
  <c r="M1046" i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N1046" i="1" l="1"/>
  <c r="G1044" i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O1046" i="1" l="1"/>
  <c r="P1046" i="1" s="1"/>
  <c r="X1046" i="1" s="1"/>
  <c r="B1046" i="1" s="1"/>
  <c r="M1047" i="1"/>
  <c r="N1047" i="1" s="1"/>
  <c r="G1047" i="1"/>
  <c r="L1047" i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O1047" i="1" l="1"/>
  <c r="P1047" i="1" s="1"/>
  <c r="X1047" i="1" s="1"/>
  <c r="B1047" i="1" s="1"/>
  <c r="M1048" i="1"/>
  <c r="M1049" i="1" s="1"/>
  <c r="M1050" i="1" s="1"/>
  <c r="M1051" i="1" s="1"/>
  <c r="G1048" i="1"/>
  <c r="L1048" i="1"/>
  <c r="U1050" i="1"/>
  <c r="W1050" i="1" s="1"/>
  <c r="N1048" i="1"/>
  <c r="N1049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O1048" i="1" l="1"/>
  <c r="P1048" i="1" s="1"/>
  <c r="X1048" i="1" s="1"/>
  <c r="B1048" i="1" s="1"/>
  <c r="I1053" i="1"/>
  <c r="J1052" i="1"/>
  <c r="K1052" i="1" s="1"/>
  <c r="E1052" i="1" s="1"/>
  <c r="M1052" i="1"/>
  <c r="L1049" i="1"/>
  <c r="O1049" i="1" s="1"/>
  <c r="P1049" i="1" s="1"/>
  <c r="X1049" i="1" s="1"/>
  <c r="B1049" i="1" s="1"/>
  <c r="N1050" i="1"/>
  <c r="N1051" i="1" s="1"/>
  <c r="N1052" i="1" s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G1050" i="1" l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L1076" i="1" l="1"/>
  <c r="O1076" i="1" s="1"/>
  <c r="P1076" i="1" s="1"/>
  <c r="X1076" i="1" s="1"/>
  <c r="B1076" i="1" s="1"/>
  <c r="G1076" i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M1077" i="1" l="1"/>
  <c r="M1078" i="1" s="1"/>
  <c r="M1079" i="1" s="1"/>
  <c r="M1080" i="1" s="1"/>
  <c r="L1077" i="1"/>
  <c r="G1077" i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N1077" i="1" l="1"/>
  <c r="N1078" i="1" s="1"/>
  <c r="N1079" i="1" s="1"/>
  <c r="D1079" i="1"/>
  <c r="F1079" i="1" s="1"/>
  <c r="J1081" i="1"/>
  <c r="K1081" i="1" s="1"/>
  <c r="E1081" i="1" s="1"/>
  <c r="I1082" i="1"/>
  <c r="M1081" i="1"/>
  <c r="U1080" i="1"/>
  <c r="W1080" i="1" s="1"/>
  <c r="L1078" i="1"/>
  <c r="G1078" i="1"/>
  <c r="Y1170" i="1"/>
  <c r="R1170" i="1"/>
  <c r="S1170" i="1" s="1"/>
  <c r="T1173" i="1"/>
  <c r="AA1170" i="1"/>
  <c r="C1170" i="1"/>
  <c r="A1171" i="1"/>
  <c r="Q1171" i="1" s="1"/>
  <c r="H1170" i="1"/>
  <c r="O1078" i="1" l="1"/>
  <c r="P1078" i="1" s="1"/>
  <c r="X1078" i="1" s="1"/>
  <c r="B1078" i="1" s="1"/>
  <c r="O1077" i="1"/>
  <c r="P1077" i="1" s="1"/>
  <c r="X1077" i="1" s="1"/>
  <c r="B1077" i="1" s="1"/>
  <c r="L1079" i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G1104" i="1"/>
  <c r="Y1196" i="1"/>
  <c r="R1196" i="1"/>
  <c r="S1196" i="1" s="1"/>
  <c r="AA1196" i="1"/>
  <c r="C1196" i="1"/>
  <c r="T1199" i="1"/>
  <c r="H1196" i="1"/>
  <c r="A1197" i="1"/>
  <c r="Q1197" i="1" s="1"/>
  <c r="W1106" i="1" l="1"/>
  <c r="U1107" i="1"/>
  <c r="W1107" i="1" s="1"/>
  <c r="L1105" i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L1110" i="1" s="1"/>
  <c r="R1201" i="1"/>
  <c r="S1201" i="1" s="1"/>
  <c r="Y1201" i="1"/>
  <c r="T1204" i="1"/>
  <c r="H1201" i="1"/>
  <c r="A1202" i="1"/>
  <c r="Q1202" i="1" s="1"/>
  <c r="C1201" i="1"/>
  <c r="AA1201" i="1"/>
  <c r="F1110" i="1" l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G1111" i="1"/>
  <c r="L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F1121" i="1" l="1"/>
  <c r="G1121" i="1"/>
  <c r="U1123" i="1"/>
  <c r="W1123" i="1" s="1"/>
  <c r="J1124" i="1"/>
  <c r="K1124" i="1" s="1"/>
  <c r="E1124" i="1" s="1"/>
  <c r="I1125" i="1"/>
  <c r="M1124" i="1"/>
  <c r="D1122" i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F1122" i="1" l="1"/>
  <c r="G1122" i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F1123" i="1" s="1"/>
  <c r="L1122" i="1"/>
  <c r="Y1214" i="1"/>
  <c r="R1214" i="1"/>
  <c r="S1214" i="1" s="1"/>
  <c r="H1214" i="1"/>
  <c r="A1215" i="1"/>
  <c r="Q1215" i="1" s="1"/>
  <c r="T1217" i="1"/>
  <c r="C1214" i="1"/>
  <c r="AA1214" i="1"/>
  <c r="G1123" i="1" l="1"/>
  <c r="L1123" i="1"/>
  <c r="D1124" i="1"/>
  <c r="F1124" i="1" s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L1124" i="1" l="1"/>
  <c r="D1125" i="1"/>
  <c r="F1125" i="1" s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L1125" i="1" l="1"/>
  <c r="G1125" i="1"/>
  <c r="O1123" i="1"/>
  <c r="P1123" i="1" s="1"/>
  <c r="X1123" i="1" s="1"/>
  <c r="B1123" i="1" s="1"/>
  <c r="N1124" i="1"/>
  <c r="D1126" i="1"/>
  <c r="F1126" i="1" s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G1126" i="1" l="1"/>
  <c r="L1126" i="1"/>
  <c r="D1127" i="1"/>
  <c r="F1127" i="1" s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L1127" i="1" l="1"/>
  <c r="G1127" i="1"/>
  <c r="O1125" i="1"/>
  <c r="P1125" i="1" s="1"/>
  <c r="X1125" i="1" s="1"/>
  <c r="B1125" i="1" s="1"/>
  <c r="N1126" i="1"/>
  <c r="D1128" i="1"/>
  <c r="F1128" i="1" s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G1128" i="1" l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F1129" i="1" s="1"/>
  <c r="Y1220" i="1"/>
  <c r="R1220" i="1"/>
  <c r="S1220" i="1" s="1"/>
  <c r="AA1220" i="1"/>
  <c r="C1220" i="1"/>
  <c r="T1223" i="1"/>
  <c r="H1220" i="1"/>
  <c r="A1221" i="1"/>
  <c r="Q1221" i="1" s="1"/>
  <c r="L1129" i="1" l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M1138" i="1" s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L1142" i="1" l="1"/>
  <c r="O1142" i="1" s="1"/>
  <c r="P1142" i="1" s="1"/>
  <c r="X1142" i="1" s="1"/>
  <c r="B1142" i="1" s="1"/>
  <c r="G1142" i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L1157" i="1" l="1"/>
  <c r="O1157" i="1" s="1"/>
  <c r="P1157" i="1" s="1"/>
  <c r="X1157" i="1" s="1"/>
  <c r="B1157" i="1" s="1"/>
  <c r="G1157" i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L1158" i="1" l="1"/>
  <c r="O1158" i="1" s="1"/>
  <c r="P1158" i="1" s="1"/>
  <c r="X1158" i="1" s="1"/>
  <c r="B1158" i="1" s="1"/>
  <c r="G1158" i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L1159" i="1" l="1"/>
  <c r="O1159" i="1" s="1"/>
  <c r="P1159" i="1" s="1"/>
  <c r="X1159" i="1" s="1"/>
  <c r="B1159" i="1" s="1"/>
  <c r="G1159" i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G1168" i="1" l="1"/>
  <c r="L1168" i="1"/>
  <c r="O1168" i="1" s="1"/>
  <c r="P1168" i="1" s="1"/>
  <c r="X1168" i="1" s="1"/>
  <c r="B1168" i="1" s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M1169" i="1" l="1"/>
  <c r="N1169" i="1" s="1"/>
  <c r="N1170" i="1" s="1"/>
  <c r="N1171" i="1" s="1"/>
  <c r="N1172" i="1" s="1"/>
  <c r="L1169" i="1"/>
  <c r="J1172" i="1"/>
  <c r="K1172" i="1" s="1"/>
  <c r="E1172" i="1" s="1"/>
  <c r="I1173" i="1"/>
  <c r="G1169" i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0" i="1" l="1"/>
  <c r="M1171" i="1" s="1"/>
  <c r="M1172" i="1" s="1"/>
  <c r="M1173" i="1" s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L1182" i="1" l="1"/>
  <c r="O1182" i="1" s="1"/>
  <c r="P1182" i="1" s="1"/>
  <c r="X1182" i="1" s="1"/>
  <c r="B1182" i="1" s="1"/>
  <c r="G1182" i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G1184" i="1" l="1"/>
  <c r="L1184" i="1"/>
  <c r="O1184" i="1" s="1"/>
  <c r="P1184" i="1" s="1"/>
  <c r="X1184" i="1" s="1"/>
  <c r="B1184" i="1" s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G1185" i="1" l="1"/>
  <c r="L1185" i="1"/>
  <c r="O1185" i="1" s="1"/>
  <c r="P1185" i="1" s="1"/>
  <c r="X1185" i="1" s="1"/>
  <c r="B1185" i="1" s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G1193" i="1" l="1"/>
  <c r="L1193" i="1"/>
  <c r="O1193" i="1" s="1"/>
  <c r="P1193" i="1" s="1"/>
  <c r="X1193" i="1" s="1"/>
  <c r="B1193" i="1" s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L1194" i="1" l="1"/>
  <c r="O1194" i="1" s="1"/>
  <c r="P1194" i="1" s="1"/>
  <c r="X1194" i="1" s="1"/>
  <c r="B1194" i="1" s="1"/>
  <c r="G1194" i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L1201" i="1" l="1"/>
  <c r="G1201" i="1"/>
  <c r="D1202" i="1"/>
  <c r="F1202" i="1" s="1"/>
  <c r="N1200" i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N1201" i="1" l="1"/>
  <c r="N1202" i="1" s="1"/>
  <c r="N1203" i="1" s="1"/>
  <c r="N1204" i="1" s="1"/>
  <c r="N1205" i="1" s="1"/>
  <c r="O1200" i="1"/>
  <c r="P1200" i="1" s="1"/>
  <c r="X1200" i="1" s="1"/>
  <c r="B1200" i="1" s="1"/>
  <c r="L1202" i="1"/>
  <c r="D1203" i="1"/>
  <c r="F1203" i="1" s="1"/>
  <c r="U1204" i="1"/>
  <c r="W1204" i="1" s="1"/>
  <c r="I1206" i="1"/>
  <c r="J1205" i="1"/>
  <c r="K1205" i="1" s="1"/>
  <c r="E1205" i="1" s="1"/>
  <c r="M1205" i="1"/>
  <c r="G1202" i="1"/>
  <c r="Y1294" i="1"/>
  <c r="R1294" i="1"/>
  <c r="S1294" i="1" s="1"/>
  <c r="H1294" i="1"/>
  <c r="A1295" i="1"/>
  <c r="Q1295" i="1" s="1"/>
  <c r="C1294" i="1"/>
  <c r="AA1294" i="1"/>
  <c r="T1297" i="1"/>
  <c r="O1202" i="1" l="1"/>
  <c r="P1202" i="1" s="1"/>
  <c r="X1202" i="1" s="1"/>
  <c r="B1202" i="1" s="1"/>
  <c r="O1201" i="1"/>
  <c r="P1201" i="1" s="1"/>
  <c r="X1201" i="1" s="1"/>
  <c r="B1201" i="1" s="1"/>
  <c r="L1203" i="1"/>
  <c r="O1203" i="1" s="1"/>
  <c r="P1203" i="1" s="1"/>
  <c r="X1203" i="1" s="1"/>
  <c r="B1203" i="1" s="1"/>
  <c r="G1203" i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L1207" i="1" l="1"/>
  <c r="O1207" i="1" s="1"/>
  <c r="P1207" i="1" s="1"/>
  <c r="X1207" i="1" s="1"/>
  <c r="B1207" i="1" s="1"/>
  <c r="G1207" i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G1229" i="1" l="1"/>
  <c r="L1229" i="1"/>
  <c r="O1229" i="1" s="1"/>
  <c r="P1229" i="1" s="1"/>
  <c r="X1229" i="1" s="1"/>
  <c r="B1229" i="1" s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L1260" i="1" l="1"/>
  <c r="M1260" i="1"/>
  <c r="N1260" i="1" s="1"/>
  <c r="N1261" i="1" s="1"/>
  <c r="N1262" i="1" s="1"/>
  <c r="N1263" i="1" s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L1280" i="1" l="1"/>
  <c r="O1280" i="1" s="1"/>
  <c r="P1280" i="1" s="1"/>
  <c r="X1280" i="1" s="1"/>
  <c r="B1280" i="1" s="1"/>
  <c r="G1280" i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L1289" i="1" l="1"/>
  <c r="O1289" i="1" s="1"/>
  <c r="P1289" i="1" s="1"/>
  <c r="X1289" i="1" s="1"/>
  <c r="B1289" i="1" s="1"/>
  <c r="G1289" i="1"/>
  <c r="U1291" i="1"/>
  <c r="W1291" i="1" s="1"/>
  <c r="D1290" i="1"/>
  <c r="F1290" i="1" s="1"/>
  <c r="J1292" i="1"/>
  <c r="K1292" i="1" s="1"/>
  <c r="E1292" i="1" s="1"/>
  <c r="I1293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L1291" i="1" l="1"/>
  <c r="G1291" i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O1291" i="1" l="1"/>
  <c r="P1291" i="1" s="1"/>
  <c r="X1291" i="1" s="1"/>
  <c r="M1292" i="1"/>
  <c r="N1292" i="1" s="1"/>
  <c r="U1294" i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B1291" i="1" l="1"/>
  <c r="Y1291" i="1"/>
  <c r="U1295" i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O1298" i="1" l="1"/>
  <c r="P1298" i="1" s="1"/>
  <c r="X1298" i="1" s="1"/>
  <c r="B1298" i="1" s="1"/>
  <c r="L1300" i="1"/>
  <c r="G1300" i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O1301" i="1" l="1"/>
  <c r="P1301" i="1" s="1"/>
  <c r="X1301" i="1" s="1"/>
  <c r="B1301" i="1" s="1"/>
  <c r="G1302" i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G1306" i="1" l="1"/>
  <c r="L1306" i="1"/>
  <c r="O1306" i="1" s="1"/>
  <c r="P1306" i="1" s="1"/>
  <c r="X1306" i="1" s="1"/>
  <c r="B1306" i="1" s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L1314" i="1"/>
  <c r="O1314" i="1" s="1"/>
  <c r="P1314" i="1" s="1"/>
  <c r="X1314" i="1" s="1"/>
  <c r="B1314" i="1" s="1"/>
  <c r="G1314" i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G1324" i="1" l="1"/>
  <c r="L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N1327" i="1" l="1"/>
  <c r="O1323" i="1"/>
  <c r="P1323" i="1" s="1"/>
  <c r="X1323" i="1" s="1"/>
  <c r="B1323" i="1" s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L1338" i="1" l="1"/>
  <c r="O1338" i="1" s="1"/>
  <c r="P1338" i="1" s="1"/>
  <c r="X1338" i="1" s="1"/>
  <c r="B1338" i="1" s="1"/>
  <c r="G1338" i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L1348" i="1" l="1"/>
  <c r="O1348" i="1" s="1"/>
  <c r="P1348" i="1" s="1"/>
  <c r="X1348" i="1" s="1"/>
  <c r="B1348" i="1" s="1"/>
  <c r="G1348" i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G1367" i="1" l="1"/>
  <c r="L1367" i="1"/>
  <c r="O1367" i="1" s="1"/>
  <c r="P1367" i="1" s="1"/>
  <c r="X1367" i="1" s="1"/>
  <c r="B1367" i="1" s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G1372" i="1" l="1"/>
  <c r="L1372" i="1"/>
  <c r="O1372" i="1" s="1"/>
  <c r="P1372" i="1" s="1"/>
  <c r="X1372" i="1" s="1"/>
  <c r="B1372" i="1" s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AA1473" i="1"/>
  <c r="C1473" i="1"/>
  <c r="H1473" i="1"/>
  <c r="A1474" i="1"/>
  <c r="Q1474" i="1" s="1"/>
  <c r="T1476" i="1"/>
  <c r="L1382" i="1" l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O1382" i="1" l="1"/>
  <c r="P1382" i="1" s="1"/>
  <c r="X1382" i="1" s="1"/>
  <c r="B1382" i="1" s="1"/>
  <c r="M1383" i="1"/>
  <c r="N1383" i="1" s="1"/>
  <c r="G1383" i="1"/>
  <c r="L1383" i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O1383" i="1" l="1"/>
  <c r="P1383" i="1" s="1"/>
  <c r="X1383" i="1" s="1"/>
  <c r="B1383" i="1" s="1"/>
  <c r="M1384" i="1"/>
  <c r="N1384" i="1" s="1"/>
  <c r="N1385" i="1" s="1"/>
  <c r="N1386" i="1" s="1"/>
  <c r="N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M1385" i="1" l="1"/>
  <c r="M1386" i="1" s="1"/>
  <c r="M1387" i="1" s="1"/>
  <c r="M1388" i="1" s="1"/>
  <c r="O1384" i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G1387" i="1" l="1"/>
  <c r="L1387" i="1"/>
  <c r="O1387" i="1" s="1"/>
  <c r="P1387" i="1" s="1"/>
  <c r="X1387" i="1" s="1"/>
  <c r="B1387" i="1" s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L1396" i="1" l="1"/>
  <c r="O1396" i="1" s="1"/>
  <c r="P1396" i="1" s="1"/>
  <c r="X1396" i="1" s="1"/>
  <c r="B1396" i="1" s="1"/>
  <c r="G1396" i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G1409" i="1" l="1"/>
  <c r="L1409" i="1"/>
  <c r="O1409" i="1" s="1"/>
  <c r="P1409" i="1" s="1"/>
  <c r="X1409" i="1" s="1"/>
  <c r="B1409" i="1" s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O1410" i="1" l="1"/>
  <c r="P1410" i="1" s="1"/>
  <c r="X1410" i="1" s="1"/>
  <c r="B1410" i="1" s="1"/>
  <c r="M1411" i="1"/>
  <c r="N1411" i="1" s="1"/>
  <c r="G1411" i="1"/>
  <c r="L1411" i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O1411" i="1" l="1"/>
  <c r="P1411" i="1" s="1"/>
  <c r="X1411" i="1" s="1"/>
  <c r="B1411" i="1" s="1"/>
  <c r="Q1504" i="1"/>
  <c r="Y1504" i="1" s="1"/>
  <c r="G1412" i="1"/>
  <c r="M1412" i="1"/>
  <c r="M1413" i="1" s="1"/>
  <c r="M1414" i="1" s="1"/>
  <c r="M1415" i="1" s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N1412" i="1" l="1"/>
  <c r="N1413" i="1" s="1"/>
  <c r="N1414" i="1" s="1"/>
  <c r="R1504" i="1"/>
  <c r="S1504" i="1" s="1"/>
  <c r="L1413" i="1"/>
  <c r="G1413" i="1"/>
  <c r="D1414" i="1"/>
  <c r="F1414" i="1" s="1"/>
  <c r="J1416" i="1"/>
  <c r="K1416" i="1" s="1"/>
  <c r="E1416" i="1" s="1"/>
  <c r="I1417" i="1"/>
  <c r="M1416" i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O1412" i="1" l="1"/>
  <c r="P1412" i="1" s="1"/>
  <c r="G1414" i="1"/>
  <c r="L1414" i="1"/>
  <c r="O1414" i="1" s="1"/>
  <c r="P1414" i="1" s="1"/>
  <c r="X1414" i="1" s="1"/>
  <c r="B1414" i="1" s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X1412" i="1" l="1"/>
  <c r="G1415" i="1"/>
  <c r="L1415" i="1"/>
  <c r="O1415" i="1" s="1"/>
  <c r="P1415" i="1" s="1"/>
  <c r="X1415" i="1" s="1"/>
  <c r="B1415" i="1" s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B1412" i="1" l="1"/>
  <c r="U1418" i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X1417" i="1" l="1"/>
  <c r="U1420" i="1"/>
  <c r="W1420" i="1" s="1"/>
  <c r="L1418" i="1"/>
  <c r="O1418" i="1" s="1"/>
  <c r="P1418" i="1" s="1"/>
  <c r="X1418" i="1" s="1"/>
  <c r="B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B1417" i="1" l="1"/>
  <c r="I1423" i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U1426" i="1"/>
  <c r="W1426" i="1" s="1"/>
  <c r="D1425" i="1"/>
  <c r="L1425" i="1" s="1"/>
  <c r="O1425" i="1" s="1"/>
  <c r="P1425" i="1" s="1"/>
  <c r="X1425" i="1" s="1"/>
  <c r="B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X1424" i="1" l="1"/>
  <c r="G1425" i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B1424" i="1" l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F1426" i="1"/>
  <c r="R1518" i="1"/>
  <c r="S1518" i="1" s="1"/>
  <c r="Y1518" i="1"/>
  <c r="T1521" i="1"/>
  <c r="AA1518" i="1"/>
  <c r="C1518" i="1"/>
  <c r="H1518" i="1"/>
  <c r="A1519" i="1"/>
  <c r="Q1519" i="1" s="1"/>
  <c r="X1426" i="1" l="1"/>
  <c r="L1427" i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B1426" i="1" l="1"/>
  <c r="G1428" i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B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G1430" i="1" l="1"/>
  <c r="F1430" i="1"/>
  <c r="D1431" i="1"/>
  <c r="L1431" i="1" s="1"/>
  <c r="O1431" i="1" s="1"/>
  <c r="P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X1431" i="1" l="1"/>
  <c r="D1432" i="1"/>
  <c r="L1432" i="1" s="1"/>
  <c r="O1432" i="1" s="1"/>
  <c r="P1432" i="1" s="1"/>
  <c r="X1432" i="1" s="1"/>
  <c r="B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B1431" i="1" l="1"/>
  <c r="U1434" i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Y1525" i="1"/>
  <c r="R1525" i="1"/>
  <c r="S1525" i="1" s="1"/>
  <c r="T1528" i="1"/>
  <c r="AA1525" i="1"/>
  <c r="C1525" i="1"/>
  <c r="H1525" i="1"/>
  <c r="A1526" i="1"/>
  <c r="Q1526" i="1" s="1"/>
  <c r="X1433" i="1" l="1"/>
  <c r="J1437" i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B1433" i="1" l="1"/>
  <c r="F1435" i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X1438" i="1" l="1"/>
  <c r="D1439" i="1"/>
  <c r="L1439" i="1" s="1"/>
  <c r="O1439" i="1" s="1"/>
  <c r="P1439" i="1" s="1"/>
  <c r="X1439" i="1" s="1"/>
  <c r="B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B1438" i="1" l="1"/>
  <c r="D1440" i="1"/>
  <c r="L1440" i="1" s="1"/>
  <c r="O1440" i="1" s="1"/>
  <c r="P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X1440" i="1" l="1"/>
  <c r="I1444" i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B1440" i="1" l="1"/>
  <c r="O1441" i="1"/>
  <c r="P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X1441" i="1" l="1"/>
  <c r="G1442" i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B1441" i="1" l="1"/>
  <c r="M1446" i="1"/>
  <c r="U1445" i="1"/>
  <c r="W1445" i="1" s="1"/>
  <c r="L1443" i="1"/>
  <c r="F1443" i="1"/>
  <c r="O1442" i="1"/>
  <c r="P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X1442" i="1" l="1"/>
  <c r="U1446" i="1"/>
  <c r="W1446" i="1" s="1"/>
  <c r="O1443" i="1"/>
  <c r="P1443" i="1" s="1"/>
  <c r="X1443" i="1" s="1"/>
  <c r="B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B1442" i="1" l="1"/>
  <c r="L1445" i="1"/>
  <c r="O1445" i="1" s="1"/>
  <c r="P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X1445" i="1" l="1"/>
  <c r="G1446" i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B1445" i="1" l="1"/>
  <c r="D1448" i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F1447" i="1"/>
  <c r="R1539" i="1"/>
  <c r="S1539" i="1" s="1"/>
  <c r="Y1539" i="1"/>
  <c r="T1542" i="1"/>
  <c r="AA1539" i="1"/>
  <c r="C1539" i="1"/>
  <c r="A1540" i="1"/>
  <c r="Q1540" i="1" s="1"/>
  <c r="H1539" i="1"/>
  <c r="X1447" i="1" l="1"/>
  <c r="U1450" i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B1447" i="1" l="1"/>
  <c r="U1451" i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X1452" i="1" l="1"/>
  <c r="U1455" i="1"/>
  <c r="W1455" i="1" s="1"/>
  <c r="L1453" i="1"/>
  <c r="O1453" i="1" s="1"/>
  <c r="P1453" i="1" s="1"/>
  <c r="X1453" i="1" s="1"/>
  <c r="B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B1452" i="1" l="1"/>
  <c r="G1454" i="1"/>
  <c r="F1454" i="1"/>
  <c r="U1456" i="1"/>
  <c r="W1456" i="1" s="1"/>
  <c r="D1455" i="1"/>
  <c r="L1455" i="1" s="1"/>
  <c r="O1455" i="1" s="1"/>
  <c r="P1455" i="1" s="1"/>
  <c r="X1455" i="1" s="1"/>
  <c r="B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F1455" i="1" l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D1457" i="1" l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G1459" i="1"/>
  <c r="F1459" i="1"/>
  <c r="D1460" i="1"/>
  <c r="L1460" i="1" s="1"/>
  <c r="O1460" i="1" s="1"/>
  <c r="P1460" i="1" s="1"/>
  <c r="X1460" i="1" s="1"/>
  <c r="B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B1459" i="1" l="1"/>
  <c r="U1462" i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B1462" i="1" s="1"/>
  <c r="Y1554" i="1"/>
  <c r="R1554" i="1"/>
  <c r="S1554" i="1" s="1"/>
  <c r="C1554" i="1"/>
  <c r="AA1554" i="1"/>
  <c r="T1557" i="1"/>
  <c r="H1554" i="1"/>
  <c r="A1555" i="1"/>
  <c r="Q1555" i="1" s="1"/>
  <c r="L1463" i="1" l="1"/>
  <c r="O1463" i="1" s="1"/>
  <c r="P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R1555" i="1"/>
  <c r="S1555" i="1" s="1"/>
  <c r="Y1555" i="1"/>
  <c r="A1556" i="1"/>
  <c r="Q1556" i="1" s="1"/>
  <c r="H1555" i="1"/>
  <c r="T1558" i="1"/>
  <c r="AA1555" i="1"/>
  <c r="C1555" i="1"/>
  <c r="X1463" i="1" l="1"/>
  <c r="X1464" i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B1463" i="1" l="1"/>
  <c r="G1465" i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D1467" i="1"/>
  <c r="L1467" i="1" s="1"/>
  <c r="O1467" i="1" s="1"/>
  <c r="P1467" i="1" s="1"/>
  <c r="X1467" i="1" s="1"/>
  <c r="B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X1466" i="1" l="1"/>
  <c r="D1468" i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B1466" i="1" l="1"/>
  <c r="J1471" i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D1470" i="1"/>
  <c r="I1473" i="1"/>
  <c r="J1472" i="1"/>
  <c r="K1472" i="1" s="1"/>
  <c r="E1472" i="1" s="1"/>
  <c r="U1471" i="1"/>
  <c r="Y1561" i="1"/>
  <c r="R1561" i="1"/>
  <c r="S1561" i="1" s="1"/>
  <c r="T1564" i="1"/>
  <c r="AA1561" i="1"/>
  <c r="C1561" i="1"/>
  <c r="A1562" i="1"/>
  <c r="Q1562" i="1" s="1"/>
  <c r="H1561" i="1"/>
  <c r="X1469" i="1" l="1"/>
  <c r="W1471" i="1"/>
  <c r="U1472" i="1"/>
  <c r="W1472" i="1" s="1"/>
  <c r="F1470" i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B1469" i="1" l="1"/>
  <c r="O1471" i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X1471" i="1"/>
  <c r="Y1471" i="1" s="1"/>
  <c r="Y1564" i="1"/>
  <c r="R1564" i="1"/>
  <c r="S1564" i="1" s="1"/>
  <c r="T1567" i="1"/>
  <c r="AA1564" i="1"/>
  <c r="C1564" i="1"/>
  <c r="H1564" i="1"/>
  <c r="A1565" i="1"/>
  <c r="Q1565" i="1" s="1"/>
  <c r="M1474" i="1" l="1"/>
  <c r="M1475" i="1" s="1"/>
  <c r="M1476" i="1" s="1"/>
  <c r="O1472" i="1"/>
  <c r="P1472" i="1" s="1"/>
  <c r="X1472" i="1" s="1"/>
  <c r="B1472" i="1" s="1"/>
  <c r="N1473" i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R1565" i="1"/>
  <c r="S1565" i="1" s="1"/>
  <c r="AA1565" i="1"/>
  <c r="C1565" i="1"/>
  <c r="T1568" i="1"/>
  <c r="H1565" i="1"/>
  <c r="A1566" i="1"/>
  <c r="Q1566" i="1" s="1"/>
  <c r="N1474" i="1" l="1"/>
  <c r="N1475" i="1" s="1"/>
  <c r="N1476" i="1" s="1"/>
  <c r="N1477" i="1" s="1"/>
  <c r="F1474" i="1"/>
  <c r="U1476" i="1"/>
  <c r="W1476" i="1" s="1"/>
  <c r="O1473" i="1"/>
  <c r="P1473" i="1" s="1"/>
  <c r="G1474" i="1"/>
  <c r="D1475" i="1"/>
  <c r="J1477" i="1"/>
  <c r="K1477" i="1" s="1"/>
  <c r="E1477" i="1" s="1"/>
  <c r="I1478" i="1"/>
  <c r="M1477" i="1"/>
  <c r="Y1566" i="1"/>
  <c r="R1566" i="1"/>
  <c r="S1566" i="1" s="1"/>
  <c r="H1566" i="1"/>
  <c r="A1567" i="1"/>
  <c r="Q1567" i="1" s="1"/>
  <c r="T1569" i="1"/>
  <c r="C1566" i="1"/>
  <c r="AA1566" i="1"/>
  <c r="O1474" i="1" l="1"/>
  <c r="P1474" i="1" s="1"/>
  <c r="X1474" i="1" s="1"/>
  <c r="B1474" i="1" s="1"/>
  <c r="X1473" i="1"/>
  <c r="S1473" i="1"/>
  <c r="F1475" i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B1473" i="1" l="1"/>
  <c r="Y1473" i="1"/>
  <c r="G1476" i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X1480" i="1" l="1"/>
  <c r="L1481" i="1"/>
  <c r="O1481" i="1" s="1"/>
  <c r="P1481" i="1" s="1"/>
  <c r="X1481" i="1" s="1"/>
  <c r="B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B1480" i="1" l="1"/>
  <c r="G1482" i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X1484" i="1" l="1"/>
  <c r="J1488" i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B1484" i="1" l="1"/>
  <c r="G1486" i="1"/>
  <c r="F1486" i="1"/>
  <c r="D1487" i="1"/>
  <c r="L1487" i="1" s="1"/>
  <c r="O1487" i="1" s="1"/>
  <c r="P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X1487" i="1" l="1"/>
  <c r="G1487" i="1"/>
  <c r="F1487" i="1"/>
  <c r="U1489" i="1"/>
  <c r="W1489" i="1" s="1"/>
  <c r="D1488" i="1"/>
  <c r="L1488" i="1" s="1"/>
  <c r="O1488" i="1" s="1"/>
  <c r="P1488" i="1" s="1"/>
  <c r="X1488" i="1" s="1"/>
  <c r="B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B1487" i="1" l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B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G1492" i="1" l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X1494" i="1" l="1"/>
  <c r="G1495" i="1"/>
  <c r="F1495" i="1"/>
  <c r="D1496" i="1"/>
  <c r="L1496" i="1" s="1"/>
  <c r="O1496" i="1" s="1"/>
  <c r="P1496" i="1" s="1"/>
  <c r="X1496" i="1" s="1"/>
  <c r="B1496" i="1" s="1"/>
  <c r="U1497" i="1"/>
  <c r="W1497" i="1" s="1"/>
  <c r="L1495" i="1"/>
  <c r="O1495" i="1" s="1"/>
  <c r="P1495" i="1" s="1"/>
  <c r="X1495" i="1" s="1"/>
  <c r="B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B1494" i="1" l="1"/>
  <c r="F1496" i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F1497" i="1"/>
  <c r="D1498" i="1"/>
  <c r="L1498" i="1" s="1"/>
  <c r="O1498" i="1" s="1"/>
  <c r="P1498" i="1" s="1"/>
  <c r="X1498" i="1" s="1"/>
  <c r="B1498" i="1" s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X1497" i="1" l="1"/>
  <c r="F1498" i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B1497" i="1" l="1"/>
  <c r="J1502" i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L1501" i="1" s="1"/>
  <c r="O1501" i="1" s="1"/>
  <c r="P1501" i="1" s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X1501" i="1" l="1"/>
  <c r="F1501" i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B1501" i="1" l="1"/>
  <c r="J1505" i="1"/>
  <c r="K1505" i="1" s="1"/>
  <c r="E1505" i="1" s="1"/>
  <c r="I1506" i="1"/>
  <c r="D1503" i="1"/>
  <c r="L1503" i="1" s="1"/>
  <c r="O1502" i="1"/>
  <c r="P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X1502" i="1" l="1"/>
  <c r="D1504" i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B1502" i="1" l="1"/>
  <c r="D1505" i="1"/>
  <c r="G1505" i="1" s="1"/>
  <c r="I1508" i="1"/>
  <c r="J1507" i="1"/>
  <c r="K1507" i="1" s="1"/>
  <c r="E1507" i="1" s="1"/>
  <c r="M1507" i="1"/>
  <c r="U1506" i="1"/>
  <c r="W1506" i="1" s="1"/>
  <c r="O1503" i="1"/>
  <c r="P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X1503" i="1" l="1"/>
  <c r="U1507" i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B1503" i="1" l="1"/>
  <c r="F1506" i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X1508" i="1" l="1"/>
  <c r="O1509" i="1"/>
  <c r="P1509" i="1" s="1"/>
  <c r="X1509" i="1" s="1"/>
  <c r="B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B1508" i="1" l="1"/>
  <c r="D1511" i="1"/>
  <c r="G1511" i="1" s="1"/>
  <c r="L1510" i="1"/>
  <c r="O1510" i="1" s="1"/>
  <c r="P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X1510" i="1" l="1"/>
  <c r="L1511" i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B1510" i="1" l="1"/>
  <c r="L1512" i="1"/>
  <c r="O1512" i="1" s="1"/>
  <c r="P1512" i="1" s="1"/>
  <c r="F1512" i="1"/>
  <c r="D1513" i="1"/>
  <c r="G1513" i="1" s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X1512" i="1" l="1"/>
  <c r="F1513" i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B1512" i="1" l="1"/>
  <c r="F1514" i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L1515" i="1" s="1"/>
  <c r="O1515" i="1" s="1"/>
  <c r="P1515" i="1" s="1"/>
  <c r="Y1606" i="1"/>
  <c r="R1606" i="1"/>
  <c r="S1606" i="1" s="1"/>
  <c r="C1606" i="1"/>
  <c r="AA1606" i="1"/>
  <c r="T1609" i="1"/>
  <c r="H1606" i="1"/>
  <c r="A1607" i="1"/>
  <c r="Q1607" i="1" s="1"/>
  <c r="X1515" i="1" l="1"/>
  <c r="F1515" i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B1515" i="1" l="1"/>
  <c r="X1516" i="1"/>
  <c r="B1516" i="1" s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F1517" i="1" l="1"/>
  <c r="L1517" i="1"/>
  <c r="O1517" i="1" s="1"/>
  <c r="P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X1517" i="1" l="1"/>
  <c r="F1518" i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B1517" i="1" l="1"/>
  <c r="U1521" i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F1519" i="1"/>
  <c r="R1611" i="1"/>
  <c r="S1611" i="1" s="1"/>
  <c r="Y1611" i="1"/>
  <c r="A1612" i="1"/>
  <c r="Q1612" i="1" s="1"/>
  <c r="H1611" i="1"/>
  <c r="T1614" i="1"/>
  <c r="AA1611" i="1"/>
  <c r="C1611" i="1"/>
  <c r="X1519" i="1" l="1"/>
  <c r="G1520" i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B1519" i="1" l="1"/>
  <c r="F1521" i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F1522" i="1"/>
  <c r="D1523" i="1"/>
  <c r="L1523" i="1" s="1"/>
  <c r="O1523" i="1" s="1"/>
  <c r="P1523" i="1" s="1"/>
  <c r="X1523" i="1" s="1"/>
  <c r="B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X1522" i="1" l="1"/>
  <c r="J1526" i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B1522" i="1" l="1"/>
  <c r="G1524" i="1"/>
  <c r="F1524" i="1"/>
  <c r="L1524" i="1"/>
  <c r="O1524" i="1" s="1"/>
  <c r="P1524" i="1" s="1"/>
  <c r="X1524" i="1" s="1"/>
  <c r="B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G1525" i="1" l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X1530" i="1" l="1"/>
  <c r="G1530" i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B1530" i="1" l="1"/>
  <c r="D1532" i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Y1623" i="1"/>
  <c r="R1623" i="1"/>
  <c r="S1623" i="1" s="1"/>
  <c r="T1626" i="1"/>
  <c r="A1624" i="1"/>
  <c r="Q1624" i="1" s="1"/>
  <c r="H1623" i="1"/>
  <c r="AA1623" i="1"/>
  <c r="C1623" i="1"/>
  <c r="X1531" i="1" l="1"/>
  <c r="I1536" i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B1531" i="1" l="1"/>
  <c r="D1534" i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B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G1535" i="1" l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Y1534" i="1" s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B1534" i="1" l="1"/>
  <c r="U1540" i="1"/>
  <c r="W1540" i="1" s="1"/>
  <c r="D1539" i="1"/>
  <c r="L1539" i="1" s="1"/>
  <c r="O1539" i="1" s="1"/>
  <c r="P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X1539" i="1" l="1"/>
  <c r="G1539" i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B1539" i="1" l="1"/>
  <c r="F1540" i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B1540" i="1" s="1"/>
  <c r="R1632" i="1"/>
  <c r="S1632" i="1" s="1"/>
  <c r="Y1632" i="1"/>
  <c r="H1632" i="1"/>
  <c r="A1633" i="1"/>
  <c r="Q1633" i="1" s="1"/>
  <c r="T1635" i="1"/>
  <c r="AA1632" i="1"/>
  <c r="C1632" i="1"/>
  <c r="F1541" i="1" l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D1545" i="1"/>
  <c r="Y1636" i="1"/>
  <c r="R1636" i="1"/>
  <c r="S1636" i="1" s="1"/>
  <c r="AA1636" i="1"/>
  <c r="C1636" i="1"/>
  <c r="H1636" i="1"/>
  <c r="A1637" i="1"/>
  <c r="Q1637" i="1" s="1"/>
  <c r="T1639" i="1"/>
  <c r="X1544" i="1" l="1"/>
  <c r="I1549" i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B1544" i="1" l="1"/>
  <c r="F1546" i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B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U1553" i="1" l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B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U1555" i="1" l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B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U1558" i="1" l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B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U1560" i="1" l="1"/>
  <c r="W1560" i="1" s="1"/>
  <c r="D1559" i="1"/>
  <c r="L1559" i="1" s="1"/>
  <c r="O1559" i="1" s="1"/>
  <c r="P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X1559" i="1" l="1"/>
  <c r="J1562" i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B1559" i="1" l="1"/>
  <c r="D1561" i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X1561" i="1" l="1"/>
  <c r="F1562" i="1"/>
  <c r="I1566" i="1"/>
  <c r="J1565" i="1"/>
  <c r="K1565" i="1" s="1"/>
  <c r="E1565" i="1" s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B1561" i="1" l="1"/>
  <c r="F1563" i="1"/>
  <c r="L1563" i="1"/>
  <c r="O1563" i="1" s="1"/>
  <c r="P1563" i="1" s="1"/>
  <c r="X1563" i="1" s="1"/>
  <c r="B1563" i="1" s="1"/>
  <c r="G1563" i="1"/>
  <c r="D1564" i="1"/>
  <c r="L1564" i="1" s="1"/>
  <c r="U1565" i="1"/>
  <c r="W1565" i="1" s="1"/>
  <c r="I1567" i="1"/>
  <c r="J1566" i="1"/>
  <c r="K1566" i="1" s="1"/>
  <c r="E1566" i="1" s="1"/>
  <c r="R1655" i="1"/>
  <c r="T1658" i="1"/>
  <c r="AA1655" i="1"/>
  <c r="C1655" i="1"/>
  <c r="A1656" i="1"/>
  <c r="Q1656" i="1" s="1"/>
  <c r="H1655" i="1"/>
  <c r="O1564" i="1" l="1"/>
  <c r="P1564" i="1" s="1"/>
  <c r="M1565" i="1"/>
  <c r="N1565" i="1" s="1"/>
  <c r="D1565" i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X1564" i="1" l="1"/>
  <c r="D1566" i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B1564" i="1" l="1"/>
  <c r="D1567" i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B1565" i="1" s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D1569" i="1" l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X1574" i="1" l="1"/>
  <c r="D1575" i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B1574" i="1" l="1"/>
  <c r="J1578" i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F1575" i="1"/>
  <c r="R1667" i="1"/>
  <c r="S1667" i="1" s="1"/>
  <c r="Y1667" i="1"/>
  <c r="AA1667" i="1"/>
  <c r="C1667" i="1"/>
  <c r="A1668" i="1"/>
  <c r="Q1668" i="1" s="1"/>
  <c r="H1667" i="1"/>
  <c r="T1670" i="1"/>
  <c r="X1575" i="1" l="1"/>
  <c r="D1577" i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B1575" i="1" l="1"/>
  <c r="G1577" i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B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U1582" i="1" l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B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U1584" i="1" l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B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D1585" i="1" l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B1586" i="1" s="1"/>
  <c r="F1585" i="1"/>
  <c r="Y1677" i="1"/>
  <c r="R1677" i="1"/>
  <c r="S1677" i="1" s="1"/>
  <c r="T1680" i="1"/>
  <c r="AA1677" i="1"/>
  <c r="C1677" i="1"/>
  <c r="H1677" i="1"/>
  <c r="A1678" i="1"/>
  <c r="Q1678" i="1" s="1"/>
  <c r="G1586" i="1" l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B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U1591" i="1" l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B1589" i="1" l="1"/>
  <c r="J1594" i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B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D1594" i="1" l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B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G1596" i="1" l="1"/>
  <c r="F1596" i="1"/>
  <c r="J1599" i="1"/>
  <c r="K1599" i="1" s="1"/>
  <c r="E1599" i="1" s="1"/>
  <c r="I1600" i="1"/>
  <c r="U1598" i="1"/>
  <c r="W1598" i="1" s="1"/>
  <c r="L1596" i="1"/>
  <c r="D1597" i="1"/>
  <c r="L1597" i="1" s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O1597" i="1"/>
  <c r="P1597" i="1" s="1"/>
  <c r="X1597" i="1" s="1"/>
  <c r="B1597" i="1" s="1"/>
  <c r="F1597" i="1"/>
  <c r="G1597" i="1"/>
  <c r="D1598" i="1"/>
  <c r="L1598" i="1" s="1"/>
  <c r="O1598" i="1" s="1"/>
  <c r="P1598" i="1" s="1"/>
  <c r="O1596" i="1"/>
  <c r="P1596" i="1" s="1"/>
  <c r="X1596" i="1" s="1"/>
  <c r="B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I1602" i="1" l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F1600" i="1"/>
  <c r="Y1692" i="1"/>
  <c r="R1692" i="1"/>
  <c r="S1692" i="1" s="1"/>
  <c r="T1695" i="1"/>
  <c r="AA1692" i="1"/>
  <c r="C1692" i="1"/>
  <c r="H1692" i="1"/>
  <c r="A1693" i="1"/>
  <c r="Q1693" i="1" s="1"/>
  <c r="X1600" i="1" l="1"/>
  <c r="M1604" i="1"/>
  <c r="N1604" i="1" s="1"/>
  <c r="I1605" i="1"/>
  <c r="J1604" i="1"/>
  <c r="K1604" i="1" s="1"/>
  <c r="E1604" i="1" s="1"/>
  <c r="G1601" i="1"/>
  <c r="F1601" i="1"/>
  <c r="D1602" i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B1600" i="1" l="1"/>
  <c r="F1602" i="1"/>
  <c r="G1602" i="1"/>
  <c r="L1602" i="1"/>
  <c r="O1602" i="1" s="1"/>
  <c r="P1602" i="1" s="1"/>
  <c r="X1602" i="1" s="1"/>
  <c r="B1602" i="1" s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X1603" i="1" l="1"/>
  <c r="U1606" i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B1603" i="1" l="1"/>
  <c r="G1605" i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X1607" i="1" l="1"/>
  <c r="G1607" i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B1607" i="1" l="1"/>
  <c r="F1608" i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G1609" i="1"/>
  <c r="X1608" i="1"/>
  <c r="B1608" i="1" s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U1612" i="1" l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B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F1612" i="1" l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B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D1615" i="1" l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B1617" i="1" s="1"/>
  <c r="Y1709" i="1"/>
  <c r="R1709" i="1"/>
  <c r="S1709" i="1" s="1"/>
  <c r="H1709" i="1"/>
  <c r="A1710" i="1"/>
  <c r="Q1710" i="1" s="1"/>
  <c r="T1712" i="1"/>
  <c r="AA1709" i="1"/>
  <c r="C1709" i="1"/>
  <c r="I1622" i="1" l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X1621" i="1" l="1"/>
  <c r="U1624" i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B1621" i="1" l="1"/>
  <c r="G1623" i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B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D1627" i="1" l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B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D1629" i="1" l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I1633" i="1"/>
  <c r="J1632" i="1"/>
  <c r="K1632" i="1" s="1"/>
  <c r="E1632" i="1" s="1"/>
  <c r="M1632" i="1"/>
  <c r="O1628" i="1"/>
  <c r="P1628" i="1" s="1"/>
  <c r="X1628" i="1" s="1"/>
  <c r="B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X1627" i="1" l="1"/>
  <c r="I1634" i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B1627" i="1" l="1"/>
  <c r="F1631" i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B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J1638" i="1" l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X1637" i="1" l="1"/>
  <c r="G1638" i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B1637" i="1" l="1"/>
  <c r="G1639" i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B1642" i="1" s="1"/>
  <c r="G1642" i="1"/>
  <c r="Y1734" i="1"/>
  <c r="R1734" i="1"/>
  <c r="S1734" i="1" s="1"/>
  <c r="C1734" i="1"/>
  <c r="AA1734" i="1"/>
  <c r="T1737" i="1"/>
  <c r="H1734" i="1"/>
  <c r="A1735" i="1"/>
  <c r="Q1735" i="1" s="1"/>
  <c r="U1645" i="1" l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B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G1645" i="1" l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X1649" i="1" l="1"/>
  <c r="D1651" i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B1649" i="1" l="1"/>
  <c r="G1651" i="1"/>
  <c r="U1653" i="1"/>
  <c r="W1653" i="1" s="1"/>
  <c r="D1652" i="1"/>
  <c r="L1652" i="1" s="1"/>
  <c r="O1652" i="1" s="1"/>
  <c r="P1652" i="1" s="1"/>
  <c r="X1652" i="1" s="1"/>
  <c r="B1652" i="1" s="1"/>
  <c r="X1651" i="1"/>
  <c r="B1651" i="1" s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U1654" i="1" l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B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R1745" i="1"/>
  <c r="S1745" i="1" s="1"/>
  <c r="Y1745" i="1"/>
  <c r="H1745" i="1"/>
  <c r="A1746" i="1"/>
  <c r="Q1746" i="1" s="1"/>
  <c r="T1748" i="1"/>
  <c r="AA1745" i="1"/>
  <c r="C1745" i="1"/>
  <c r="I1658" i="1" l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O1655" i="1" l="1"/>
  <c r="P1655" i="1" s="1"/>
  <c r="M1656" i="1"/>
  <c r="N1656" i="1" s="1"/>
  <c r="O1656" i="1" s="1"/>
  <c r="P1656" i="1" s="1"/>
  <c r="X1656" i="1" s="1"/>
  <c r="B1656" i="1" s="1"/>
  <c r="D1657" i="1"/>
  <c r="L1657" i="1" s="1"/>
  <c r="I1660" i="1"/>
  <c r="J1659" i="1"/>
  <c r="K1659" i="1" s="1"/>
  <c r="E1659" i="1" s="1"/>
  <c r="U1658" i="1"/>
  <c r="W1658" i="1" s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X1655" i="1" l="1"/>
  <c r="B1655" i="1" s="1"/>
  <c r="S1655" i="1"/>
  <c r="M1657" i="1"/>
  <c r="M1658" i="1" s="1"/>
  <c r="M1659" i="1" s="1"/>
  <c r="M1660" i="1" s="1"/>
  <c r="U1659" i="1"/>
  <c r="W1659" i="1" s="1"/>
  <c r="D1658" i="1"/>
  <c r="G1658" i="1" s="1"/>
  <c r="J1660" i="1"/>
  <c r="K1660" i="1" s="1"/>
  <c r="E1660" i="1" s="1"/>
  <c r="I1661" i="1"/>
  <c r="N1657" i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Y1655" i="1" l="1"/>
  <c r="O1657" i="1"/>
  <c r="P1657" i="1" s="1"/>
  <c r="X1657" i="1" s="1"/>
  <c r="B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D1660" i="1" l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B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O1664" i="1" l="1"/>
  <c r="P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X1664" i="1" l="1"/>
  <c r="D1667" i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B1664" i="1" l="1"/>
  <c r="U1669" i="1"/>
  <c r="W1669" i="1" s="1"/>
  <c r="D1668" i="1"/>
  <c r="G1668" i="1" s="1"/>
  <c r="I1671" i="1"/>
  <c r="J1670" i="1"/>
  <c r="K1670" i="1" s="1"/>
  <c r="E1670" i="1" s="1"/>
  <c r="M1670" i="1"/>
  <c r="O1666" i="1"/>
  <c r="P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X1666" i="1" l="1"/>
  <c r="L1668" i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B1666" i="1" l="1"/>
  <c r="O1668" i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B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U1674" i="1" l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B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G1674" i="1" l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B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U1681" i="1" l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X1679" i="1" l="1"/>
  <c r="O1680" i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B1679" i="1" l="1"/>
  <c r="I1686" i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B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U1687" i="1" l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B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F1688" i="1" l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B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O1689" i="1" l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X1692" i="1" l="1"/>
  <c r="G1692" i="1"/>
  <c r="F1692" i="1"/>
  <c r="U1694" i="1"/>
  <c r="W1694" i="1" s="1"/>
  <c r="D1693" i="1"/>
  <c r="L1693" i="1" s="1"/>
  <c r="O1693" i="1" s="1"/>
  <c r="P1693" i="1" s="1"/>
  <c r="X1693" i="1" s="1"/>
  <c r="B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B1692" i="1" l="1"/>
  <c r="U1695" i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B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U1697" i="1" l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B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U1700" i="1" l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X1699" i="1" l="1"/>
  <c r="U1702" i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B1699" i="1" l="1"/>
  <c r="U1703" i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B1705" i="1" s="1"/>
  <c r="F1705" i="1"/>
  <c r="Y1797" i="1"/>
  <c r="R1797" i="1"/>
  <c r="S1797" i="1" s="1"/>
  <c r="T1800" i="1"/>
  <c r="AA1797" i="1"/>
  <c r="C1797" i="1"/>
  <c r="H1797" i="1"/>
  <c r="A1798" i="1"/>
  <c r="Q1798" i="1" s="1"/>
  <c r="U1708" i="1" l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B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J1712" i="1" l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B1711" i="1" s="1"/>
  <c r="F1711" i="1"/>
  <c r="R1803" i="1"/>
  <c r="S1803" i="1" s="1"/>
  <c r="Y1803" i="1"/>
  <c r="A1804" i="1"/>
  <c r="Q1804" i="1" s="1"/>
  <c r="H1803" i="1"/>
  <c r="T1806" i="1"/>
  <c r="AA1803" i="1"/>
  <c r="C1803" i="1"/>
  <c r="U1714" i="1" l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F1712" i="1"/>
  <c r="Y1804" i="1"/>
  <c r="R1804" i="1"/>
  <c r="S1804" i="1" s="1"/>
  <c r="AA1804" i="1"/>
  <c r="C1804" i="1"/>
  <c r="H1804" i="1"/>
  <c r="A1805" i="1"/>
  <c r="Q1805" i="1" s="1"/>
  <c r="T1807" i="1"/>
  <c r="X1712" i="1" l="1"/>
  <c r="X1713" i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B1712" i="1" l="1"/>
  <c r="L1714" i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B1714" i="1" s="1"/>
  <c r="M1715" i="1"/>
  <c r="Y1807" i="1"/>
  <c r="R1807" i="1"/>
  <c r="S1807" i="1" s="1"/>
  <c r="T1810" i="1"/>
  <c r="AA1807" i="1"/>
  <c r="C1807" i="1"/>
  <c r="A1808" i="1"/>
  <c r="Q1808" i="1" s="1"/>
  <c r="H1807" i="1"/>
  <c r="U1718" i="1" l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X1715" i="1" l="1"/>
  <c r="F1718" i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B1715" i="1" l="1"/>
  <c r="X1716" i="1"/>
  <c r="B1716" i="1" s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J1723" i="1" l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B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O1722" i="1" l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Y1817" i="1"/>
  <c r="R1817" i="1"/>
  <c r="S1817" i="1" s="1"/>
  <c r="H1817" i="1"/>
  <c r="A1818" i="1"/>
  <c r="Q1818" i="1" s="1"/>
  <c r="T1820" i="1"/>
  <c r="AA1817" i="1"/>
  <c r="C1817" i="1"/>
  <c r="X1726" i="1" l="1"/>
  <c r="N1728" i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B1726" i="1" l="1"/>
  <c r="N1729" i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B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N1730" i="1" l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B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N1732" i="1" l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B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N1736" i="1" l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N1741" i="1" l="1"/>
  <c r="L1739" i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F1739" i="1"/>
  <c r="Y1831" i="1"/>
  <c r="R1831" i="1"/>
  <c r="S1831" i="1" s="1"/>
  <c r="AA1831" i="1"/>
  <c r="C1831" i="1"/>
  <c r="H1831" i="1"/>
  <c r="A1832" i="1"/>
  <c r="Q1832" i="1" s="1"/>
  <c r="T1834" i="1"/>
  <c r="N1742" i="1" l="1"/>
  <c r="L1740" i="1"/>
  <c r="O1740" i="1" s="1"/>
  <c r="P1740" i="1" s="1"/>
  <c r="X1740" i="1" s="1"/>
  <c r="B1740" i="1" s="1"/>
  <c r="F1740" i="1"/>
  <c r="U1742" i="1"/>
  <c r="W1742" i="1" s="1"/>
  <c r="D1741" i="1"/>
  <c r="L1741" i="1" s="1"/>
  <c r="O1741" i="1" s="1"/>
  <c r="P1741" i="1" s="1"/>
  <c r="I1744" i="1"/>
  <c r="J1743" i="1"/>
  <c r="K1743" i="1" s="1"/>
  <c r="E1743" i="1" s="1"/>
  <c r="M1743" i="1"/>
  <c r="R1832" i="1"/>
  <c r="S1832" i="1" s="1"/>
  <c r="Y1832" i="1"/>
  <c r="T1835" i="1"/>
  <c r="C1832" i="1"/>
  <c r="AA1832" i="1"/>
  <c r="H1832" i="1"/>
  <c r="A1833" i="1"/>
  <c r="Q1833" i="1" s="1"/>
  <c r="N1743" i="1" l="1"/>
  <c r="X1741" i="1"/>
  <c r="U1743" i="1"/>
  <c r="W1743" i="1" s="1"/>
  <c r="D1742" i="1"/>
  <c r="G1742" i="1" s="1"/>
  <c r="M1744" i="1"/>
  <c r="N1744" i="1" s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B1741" i="1" l="1"/>
  <c r="F1742" i="1"/>
  <c r="U1744" i="1"/>
  <c r="W1744" i="1" s="1"/>
  <c r="L1742" i="1"/>
  <c r="O1742" i="1" s="1"/>
  <c r="P1742" i="1" s="1"/>
  <c r="X1742" i="1" s="1"/>
  <c r="B1742" i="1" s="1"/>
  <c r="J1745" i="1"/>
  <c r="K1745" i="1" s="1"/>
  <c r="E1745" i="1" s="1"/>
  <c r="I1746" i="1"/>
  <c r="M1745" i="1"/>
  <c r="N1745" i="1"/>
  <c r="D1743" i="1"/>
  <c r="R1834" i="1"/>
  <c r="S1834" i="1" s="1"/>
  <c r="Y1834" i="1"/>
  <c r="AA1834" i="1"/>
  <c r="C1834" i="1"/>
  <c r="A1835" i="1"/>
  <c r="Q1835" i="1" s="1"/>
  <c r="H1834" i="1"/>
  <c r="T1837" i="1"/>
  <c r="U1745" i="1" l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L1746" i="1" l="1"/>
  <c r="R1838" i="1"/>
  <c r="S1836" i="1"/>
  <c r="W1747" i="1"/>
  <c r="G174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O1746" i="1" l="1"/>
  <c r="M1747" i="1"/>
  <c r="N1747" i="1" s="1"/>
  <c r="S1838" i="1"/>
  <c r="E1748" i="1"/>
  <c r="G1747" i="1"/>
  <c r="S183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P1746" i="1" l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X1746" i="1" l="1"/>
  <c r="E1750" i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B1746" i="1" l="1"/>
  <c r="E1751" i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L1750" i="1"/>
  <c r="P1748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G1751" i="1"/>
  <c r="W1752" i="1"/>
  <c r="S1843" i="1"/>
  <c r="P1749" i="1"/>
  <c r="L1751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S1844" i="1"/>
  <c r="W1753" i="1"/>
  <c r="G1752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S1845" i="1"/>
  <c r="W1754" i="1"/>
  <c r="L1753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P1752" i="1"/>
  <c r="B1750" i="1"/>
  <c r="X1751" i="1"/>
  <c r="L1754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S1847" i="1"/>
  <c r="W1756" i="1"/>
  <c r="P1753" i="1"/>
  <c r="L1755" i="1"/>
  <c r="O1755" i="1" s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S1848" i="1"/>
  <c r="W1757" i="1"/>
  <c r="P1755" i="1"/>
  <c r="F1756" i="1"/>
  <c r="B1752" i="1"/>
  <c r="P1754" i="1"/>
  <c r="L1756" i="1"/>
  <c r="O1756" i="1" s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4" i="1"/>
  <c r="B1753" i="1"/>
  <c r="X1755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5" i="1"/>
  <c r="B1754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B1763" i="1" l="1"/>
  <c r="E1768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S1860" i="1"/>
  <c r="W1769" i="1"/>
  <c r="G1768" i="1"/>
  <c r="L1768" i="1"/>
  <c r="O1768" i="1" s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P1768" i="1" l="1"/>
  <c r="E1771" i="1"/>
  <c r="S1861" i="1"/>
  <c r="W1770" i="1"/>
  <c r="L1769" i="1"/>
  <c r="O1769" i="1" s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X1768" i="1" l="1"/>
  <c r="P1769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B1768" i="1" l="1"/>
  <c r="X1769" i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B1769" i="1" l="1"/>
  <c r="P1771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L1773" i="1"/>
  <c r="O1773" i="1" s="1"/>
  <c r="S1865" i="1"/>
  <c r="W1774" i="1"/>
  <c r="B1770" i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P1773" i="1"/>
  <c r="E1776" i="1"/>
  <c r="W1775" i="1"/>
  <c r="S1866" i="1"/>
  <c r="X1772" i="1"/>
  <c r="L1774" i="1"/>
  <c r="O1774" i="1" s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X1773" i="1" l="1"/>
  <c r="E1777" i="1"/>
  <c r="W1776" i="1"/>
  <c r="S1867" i="1"/>
  <c r="L1775" i="1"/>
  <c r="O1775" i="1" s="1"/>
  <c r="P1774" i="1"/>
  <c r="B1772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B1773" i="1" l="1"/>
  <c r="G1776" i="1"/>
  <c r="E1778" i="1"/>
  <c r="S1868" i="1"/>
  <c r="W1777" i="1"/>
  <c r="M1776" i="1"/>
  <c r="P1775" i="1"/>
  <c r="X1774" i="1"/>
  <c r="F1776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M1777" i="1" l="1"/>
  <c r="M1778" i="1" s="1"/>
  <c r="M1779" i="1" s="1"/>
  <c r="M1780" i="1" s="1"/>
  <c r="M1781" i="1" s="1"/>
  <c r="E1779" i="1"/>
  <c r="N1776" i="1"/>
  <c r="S1869" i="1"/>
  <c r="W1778" i="1"/>
  <c r="G1777" i="1"/>
  <c r="B1774" i="1"/>
  <c r="X1775" i="1"/>
  <c r="U1779" i="1"/>
  <c r="K1780" i="1"/>
  <c r="I1782" i="1"/>
  <c r="J1781" i="1"/>
  <c r="L1777" i="1"/>
  <c r="F1777" i="1"/>
  <c r="D1778" i="1"/>
  <c r="R1870" i="1"/>
  <c r="Y1870" i="1"/>
  <c r="C1870" i="1"/>
  <c r="AA1870" i="1"/>
  <c r="H1870" i="1"/>
  <c r="A1871" i="1"/>
  <c r="Q1871" i="1" s="1"/>
  <c r="T1873" i="1"/>
  <c r="N1777" i="1" l="1"/>
  <c r="N1778" i="1" s="1"/>
  <c r="N1779" i="1" s="1"/>
  <c r="N1780" i="1" s="1"/>
  <c r="N1781" i="1" s="1"/>
  <c r="E1780" i="1"/>
  <c r="L1778" i="1"/>
  <c r="O1776" i="1"/>
  <c r="S1870" i="1"/>
  <c r="W1779" i="1"/>
  <c r="B1775" i="1"/>
  <c r="G1778" i="1"/>
  <c r="F1778" i="1"/>
  <c r="K1781" i="1"/>
  <c r="D1779" i="1"/>
  <c r="M1782" i="1"/>
  <c r="J1782" i="1"/>
  <c r="I1783" i="1"/>
  <c r="U1780" i="1"/>
  <c r="R1871" i="1"/>
  <c r="Y1871" i="1"/>
  <c r="H1871" i="1"/>
  <c r="A1872" i="1"/>
  <c r="Q1872" i="1" s="1"/>
  <c r="T1874" i="1"/>
  <c r="C1871" i="1"/>
  <c r="AA1871" i="1"/>
  <c r="O1778" i="1" l="1"/>
  <c r="P1778" i="1" s="1"/>
  <c r="O1777" i="1"/>
  <c r="P1777" i="1" s="1"/>
  <c r="N1782" i="1"/>
  <c r="E1781" i="1"/>
  <c r="P1776" i="1"/>
  <c r="W1780" i="1"/>
  <c r="S1871" i="1"/>
  <c r="L1779" i="1"/>
  <c r="O1779" i="1" s="1"/>
  <c r="U1781" i="1"/>
  <c r="D1780" i="1"/>
  <c r="M1783" i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X1777" i="1" l="1"/>
  <c r="X1778" i="1"/>
  <c r="N1783" i="1"/>
  <c r="E1782" i="1"/>
  <c r="X1776" i="1"/>
  <c r="S1872" i="1"/>
  <c r="W1781" i="1"/>
  <c r="G1780" i="1"/>
  <c r="P1779" i="1"/>
  <c r="M1784" i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N1784" i="1" l="1"/>
  <c r="B1777" i="1"/>
  <c r="B1778" i="1"/>
  <c r="E1783" i="1"/>
  <c r="B1776" i="1"/>
  <c r="S1873" i="1"/>
  <c r="W1782" i="1"/>
  <c r="X1779" i="1"/>
  <c r="P1780" i="1"/>
  <c r="L1781" i="1"/>
  <c r="O1781" i="1" s="1"/>
  <c r="U1783" i="1"/>
  <c r="I1786" i="1"/>
  <c r="M1785" i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N1785" i="1" l="1"/>
  <c r="E1784" i="1"/>
  <c r="S1874" i="1"/>
  <c r="W1783" i="1"/>
  <c r="X1780" i="1"/>
  <c r="L1782" i="1"/>
  <c r="O1782" i="1" s="1"/>
  <c r="P1781" i="1"/>
  <c r="B1779" i="1"/>
  <c r="U1784" i="1"/>
  <c r="I1787" i="1"/>
  <c r="M1786" i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N1786" i="1" l="1"/>
  <c r="E1785" i="1"/>
  <c r="L1783" i="1"/>
  <c r="O1783" i="1" s="1"/>
  <c r="W1784" i="1"/>
  <c r="S1875" i="1"/>
  <c r="X1781" i="1"/>
  <c r="P1782" i="1"/>
  <c r="B1780" i="1"/>
  <c r="G1783" i="1"/>
  <c r="F1783" i="1"/>
  <c r="J1787" i="1"/>
  <c r="M1787" i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N1787" i="1" l="1"/>
  <c r="P1783" i="1"/>
  <c r="E1786" i="1"/>
  <c r="S1876" i="1"/>
  <c r="W1785" i="1"/>
  <c r="L1784" i="1"/>
  <c r="O1784" i="1" s="1"/>
  <c r="X1782" i="1"/>
  <c r="B1781" i="1"/>
  <c r="G1784" i="1"/>
  <c r="F1784" i="1"/>
  <c r="D1785" i="1"/>
  <c r="K1787" i="1"/>
  <c r="U1786" i="1"/>
  <c r="M1788" i="1"/>
  <c r="J1788" i="1"/>
  <c r="I1789" i="1"/>
  <c r="Y1877" i="1"/>
  <c r="R1877" i="1"/>
  <c r="H1877" i="1"/>
  <c r="A1878" i="1"/>
  <c r="Q1878" i="1" s="1"/>
  <c r="T1880" i="1"/>
  <c r="C1877" i="1"/>
  <c r="AA1877" i="1"/>
  <c r="N1788" i="1" l="1"/>
  <c r="X1783" i="1"/>
  <c r="P1784" i="1"/>
  <c r="E1787" i="1"/>
  <c r="S1877" i="1"/>
  <c r="W1786" i="1"/>
  <c r="G1785" i="1"/>
  <c r="B1782" i="1"/>
  <c r="K1788" i="1"/>
  <c r="L1785" i="1"/>
  <c r="O1785" i="1" s="1"/>
  <c r="F1785" i="1"/>
  <c r="U1787" i="1"/>
  <c r="J1789" i="1"/>
  <c r="M1789" i="1"/>
  <c r="I1790" i="1"/>
  <c r="D1786" i="1"/>
  <c r="R1878" i="1"/>
  <c r="Y1878" i="1"/>
  <c r="T1881" i="1"/>
  <c r="C1878" i="1"/>
  <c r="AA1878" i="1"/>
  <c r="A1879" i="1"/>
  <c r="Q1879" i="1" s="1"/>
  <c r="H1878" i="1"/>
  <c r="N1789" i="1" l="1"/>
  <c r="B1783" i="1"/>
  <c r="X1784" i="1"/>
  <c r="G1786" i="1"/>
  <c r="E1788" i="1"/>
  <c r="W1787" i="1"/>
  <c r="S1878" i="1"/>
  <c r="F1786" i="1"/>
  <c r="P1785" i="1"/>
  <c r="D1787" i="1"/>
  <c r="K1789" i="1"/>
  <c r="L1786" i="1"/>
  <c r="O1786" i="1" s="1"/>
  <c r="J1790" i="1"/>
  <c r="I1791" i="1"/>
  <c r="M1790" i="1"/>
  <c r="U1788" i="1"/>
  <c r="R1879" i="1"/>
  <c r="Y1879" i="1"/>
  <c r="AA1879" i="1"/>
  <c r="C1879" i="1"/>
  <c r="T1882" i="1"/>
  <c r="A1880" i="1"/>
  <c r="Q1880" i="1" s="1"/>
  <c r="H1879" i="1"/>
  <c r="N1790" i="1" l="1"/>
  <c r="B1784" i="1"/>
  <c r="E1789" i="1"/>
  <c r="S1879" i="1"/>
  <c r="W1788" i="1"/>
  <c r="L1787" i="1"/>
  <c r="O1787" i="1" s="1"/>
  <c r="P1786" i="1"/>
  <c r="X1785" i="1"/>
  <c r="I1792" i="1"/>
  <c r="M1791" i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N1791" i="1" l="1"/>
  <c r="E1790" i="1"/>
  <c r="G1788" i="1"/>
  <c r="S1880" i="1"/>
  <c r="W1789" i="1"/>
  <c r="B1785" i="1"/>
  <c r="X1786" i="1"/>
  <c r="P1787" i="1"/>
  <c r="D1789" i="1"/>
  <c r="K1791" i="1"/>
  <c r="L1788" i="1"/>
  <c r="O1788" i="1" s="1"/>
  <c r="F1788" i="1"/>
  <c r="U1790" i="1"/>
  <c r="J1792" i="1"/>
  <c r="M1792" i="1"/>
  <c r="I1793" i="1"/>
  <c r="Y1881" i="1"/>
  <c r="R1881" i="1"/>
  <c r="H1881" i="1"/>
  <c r="A1882" i="1"/>
  <c r="Q1882" i="1" s="1"/>
  <c r="C1881" i="1"/>
  <c r="AA1881" i="1"/>
  <c r="T1884" i="1"/>
  <c r="N1792" i="1" l="1"/>
  <c r="E1791" i="1"/>
  <c r="L1789" i="1"/>
  <c r="O1789" i="1" s="1"/>
  <c r="W1790" i="1"/>
  <c r="S1881" i="1"/>
  <c r="B1786" i="1"/>
  <c r="P1788" i="1"/>
  <c r="X1787" i="1"/>
  <c r="D1790" i="1"/>
  <c r="M1793" i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N1793" i="1" l="1"/>
  <c r="P1789" i="1"/>
  <c r="E1792" i="1"/>
  <c r="W1791" i="1"/>
  <c r="S1882" i="1"/>
  <c r="L1790" i="1"/>
  <c r="O1790" i="1" s="1"/>
  <c r="B1787" i="1"/>
  <c r="X1788" i="1"/>
  <c r="D1791" i="1"/>
  <c r="U1792" i="1"/>
  <c r="K1793" i="1"/>
  <c r="G1790" i="1"/>
  <c r="F1790" i="1"/>
  <c r="I1795" i="1"/>
  <c r="J1794" i="1"/>
  <c r="M1794" i="1"/>
  <c r="R1883" i="1"/>
  <c r="Y1883" i="1"/>
  <c r="T1886" i="1"/>
  <c r="AA1883" i="1"/>
  <c r="C1883" i="1"/>
  <c r="A1884" i="1"/>
  <c r="Q1884" i="1" s="1"/>
  <c r="H1883" i="1"/>
  <c r="X1789" i="1" l="1"/>
  <c r="B1789" i="1" s="1"/>
  <c r="N1794" i="1"/>
  <c r="P1790" i="1"/>
  <c r="E1793" i="1"/>
  <c r="S1883" i="1"/>
  <c r="W1792" i="1"/>
  <c r="L1791" i="1"/>
  <c r="O1791" i="1" s="1"/>
  <c r="B1788" i="1"/>
  <c r="K1794" i="1"/>
  <c r="U1793" i="1"/>
  <c r="D1792" i="1"/>
  <c r="J1795" i="1"/>
  <c r="M1795" i="1"/>
  <c r="I1796" i="1"/>
  <c r="G1791" i="1"/>
  <c r="F1791" i="1"/>
  <c r="Y1884" i="1"/>
  <c r="R1884" i="1"/>
  <c r="H1884" i="1"/>
  <c r="A1885" i="1"/>
  <c r="Q1885" i="1" s="1"/>
  <c r="AA1884" i="1"/>
  <c r="C1884" i="1"/>
  <c r="T1887" i="1"/>
  <c r="N1795" i="1" l="1"/>
  <c r="X1790" i="1"/>
  <c r="E1794" i="1"/>
  <c r="S1884" i="1"/>
  <c r="W1793" i="1"/>
  <c r="L1792" i="1"/>
  <c r="O1792" i="1" s="1"/>
  <c r="P1791" i="1"/>
  <c r="K1795" i="1"/>
  <c r="M1796" i="1"/>
  <c r="N1796" i="1" s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E1795" i="1"/>
  <c r="W1794" i="1"/>
  <c r="S1885" i="1"/>
  <c r="L1793" i="1"/>
  <c r="O1793" i="1" s="1"/>
  <c r="X1791" i="1"/>
  <c r="P1792" i="1"/>
  <c r="U1795" i="1"/>
  <c r="J1797" i="1"/>
  <c r="I1798" i="1"/>
  <c r="M1797" i="1"/>
  <c r="N1797" i="1" s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E1796" i="1" l="1"/>
  <c r="L1794" i="1"/>
  <c r="O1794" i="1" s="1"/>
  <c r="W1795" i="1"/>
  <c r="S1886" i="1"/>
  <c r="B1791" i="1"/>
  <c r="X1792" i="1"/>
  <c r="P1793" i="1"/>
  <c r="K1797" i="1"/>
  <c r="U1796" i="1"/>
  <c r="D1795" i="1"/>
  <c r="G1794" i="1"/>
  <c r="F1794" i="1"/>
  <c r="M1798" i="1"/>
  <c r="N1798" i="1" s="1"/>
  <c r="J1798" i="1"/>
  <c r="I1799" i="1"/>
  <c r="R1887" i="1"/>
  <c r="Y1887" i="1"/>
  <c r="AA1887" i="1"/>
  <c r="C1887" i="1"/>
  <c r="T1890" i="1"/>
  <c r="A1888" i="1"/>
  <c r="Q1888" i="1" s="1"/>
  <c r="H1887" i="1"/>
  <c r="E1797" i="1" l="1"/>
  <c r="P1794" i="1"/>
  <c r="S1887" i="1"/>
  <c r="W1796" i="1"/>
  <c r="L1795" i="1"/>
  <c r="O1795" i="1" s="1"/>
  <c r="X1793" i="1"/>
  <c r="B1792" i="1"/>
  <c r="K1798" i="1"/>
  <c r="U1797" i="1"/>
  <c r="G1795" i="1"/>
  <c r="F1795" i="1"/>
  <c r="M1799" i="1"/>
  <c r="N1799" i="1" s="1"/>
  <c r="J1799" i="1"/>
  <c r="I1800" i="1"/>
  <c r="D1796" i="1"/>
  <c r="R1888" i="1"/>
  <c r="Y1888" i="1"/>
  <c r="T1891" i="1"/>
  <c r="AA1888" i="1"/>
  <c r="C1888" i="1"/>
  <c r="H1888" i="1"/>
  <c r="A1889" i="1"/>
  <c r="Q1889" i="1" s="1"/>
  <c r="X1794" i="1" l="1"/>
  <c r="E1798" i="1"/>
  <c r="S1888" i="1"/>
  <c r="W1797" i="1"/>
  <c r="B1793" i="1"/>
  <c r="L1796" i="1"/>
  <c r="O1796" i="1" s="1"/>
  <c r="P1795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B1794" i="1" l="1"/>
  <c r="E1799" i="1"/>
  <c r="L1797" i="1"/>
  <c r="O1797" i="1" s="1"/>
  <c r="W1798" i="1"/>
  <c r="S1889" i="1"/>
  <c r="P1796" i="1"/>
  <c r="X1795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W1799" i="1"/>
  <c r="S1890" i="1"/>
  <c r="G1798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W1800" i="1"/>
  <c r="S1891" i="1"/>
  <c r="L1799" i="1"/>
  <c r="O1799" i="1" s="1"/>
  <c r="P1798" i="1"/>
  <c r="B1796" i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B1797" i="1" l="1"/>
  <c r="P1799" i="1"/>
  <c r="E1802" i="1"/>
  <c r="W1801" i="1"/>
  <c r="S1892" i="1"/>
  <c r="L1800" i="1"/>
  <c r="O1800" i="1" s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X1799" i="1" l="1"/>
  <c r="B1799" i="1" s="1"/>
  <c r="P1800" i="1"/>
  <c r="E1803" i="1"/>
  <c r="W1802" i="1"/>
  <c r="S1893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X1800" i="1" l="1"/>
  <c r="E1804" i="1"/>
  <c r="W1803" i="1"/>
  <c r="S1894" i="1"/>
  <c r="P1801" i="1"/>
  <c r="L1802" i="1"/>
  <c r="O1802" i="1" s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L1803" i="1"/>
  <c r="O1803" i="1" s="1"/>
  <c r="E1805" i="1"/>
  <c r="S1895" i="1"/>
  <c r="W1804" i="1"/>
  <c r="P1802" i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P1803" i="1" l="1"/>
  <c r="E1806" i="1"/>
  <c r="W1805" i="1"/>
  <c r="S1896" i="1"/>
  <c r="G1804" i="1"/>
  <c r="X1802" i="1"/>
  <c r="B1801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X1803" i="1" l="1"/>
  <c r="E1807" i="1"/>
  <c r="W1806" i="1"/>
  <c r="S1897" i="1"/>
  <c r="L1805" i="1"/>
  <c r="O1805" i="1" s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B1803" i="1" l="1"/>
  <c r="E1808" i="1"/>
  <c r="S1898" i="1"/>
  <c r="W1807" i="1"/>
  <c r="G1806" i="1"/>
  <c r="X1804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X1805" i="1"/>
  <c r="L1807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W1809" i="1"/>
  <c r="S1900" i="1"/>
  <c r="P1806" i="1"/>
  <c r="G1808" i="1"/>
  <c r="B1805" i="1"/>
  <c r="I1813" i="1"/>
  <c r="J1812" i="1"/>
  <c r="D1809" i="1"/>
  <c r="L1808" i="1"/>
  <c r="F1808" i="1"/>
  <c r="K1811" i="1"/>
  <c r="N1807" i="1"/>
  <c r="M1808" i="1"/>
  <c r="M1809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M1810" i="1" s="1"/>
  <c r="M1811" i="1" s="1"/>
  <c r="M1812" i="1" s="1"/>
  <c r="M1813" i="1" s="1"/>
  <c r="X1806" i="1"/>
  <c r="D1810" i="1"/>
  <c r="N1808" i="1"/>
  <c r="O1807" i="1"/>
  <c r="U1811" i="1"/>
  <c r="G1809" i="1"/>
  <c r="F1809" i="1"/>
  <c r="K1812" i="1"/>
  <c r="I1814" i="1"/>
  <c r="J1813" i="1"/>
  <c r="R1902" i="1"/>
  <c r="Y1902" i="1"/>
  <c r="C1902" i="1"/>
  <c r="AA1902" i="1"/>
  <c r="T1905" i="1"/>
  <c r="H1902" i="1"/>
  <c r="A1903" i="1"/>
  <c r="Q1903" i="1" s="1"/>
  <c r="E1812" i="1" l="1"/>
  <c r="W1811" i="1"/>
  <c r="S1902" i="1"/>
  <c r="G1810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S1906" i="1"/>
  <c r="W1815" i="1"/>
  <c r="L1814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S1907" i="1"/>
  <c r="W1816" i="1"/>
  <c r="P1812" i="1"/>
  <c r="X1811" i="1"/>
  <c r="B1810" i="1"/>
  <c r="O1813" i="1"/>
  <c r="O1814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W1817" i="1"/>
  <c r="S1908" i="1"/>
  <c r="P1814" i="1"/>
  <c r="P1813" i="1"/>
  <c r="B1811" i="1"/>
  <c r="P1815" i="1"/>
  <c r="X1812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E1819" i="1" l="1"/>
  <c r="W1818" i="1"/>
  <c r="S1909" i="1"/>
  <c r="L1817" i="1"/>
  <c r="O1817" i="1" s="1"/>
  <c r="X1815" i="1"/>
  <c r="X1813" i="1"/>
  <c r="P1816" i="1"/>
  <c r="B1812" i="1"/>
  <c r="X1814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E1820" i="1" l="1"/>
  <c r="S1910" i="1"/>
  <c r="W1819" i="1"/>
  <c r="L1818" i="1"/>
  <c r="O1818" i="1" s="1"/>
  <c r="G1818" i="1"/>
  <c r="B1813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E1821" i="1" l="1"/>
  <c r="P1818" i="1"/>
  <c r="W1820" i="1"/>
  <c r="S1911" i="1"/>
  <c r="G1819" i="1"/>
  <c r="L1819" i="1"/>
  <c r="O1819" i="1" s="1"/>
  <c r="X1817" i="1"/>
  <c r="B1816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W1821" i="1"/>
  <c r="S1912" i="1"/>
  <c r="B1817" i="1"/>
  <c r="G1820" i="1"/>
  <c r="P1819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S1913" i="1"/>
  <c r="W1822" i="1"/>
  <c r="L1821" i="1"/>
  <c r="O1821" i="1" s="1"/>
  <c r="X1819" i="1"/>
  <c r="P1820" i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S1914" i="1"/>
  <c r="W1823" i="1"/>
  <c r="L1822" i="1"/>
  <c r="O1822" i="1" s="1"/>
  <c r="X1820" i="1"/>
  <c r="B1819" i="1"/>
  <c r="P1821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P1822" i="1" l="1"/>
  <c r="E1825" i="1"/>
  <c r="W1824" i="1"/>
  <c r="S1915" i="1"/>
  <c r="X1821" i="1"/>
  <c r="B1820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X1822" i="1" l="1"/>
  <c r="E1826" i="1"/>
  <c r="S1916" i="1"/>
  <c r="W1825" i="1"/>
  <c r="L1824" i="1"/>
  <c r="O1824" i="1" s="1"/>
  <c r="B1821" i="1"/>
  <c r="P1823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B1822" i="1" l="1"/>
  <c r="E1827" i="1"/>
  <c r="W1826" i="1"/>
  <c r="S1917" i="1"/>
  <c r="G1825" i="1"/>
  <c r="X1823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L1826" i="1"/>
  <c r="O1826" i="1" s="1"/>
  <c r="W1827" i="1"/>
  <c r="S1918" i="1"/>
  <c r="X1824" i="1"/>
  <c r="B1823" i="1"/>
  <c r="P1825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P1826" i="1" l="1"/>
  <c r="E1829" i="1"/>
  <c r="S1919" i="1"/>
  <c r="W1828" i="1"/>
  <c r="X1825" i="1"/>
  <c r="L1827" i="1"/>
  <c r="O1827" i="1" s="1"/>
  <c r="B1824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X1826" i="1" l="1"/>
  <c r="E1830" i="1"/>
  <c r="S1920" i="1"/>
  <c r="W1829" i="1"/>
  <c r="G1828" i="1"/>
  <c r="P1827" i="1"/>
  <c r="B1825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B1826" i="1" l="1"/>
  <c r="E1831" i="1"/>
  <c r="W1830" i="1"/>
  <c r="S1921" i="1"/>
  <c r="P1828" i="1"/>
  <c r="X1827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T1925" i="1"/>
  <c r="C1922" i="1"/>
  <c r="AA1922" i="1"/>
  <c r="H1922" i="1"/>
  <c r="A1923" i="1"/>
  <c r="Q1923" i="1" s="1"/>
  <c r="E1832" i="1" l="1"/>
  <c r="S1922" i="1"/>
  <c r="W1831" i="1"/>
  <c r="P1829" i="1"/>
  <c r="B1827" i="1"/>
  <c r="F1830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L1832" i="1"/>
  <c r="O1832" i="1" s="1"/>
  <c r="P1831" i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P1832" i="1" l="1"/>
  <c r="E1835" i="1"/>
  <c r="S1925" i="1"/>
  <c r="W1834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K1837" i="1" l="1"/>
  <c r="X1832" i="1"/>
  <c r="E1836" i="1"/>
  <c r="S1926" i="1"/>
  <c r="W1835" i="1"/>
  <c r="P1833" i="1"/>
  <c r="B1831" i="1"/>
  <c r="U1836" i="1"/>
  <c r="G1834" i="1"/>
  <c r="F1834" i="1"/>
  <c r="L1834" i="1"/>
  <c r="O1834" i="1" s="1"/>
  <c r="D1835" i="1"/>
  <c r="I1839" i="1"/>
  <c r="J1838" i="1"/>
  <c r="Y1927" i="1"/>
  <c r="R1927" i="1"/>
  <c r="A1928" i="1"/>
  <c r="Q1928" i="1" s="1"/>
  <c r="H1927" i="1"/>
  <c r="T1930" i="1"/>
  <c r="AA1927" i="1"/>
  <c r="C1927" i="1"/>
  <c r="K1838" i="1" l="1"/>
  <c r="B1832" i="1"/>
  <c r="E1837" i="1"/>
  <c r="U1837" i="1"/>
  <c r="S1927" i="1"/>
  <c r="W1836" i="1"/>
  <c r="G1835" i="1"/>
  <c r="P1834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E1838" i="1" l="1"/>
  <c r="K1839" i="1"/>
  <c r="U1838" i="1"/>
  <c r="W1838" i="1" s="1"/>
  <c r="W1837" i="1"/>
  <c r="L1836" i="1"/>
  <c r="O1836" i="1" s="1"/>
  <c r="S1928" i="1"/>
  <c r="X1834" i="1"/>
  <c r="P1835" i="1"/>
  <c r="B1833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U1839" i="1" l="1"/>
  <c r="K1840" i="1"/>
  <c r="E1839" i="1"/>
  <c r="P1836" i="1"/>
  <c r="X1836" i="1" s="1"/>
  <c r="D1838" i="1"/>
  <c r="S1929" i="1"/>
  <c r="B1834" i="1"/>
  <c r="X1835" i="1"/>
  <c r="L1837" i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O1837" i="1" l="1"/>
  <c r="P1837" i="1" s="1"/>
  <c r="M1838" i="1"/>
  <c r="N1838" i="1" s="1"/>
  <c r="U1840" i="1"/>
  <c r="W1839" i="1"/>
  <c r="K1841" i="1"/>
  <c r="E1840" i="1"/>
  <c r="G1838" i="1"/>
  <c r="D1839" i="1"/>
  <c r="L1838" i="1"/>
  <c r="F1838" i="1"/>
  <c r="S1930" i="1"/>
  <c r="B1835" i="1"/>
  <c r="B1836" i="1"/>
  <c r="I1843" i="1"/>
  <c r="J1842" i="1"/>
  <c r="R1931" i="1"/>
  <c r="Y1931" i="1"/>
  <c r="H1931" i="1"/>
  <c r="A1932" i="1"/>
  <c r="Q1932" i="1" s="1"/>
  <c r="T1934" i="1"/>
  <c r="C1931" i="1"/>
  <c r="AA1931" i="1"/>
  <c r="O1838" i="1" l="1"/>
  <c r="P1838" i="1" s="1"/>
  <c r="W1840" i="1"/>
  <c r="U1841" i="1"/>
  <c r="K1842" i="1"/>
  <c r="E1841" i="1"/>
  <c r="G1839" i="1"/>
  <c r="D1840" i="1"/>
  <c r="L1839" i="1"/>
  <c r="F1839" i="1"/>
  <c r="M1839" i="1"/>
  <c r="S1931" i="1"/>
  <c r="X1837" i="1"/>
  <c r="J1843" i="1"/>
  <c r="I1844" i="1"/>
  <c r="R1932" i="1"/>
  <c r="Y1932" i="1"/>
  <c r="A1933" i="1"/>
  <c r="Q1933" i="1" s="1"/>
  <c r="H1932" i="1"/>
  <c r="T1935" i="1"/>
  <c r="AA1932" i="1"/>
  <c r="C1932" i="1"/>
  <c r="W1841" i="1" l="1"/>
  <c r="X1838" i="1"/>
  <c r="B1838" i="1" s="1"/>
  <c r="U1842" i="1"/>
  <c r="Y1837" i="1"/>
  <c r="K1843" i="1"/>
  <c r="E1842" i="1"/>
  <c r="L1840" i="1"/>
  <c r="Y1838" i="1"/>
  <c r="G1840" i="1"/>
  <c r="D1841" i="1"/>
  <c r="G1841" i="1" s="1"/>
  <c r="F1840" i="1"/>
  <c r="N1839" i="1"/>
  <c r="M1840" i="1"/>
  <c r="M1841" i="1" s="1"/>
  <c r="M1842" i="1" s="1"/>
  <c r="M1843" i="1" s="1"/>
  <c r="M1844" i="1" s="1"/>
  <c r="B1837" i="1"/>
  <c r="S1932" i="1"/>
  <c r="J1844" i="1"/>
  <c r="I1845" i="1"/>
  <c r="Y1933" i="1"/>
  <c r="R1933" i="1"/>
  <c r="AA1933" i="1"/>
  <c r="C1933" i="1"/>
  <c r="T1936" i="1"/>
  <c r="H1933" i="1"/>
  <c r="A1934" i="1"/>
  <c r="Q1934" i="1" s="1"/>
  <c r="W1842" i="1" l="1"/>
  <c r="U1843" i="1"/>
  <c r="K1844" i="1"/>
  <c r="E1843" i="1"/>
  <c r="F1841" i="1"/>
  <c r="L1841" i="1"/>
  <c r="D1842" i="1"/>
  <c r="N1840" i="1"/>
  <c r="O1839" i="1"/>
  <c r="S1933" i="1"/>
  <c r="I1846" i="1"/>
  <c r="J1845" i="1"/>
  <c r="M1845" i="1"/>
  <c r="R1934" i="1"/>
  <c r="Y1934" i="1"/>
  <c r="H1934" i="1"/>
  <c r="A1935" i="1"/>
  <c r="Q1935" i="1" s="1"/>
  <c r="T1937" i="1"/>
  <c r="AA1934" i="1"/>
  <c r="C1934" i="1"/>
  <c r="F1842" i="1" l="1"/>
  <c r="W1843" i="1"/>
  <c r="U1844" i="1"/>
  <c r="G1842" i="1"/>
  <c r="K1845" i="1"/>
  <c r="D1843" i="1"/>
  <c r="G1843" i="1" s="1"/>
  <c r="L1842" i="1"/>
  <c r="E1844" i="1"/>
  <c r="P1839" i="1"/>
  <c r="N1841" i="1"/>
  <c r="O1840" i="1"/>
  <c r="S1934" i="1"/>
  <c r="J1846" i="1"/>
  <c r="I1847" i="1"/>
  <c r="M1846" i="1"/>
  <c r="R1935" i="1"/>
  <c r="Y1935" i="1"/>
  <c r="C1935" i="1"/>
  <c r="AA1935" i="1"/>
  <c r="H1935" i="1"/>
  <c r="A1936" i="1"/>
  <c r="Q1936" i="1" s="1"/>
  <c r="T1938" i="1"/>
  <c r="L1843" i="1" l="1"/>
  <c r="D1844" i="1"/>
  <c r="L1844" i="1" s="1"/>
  <c r="F1843" i="1"/>
  <c r="W1844" i="1"/>
  <c r="U1845" i="1"/>
  <c r="K1846" i="1"/>
  <c r="E1845" i="1"/>
  <c r="N1842" i="1"/>
  <c r="O1841" i="1"/>
  <c r="X1839" i="1"/>
  <c r="P1840" i="1"/>
  <c r="S1935" i="1"/>
  <c r="J1847" i="1"/>
  <c r="I1848" i="1"/>
  <c r="M1847" i="1"/>
  <c r="Y1936" i="1"/>
  <c r="R1936" i="1"/>
  <c r="AA1936" i="1"/>
  <c r="C1936" i="1"/>
  <c r="A1937" i="1"/>
  <c r="Q1937" i="1" s="1"/>
  <c r="H1936" i="1"/>
  <c r="T1939" i="1"/>
  <c r="G1844" i="1" l="1"/>
  <c r="D1845" i="1"/>
  <c r="L1845" i="1" s="1"/>
  <c r="F1844" i="1"/>
  <c r="W1845" i="1"/>
  <c r="U1846" i="1"/>
  <c r="K1847" i="1"/>
  <c r="E1846" i="1"/>
  <c r="B1839" i="1"/>
  <c r="X1840" i="1"/>
  <c r="P1841" i="1"/>
  <c r="N1843" i="1"/>
  <c r="O1842" i="1"/>
  <c r="S1936" i="1"/>
  <c r="I1849" i="1"/>
  <c r="J1848" i="1"/>
  <c r="M1848" i="1"/>
  <c r="Y1937" i="1"/>
  <c r="R1937" i="1"/>
  <c r="T1940" i="1"/>
  <c r="AA1937" i="1"/>
  <c r="C1937" i="1"/>
  <c r="H1937" i="1"/>
  <c r="A1938" i="1"/>
  <c r="Q1938" i="1" s="1"/>
  <c r="F1845" i="1" l="1"/>
  <c r="G1845" i="1"/>
  <c r="D1846" i="1"/>
  <c r="L1846" i="1" s="1"/>
  <c r="W1846" i="1"/>
  <c r="U1847" i="1"/>
  <c r="K1848" i="1"/>
  <c r="E1847" i="1"/>
  <c r="P1842" i="1"/>
  <c r="X1841" i="1"/>
  <c r="N1844" i="1"/>
  <c r="O1843" i="1"/>
  <c r="B1840" i="1"/>
  <c r="S1937" i="1"/>
  <c r="J1849" i="1"/>
  <c r="I1850" i="1"/>
  <c r="M1849" i="1"/>
  <c r="Y1938" i="1"/>
  <c r="R1938" i="1"/>
  <c r="AA1938" i="1"/>
  <c r="C1938" i="1"/>
  <c r="H1938" i="1"/>
  <c r="A1939" i="1"/>
  <c r="Q1939" i="1" s="1"/>
  <c r="T1941" i="1"/>
  <c r="D1847" i="1" l="1"/>
  <c r="L1847" i="1" s="1"/>
  <c r="F1846" i="1"/>
  <c r="G1846" i="1"/>
  <c r="W1847" i="1"/>
  <c r="U1848" i="1"/>
  <c r="K1849" i="1"/>
  <c r="E1848" i="1"/>
  <c r="P1843" i="1"/>
  <c r="N1845" i="1"/>
  <c r="O1844" i="1"/>
  <c r="B1841" i="1"/>
  <c r="X1842" i="1"/>
  <c r="S1938" i="1"/>
  <c r="J1850" i="1"/>
  <c r="I1851" i="1"/>
  <c r="M1850" i="1"/>
  <c r="R1939" i="1"/>
  <c r="Y1939" i="1"/>
  <c r="T1942" i="1"/>
  <c r="C1939" i="1"/>
  <c r="AA1939" i="1"/>
  <c r="H1939" i="1"/>
  <c r="A1940" i="1"/>
  <c r="Q1940" i="1" s="1"/>
  <c r="G1847" i="1" l="1"/>
  <c r="D1848" i="1"/>
  <c r="L1848" i="1" s="1"/>
  <c r="F1847" i="1"/>
  <c r="W1848" i="1"/>
  <c r="U1849" i="1"/>
  <c r="K1850" i="1"/>
  <c r="E1849" i="1"/>
  <c r="N1846" i="1"/>
  <c r="O1845" i="1"/>
  <c r="B1842" i="1"/>
  <c r="P1844" i="1"/>
  <c r="X1843" i="1"/>
  <c r="S1939" i="1"/>
  <c r="J1851" i="1"/>
  <c r="I1852" i="1"/>
  <c r="M1851" i="1"/>
  <c r="Y1940" i="1"/>
  <c r="R1940" i="1"/>
  <c r="A1941" i="1"/>
  <c r="Q1941" i="1" s="1"/>
  <c r="H1940" i="1"/>
  <c r="AA1940" i="1"/>
  <c r="C1940" i="1"/>
  <c r="T1943" i="1"/>
  <c r="G1848" i="1" l="1"/>
  <c r="F1848" i="1"/>
  <c r="D1849" i="1"/>
  <c r="L1849" i="1" s="1"/>
  <c r="U1850" i="1"/>
  <c r="W1849" i="1"/>
  <c r="K1851" i="1"/>
  <c r="E1850" i="1"/>
  <c r="B1843" i="1"/>
  <c r="P1845" i="1"/>
  <c r="X1844" i="1"/>
  <c r="N1847" i="1"/>
  <c r="O1846" i="1"/>
  <c r="S1940" i="1"/>
  <c r="J1852" i="1"/>
  <c r="I1853" i="1"/>
  <c r="M1852" i="1"/>
  <c r="Y1941" i="1"/>
  <c r="R1941" i="1"/>
  <c r="AA1941" i="1"/>
  <c r="C1941" i="1"/>
  <c r="T1944" i="1"/>
  <c r="H1941" i="1"/>
  <c r="A1942" i="1"/>
  <c r="Q1942" i="1" s="1"/>
  <c r="D1850" i="1" l="1"/>
  <c r="G1850" i="1" s="1"/>
  <c r="G1849" i="1"/>
  <c r="F1849" i="1"/>
  <c r="W1850" i="1"/>
  <c r="U1851" i="1"/>
  <c r="K1852" i="1"/>
  <c r="E1851" i="1"/>
  <c r="P1846" i="1"/>
  <c r="N1848" i="1"/>
  <c r="O1847" i="1"/>
  <c r="B1844" i="1"/>
  <c r="X1845" i="1"/>
  <c r="S1941" i="1"/>
  <c r="J1853" i="1"/>
  <c r="I1854" i="1"/>
  <c r="M1853" i="1"/>
  <c r="R1942" i="1"/>
  <c r="Y1942" i="1"/>
  <c r="H1942" i="1"/>
  <c r="A1943" i="1"/>
  <c r="Q1943" i="1" s="1"/>
  <c r="T1945" i="1"/>
  <c r="AA1942" i="1"/>
  <c r="C1942" i="1"/>
  <c r="L1850" i="1" l="1"/>
  <c r="F1850" i="1"/>
  <c r="D1851" i="1"/>
  <c r="L1851" i="1" s="1"/>
  <c r="U1852" i="1"/>
  <c r="W1851" i="1"/>
  <c r="K1853" i="1"/>
  <c r="E1852" i="1"/>
  <c r="N1849" i="1"/>
  <c r="O1848" i="1"/>
  <c r="X1846" i="1"/>
  <c r="B1845" i="1"/>
  <c r="P1847" i="1"/>
  <c r="S1942" i="1"/>
  <c r="J1854" i="1"/>
  <c r="I1855" i="1"/>
  <c r="M1854" i="1"/>
  <c r="R1943" i="1"/>
  <c r="Y1943" i="1"/>
  <c r="T1946" i="1"/>
  <c r="H1943" i="1"/>
  <c r="A1944" i="1"/>
  <c r="Q1944" i="1" s="1"/>
  <c r="C1943" i="1"/>
  <c r="AA1943" i="1"/>
  <c r="F1851" i="1" l="1"/>
  <c r="G1851" i="1"/>
  <c r="D1852" i="1"/>
  <c r="L1852" i="1" s="1"/>
  <c r="W1852" i="1"/>
  <c r="U1853" i="1"/>
  <c r="K1854" i="1"/>
  <c r="E1853" i="1"/>
  <c r="X1847" i="1"/>
  <c r="B1846" i="1"/>
  <c r="P1848" i="1"/>
  <c r="N1850" i="1"/>
  <c r="O1849" i="1"/>
  <c r="S1943" i="1"/>
  <c r="I1856" i="1"/>
  <c r="J1855" i="1"/>
  <c r="M1855" i="1"/>
  <c r="R1944" i="1"/>
  <c r="Y1944" i="1"/>
  <c r="A1945" i="1"/>
  <c r="Q1945" i="1" s="1"/>
  <c r="H1944" i="1"/>
  <c r="T1947" i="1"/>
  <c r="AA1944" i="1"/>
  <c r="C1944" i="1"/>
  <c r="G1852" i="1" l="1"/>
  <c r="D1853" i="1"/>
  <c r="L1853" i="1" s="1"/>
  <c r="F1852" i="1"/>
  <c r="U1854" i="1"/>
  <c r="W1853" i="1"/>
  <c r="K1855" i="1"/>
  <c r="E1854" i="1"/>
  <c r="B1847" i="1"/>
  <c r="N1851" i="1"/>
  <c r="O1850" i="1"/>
  <c r="X1848" i="1"/>
  <c r="P1849" i="1"/>
  <c r="S1944" i="1"/>
  <c r="J1856" i="1"/>
  <c r="I1857" i="1"/>
  <c r="M1856" i="1"/>
  <c r="Y1945" i="1"/>
  <c r="R1945" i="1"/>
  <c r="AA1945" i="1"/>
  <c r="C1945" i="1"/>
  <c r="T1948" i="1"/>
  <c r="H1945" i="1"/>
  <c r="A1946" i="1"/>
  <c r="Q1946" i="1" s="1"/>
  <c r="D1854" i="1" l="1"/>
  <c r="L1854" i="1" s="1"/>
  <c r="G1853" i="1"/>
  <c r="F1853" i="1"/>
  <c r="W1854" i="1"/>
  <c r="U1855" i="1"/>
  <c r="W1855" i="1" s="1"/>
  <c r="K1856" i="1"/>
  <c r="U1856" i="1" s="1"/>
  <c r="E1855" i="1"/>
  <c r="X1849" i="1"/>
  <c r="B1848" i="1"/>
  <c r="P1850" i="1"/>
  <c r="N1852" i="1"/>
  <c r="O1851" i="1"/>
  <c r="S1945" i="1"/>
  <c r="I1858" i="1"/>
  <c r="J1857" i="1"/>
  <c r="M1857" i="1"/>
  <c r="R1946" i="1"/>
  <c r="Y1946" i="1"/>
  <c r="AA1946" i="1"/>
  <c r="C1946" i="1"/>
  <c r="T1949" i="1"/>
  <c r="H1946" i="1"/>
  <c r="A1947" i="1"/>
  <c r="Q1947" i="1" s="1"/>
  <c r="G1854" i="1" l="1"/>
  <c r="D1855" i="1"/>
  <c r="G1855" i="1" s="1"/>
  <c r="F1854" i="1"/>
  <c r="K1857" i="1"/>
  <c r="U1857" i="1" s="1"/>
  <c r="E1856" i="1"/>
  <c r="B1849" i="1"/>
  <c r="N1853" i="1"/>
  <c r="O1852" i="1"/>
  <c r="X1850" i="1"/>
  <c r="P1851" i="1"/>
  <c r="W1856" i="1"/>
  <c r="S1946" i="1"/>
  <c r="I1859" i="1"/>
  <c r="J1858" i="1"/>
  <c r="M1858" i="1"/>
  <c r="R1947" i="1"/>
  <c r="Y1947" i="1"/>
  <c r="H1947" i="1"/>
  <c r="A1948" i="1"/>
  <c r="Q1948" i="1" s="1"/>
  <c r="T1950" i="1"/>
  <c r="C1947" i="1"/>
  <c r="AA1947" i="1"/>
  <c r="L1855" i="1" l="1"/>
  <c r="D1856" i="1"/>
  <c r="G1856" i="1" s="1"/>
  <c r="F1855" i="1"/>
  <c r="K1858" i="1"/>
  <c r="U1858" i="1" s="1"/>
  <c r="E1857" i="1"/>
  <c r="B1850" i="1"/>
  <c r="X1851" i="1"/>
  <c r="P1852" i="1"/>
  <c r="N1854" i="1"/>
  <c r="O1853" i="1"/>
  <c r="S1947" i="1"/>
  <c r="W1857" i="1"/>
  <c r="J1859" i="1"/>
  <c r="I1860" i="1"/>
  <c r="M1859" i="1"/>
  <c r="R1948" i="1"/>
  <c r="Y1948" i="1"/>
  <c r="T1951" i="1"/>
  <c r="A1949" i="1"/>
  <c r="Q1949" i="1" s="1"/>
  <c r="H1948" i="1"/>
  <c r="AA1948" i="1"/>
  <c r="C1948" i="1"/>
  <c r="F1856" i="1" l="1"/>
  <c r="L1856" i="1"/>
  <c r="D1857" i="1"/>
  <c r="G1857" i="1" s="1"/>
  <c r="K1859" i="1"/>
  <c r="U1859" i="1" s="1"/>
  <c r="E1858" i="1"/>
  <c r="B1851" i="1"/>
  <c r="P1853" i="1"/>
  <c r="X1852" i="1"/>
  <c r="N1855" i="1"/>
  <c r="O1854" i="1"/>
  <c r="W1858" i="1"/>
  <c r="S1948" i="1"/>
  <c r="J1860" i="1"/>
  <c r="I1861" i="1"/>
  <c r="M1860" i="1"/>
  <c r="Y1949" i="1"/>
  <c r="R1949" i="1"/>
  <c r="T1952" i="1"/>
  <c r="AA1949" i="1"/>
  <c r="C1949" i="1"/>
  <c r="A1950" i="1"/>
  <c r="Q1950" i="1" s="1"/>
  <c r="H1949" i="1"/>
  <c r="L1857" i="1" l="1"/>
  <c r="D1858" i="1"/>
  <c r="L1858" i="1" s="1"/>
  <c r="F1857" i="1"/>
  <c r="K1860" i="1"/>
  <c r="U1860" i="1" s="1"/>
  <c r="E1859" i="1"/>
  <c r="B1852" i="1"/>
  <c r="P1854" i="1"/>
  <c r="N1856" i="1"/>
  <c r="O1855" i="1"/>
  <c r="X1853" i="1"/>
  <c r="S1949" i="1"/>
  <c r="W1859" i="1"/>
  <c r="I1862" i="1"/>
  <c r="J1861" i="1"/>
  <c r="M1861" i="1"/>
  <c r="Y1950" i="1"/>
  <c r="R1950" i="1"/>
  <c r="AA1950" i="1"/>
  <c r="C1950" i="1"/>
  <c r="A1951" i="1"/>
  <c r="Q1951" i="1" s="1"/>
  <c r="H1950" i="1"/>
  <c r="T1953" i="1"/>
  <c r="F1858" i="1" l="1"/>
  <c r="G1858" i="1"/>
  <c r="D1859" i="1"/>
  <c r="L1859" i="1" s="1"/>
  <c r="K1861" i="1"/>
  <c r="U1861" i="1" s="1"/>
  <c r="E1860" i="1"/>
  <c r="B1853" i="1"/>
  <c r="P1855" i="1"/>
  <c r="N1857" i="1"/>
  <c r="O1856" i="1"/>
  <c r="X1854" i="1"/>
  <c r="W1860" i="1"/>
  <c r="S1950" i="1"/>
  <c r="I1863" i="1"/>
  <c r="J1862" i="1"/>
  <c r="M1862" i="1"/>
  <c r="R1951" i="1"/>
  <c r="Y1951" i="1"/>
  <c r="T1954" i="1"/>
  <c r="AA1951" i="1"/>
  <c r="C1951" i="1"/>
  <c r="H1951" i="1"/>
  <c r="A1952" i="1"/>
  <c r="Q1952" i="1" s="1"/>
  <c r="G1859" i="1" l="1"/>
  <c r="F1859" i="1"/>
  <c r="D1860" i="1"/>
  <c r="L1860" i="1" s="1"/>
  <c r="K1862" i="1"/>
  <c r="U1862" i="1" s="1"/>
  <c r="E1861" i="1"/>
  <c r="B1854" i="1"/>
  <c r="N1858" i="1"/>
  <c r="O1857" i="1"/>
  <c r="X1855" i="1"/>
  <c r="P1856" i="1"/>
  <c r="S1951" i="1"/>
  <c r="W1861" i="1"/>
  <c r="J1863" i="1"/>
  <c r="I1864" i="1"/>
  <c r="M1863" i="1"/>
  <c r="Y1952" i="1"/>
  <c r="R1952" i="1"/>
  <c r="AA1952" i="1"/>
  <c r="C1952" i="1"/>
  <c r="T1955" i="1"/>
  <c r="H1952" i="1"/>
  <c r="A1953" i="1"/>
  <c r="Q1953" i="1" s="1"/>
  <c r="G1860" i="1" l="1"/>
  <c r="D1861" i="1"/>
  <c r="G1861" i="1" s="1"/>
  <c r="F1860" i="1"/>
  <c r="K1863" i="1"/>
  <c r="U1863" i="1" s="1"/>
  <c r="E1862" i="1"/>
  <c r="B1855" i="1"/>
  <c r="X1856" i="1"/>
  <c r="P1857" i="1"/>
  <c r="N1859" i="1"/>
  <c r="O1858" i="1"/>
  <c r="S1952" i="1"/>
  <c r="W1862" i="1"/>
  <c r="L1861" i="1"/>
  <c r="I1865" i="1"/>
  <c r="J1864" i="1"/>
  <c r="M1864" i="1"/>
  <c r="Y1953" i="1"/>
  <c r="R1953" i="1"/>
  <c r="H1953" i="1"/>
  <c r="A1954" i="1"/>
  <c r="Q1954" i="1" s="1"/>
  <c r="C1953" i="1"/>
  <c r="AA1953" i="1"/>
  <c r="T1956" i="1"/>
  <c r="F1861" i="1" l="1"/>
  <c r="D1862" i="1"/>
  <c r="G1862" i="1" s="1"/>
  <c r="K1864" i="1"/>
  <c r="U1864" i="1" s="1"/>
  <c r="E1863" i="1"/>
  <c r="B1856" i="1"/>
  <c r="X1857" i="1"/>
  <c r="P1858" i="1"/>
  <c r="N1860" i="1"/>
  <c r="O1859" i="1"/>
  <c r="W1863" i="1"/>
  <c r="S1953" i="1"/>
  <c r="I1866" i="1"/>
  <c r="J1865" i="1"/>
  <c r="M1865" i="1"/>
  <c r="R1954" i="1"/>
  <c r="Y1954" i="1"/>
  <c r="T1957" i="1"/>
  <c r="H1954" i="1"/>
  <c r="A1955" i="1"/>
  <c r="Q1955" i="1" s="1"/>
  <c r="C1954" i="1"/>
  <c r="AA1954" i="1"/>
  <c r="L1862" i="1" l="1"/>
  <c r="F1862" i="1"/>
  <c r="D1863" i="1"/>
  <c r="L1863" i="1" s="1"/>
  <c r="K1865" i="1"/>
  <c r="U1865" i="1" s="1"/>
  <c r="E1864" i="1"/>
  <c r="B1857" i="1"/>
  <c r="P1859" i="1"/>
  <c r="X1858" i="1"/>
  <c r="N1861" i="1"/>
  <c r="O1860" i="1"/>
  <c r="W1864" i="1"/>
  <c r="S1954" i="1"/>
  <c r="I1867" i="1"/>
  <c r="J1866" i="1"/>
  <c r="M1866" i="1"/>
  <c r="R1955" i="1"/>
  <c r="Y1955" i="1"/>
  <c r="H1955" i="1"/>
  <c r="A1956" i="1"/>
  <c r="Q1956" i="1" s="1"/>
  <c r="C1955" i="1"/>
  <c r="AA1955" i="1"/>
  <c r="T1958" i="1"/>
  <c r="F1863" i="1" l="1"/>
  <c r="D1864" i="1"/>
  <c r="L1864" i="1" s="1"/>
  <c r="G1863" i="1"/>
  <c r="K1866" i="1"/>
  <c r="U1866" i="1" s="1"/>
  <c r="E1865" i="1"/>
  <c r="D1865" i="1" s="1"/>
  <c r="P1860" i="1"/>
  <c r="N1862" i="1"/>
  <c r="O1861" i="1"/>
  <c r="B1858" i="1"/>
  <c r="X1859" i="1"/>
  <c r="W1865" i="1"/>
  <c r="S1955" i="1"/>
  <c r="I1868" i="1"/>
  <c r="J1867" i="1"/>
  <c r="M1867" i="1"/>
  <c r="Y1956" i="1"/>
  <c r="R1956" i="1"/>
  <c r="AA1956" i="1"/>
  <c r="C1956" i="1"/>
  <c r="A1957" i="1"/>
  <c r="Q1957" i="1" s="1"/>
  <c r="H1956" i="1"/>
  <c r="T1959" i="1"/>
  <c r="F1864" i="1" l="1"/>
  <c r="G1864" i="1"/>
  <c r="K1867" i="1"/>
  <c r="U1867" i="1" s="1"/>
  <c r="E1866" i="1"/>
  <c r="D1866" i="1" s="1"/>
  <c r="B1859" i="1"/>
  <c r="N1863" i="1"/>
  <c r="O1862" i="1"/>
  <c r="P1861" i="1"/>
  <c r="X1860" i="1"/>
  <c r="S1956" i="1"/>
  <c r="W1866" i="1"/>
  <c r="F1865" i="1"/>
  <c r="G1865" i="1"/>
  <c r="L1865" i="1"/>
  <c r="I1869" i="1"/>
  <c r="J1868" i="1"/>
  <c r="Y1957" i="1"/>
  <c r="R1957" i="1"/>
  <c r="H1957" i="1"/>
  <c r="A1958" i="1"/>
  <c r="Q1958" i="1" s="1"/>
  <c r="AA1957" i="1"/>
  <c r="C1957" i="1"/>
  <c r="T1960" i="1"/>
  <c r="K1868" i="1" l="1"/>
  <c r="U1868" i="1" s="1"/>
  <c r="E1867" i="1"/>
  <c r="D1867" i="1" s="1"/>
  <c r="B1860" i="1"/>
  <c r="X1861" i="1"/>
  <c r="P1862" i="1"/>
  <c r="N1864" i="1"/>
  <c r="O1863" i="1"/>
  <c r="W1867" i="1"/>
  <c r="S1957" i="1"/>
  <c r="G1866" i="1"/>
  <c r="J1869" i="1"/>
  <c r="I1870" i="1"/>
  <c r="L1866" i="1"/>
  <c r="F1866" i="1"/>
  <c r="Y1958" i="1"/>
  <c r="R1958" i="1"/>
  <c r="AA1958" i="1"/>
  <c r="C1958" i="1"/>
  <c r="T1961" i="1"/>
  <c r="H1958" i="1"/>
  <c r="A1959" i="1"/>
  <c r="Q1959" i="1" s="1"/>
  <c r="K1869" i="1" l="1"/>
  <c r="U1869" i="1" s="1"/>
  <c r="E1868" i="1"/>
  <c r="D1868" i="1" s="1"/>
  <c r="B1861" i="1"/>
  <c r="P1863" i="1"/>
  <c r="X1862" i="1"/>
  <c r="N1865" i="1"/>
  <c r="O1864" i="1"/>
  <c r="S1958" i="1"/>
  <c r="W1868" i="1"/>
  <c r="L1867" i="1"/>
  <c r="F1867" i="1"/>
  <c r="G1867" i="1"/>
  <c r="J1870" i="1"/>
  <c r="I1871" i="1"/>
  <c r="R1959" i="1"/>
  <c r="Y1959" i="1"/>
  <c r="H1959" i="1"/>
  <c r="A1960" i="1"/>
  <c r="Q1960" i="1" s="1"/>
  <c r="C1959" i="1"/>
  <c r="AA1959" i="1"/>
  <c r="T1962" i="1"/>
  <c r="K1870" i="1" l="1"/>
  <c r="U1870" i="1" s="1"/>
  <c r="E1869" i="1"/>
  <c r="D1869" i="1" s="1"/>
  <c r="P1864" i="1"/>
  <c r="N1866" i="1"/>
  <c r="O1865" i="1"/>
  <c r="B1862" i="1"/>
  <c r="X1863" i="1"/>
  <c r="L1868" i="1"/>
  <c r="S1959" i="1"/>
  <c r="W1869" i="1"/>
  <c r="I1872" i="1"/>
  <c r="J1871" i="1"/>
  <c r="M1868" i="1"/>
  <c r="G1868" i="1"/>
  <c r="F1868" i="1"/>
  <c r="R1960" i="1"/>
  <c r="Y1960" i="1"/>
  <c r="AA1960" i="1"/>
  <c r="C1960" i="1"/>
  <c r="A1961" i="1"/>
  <c r="Q1961" i="1" s="1"/>
  <c r="H1960" i="1"/>
  <c r="T1963" i="1"/>
  <c r="K1871" i="1" l="1"/>
  <c r="U1871" i="1" s="1"/>
  <c r="E1870" i="1"/>
  <c r="D1870" i="1" s="1"/>
  <c r="B1863" i="1"/>
  <c r="P1865" i="1"/>
  <c r="N1867" i="1"/>
  <c r="O1867" i="1" s="1"/>
  <c r="O1866" i="1"/>
  <c r="X1864" i="1"/>
  <c r="S1960" i="1"/>
  <c r="W1870" i="1"/>
  <c r="G1869" i="1"/>
  <c r="F1869" i="1"/>
  <c r="L1869" i="1"/>
  <c r="M1869" i="1"/>
  <c r="M1870" i="1" s="1"/>
  <c r="M1871" i="1" s="1"/>
  <c r="M1872" i="1" s="1"/>
  <c r="J1872" i="1"/>
  <c r="I1873" i="1"/>
  <c r="Y1961" i="1"/>
  <c r="R1961" i="1"/>
  <c r="AA1961" i="1"/>
  <c r="C1961" i="1"/>
  <c r="T1964" i="1"/>
  <c r="H1961" i="1"/>
  <c r="A1962" i="1"/>
  <c r="Q1962" i="1" s="1"/>
  <c r="K1872" i="1" l="1"/>
  <c r="U1872" i="1" s="1"/>
  <c r="E1871" i="1"/>
  <c r="D1871" i="1" s="1"/>
  <c r="P1867" i="1"/>
  <c r="B1864" i="1"/>
  <c r="N1868" i="1"/>
  <c r="O1868" i="1" s="1"/>
  <c r="X1865" i="1"/>
  <c r="P1866" i="1"/>
  <c r="S1961" i="1"/>
  <c r="W1871" i="1"/>
  <c r="G1870" i="1"/>
  <c r="I1874" i="1"/>
  <c r="J1873" i="1"/>
  <c r="M1873" i="1"/>
  <c r="L1870" i="1"/>
  <c r="F1870" i="1"/>
  <c r="R1962" i="1"/>
  <c r="Y1962" i="1"/>
  <c r="AA1962" i="1"/>
  <c r="C1962" i="1"/>
  <c r="T1965" i="1"/>
  <c r="H1962" i="1"/>
  <c r="A1963" i="1"/>
  <c r="Q1963" i="1" s="1"/>
  <c r="K1873" i="1" l="1"/>
  <c r="U1873" i="1" s="1"/>
  <c r="X1867" i="1"/>
  <c r="E1872" i="1"/>
  <c r="D1872" i="1" s="1"/>
  <c r="N1869" i="1"/>
  <c r="O1869" i="1" s="1"/>
  <c r="B1865" i="1"/>
  <c r="X1866" i="1"/>
  <c r="G1871" i="1"/>
  <c r="S1962" i="1"/>
  <c r="W1872" i="1"/>
  <c r="P1868" i="1"/>
  <c r="J1874" i="1"/>
  <c r="I1875" i="1"/>
  <c r="M1874" i="1"/>
  <c r="L1871" i="1"/>
  <c r="F1871" i="1"/>
  <c r="R1963" i="1"/>
  <c r="Y1963" i="1"/>
  <c r="C1963" i="1"/>
  <c r="AA1963" i="1"/>
  <c r="H1963" i="1"/>
  <c r="A1964" i="1"/>
  <c r="Q1964" i="1" s="1"/>
  <c r="T1966" i="1"/>
  <c r="B1867" i="1" l="1"/>
  <c r="K1874" i="1"/>
  <c r="U1874" i="1" s="1"/>
  <c r="E1873" i="1"/>
  <c r="D1873" i="1" s="1"/>
  <c r="N1870" i="1"/>
  <c r="N1871" i="1" s="1"/>
  <c r="N1872" i="1" s="1"/>
  <c r="N1873" i="1" s="1"/>
  <c r="N1874" i="1" s="1"/>
  <c r="B1866" i="1"/>
  <c r="S1963" i="1"/>
  <c r="W1873" i="1"/>
  <c r="P1869" i="1"/>
  <c r="X1868" i="1"/>
  <c r="G1872" i="1"/>
  <c r="L1872" i="1"/>
  <c r="F1872" i="1"/>
  <c r="I1876" i="1"/>
  <c r="M1875" i="1"/>
  <c r="J1875" i="1"/>
  <c r="R1964" i="1"/>
  <c r="Y1964" i="1"/>
  <c r="A1965" i="1"/>
  <c r="Q1965" i="1" s="1"/>
  <c r="H1964" i="1"/>
  <c r="T1967" i="1"/>
  <c r="AA1964" i="1"/>
  <c r="C1964" i="1"/>
  <c r="K1875" i="1" l="1"/>
  <c r="U1875" i="1" s="1"/>
  <c r="E1874" i="1"/>
  <c r="D1874" i="1" s="1"/>
  <c r="O1870" i="1"/>
  <c r="O1872" i="1"/>
  <c r="O1871" i="1"/>
  <c r="N1875" i="1"/>
  <c r="W1874" i="1"/>
  <c r="S1964" i="1"/>
  <c r="B1868" i="1"/>
  <c r="X1869" i="1"/>
  <c r="G1873" i="1"/>
  <c r="F1873" i="1"/>
  <c r="I1877" i="1"/>
  <c r="M1876" i="1"/>
  <c r="J1876" i="1"/>
  <c r="L1873" i="1"/>
  <c r="O1873" i="1" s="1"/>
  <c r="Y1965" i="1"/>
  <c r="R1965" i="1"/>
  <c r="H1965" i="1"/>
  <c r="A1966" i="1"/>
  <c r="Q1966" i="1" s="1"/>
  <c r="T1968" i="1"/>
  <c r="AA1965" i="1"/>
  <c r="C1965" i="1"/>
  <c r="K1876" i="1" l="1"/>
  <c r="U1876" i="1" s="1"/>
  <c r="E1875" i="1"/>
  <c r="D1875" i="1" s="1"/>
  <c r="L1874" i="1"/>
  <c r="O1874" i="1" s="1"/>
  <c r="P1871" i="1"/>
  <c r="X1871" i="1" s="1"/>
  <c r="P1872" i="1"/>
  <c r="P1870" i="1"/>
  <c r="N1876" i="1"/>
  <c r="W1875" i="1"/>
  <c r="S1965" i="1"/>
  <c r="P1873" i="1"/>
  <c r="F1874" i="1"/>
  <c r="B1869" i="1"/>
  <c r="G1874" i="1"/>
  <c r="M1877" i="1"/>
  <c r="J1877" i="1"/>
  <c r="I1878" i="1"/>
  <c r="Y1966" i="1"/>
  <c r="R1966" i="1"/>
  <c r="AA1966" i="1"/>
  <c r="C1966" i="1"/>
  <c r="H1966" i="1"/>
  <c r="A1967" i="1"/>
  <c r="Q1967" i="1" s="1"/>
  <c r="T1969" i="1"/>
  <c r="P1874" i="1" l="1"/>
  <c r="X1870" i="1"/>
  <c r="B1870" i="1" s="1"/>
  <c r="K1877" i="1"/>
  <c r="U1877" i="1" s="1"/>
  <c r="E1876" i="1"/>
  <c r="D1876" i="1" s="1"/>
  <c r="X1872" i="1"/>
  <c r="N1877" i="1"/>
  <c r="S1966" i="1"/>
  <c r="W1876" i="1"/>
  <c r="G1875" i="1"/>
  <c r="B1871" i="1"/>
  <c r="X1873" i="1"/>
  <c r="M1878" i="1"/>
  <c r="J1878" i="1"/>
  <c r="I1879" i="1"/>
  <c r="L1875" i="1"/>
  <c r="O1875" i="1" s="1"/>
  <c r="F1875" i="1"/>
  <c r="R1967" i="1"/>
  <c r="Y1967" i="1"/>
  <c r="H1967" i="1"/>
  <c r="A1968" i="1"/>
  <c r="Q1968" i="1" s="1"/>
  <c r="T1970" i="1"/>
  <c r="C1967" i="1"/>
  <c r="AA1967" i="1"/>
  <c r="X1874" i="1" l="1"/>
  <c r="K1878" i="1"/>
  <c r="U1878" i="1" s="1"/>
  <c r="B1872" i="1"/>
  <c r="E1877" i="1"/>
  <c r="D1877" i="1" s="1"/>
  <c r="N1878" i="1"/>
  <c r="S1967" i="1"/>
  <c r="W1877" i="1"/>
  <c r="B1873" i="1"/>
  <c r="P1875" i="1"/>
  <c r="G1876" i="1"/>
  <c r="F1876" i="1"/>
  <c r="J1879" i="1"/>
  <c r="I1880" i="1"/>
  <c r="M1879" i="1"/>
  <c r="L1876" i="1"/>
  <c r="O1876" i="1" s="1"/>
  <c r="R1968" i="1"/>
  <c r="Y1968" i="1"/>
  <c r="T1971" i="1"/>
  <c r="A1969" i="1"/>
  <c r="Q1969" i="1" s="1"/>
  <c r="H1968" i="1"/>
  <c r="AA1968" i="1"/>
  <c r="C1968" i="1"/>
  <c r="B1874" i="1" l="1"/>
  <c r="K1879" i="1"/>
  <c r="U1879" i="1" s="1"/>
  <c r="E1878" i="1"/>
  <c r="D1878" i="1" s="1"/>
  <c r="N1879" i="1"/>
  <c r="S1968" i="1"/>
  <c r="W1878" i="1"/>
  <c r="P1876" i="1"/>
  <c r="L1877" i="1"/>
  <c r="O1877" i="1" s="1"/>
  <c r="X1875" i="1"/>
  <c r="G1877" i="1"/>
  <c r="F1877" i="1"/>
  <c r="J1880" i="1"/>
  <c r="I1881" i="1"/>
  <c r="M1880" i="1"/>
  <c r="Y1969" i="1"/>
  <c r="R1969" i="1"/>
  <c r="AA1969" i="1"/>
  <c r="C1969" i="1"/>
  <c r="T1972" i="1"/>
  <c r="H1969" i="1"/>
  <c r="A1970" i="1"/>
  <c r="Q1970" i="1" s="1"/>
  <c r="K1880" i="1" l="1"/>
  <c r="U1880" i="1" s="1"/>
  <c r="E1879" i="1"/>
  <c r="D1879" i="1" s="1"/>
  <c r="N1880" i="1"/>
  <c r="S1969" i="1"/>
  <c r="W1879" i="1"/>
  <c r="G1878" i="1"/>
  <c r="P1877" i="1"/>
  <c r="B1875" i="1"/>
  <c r="X1876" i="1"/>
  <c r="M1881" i="1"/>
  <c r="I1882" i="1"/>
  <c r="J1881" i="1"/>
  <c r="L1878" i="1"/>
  <c r="O1878" i="1" s="1"/>
  <c r="F1878" i="1"/>
  <c r="Y1970" i="1"/>
  <c r="R1970" i="1"/>
  <c r="T1973" i="1"/>
  <c r="AA1970" i="1"/>
  <c r="C1970" i="1"/>
  <c r="H1970" i="1"/>
  <c r="A1971" i="1"/>
  <c r="Q1971" i="1" s="1"/>
  <c r="K1881" i="1" l="1"/>
  <c r="U1881" i="1" s="1"/>
  <c r="E1880" i="1"/>
  <c r="D1880" i="1" s="1"/>
  <c r="N1881" i="1"/>
  <c r="L1879" i="1"/>
  <c r="O1879" i="1" s="1"/>
  <c r="S1970" i="1"/>
  <c r="W1880" i="1"/>
  <c r="P1878" i="1"/>
  <c r="B1876" i="1"/>
  <c r="X1877" i="1"/>
  <c r="M1882" i="1"/>
  <c r="J1882" i="1"/>
  <c r="I1883" i="1"/>
  <c r="G1879" i="1"/>
  <c r="F1879" i="1"/>
  <c r="R1971" i="1"/>
  <c r="Y1971" i="1"/>
  <c r="T1974" i="1"/>
  <c r="C1971" i="1"/>
  <c r="AA1971" i="1"/>
  <c r="H1971" i="1"/>
  <c r="A1972" i="1"/>
  <c r="Q1972" i="1" s="1"/>
  <c r="K1882" i="1" l="1"/>
  <c r="U1882" i="1" s="1"/>
  <c r="E1881" i="1"/>
  <c r="D1881" i="1" s="1"/>
  <c r="P1879" i="1"/>
  <c r="N1882" i="1"/>
  <c r="S1971" i="1"/>
  <c r="W1881" i="1"/>
  <c r="B1877" i="1"/>
  <c r="X1878" i="1"/>
  <c r="G1880" i="1"/>
  <c r="F1880" i="1"/>
  <c r="J1883" i="1"/>
  <c r="M1883" i="1"/>
  <c r="I1884" i="1"/>
  <c r="L1880" i="1"/>
  <c r="O1880" i="1" s="1"/>
  <c r="R1972" i="1"/>
  <c r="Y1972" i="1"/>
  <c r="T1975" i="1"/>
  <c r="AA1972" i="1"/>
  <c r="C1972" i="1"/>
  <c r="A1973" i="1"/>
  <c r="Q1973" i="1" s="1"/>
  <c r="H1972" i="1"/>
  <c r="K1883" i="1" l="1"/>
  <c r="U1883" i="1" s="1"/>
  <c r="X1879" i="1"/>
  <c r="E1882" i="1"/>
  <c r="D1882" i="1" s="1"/>
  <c r="N1883" i="1"/>
  <c r="S1972" i="1"/>
  <c r="W1882" i="1"/>
  <c r="P1880" i="1"/>
  <c r="G1881" i="1"/>
  <c r="B1878" i="1"/>
  <c r="M1884" i="1"/>
  <c r="I1885" i="1"/>
  <c r="J1884" i="1"/>
  <c r="L1881" i="1"/>
  <c r="O1881" i="1" s="1"/>
  <c r="F1881" i="1"/>
  <c r="Y1973" i="1"/>
  <c r="R1973" i="1"/>
  <c r="AA1973" i="1"/>
  <c r="C1973" i="1"/>
  <c r="T1976" i="1"/>
  <c r="H1973" i="1"/>
  <c r="A1974" i="1"/>
  <c r="Q1974" i="1" s="1"/>
  <c r="N1884" i="1" l="1"/>
  <c r="B1879" i="1"/>
  <c r="K1884" i="1"/>
  <c r="U1884" i="1" s="1"/>
  <c r="E1883" i="1"/>
  <c r="G1882" i="1"/>
  <c r="W1883" i="1"/>
  <c r="S1973" i="1"/>
  <c r="P1881" i="1"/>
  <c r="X1880" i="1"/>
  <c r="M1885" i="1"/>
  <c r="J1885" i="1"/>
  <c r="I1886" i="1"/>
  <c r="L1882" i="1"/>
  <c r="O1882" i="1" s="1"/>
  <c r="F1882" i="1"/>
  <c r="R1974" i="1"/>
  <c r="Y1974" i="1"/>
  <c r="AA1974" i="1"/>
  <c r="C1974" i="1"/>
  <c r="T1977" i="1"/>
  <c r="H1974" i="1"/>
  <c r="A1975" i="1"/>
  <c r="Q1975" i="1" s="1"/>
  <c r="N1885" i="1" l="1"/>
  <c r="D1883" i="1"/>
  <c r="F1883" i="1" s="1"/>
  <c r="K1885" i="1"/>
  <c r="U1885" i="1" s="1"/>
  <c r="E1884" i="1"/>
  <c r="S1974" i="1"/>
  <c r="W1884" i="1"/>
  <c r="P1882" i="1"/>
  <c r="B1880" i="1"/>
  <c r="X1881" i="1"/>
  <c r="I1887" i="1"/>
  <c r="J1886" i="1"/>
  <c r="M1886" i="1"/>
  <c r="R1975" i="1"/>
  <c r="Y1975" i="1"/>
  <c r="H1975" i="1"/>
  <c r="A1976" i="1"/>
  <c r="Q1976" i="1" s="1"/>
  <c r="T1978" i="1"/>
  <c r="C1975" i="1"/>
  <c r="AA1975" i="1"/>
  <c r="D1884" i="1" l="1"/>
  <c r="G1884" i="1" s="1"/>
  <c r="N1886" i="1"/>
  <c r="G1883" i="1"/>
  <c r="L1883" i="1"/>
  <c r="O1883" i="1" s="1"/>
  <c r="P1883" i="1" s="1"/>
  <c r="K1886" i="1"/>
  <c r="U1886" i="1" s="1"/>
  <c r="E1885" i="1"/>
  <c r="S1975" i="1"/>
  <c r="W1885" i="1"/>
  <c r="B1881" i="1"/>
  <c r="X1882" i="1"/>
  <c r="I1888" i="1"/>
  <c r="J1887" i="1"/>
  <c r="M1887" i="1"/>
  <c r="R1976" i="1"/>
  <c r="Y1976" i="1"/>
  <c r="AA1976" i="1"/>
  <c r="C1976" i="1"/>
  <c r="A1977" i="1"/>
  <c r="Q1977" i="1" s="1"/>
  <c r="H1976" i="1"/>
  <c r="T1979" i="1"/>
  <c r="F1884" i="1" l="1"/>
  <c r="N1887" i="1"/>
  <c r="L1884" i="1"/>
  <c r="O1884" i="1" s="1"/>
  <c r="P1884" i="1" s="1"/>
  <c r="D1885" i="1"/>
  <c r="K1887" i="1"/>
  <c r="U1887" i="1" s="1"/>
  <c r="E1886" i="1"/>
  <c r="S1976" i="1"/>
  <c r="W1886" i="1"/>
  <c r="X1883" i="1"/>
  <c r="B1882" i="1"/>
  <c r="J1888" i="1"/>
  <c r="I1889" i="1"/>
  <c r="M1888" i="1"/>
  <c r="Y1977" i="1"/>
  <c r="R1977" i="1"/>
  <c r="AA1977" i="1"/>
  <c r="C1977" i="1"/>
  <c r="T1980" i="1"/>
  <c r="H1977" i="1"/>
  <c r="A1978" i="1"/>
  <c r="Q1978" i="1" s="1"/>
  <c r="F1885" i="1" l="1"/>
  <c r="L1885" i="1"/>
  <c r="O1885" i="1" s="1"/>
  <c r="P1885" i="1" s="1"/>
  <c r="G1885" i="1"/>
  <c r="D1886" i="1"/>
  <c r="N1888" i="1"/>
  <c r="K1888" i="1"/>
  <c r="U1888" i="1" s="1"/>
  <c r="E1887" i="1"/>
  <c r="S1977" i="1"/>
  <c r="W1887" i="1"/>
  <c r="X1884" i="1"/>
  <c r="B1883" i="1"/>
  <c r="J1889" i="1"/>
  <c r="I1890" i="1"/>
  <c r="M1889" i="1"/>
  <c r="R1978" i="1"/>
  <c r="Y1978" i="1"/>
  <c r="T1981" i="1"/>
  <c r="AA1978" i="1"/>
  <c r="C1978" i="1"/>
  <c r="H1978" i="1"/>
  <c r="A1979" i="1"/>
  <c r="Q1979" i="1" s="1"/>
  <c r="F1886" i="1" l="1"/>
  <c r="G1886" i="1"/>
  <c r="L1886" i="1"/>
  <c r="O1886" i="1" s="1"/>
  <c r="P1886" i="1" s="1"/>
  <c r="D1887" i="1"/>
  <c r="N1889" i="1"/>
  <c r="K1889" i="1"/>
  <c r="U1889" i="1" s="1"/>
  <c r="X1885" i="1"/>
  <c r="E1888" i="1"/>
  <c r="W1888" i="1"/>
  <c r="S1978" i="1"/>
  <c r="B1884" i="1"/>
  <c r="I1891" i="1"/>
  <c r="M1890" i="1"/>
  <c r="J1890" i="1"/>
  <c r="R1979" i="1"/>
  <c r="Y1979" i="1"/>
  <c r="H1979" i="1"/>
  <c r="A1980" i="1"/>
  <c r="Q1980" i="1" s="1"/>
  <c r="T1982" i="1"/>
  <c r="C1979" i="1"/>
  <c r="AA1979" i="1"/>
  <c r="F1887" i="1" l="1"/>
  <c r="D1888" i="1"/>
  <c r="G1888" i="1" s="1"/>
  <c r="G1887" i="1"/>
  <c r="L1887" i="1"/>
  <c r="O1887" i="1" s="1"/>
  <c r="P1887" i="1" s="1"/>
  <c r="N1890" i="1"/>
  <c r="B1885" i="1"/>
  <c r="K1890" i="1"/>
  <c r="U1890" i="1" s="1"/>
  <c r="E1889" i="1"/>
  <c r="S1979" i="1"/>
  <c r="W1889" i="1"/>
  <c r="X1886" i="1"/>
  <c r="I1892" i="1"/>
  <c r="J1891" i="1"/>
  <c r="M1891" i="1"/>
  <c r="R1980" i="1"/>
  <c r="Y1980" i="1"/>
  <c r="A1981" i="1"/>
  <c r="Q1981" i="1" s="1"/>
  <c r="H1980" i="1"/>
  <c r="T1983" i="1"/>
  <c r="AA1980" i="1"/>
  <c r="C1980" i="1"/>
  <c r="D1889" i="1" l="1"/>
  <c r="G1889" i="1" s="1"/>
  <c r="N1891" i="1"/>
  <c r="L1888" i="1"/>
  <c r="O1888" i="1" s="1"/>
  <c r="P1888" i="1" s="1"/>
  <c r="F1888" i="1"/>
  <c r="K1891" i="1"/>
  <c r="U1891" i="1" s="1"/>
  <c r="E1890" i="1"/>
  <c r="W1890" i="1"/>
  <c r="S1980" i="1"/>
  <c r="X1887" i="1"/>
  <c r="B1886" i="1"/>
  <c r="M1892" i="1"/>
  <c r="J1892" i="1"/>
  <c r="I1893" i="1"/>
  <c r="Y1981" i="1"/>
  <c r="R1981" i="1"/>
  <c r="T1984" i="1"/>
  <c r="H1981" i="1"/>
  <c r="A1982" i="1"/>
  <c r="Q1982" i="1" s="1"/>
  <c r="AA1981" i="1"/>
  <c r="C1981" i="1"/>
  <c r="N1892" i="1" l="1"/>
  <c r="F1889" i="1"/>
  <c r="L1889" i="1"/>
  <c r="O1889" i="1" s="1"/>
  <c r="P1889" i="1" s="1"/>
  <c r="D1890" i="1"/>
  <c r="L1890" i="1" s="1"/>
  <c r="O1890" i="1" s="1"/>
  <c r="K1892" i="1"/>
  <c r="U1892" i="1" s="1"/>
  <c r="E1891" i="1"/>
  <c r="W1891" i="1"/>
  <c r="S1981" i="1"/>
  <c r="X1888" i="1"/>
  <c r="B1887" i="1"/>
  <c r="I1894" i="1"/>
  <c r="M1893" i="1"/>
  <c r="J1893" i="1"/>
  <c r="Y1982" i="1"/>
  <c r="R1982" i="1"/>
  <c r="AA1982" i="1"/>
  <c r="C1982" i="1"/>
  <c r="T1985" i="1"/>
  <c r="H1982" i="1"/>
  <c r="A1983" i="1"/>
  <c r="Q1983" i="1" s="1"/>
  <c r="N1893" i="1" l="1"/>
  <c r="D1891" i="1"/>
  <c r="G1891" i="1" s="1"/>
  <c r="G1890" i="1"/>
  <c r="F1890" i="1"/>
  <c r="K1893" i="1"/>
  <c r="U1893" i="1" s="1"/>
  <c r="E1892" i="1"/>
  <c r="W1892" i="1"/>
  <c r="S1982" i="1"/>
  <c r="P1890" i="1"/>
  <c r="X1889" i="1"/>
  <c r="B1888" i="1"/>
  <c r="J1894" i="1"/>
  <c r="I1895" i="1"/>
  <c r="M1894" i="1"/>
  <c r="R1983" i="1"/>
  <c r="Y1983" i="1"/>
  <c r="C1983" i="1"/>
  <c r="AA1983" i="1"/>
  <c r="T1986" i="1"/>
  <c r="H1983" i="1"/>
  <c r="A1984" i="1"/>
  <c r="Q1984" i="1" s="1"/>
  <c r="N1894" i="1" l="1"/>
  <c r="D1892" i="1"/>
  <c r="G1892" i="1" s="1"/>
  <c r="L1891" i="1"/>
  <c r="O1891" i="1" s="1"/>
  <c r="P1891" i="1" s="1"/>
  <c r="F1891" i="1"/>
  <c r="K1894" i="1"/>
  <c r="U1894" i="1" s="1"/>
  <c r="E1893" i="1"/>
  <c r="W1893" i="1"/>
  <c r="S1983" i="1"/>
  <c r="B1889" i="1"/>
  <c r="X1890" i="1"/>
  <c r="M1895" i="1"/>
  <c r="J1895" i="1"/>
  <c r="I1896" i="1"/>
  <c r="Y1984" i="1"/>
  <c r="R1984" i="1"/>
  <c r="AA1984" i="1"/>
  <c r="C1984" i="1"/>
  <c r="A1985" i="1"/>
  <c r="Q1985" i="1" s="1"/>
  <c r="H1984" i="1"/>
  <c r="T1987" i="1"/>
  <c r="N1895" i="1" l="1"/>
  <c r="L1892" i="1"/>
  <c r="O1892" i="1" s="1"/>
  <c r="P1892" i="1" s="1"/>
  <c r="D1893" i="1"/>
  <c r="L1893" i="1" s="1"/>
  <c r="O1893" i="1" s="1"/>
  <c r="F1892" i="1"/>
  <c r="X1891" i="1"/>
  <c r="K1895" i="1"/>
  <c r="U1895" i="1" s="1"/>
  <c r="E1894" i="1"/>
  <c r="W1894" i="1"/>
  <c r="S1984" i="1"/>
  <c r="B1890" i="1"/>
  <c r="I1897" i="1"/>
  <c r="M1896" i="1"/>
  <c r="J1896" i="1"/>
  <c r="Y1985" i="1"/>
  <c r="R1985" i="1"/>
  <c r="AA1985" i="1"/>
  <c r="C1985" i="1"/>
  <c r="H1985" i="1"/>
  <c r="A1986" i="1"/>
  <c r="Q1986" i="1" s="1"/>
  <c r="T1988" i="1"/>
  <c r="N1896" i="1" l="1"/>
  <c r="F1893" i="1"/>
  <c r="G1893" i="1"/>
  <c r="D1894" i="1"/>
  <c r="L1894" i="1" s="1"/>
  <c r="O1894" i="1" s="1"/>
  <c r="B1891" i="1"/>
  <c r="K1896" i="1"/>
  <c r="U1896" i="1" s="1"/>
  <c r="E1895" i="1"/>
  <c r="W1895" i="1"/>
  <c r="S1985" i="1"/>
  <c r="P1893" i="1"/>
  <c r="X1892" i="1"/>
  <c r="M1897" i="1"/>
  <c r="J1897" i="1"/>
  <c r="I1898" i="1"/>
  <c r="Y1898" i="1"/>
  <c r="R1986" i="1"/>
  <c r="Y1986" i="1"/>
  <c r="AA1986" i="1"/>
  <c r="C1986" i="1"/>
  <c r="T1989" i="1"/>
  <c r="H1986" i="1"/>
  <c r="A1987" i="1"/>
  <c r="Q1987" i="1" s="1"/>
  <c r="N1897" i="1" l="1"/>
  <c r="N1898" i="1" s="1"/>
  <c r="D1895" i="1"/>
  <c r="G1895" i="1" s="1"/>
  <c r="F1894" i="1"/>
  <c r="G1894" i="1"/>
  <c r="K1897" i="1"/>
  <c r="U1897" i="1" s="1"/>
  <c r="E1896" i="1"/>
  <c r="S1986" i="1"/>
  <c r="W1896" i="1"/>
  <c r="B1892" i="1"/>
  <c r="P1894" i="1"/>
  <c r="X1893" i="1"/>
  <c r="J1898" i="1"/>
  <c r="I1899" i="1"/>
  <c r="M1898" i="1"/>
  <c r="R1987" i="1"/>
  <c r="Y1987" i="1"/>
  <c r="C1987" i="1"/>
  <c r="AA1987" i="1"/>
  <c r="H1987" i="1"/>
  <c r="A1988" i="1"/>
  <c r="Q1988" i="1" s="1"/>
  <c r="T1990" i="1"/>
  <c r="D1896" i="1" l="1"/>
  <c r="G1896" i="1" s="1"/>
  <c r="L1895" i="1"/>
  <c r="O1895" i="1" s="1"/>
  <c r="P1895" i="1" s="1"/>
  <c r="F1895" i="1"/>
  <c r="K1898" i="1"/>
  <c r="U1898" i="1" s="1"/>
  <c r="E1897" i="1"/>
  <c r="W1897" i="1"/>
  <c r="S1987" i="1"/>
  <c r="B1893" i="1"/>
  <c r="X1894" i="1"/>
  <c r="I1900" i="1"/>
  <c r="J1899" i="1"/>
  <c r="R1988" i="1"/>
  <c r="Y1988" i="1"/>
  <c r="A1989" i="1"/>
  <c r="Q1989" i="1" s="1"/>
  <c r="H1988" i="1"/>
  <c r="T1991" i="1"/>
  <c r="AA1988" i="1"/>
  <c r="C1988" i="1"/>
  <c r="D1897" i="1" l="1"/>
  <c r="G1897" i="1" s="1"/>
  <c r="F1896" i="1"/>
  <c r="L1896" i="1"/>
  <c r="O1896" i="1" s="1"/>
  <c r="P1896" i="1" s="1"/>
  <c r="K1899" i="1"/>
  <c r="U1899" i="1" s="1"/>
  <c r="E1898" i="1"/>
  <c r="S1988" i="1"/>
  <c r="W1898" i="1"/>
  <c r="X1895" i="1"/>
  <c r="L1897" i="1"/>
  <c r="O1897" i="1" s="1"/>
  <c r="B1894" i="1"/>
  <c r="J1900" i="1"/>
  <c r="I1901" i="1"/>
  <c r="Y1989" i="1"/>
  <c r="R1989" i="1"/>
  <c r="T1992" i="1"/>
  <c r="AA1989" i="1"/>
  <c r="C1989" i="1"/>
  <c r="A1990" i="1"/>
  <c r="Q1990" i="1" s="1"/>
  <c r="H1989" i="1"/>
  <c r="F1897" i="1" l="1"/>
  <c r="D1898" i="1"/>
  <c r="L1898" i="1" s="1"/>
  <c r="K1900" i="1"/>
  <c r="U1900" i="1" s="1"/>
  <c r="E1899" i="1"/>
  <c r="S1989" i="1"/>
  <c r="W1899" i="1"/>
  <c r="X1896" i="1"/>
  <c r="P1897" i="1"/>
  <c r="B1895" i="1"/>
  <c r="I1902" i="1"/>
  <c r="J1901" i="1"/>
  <c r="Y1990" i="1"/>
  <c r="R1990" i="1"/>
  <c r="A1991" i="1"/>
  <c r="Q1991" i="1" s="1"/>
  <c r="H1990" i="1"/>
  <c r="T1993" i="1"/>
  <c r="AA1990" i="1"/>
  <c r="C1990" i="1"/>
  <c r="F1898" i="1" l="1"/>
  <c r="G1898" i="1"/>
  <c r="D1899" i="1"/>
  <c r="G1899" i="1" s="1"/>
  <c r="K1901" i="1"/>
  <c r="U1901" i="1" s="1"/>
  <c r="E1900" i="1"/>
  <c r="S1990" i="1"/>
  <c r="W1900" i="1"/>
  <c r="X1897" i="1"/>
  <c r="B1896" i="1"/>
  <c r="J1902" i="1"/>
  <c r="I1903" i="1"/>
  <c r="M1899" i="1"/>
  <c r="O1898" i="1"/>
  <c r="R1991" i="1"/>
  <c r="Y1991" i="1"/>
  <c r="T1994" i="1"/>
  <c r="AA1991" i="1"/>
  <c r="C1991" i="1"/>
  <c r="H1991" i="1"/>
  <c r="A1992" i="1"/>
  <c r="Q1992" i="1" s="1"/>
  <c r="F1899" i="1" l="1"/>
  <c r="L1899" i="1"/>
  <c r="D1900" i="1"/>
  <c r="G1900" i="1" s="1"/>
  <c r="K1902" i="1"/>
  <c r="U1902" i="1" s="1"/>
  <c r="E1901" i="1"/>
  <c r="S1991" i="1"/>
  <c r="W1901" i="1"/>
  <c r="P1898" i="1"/>
  <c r="B1897" i="1"/>
  <c r="I1904" i="1"/>
  <c r="J1903" i="1"/>
  <c r="N1899" i="1"/>
  <c r="M1900" i="1"/>
  <c r="R1992" i="1"/>
  <c r="Y1992" i="1"/>
  <c r="AA1992" i="1"/>
  <c r="C1992" i="1"/>
  <c r="H1992" i="1"/>
  <c r="A1993" i="1"/>
  <c r="Q1993" i="1" s="1"/>
  <c r="T1995" i="1"/>
  <c r="L1900" i="1" l="1"/>
  <c r="M1901" i="1" s="1"/>
  <c r="M1902" i="1" s="1"/>
  <c r="M1903" i="1" s="1"/>
  <c r="M1904" i="1" s="1"/>
  <c r="F1900" i="1"/>
  <c r="D1901" i="1"/>
  <c r="L1901" i="1" s="1"/>
  <c r="K1903" i="1"/>
  <c r="U1903" i="1" s="1"/>
  <c r="E1902" i="1"/>
  <c r="X1898" i="1"/>
  <c r="W1902" i="1"/>
  <c r="S1992" i="1"/>
  <c r="J1904" i="1"/>
  <c r="I1905" i="1"/>
  <c r="O1899" i="1"/>
  <c r="N1900" i="1"/>
  <c r="Y1993" i="1"/>
  <c r="R1993" i="1"/>
  <c r="C1993" i="1"/>
  <c r="AA1993" i="1"/>
  <c r="T1996" i="1"/>
  <c r="H1993" i="1"/>
  <c r="A1994" i="1"/>
  <c r="Q1994" i="1" s="1"/>
  <c r="G1901" i="1" l="1"/>
  <c r="D1902" i="1"/>
  <c r="G1902" i="1" s="1"/>
  <c r="F1901" i="1"/>
  <c r="K1904" i="1"/>
  <c r="U1904" i="1" s="1"/>
  <c r="B1898" i="1"/>
  <c r="E1903" i="1"/>
  <c r="W1903" i="1"/>
  <c r="S1993" i="1"/>
  <c r="P1899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D1903" i="1" l="1"/>
  <c r="L1903" i="1" s="1"/>
  <c r="L1902" i="1"/>
  <c r="F1902" i="1"/>
  <c r="K1905" i="1"/>
  <c r="U1905" i="1" s="1"/>
  <c r="E1904" i="1"/>
  <c r="W1904" i="1"/>
  <c r="S1994" i="1"/>
  <c r="X1899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G1903" i="1" l="1"/>
  <c r="F1903" i="1"/>
  <c r="D1904" i="1"/>
  <c r="L1904" i="1" s="1"/>
  <c r="K1906" i="1"/>
  <c r="U1906" i="1" s="1"/>
  <c r="E1905" i="1"/>
  <c r="S1995" i="1"/>
  <c r="W1905" i="1"/>
  <c r="X1900" i="1"/>
  <c r="P1901" i="1"/>
  <c r="B1899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D1905" i="1" l="1"/>
  <c r="L1905" i="1" s="1"/>
  <c r="F1904" i="1"/>
  <c r="G1904" i="1"/>
  <c r="K1907" i="1"/>
  <c r="U1907" i="1" s="1"/>
  <c r="E1906" i="1"/>
  <c r="W1906" i="1"/>
  <c r="S1996" i="1"/>
  <c r="X1901" i="1"/>
  <c r="P1902" i="1"/>
  <c r="B1900" i="1"/>
  <c r="O1903" i="1"/>
  <c r="N1904" i="1"/>
  <c r="J1908" i="1"/>
  <c r="I1909" i="1"/>
  <c r="M1908" i="1"/>
  <c r="Y1997" i="1"/>
  <c r="R1997" i="1"/>
  <c r="H1997" i="1"/>
  <c r="A1998" i="1"/>
  <c r="Q1998" i="1" s="1"/>
  <c r="T2000" i="1"/>
  <c r="AA1997" i="1"/>
  <c r="C1997" i="1"/>
  <c r="D1906" i="1" l="1"/>
  <c r="L1906" i="1" s="1"/>
  <c r="G1905" i="1"/>
  <c r="F1905" i="1"/>
  <c r="K1908" i="1"/>
  <c r="U1908" i="1" s="1"/>
  <c r="E1907" i="1"/>
  <c r="W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G1906" i="1" l="1"/>
  <c r="D1907" i="1"/>
  <c r="G1907" i="1" s="1"/>
  <c r="F1906" i="1"/>
  <c r="K1909" i="1"/>
  <c r="U1909" i="1" s="1"/>
  <c r="E1908" i="1"/>
  <c r="S1998" i="1"/>
  <c r="W1908" i="1"/>
  <c r="X1903" i="1"/>
  <c r="P1904" i="1"/>
  <c r="B1902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L1907" i="1" l="1"/>
  <c r="D1908" i="1"/>
  <c r="G1908" i="1" s="1"/>
  <c r="F1907" i="1"/>
  <c r="K1910" i="1"/>
  <c r="U1910" i="1" s="1"/>
  <c r="E1909" i="1"/>
  <c r="S1999" i="1"/>
  <c r="W1909" i="1"/>
  <c r="X1904" i="1"/>
  <c r="P1905" i="1"/>
  <c r="B1903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L1908" i="1" l="1"/>
  <c r="D1909" i="1"/>
  <c r="L1909" i="1" s="1"/>
  <c r="F1908" i="1"/>
  <c r="K1911" i="1"/>
  <c r="U1911" i="1" s="1"/>
  <c r="E1910" i="1"/>
  <c r="S2000" i="1"/>
  <c r="W191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G1909" i="1" l="1"/>
  <c r="F1909" i="1"/>
  <c r="D1910" i="1"/>
  <c r="G1910" i="1" s="1"/>
  <c r="K1912" i="1"/>
  <c r="U1912" i="1" s="1"/>
  <c r="E1911" i="1"/>
  <c r="S2001" i="1"/>
  <c r="W191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F1910" i="1" l="1"/>
  <c r="L1910" i="1"/>
  <c r="O1910" i="1" s="1"/>
  <c r="D1911" i="1"/>
  <c r="L1911" i="1" s="1"/>
  <c r="O1911" i="1" s="1"/>
  <c r="K1913" i="1"/>
  <c r="U1913" i="1" s="1"/>
  <c r="E1912" i="1"/>
  <c r="S2002" i="1"/>
  <c r="W1912" i="1"/>
  <c r="B1906" i="1"/>
  <c r="P1908" i="1"/>
  <c r="X1907" i="1"/>
  <c r="N1913" i="1"/>
  <c r="O1909" i="1"/>
  <c r="I1915" i="1"/>
  <c r="M1914" i="1"/>
  <c r="J1914" i="1"/>
  <c r="R2003" i="1"/>
  <c r="Y2003" i="1"/>
  <c r="C2003" i="1"/>
  <c r="AA2003" i="1"/>
  <c r="T2006" i="1"/>
  <c r="H2003" i="1"/>
  <c r="A2004" i="1"/>
  <c r="Q2004" i="1" s="1"/>
  <c r="F1911" i="1" l="1"/>
  <c r="G1911" i="1"/>
  <c r="D1912" i="1"/>
  <c r="G1912" i="1" s="1"/>
  <c r="K1914" i="1"/>
  <c r="U1914" i="1" s="1"/>
  <c r="E1913" i="1"/>
  <c r="W1913" i="1"/>
  <c r="S2003" i="1"/>
  <c r="X1908" i="1"/>
  <c r="P1910" i="1"/>
  <c r="P1909" i="1"/>
  <c r="B1907" i="1"/>
  <c r="P1911" i="1"/>
  <c r="N1914" i="1"/>
  <c r="J1915" i="1"/>
  <c r="I1916" i="1"/>
  <c r="M1915" i="1"/>
  <c r="R2004" i="1"/>
  <c r="Y2004" i="1"/>
  <c r="A2005" i="1"/>
  <c r="Q2005" i="1" s="1"/>
  <c r="H2004" i="1"/>
  <c r="T2007" i="1"/>
  <c r="AA2004" i="1"/>
  <c r="C2004" i="1"/>
  <c r="D1913" i="1" l="1"/>
  <c r="G1913" i="1" s="1"/>
  <c r="L1912" i="1"/>
  <c r="O1912" i="1" s="1"/>
  <c r="P1912" i="1" s="1"/>
  <c r="F1912" i="1"/>
  <c r="K1915" i="1"/>
  <c r="U1915" i="1" s="1"/>
  <c r="E1914" i="1"/>
  <c r="N1915" i="1"/>
  <c r="S2004" i="1"/>
  <c r="W1914" i="1"/>
  <c r="X1911" i="1"/>
  <c r="X1909" i="1"/>
  <c r="B1908" i="1"/>
  <c r="X1910" i="1"/>
  <c r="I1917" i="1"/>
  <c r="M1916" i="1"/>
  <c r="J1916" i="1"/>
  <c r="Y2005" i="1"/>
  <c r="R2005" i="1"/>
  <c r="T2008" i="1"/>
  <c r="H2005" i="1"/>
  <c r="A2006" i="1"/>
  <c r="Q2006" i="1" s="1"/>
  <c r="AA2005" i="1"/>
  <c r="C2005" i="1"/>
  <c r="L1913" i="1" l="1"/>
  <c r="O1913" i="1" s="1"/>
  <c r="P1913" i="1" s="1"/>
  <c r="F1913" i="1"/>
  <c r="D1914" i="1"/>
  <c r="L1914" i="1" s="1"/>
  <c r="O1914" i="1" s="1"/>
  <c r="K1916" i="1"/>
  <c r="U1916" i="1" s="1"/>
  <c r="E1915" i="1"/>
  <c r="D1915" i="1" s="1"/>
  <c r="N1916" i="1"/>
  <c r="S2005" i="1"/>
  <c r="W1915" i="1"/>
  <c r="B1910" i="1"/>
  <c r="B1909" i="1"/>
  <c r="X1912" i="1"/>
  <c r="B1911" i="1"/>
  <c r="J1917" i="1"/>
  <c r="I1918" i="1"/>
  <c r="M1917" i="1"/>
  <c r="R2006" i="1"/>
  <c r="Y2006" i="1"/>
  <c r="T2009" i="1"/>
  <c r="AA2006" i="1"/>
  <c r="C2006" i="1"/>
  <c r="H2006" i="1"/>
  <c r="A2007" i="1"/>
  <c r="Q2007" i="1" s="1"/>
  <c r="F1914" i="1" l="1"/>
  <c r="F1915" i="1" s="1"/>
  <c r="G1914" i="1"/>
  <c r="K1917" i="1"/>
  <c r="U1917" i="1" s="1"/>
  <c r="E1916" i="1"/>
  <c r="D1916" i="1" s="1"/>
  <c r="P1914" i="1"/>
  <c r="L1915" i="1"/>
  <c r="O1915" i="1" s="1"/>
  <c r="P1915" i="1" s="1"/>
  <c r="N1917" i="1"/>
  <c r="W1916" i="1"/>
  <c r="S2006" i="1"/>
  <c r="B1912" i="1"/>
  <c r="X1913" i="1"/>
  <c r="G1915" i="1"/>
  <c r="J1918" i="1"/>
  <c r="M1918" i="1"/>
  <c r="I1919" i="1"/>
  <c r="R2007" i="1"/>
  <c r="Y2007" i="1"/>
  <c r="H2007" i="1"/>
  <c r="A2008" i="1"/>
  <c r="Q2008" i="1" s="1"/>
  <c r="T2010" i="1"/>
  <c r="C2007" i="1"/>
  <c r="AA2007" i="1"/>
  <c r="K1918" i="1" l="1"/>
  <c r="U1918" i="1" s="1"/>
  <c r="E1917" i="1"/>
  <c r="D1917" i="1" s="1"/>
  <c r="X1914" i="1"/>
  <c r="N1918" i="1"/>
  <c r="W1917" i="1"/>
  <c r="S2007" i="1"/>
  <c r="X1915" i="1"/>
  <c r="L1916" i="1"/>
  <c r="O1916" i="1" s="1"/>
  <c r="B1913" i="1"/>
  <c r="M1919" i="1"/>
  <c r="J1919" i="1"/>
  <c r="I1920" i="1"/>
  <c r="G1916" i="1"/>
  <c r="F1916" i="1"/>
  <c r="R2008" i="1"/>
  <c r="Y2008" i="1"/>
  <c r="AA2008" i="1"/>
  <c r="C2008" i="1"/>
  <c r="A2009" i="1"/>
  <c r="Q2009" i="1" s="1"/>
  <c r="H2008" i="1"/>
  <c r="T2011" i="1"/>
  <c r="B1914" i="1" l="1"/>
  <c r="K1919" i="1"/>
  <c r="U1919" i="1" s="1"/>
  <c r="E1918" i="1"/>
  <c r="D1918" i="1" s="1"/>
  <c r="N1919" i="1"/>
  <c r="W1918" i="1"/>
  <c r="S2008" i="1"/>
  <c r="P1916" i="1"/>
  <c r="F1917" i="1"/>
  <c r="B1915" i="1"/>
  <c r="G1917" i="1"/>
  <c r="L1917" i="1"/>
  <c r="O1917" i="1" s="1"/>
  <c r="I1921" i="1"/>
  <c r="M1920" i="1"/>
  <c r="J1920" i="1"/>
  <c r="Y2009" i="1"/>
  <c r="R2009" i="1"/>
  <c r="H2009" i="1"/>
  <c r="A2010" i="1"/>
  <c r="Q2010" i="1" s="1"/>
  <c r="T2012" i="1"/>
  <c r="AA2009" i="1"/>
  <c r="C2009" i="1"/>
  <c r="E1919" i="1" l="1"/>
  <c r="K1920" i="1"/>
  <c r="U1920" i="1" s="1"/>
  <c r="N1920" i="1"/>
  <c r="S2009" i="1"/>
  <c r="W1919" i="1"/>
  <c r="G1918" i="1"/>
  <c r="P1917" i="1"/>
  <c r="X1916" i="1"/>
  <c r="J1921" i="1"/>
  <c r="I1922" i="1"/>
  <c r="M1921" i="1"/>
  <c r="L1918" i="1"/>
  <c r="O1918" i="1" s="1"/>
  <c r="F1918" i="1"/>
  <c r="R2010" i="1"/>
  <c r="Y2010" i="1"/>
  <c r="T2013" i="1"/>
  <c r="AA2010" i="1"/>
  <c r="C2010" i="1"/>
  <c r="H2010" i="1"/>
  <c r="A2011" i="1"/>
  <c r="Q2011" i="1" s="1"/>
  <c r="D1919" i="1" l="1"/>
  <c r="G1919" i="1" s="1"/>
  <c r="E1920" i="1"/>
  <c r="K1921" i="1"/>
  <c r="N1921" i="1"/>
  <c r="S2010" i="1"/>
  <c r="W1920" i="1"/>
  <c r="P1918" i="1"/>
  <c r="B1916" i="1"/>
  <c r="X1917" i="1"/>
  <c r="I1923" i="1"/>
  <c r="J1922" i="1"/>
  <c r="M1922" i="1"/>
  <c r="R2011" i="1"/>
  <c r="Y2011" i="1"/>
  <c r="H2011" i="1"/>
  <c r="A2012" i="1"/>
  <c r="Q2012" i="1" s="1"/>
  <c r="C2011" i="1"/>
  <c r="AA2011" i="1"/>
  <c r="T2014" i="1"/>
  <c r="L1919" i="1" l="1"/>
  <c r="O1919" i="1" s="1"/>
  <c r="P1919" i="1" s="1"/>
  <c r="D1920" i="1"/>
  <c r="L1920" i="1" s="1"/>
  <c r="O1920" i="1" s="1"/>
  <c r="F1919" i="1"/>
  <c r="E1921" i="1"/>
  <c r="U1921" i="1"/>
  <c r="K1922" i="1"/>
  <c r="N1922" i="1"/>
  <c r="S2011" i="1"/>
  <c r="B1917" i="1"/>
  <c r="X1918" i="1"/>
  <c r="I1924" i="1"/>
  <c r="M1923" i="1"/>
  <c r="J1923" i="1"/>
  <c r="Y2012" i="1"/>
  <c r="R2012" i="1"/>
  <c r="AA2012" i="1"/>
  <c r="C2012" i="1"/>
  <c r="A2013" i="1"/>
  <c r="Q2013" i="1" s="1"/>
  <c r="H2012" i="1"/>
  <c r="T2015" i="1"/>
  <c r="G1920" i="1" l="1"/>
  <c r="D1921" i="1"/>
  <c r="G1921" i="1" s="1"/>
  <c r="F1920" i="1"/>
  <c r="W1921" i="1"/>
  <c r="E1922" i="1"/>
  <c r="K1923" i="1"/>
  <c r="U1922" i="1"/>
  <c r="N1923" i="1"/>
  <c r="S2012" i="1"/>
  <c r="P1920" i="1"/>
  <c r="B1918" i="1"/>
  <c r="X1919" i="1"/>
  <c r="M1924" i="1"/>
  <c r="I1925" i="1"/>
  <c r="J1924" i="1"/>
  <c r="Y2013" i="1"/>
  <c r="R2013" i="1"/>
  <c r="AA2013" i="1"/>
  <c r="C2013" i="1"/>
  <c r="T2016" i="1"/>
  <c r="H2013" i="1"/>
  <c r="A2014" i="1"/>
  <c r="Q2014" i="1" s="1"/>
  <c r="L1921" i="1" l="1"/>
  <c r="O1921" i="1" s="1"/>
  <c r="P1921" i="1" s="1"/>
  <c r="D1922" i="1"/>
  <c r="L1922" i="1" s="1"/>
  <c r="O1922" i="1" s="1"/>
  <c r="F1921" i="1"/>
  <c r="N1924" i="1"/>
  <c r="W1922" i="1"/>
  <c r="K1924" i="1"/>
  <c r="E1923" i="1"/>
  <c r="U1923" i="1"/>
  <c r="S2013" i="1"/>
  <c r="B1919" i="1"/>
  <c r="X1920" i="1"/>
  <c r="M1925" i="1"/>
  <c r="J1925" i="1"/>
  <c r="I1926" i="1"/>
  <c r="R2014" i="1"/>
  <c r="Y2014" i="1"/>
  <c r="T2017" i="1"/>
  <c r="AA2014" i="1"/>
  <c r="C2014" i="1"/>
  <c r="H2014" i="1"/>
  <c r="A2015" i="1"/>
  <c r="Q2015" i="1" s="1"/>
  <c r="D1923" i="1" l="1"/>
  <c r="L1923" i="1" s="1"/>
  <c r="O1923" i="1" s="1"/>
  <c r="F1922" i="1"/>
  <c r="G1922" i="1"/>
  <c r="N1925" i="1"/>
  <c r="U1924" i="1"/>
  <c r="K1925" i="1"/>
  <c r="W1923" i="1"/>
  <c r="E1924" i="1"/>
  <c r="S2014" i="1"/>
  <c r="B1920" i="1"/>
  <c r="P1922" i="1"/>
  <c r="X1921" i="1"/>
  <c r="J1926" i="1"/>
  <c r="M1926" i="1"/>
  <c r="I1927" i="1"/>
  <c r="R2015" i="1"/>
  <c r="Y2015" i="1"/>
  <c r="T2018" i="1"/>
  <c r="C2015" i="1"/>
  <c r="AA2015" i="1"/>
  <c r="H2015" i="1"/>
  <c r="A2016" i="1"/>
  <c r="Q2016" i="1" s="1"/>
  <c r="G1923" i="1" l="1"/>
  <c r="D1924" i="1"/>
  <c r="G1924" i="1" s="1"/>
  <c r="F1923" i="1"/>
  <c r="N1926" i="1"/>
  <c r="W1924" i="1"/>
  <c r="U1925" i="1"/>
  <c r="K1926" i="1"/>
  <c r="E1925" i="1"/>
  <c r="S2015" i="1"/>
  <c r="B1921" i="1"/>
  <c r="P1923" i="1"/>
  <c r="X1922" i="1"/>
  <c r="J1927" i="1"/>
  <c r="M1927" i="1"/>
  <c r="I1928" i="1"/>
  <c r="Y2016" i="1"/>
  <c r="R2016" i="1"/>
  <c r="AA2016" i="1"/>
  <c r="C2016" i="1"/>
  <c r="A2017" i="1"/>
  <c r="Q2017" i="1" s="1"/>
  <c r="H2016" i="1"/>
  <c r="T2019" i="1"/>
  <c r="L1924" i="1" l="1"/>
  <c r="O1924" i="1" s="1"/>
  <c r="P1924" i="1" s="1"/>
  <c r="F1924" i="1"/>
  <c r="N1927" i="1"/>
  <c r="D1925" i="1"/>
  <c r="W1925" i="1"/>
  <c r="U1926" i="1"/>
  <c r="K1927" i="1"/>
  <c r="E1926" i="1"/>
  <c r="S2016" i="1"/>
  <c r="X1923" i="1"/>
  <c r="B1922" i="1"/>
  <c r="J1928" i="1"/>
  <c r="I1929" i="1"/>
  <c r="M1928" i="1"/>
  <c r="Y1929" i="1"/>
  <c r="Y2017" i="1"/>
  <c r="R2017" i="1"/>
  <c r="AA2017" i="1"/>
  <c r="C2017" i="1"/>
  <c r="T2020" i="1"/>
  <c r="H2017" i="1"/>
  <c r="A2018" i="1"/>
  <c r="Q2018" i="1" s="1"/>
  <c r="F1925" i="1" l="1"/>
  <c r="N1928" i="1"/>
  <c r="N1929" i="1" s="1"/>
  <c r="D1926" i="1"/>
  <c r="L1926" i="1" s="1"/>
  <c r="O1926" i="1" s="1"/>
  <c r="L1925" i="1"/>
  <c r="O1925" i="1" s="1"/>
  <c r="G1925" i="1"/>
  <c r="W1926" i="1"/>
  <c r="U1927" i="1"/>
  <c r="K1928" i="1"/>
  <c r="E1927" i="1"/>
  <c r="S2017" i="1"/>
  <c r="X1924" i="1"/>
  <c r="B1923" i="1"/>
  <c r="J1929" i="1"/>
  <c r="I1930" i="1"/>
  <c r="M1929" i="1"/>
  <c r="R2018" i="1"/>
  <c r="Y2018" i="1"/>
  <c r="T2021" i="1"/>
  <c r="H2018" i="1"/>
  <c r="A2019" i="1"/>
  <c r="Q2019" i="1" s="1"/>
  <c r="AA2018" i="1"/>
  <c r="C2018" i="1"/>
  <c r="D1927" i="1" l="1"/>
  <c r="G1927" i="1" s="1"/>
  <c r="F1926" i="1"/>
  <c r="G1926" i="1"/>
  <c r="P1925" i="1"/>
  <c r="W1927" i="1"/>
  <c r="U1928" i="1"/>
  <c r="K1929" i="1"/>
  <c r="E1928" i="1"/>
  <c r="P1926" i="1"/>
  <c r="S2018" i="1"/>
  <c r="B1924" i="1"/>
  <c r="J1930" i="1"/>
  <c r="I1931" i="1"/>
  <c r="R2019" i="1"/>
  <c r="Y2019" i="1"/>
  <c r="C2019" i="1"/>
  <c r="AA2019" i="1"/>
  <c r="H2019" i="1"/>
  <c r="A2020" i="1"/>
  <c r="Q2020" i="1" s="1"/>
  <c r="T2022" i="1"/>
  <c r="X1925" i="1" l="1"/>
  <c r="B1925" i="1" s="1"/>
  <c r="L1927" i="1"/>
  <c r="O1927" i="1" s="1"/>
  <c r="P1927" i="1" s="1"/>
  <c r="F1927" i="1"/>
  <c r="D1928" i="1"/>
  <c r="L1928" i="1" s="1"/>
  <c r="O1928" i="1" s="1"/>
  <c r="X1926" i="1"/>
  <c r="W1928" i="1"/>
  <c r="U1929" i="1"/>
  <c r="K1930" i="1"/>
  <c r="E1929" i="1"/>
  <c r="S2019" i="1"/>
  <c r="J1931" i="1"/>
  <c r="I1932" i="1"/>
  <c r="Y2020" i="1"/>
  <c r="R2020" i="1"/>
  <c r="AA2020" i="1"/>
  <c r="C2020" i="1"/>
  <c r="A2021" i="1"/>
  <c r="Q2021" i="1" s="1"/>
  <c r="H2020" i="1"/>
  <c r="T2023" i="1"/>
  <c r="D1929" i="1" l="1"/>
  <c r="L1929" i="1" s="1"/>
  <c r="M1930" i="1" s="1"/>
  <c r="G1928" i="1"/>
  <c r="F1928" i="1"/>
  <c r="B1926" i="1"/>
  <c r="W1929" i="1"/>
  <c r="U1930" i="1"/>
  <c r="X1927" i="1"/>
  <c r="K1931" i="1"/>
  <c r="E1930" i="1"/>
  <c r="S2020" i="1"/>
  <c r="P1928" i="1"/>
  <c r="J1932" i="1"/>
  <c r="I1933" i="1"/>
  <c r="R2021" i="1"/>
  <c r="AA2021" i="1"/>
  <c r="C2021" i="1"/>
  <c r="H2021" i="1"/>
  <c r="A2022" i="1"/>
  <c r="Q2022" i="1" s="1"/>
  <c r="T2024" i="1"/>
  <c r="G1929" i="1" l="1"/>
  <c r="F1929" i="1"/>
  <c r="W1930" i="1"/>
  <c r="U1931" i="1"/>
  <c r="W1931" i="1" s="1"/>
  <c r="D1930" i="1"/>
  <c r="B1927" i="1"/>
  <c r="K1932" i="1"/>
  <c r="E1931" i="1"/>
  <c r="O1929" i="1"/>
  <c r="S2021" i="1"/>
  <c r="X1928" i="1"/>
  <c r="I1934" i="1"/>
  <c r="J1933" i="1"/>
  <c r="N1930" i="1"/>
  <c r="N1931" i="1" s="1"/>
  <c r="N1932" i="1" s="1"/>
  <c r="N1933" i="1" s="1"/>
  <c r="M1931" i="1"/>
  <c r="M1932" i="1" s="1"/>
  <c r="M1933" i="1" s="1"/>
  <c r="R2022" i="1"/>
  <c r="Y2022" i="1"/>
  <c r="T2025" i="1"/>
  <c r="AA2022" i="1"/>
  <c r="C2022" i="1"/>
  <c r="H2022" i="1"/>
  <c r="A2023" i="1"/>
  <c r="Q2023" i="1" s="1"/>
  <c r="D1931" i="1" l="1"/>
  <c r="G1931" i="1" s="1"/>
  <c r="F1930" i="1"/>
  <c r="L1930" i="1"/>
  <c r="O1930" i="1" s="1"/>
  <c r="G1930" i="1"/>
  <c r="U1932" i="1"/>
  <c r="W1932" i="1" s="1"/>
  <c r="K1933" i="1"/>
  <c r="E1932" i="1"/>
  <c r="P1929" i="1"/>
  <c r="X1929" i="1" s="1"/>
  <c r="S2022" i="1"/>
  <c r="B1928" i="1"/>
  <c r="J1934" i="1"/>
  <c r="M1934" i="1"/>
  <c r="N1934" i="1" s="1"/>
  <c r="I1935" i="1"/>
  <c r="R2023" i="1"/>
  <c r="Y2023" i="1"/>
  <c r="C2023" i="1"/>
  <c r="AA2023" i="1"/>
  <c r="T2026" i="1"/>
  <c r="H2023" i="1"/>
  <c r="A2024" i="1"/>
  <c r="Q2024" i="1" s="1"/>
  <c r="L1931" i="1" l="1"/>
  <c r="O1931" i="1" s="1"/>
  <c r="P1931" i="1" s="1"/>
  <c r="F1931" i="1"/>
  <c r="D1932" i="1"/>
  <c r="G1932" i="1" s="1"/>
  <c r="U1933" i="1"/>
  <c r="K1934" i="1"/>
  <c r="E1933" i="1"/>
  <c r="B1929" i="1"/>
  <c r="S2023" i="1"/>
  <c r="P1930" i="1"/>
  <c r="J1935" i="1"/>
  <c r="M1935" i="1"/>
  <c r="N1935" i="1" s="1"/>
  <c r="I1936" i="1"/>
  <c r="R2024" i="1"/>
  <c r="Y2024" i="1"/>
  <c r="A2025" i="1"/>
  <c r="Q2025" i="1" s="1"/>
  <c r="H2024" i="1"/>
  <c r="T2027" i="1"/>
  <c r="AA2024" i="1"/>
  <c r="C2024" i="1"/>
  <c r="D1933" i="1" l="1"/>
  <c r="L1933" i="1" s="1"/>
  <c r="O1933" i="1" s="1"/>
  <c r="F1932" i="1"/>
  <c r="L1932" i="1"/>
  <c r="O1932" i="1" s="1"/>
  <c r="W1933" i="1"/>
  <c r="U1934" i="1"/>
  <c r="K1935" i="1"/>
  <c r="E1934" i="1"/>
  <c r="X1931" i="1"/>
  <c r="S2024" i="1"/>
  <c r="X1930" i="1"/>
  <c r="I1937" i="1"/>
  <c r="J1936" i="1"/>
  <c r="M1936" i="1"/>
  <c r="N1936" i="1" s="1"/>
  <c r="R2025" i="1"/>
  <c r="Y2025" i="1"/>
  <c r="T2028" i="1"/>
  <c r="H2025" i="1"/>
  <c r="A2026" i="1"/>
  <c r="Q2026" i="1" s="1"/>
  <c r="AA2025" i="1"/>
  <c r="C2025" i="1"/>
  <c r="D1934" i="1" l="1"/>
  <c r="L1934" i="1" s="1"/>
  <c r="O1934" i="1" s="1"/>
  <c r="F1933" i="1"/>
  <c r="G1933" i="1"/>
  <c r="P1932" i="1"/>
  <c r="X1932" i="1" s="1"/>
  <c r="W1934" i="1"/>
  <c r="U1935" i="1"/>
  <c r="K1936" i="1"/>
  <c r="E1935" i="1"/>
  <c r="B1931" i="1"/>
  <c r="S2025" i="1"/>
  <c r="B1930" i="1"/>
  <c r="P1933" i="1"/>
  <c r="J1937" i="1"/>
  <c r="M1937" i="1"/>
  <c r="N1937" i="1" s="1"/>
  <c r="I1938" i="1"/>
  <c r="Y2026" i="1"/>
  <c r="R2026" i="1"/>
  <c r="AA2026" i="1"/>
  <c r="C2026" i="1"/>
  <c r="H2026" i="1"/>
  <c r="A2027" i="1"/>
  <c r="Q2027" i="1" s="1"/>
  <c r="T2029" i="1"/>
  <c r="G1934" i="1" l="1"/>
  <c r="F1934" i="1"/>
  <c r="D1935" i="1"/>
  <c r="W1935" i="1"/>
  <c r="U1936" i="1"/>
  <c r="K1937" i="1"/>
  <c r="E1936" i="1"/>
  <c r="S2026" i="1"/>
  <c r="X1933" i="1"/>
  <c r="P1934" i="1"/>
  <c r="B1932" i="1"/>
  <c r="M1938" i="1"/>
  <c r="N1938" i="1" s="1"/>
  <c r="J1938" i="1"/>
  <c r="I1939" i="1"/>
  <c r="R2027" i="1"/>
  <c r="Y2027" i="1"/>
  <c r="C2027" i="1"/>
  <c r="AA2027" i="1"/>
  <c r="H2027" i="1"/>
  <c r="A2028" i="1"/>
  <c r="Q2028" i="1" s="1"/>
  <c r="T2030" i="1"/>
  <c r="F1935" i="1" l="1"/>
  <c r="G1935" i="1"/>
  <c r="L1935" i="1"/>
  <c r="O1935" i="1" s="1"/>
  <c r="P1935" i="1" s="1"/>
  <c r="D1936" i="1"/>
  <c r="U1937" i="1"/>
  <c r="W1936" i="1"/>
  <c r="K1938" i="1"/>
  <c r="E1937" i="1"/>
  <c r="S2027" i="1"/>
  <c r="B1933" i="1"/>
  <c r="X1934" i="1"/>
  <c r="J1939" i="1"/>
  <c r="M1939" i="1"/>
  <c r="N1939" i="1" s="1"/>
  <c r="I1940" i="1"/>
  <c r="Y2028" i="1"/>
  <c r="R2028" i="1"/>
  <c r="AA2028" i="1"/>
  <c r="C2028" i="1"/>
  <c r="A2029" i="1"/>
  <c r="Q2029" i="1" s="1"/>
  <c r="H2028" i="1"/>
  <c r="T2031" i="1"/>
  <c r="F1936" i="1" l="1"/>
  <c r="G1936" i="1"/>
  <c r="D1937" i="1"/>
  <c r="L1936" i="1"/>
  <c r="O1936" i="1" s="1"/>
  <c r="P1936" i="1" s="1"/>
  <c r="W1937" i="1"/>
  <c r="U1938" i="1"/>
  <c r="W1938" i="1" s="1"/>
  <c r="K1939" i="1"/>
  <c r="E1938" i="1"/>
  <c r="X1935" i="1"/>
  <c r="S2028" i="1"/>
  <c r="B1934" i="1"/>
  <c r="M1940" i="1"/>
  <c r="N1940" i="1" s="1"/>
  <c r="I1941" i="1"/>
  <c r="J1940" i="1"/>
  <c r="Y2029" i="1"/>
  <c r="R2029" i="1"/>
  <c r="A2030" i="1"/>
  <c r="Q2030" i="1" s="1"/>
  <c r="H2029" i="1"/>
  <c r="T2032" i="1"/>
  <c r="AA2029" i="1"/>
  <c r="C2029" i="1"/>
  <c r="D1938" i="1" l="1"/>
  <c r="G1938" i="1" s="1"/>
  <c r="F1937" i="1"/>
  <c r="L1937" i="1"/>
  <c r="O1937" i="1" s="1"/>
  <c r="P1937" i="1" s="1"/>
  <c r="G1937" i="1"/>
  <c r="U1939" i="1"/>
  <c r="W1939" i="1" s="1"/>
  <c r="K1940" i="1"/>
  <c r="U1940" i="1" s="1"/>
  <c r="E1939" i="1"/>
  <c r="B1935" i="1"/>
  <c r="S2029" i="1"/>
  <c r="X1936" i="1"/>
  <c r="J1941" i="1"/>
  <c r="I1942" i="1"/>
  <c r="M1941" i="1"/>
  <c r="N1941" i="1" s="1"/>
  <c r="R2030" i="1"/>
  <c r="Y2030" i="1"/>
  <c r="T2033" i="1"/>
  <c r="AA2030" i="1"/>
  <c r="C2030" i="1"/>
  <c r="A2031" i="1"/>
  <c r="Q2031" i="1" s="1"/>
  <c r="H2030" i="1"/>
  <c r="D1939" i="1" l="1"/>
  <c r="L1939" i="1" s="1"/>
  <c r="O1939" i="1" s="1"/>
  <c r="F1938" i="1"/>
  <c r="L1938" i="1"/>
  <c r="O1938" i="1" s="1"/>
  <c r="P1938" i="1" s="1"/>
  <c r="K1941" i="1"/>
  <c r="U1941" i="1" s="1"/>
  <c r="E1940" i="1"/>
  <c r="S2030" i="1"/>
  <c r="W1940" i="1"/>
  <c r="X1937" i="1"/>
  <c r="B1936" i="1"/>
  <c r="M1942" i="1"/>
  <c r="N1942" i="1" s="1"/>
  <c r="J1942" i="1"/>
  <c r="I1943" i="1"/>
  <c r="R2031" i="1"/>
  <c r="Y2031" i="1"/>
  <c r="H2031" i="1"/>
  <c r="A2032" i="1"/>
  <c r="Q2032" i="1" s="1"/>
  <c r="AA2031" i="1"/>
  <c r="C2031" i="1"/>
  <c r="T2034" i="1"/>
  <c r="G1939" i="1" l="1"/>
  <c r="D1940" i="1"/>
  <c r="G1940" i="1" s="1"/>
  <c r="F1939" i="1"/>
  <c r="K1942" i="1"/>
  <c r="U1942" i="1" s="1"/>
  <c r="E1941" i="1"/>
  <c r="W1941" i="1"/>
  <c r="S2031" i="1"/>
  <c r="P1939" i="1"/>
  <c r="X1938" i="1"/>
  <c r="B1937" i="1"/>
  <c r="I1944" i="1"/>
  <c r="J1943" i="1"/>
  <c r="M1943" i="1"/>
  <c r="N1943" i="1" s="1"/>
  <c r="R2032" i="1"/>
  <c r="Y2032" i="1"/>
  <c r="AA2032" i="1"/>
  <c r="C2032" i="1"/>
  <c r="T2035" i="1"/>
  <c r="H2032" i="1"/>
  <c r="A2033" i="1"/>
  <c r="Q2033" i="1" s="1"/>
  <c r="D1941" i="1" l="1"/>
  <c r="L1941" i="1" s="1"/>
  <c r="O1941" i="1" s="1"/>
  <c r="L1940" i="1"/>
  <c r="O1940" i="1" s="1"/>
  <c r="P1940" i="1" s="1"/>
  <c r="F1940" i="1"/>
  <c r="K1943" i="1"/>
  <c r="U1943" i="1" s="1"/>
  <c r="E1942" i="1"/>
  <c r="S2032" i="1"/>
  <c r="W1942" i="1"/>
  <c r="B1938" i="1"/>
  <c r="X1939" i="1"/>
  <c r="J1944" i="1"/>
  <c r="M1944" i="1"/>
  <c r="N1944" i="1" s="1"/>
  <c r="I1945" i="1"/>
  <c r="Y2033" i="1"/>
  <c r="R2033" i="1"/>
  <c r="C2033" i="1"/>
  <c r="AA2033" i="1"/>
  <c r="H2033" i="1"/>
  <c r="A2034" i="1"/>
  <c r="Q2034" i="1" s="1"/>
  <c r="T2036" i="1"/>
  <c r="F1941" i="1" l="1"/>
  <c r="G1941" i="1"/>
  <c r="D1942" i="1"/>
  <c r="L1942" i="1" s="1"/>
  <c r="O1942" i="1" s="1"/>
  <c r="K1944" i="1"/>
  <c r="U1944" i="1" s="1"/>
  <c r="E1943" i="1"/>
  <c r="W1943" i="1"/>
  <c r="S2033" i="1"/>
  <c r="B1939" i="1"/>
  <c r="X1940" i="1"/>
  <c r="P1941" i="1"/>
  <c r="I1946" i="1"/>
  <c r="J1945" i="1"/>
  <c r="M1945" i="1"/>
  <c r="N1945" i="1" s="1"/>
  <c r="R2034" i="1"/>
  <c r="Y2034" i="1"/>
  <c r="C2034" i="1"/>
  <c r="AA2034" i="1"/>
  <c r="H2034" i="1"/>
  <c r="A2035" i="1"/>
  <c r="Q2035" i="1" s="1"/>
  <c r="T2037" i="1"/>
  <c r="D1943" i="1" l="1"/>
  <c r="G1943" i="1" s="1"/>
  <c r="G1942" i="1"/>
  <c r="F1942" i="1"/>
  <c r="P1942" i="1"/>
  <c r="K1945" i="1"/>
  <c r="U1945" i="1" s="1"/>
  <c r="E1944" i="1"/>
  <c r="W1944" i="1"/>
  <c r="S2034" i="1"/>
  <c r="X1941" i="1"/>
  <c r="B1940" i="1"/>
  <c r="J1946" i="1"/>
  <c r="I1947" i="1"/>
  <c r="M1946" i="1"/>
  <c r="N1946" i="1" s="1"/>
  <c r="Y2035" i="1"/>
  <c r="R2035" i="1"/>
  <c r="T2038" i="1"/>
  <c r="C2035" i="1"/>
  <c r="AA2035" i="1"/>
  <c r="H2035" i="1"/>
  <c r="A2036" i="1"/>
  <c r="Q2036" i="1" s="1"/>
  <c r="L1943" i="1" l="1"/>
  <c r="O1943" i="1" s="1"/>
  <c r="P1943" i="1" s="1"/>
  <c r="D1944" i="1"/>
  <c r="L1944" i="1" s="1"/>
  <c r="O1944" i="1" s="1"/>
  <c r="F1943" i="1"/>
  <c r="X1942" i="1"/>
  <c r="B1942" i="1" s="1"/>
  <c r="K1946" i="1"/>
  <c r="U1946" i="1" s="1"/>
  <c r="E1945" i="1"/>
  <c r="S2035" i="1"/>
  <c r="W1945" i="1"/>
  <c r="B1941" i="1"/>
  <c r="J1947" i="1"/>
  <c r="I1948" i="1"/>
  <c r="M1947" i="1"/>
  <c r="N1947" i="1" s="1"/>
  <c r="Y2036" i="1"/>
  <c r="R2036" i="1"/>
  <c r="AA2036" i="1"/>
  <c r="C2036" i="1"/>
  <c r="T2039" i="1"/>
  <c r="A2037" i="1"/>
  <c r="Q2037" i="1" s="1"/>
  <c r="H2036" i="1"/>
  <c r="G1944" i="1" l="1"/>
  <c r="D1945" i="1"/>
  <c r="L1945" i="1" s="1"/>
  <c r="O1945" i="1" s="1"/>
  <c r="F1944" i="1"/>
  <c r="K1947" i="1"/>
  <c r="U1947" i="1" s="1"/>
  <c r="E1946" i="1"/>
  <c r="P1944" i="1"/>
  <c r="S2036" i="1"/>
  <c r="W1946" i="1"/>
  <c r="X1943" i="1"/>
  <c r="M1948" i="1"/>
  <c r="N1948" i="1" s="1"/>
  <c r="I1949" i="1"/>
  <c r="J1948" i="1"/>
  <c r="Y2037" i="1"/>
  <c r="R2037" i="1"/>
  <c r="H2037" i="1"/>
  <c r="A2038" i="1"/>
  <c r="Q2038" i="1" s="1"/>
  <c r="T2040" i="1"/>
  <c r="AA2037" i="1"/>
  <c r="C2037" i="1"/>
  <c r="D1946" i="1" l="1"/>
  <c r="G1946" i="1" s="1"/>
  <c r="G1945" i="1"/>
  <c r="F1945" i="1"/>
  <c r="X1944" i="1"/>
  <c r="K1948" i="1"/>
  <c r="U1948" i="1" s="1"/>
  <c r="E1947" i="1"/>
  <c r="S2037" i="1"/>
  <c r="W1947" i="1"/>
  <c r="P1945" i="1"/>
  <c r="B1943" i="1"/>
  <c r="I1950" i="1"/>
  <c r="J1949" i="1"/>
  <c r="M1949" i="1"/>
  <c r="N1949" i="1" s="1"/>
  <c r="R2038" i="1"/>
  <c r="Y2038" i="1"/>
  <c r="H2038" i="1"/>
  <c r="A2039" i="1"/>
  <c r="Q2039" i="1" s="1"/>
  <c r="T2041" i="1"/>
  <c r="AA2038" i="1"/>
  <c r="C2038" i="1"/>
  <c r="L1946" i="1" l="1"/>
  <c r="O1946" i="1" s="1"/>
  <c r="P1946" i="1" s="1"/>
  <c r="D1947" i="1"/>
  <c r="G1947" i="1" s="1"/>
  <c r="F1946" i="1"/>
  <c r="B1944" i="1"/>
  <c r="K1949" i="1"/>
  <c r="U1949" i="1" s="1"/>
  <c r="E1948" i="1"/>
  <c r="S2038" i="1"/>
  <c r="W1948" i="1"/>
  <c r="X1945" i="1"/>
  <c r="M1950" i="1"/>
  <c r="N1950" i="1" s="1"/>
  <c r="I1951" i="1"/>
  <c r="J1950" i="1"/>
  <c r="R2039" i="1"/>
  <c r="Y2039" i="1"/>
  <c r="T2042" i="1"/>
  <c r="C2039" i="1"/>
  <c r="AA2039" i="1"/>
  <c r="H2039" i="1"/>
  <c r="A2040" i="1"/>
  <c r="Q2040" i="1" s="1"/>
  <c r="L1947" i="1" l="1"/>
  <c r="O1947" i="1" s="1"/>
  <c r="P1947" i="1" s="1"/>
  <c r="F1947" i="1"/>
  <c r="D1948" i="1"/>
  <c r="L1948" i="1" s="1"/>
  <c r="O1948" i="1" s="1"/>
  <c r="K1950" i="1"/>
  <c r="U1950" i="1" s="1"/>
  <c r="E1949" i="1"/>
  <c r="D1949" i="1" s="1"/>
  <c r="G1948" i="1"/>
  <c r="S2039" i="1"/>
  <c r="W1949" i="1"/>
  <c r="X1946" i="1"/>
  <c r="B1945" i="1"/>
  <c r="J1951" i="1"/>
  <c r="M1951" i="1"/>
  <c r="N1951" i="1" s="1"/>
  <c r="I1952" i="1"/>
  <c r="F1948" i="1"/>
  <c r="R2040" i="1"/>
  <c r="Y2040" i="1"/>
  <c r="A2041" i="1"/>
  <c r="Q2041" i="1" s="1"/>
  <c r="H2040" i="1"/>
  <c r="T2043" i="1"/>
  <c r="AA2040" i="1"/>
  <c r="C2040" i="1"/>
  <c r="K1951" i="1" l="1"/>
  <c r="U1951" i="1" s="1"/>
  <c r="E1950" i="1"/>
  <c r="D1950" i="1" s="1"/>
  <c r="S2040" i="1"/>
  <c r="W1950" i="1"/>
  <c r="P1948" i="1"/>
  <c r="L1949" i="1"/>
  <c r="O1949" i="1" s="1"/>
  <c r="X1947" i="1"/>
  <c r="B1946" i="1"/>
  <c r="I1953" i="1"/>
  <c r="J1952" i="1"/>
  <c r="M1952" i="1"/>
  <c r="N1952" i="1" s="1"/>
  <c r="G1949" i="1"/>
  <c r="F1949" i="1"/>
  <c r="Y2041" i="1"/>
  <c r="R2041" i="1"/>
  <c r="AA2041" i="1"/>
  <c r="C2041" i="1"/>
  <c r="T2044" i="1"/>
  <c r="H2041" i="1"/>
  <c r="A2042" i="1"/>
  <c r="Q2042" i="1" s="1"/>
  <c r="K1952" i="1" l="1"/>
  <c r="U1952" i="1" s="1"/>
  <c r="E1951" i="1"/>
  <c r="D1951" i="1" s="1"/>
  <c r="L1950" i="1"/>
  <c r="O1950" i="1" s="1"/>
  <c r="W1951" i="1"/>
  <c r="S2041" i="1"/>
  <c r="B1947" i="1"/>
  <c r="P1949" i="1"/>
  <c r="X1948" i="1"/>
  <c r="I1954" i="1"/>
  <c r="J1953" i="1"/>
  <c r="M1953" i="1"/>
  <c r="N1953" i="1" s="1"/>
  <c r="G1950" i="1"/>
  <c r="F1950" i="1"/>
  <c r="Y2042" i="1"/>
  <c r="R2042" i="1"/>
  <c r="H2042" i="1"/>
  <c r="A2043" i="1"/>
  <c r="Q2043" i="1" s="1"/>
  <c r="T2045" i="1"/>
  <c r="AA2042" i="1"/>
  <c r="C2042" i="1"/>
  <c r="K1953" i="1" l="1"/>
  <c r="U1953" i="1" s="1"/>
  <c r="E1952" i="1"/>
  <c r="D1952" i="1" s="1"/>
  <c r="P1950" i="1"/>
  <c r="G1951" i="1"/>
  <c r="S2042" i="1"/>
  <c r="W1952" i="1"/>
  <c r="B1948" i="1"/>
  <c r="X1949" i="1"/>
  <c r="I1955" i="1"/>
  <c r="J1954" i="1"/>
  <c r="M1954" i="1"/>
  <c r="N1954" i="1" s="1"/>
  <c r="L1951" i="1"/>
  <c r="O1951" i="1" s="1"/>
  <c r="F1951" i="1"/>
  <c r="R2043" i="1"/>
  <c r="Y2043" i="1"/>
  <c r="T2046" i="1"/>
  <c r="C2043" i="1"/>
  <c r="AA2043" i="1"/>
  <c r="H2043" i="1"/>
  <c r="A2044" i="1"/>
  <c r="Q2044" i="1" s="1"/>
  <c r="K1954" i="1" l="1"/>
  <c r="U1954" i="1" s="1"/>
  <c r="X1950" i="1"/>
  <c r="E1953" i="1"/>
  <c r="D1953" i="1" s="1"/>
  <c r="W1953" i="1"/>
  <c r="S2043" i="1"/>
  <c r="L1952" i="1"/>
  <c r="O1952" i="1" s="1"/>
  <c r="B1949" i="1"/>
  <c r="P1951" i="1"/>
  <c r="G1952" i="1"/>
  <c r="I1956" i="1"/>
  <c r="J1955" i="1"/>
  <c r="M1955" i="1"/>
  <c r="N1955" i="1" s="1"/>
  <c r="F1952" i="1"/>
  <c r="Y2044" i="1"/>
  <c r="R2044" i="1"/>
  <c r="T2047" i="1"/>
  <c r="AA2044" i="1"/>
  <c r="C2044" i="1"/>
  <c r="A2045" i="1"/>
  <c r="Q2045" i="1" s="1"/>
  <c r="H2044" i="1"/>
  <c r="B1950" i="1" l="1"/>
  <c r="K1955" i="1"/>
  <c r="U1955" i="1" s="1"/>
  <c r="E1954" i="1"/>
  <c r="D1954" i="1" s="1"/>
  <c r="L1953" i="1"/>
  <c r="O1953" i="1" s="1"/>
  <c r="S2044" i="1"/>
  <c r="W1954" i="1"/>
  <c r="X1951" i="1"/>
  <c r="P1952" i="1"/>
  <c r="J1956" i="1"/>
  <c r="I1957" i="1"/>
  <c r="M1956" i="1"/>
  <c r="N1956" i="1" s="1"/>
  <c r="G1953" i="1"/>
  <c r="F1953" i="1"/>
  <c r="Y2045" i="1"/>
  <c r="R2045" i="1"/>
  <c r="AA2045" i="1"/>
  <c r="C2045" i="1"/>
  <c r="H2045" i="1"/>
  <c r="A2046" i="1"/>
  <c r="Q2046" i="1" s="1"/>
  <c r="T2048" i="1"/>
  <c r="K1956" i="1" l="1"/>
  <c r="U1956" i="1" s="1"/>
  <c r="E1955" i="1"/>
  <c r="D1955" i="1" s="1"/>
  <c r="P1953" i="1"/>
  <c r="S2045" i="1"/>
  <c r="W1955" i="1"/>
  <c r="L1954" i="1"/>
  <c r="O1954" i="1" s="1"/>
  <c r="X1952" i="1"/>
  <c r="B1951" i="1"/>
  <c r="G1954" i="1"/>
  <c r="F1954" i="1"/>
  <c r="I1958" i="1"/>
  <c r="J1957" i="1"/>
  <c r="M1957" i="1"/>
  <c r="N1957" i="1" s="1"/>
  <c r="R2046" i="1"/>
  <c r="Y2046" i="1"/>
  <c r="T2049" i="1"/>
  <c r="AA2046" i="1"/>
  <c r="C2046" i="1"/>
  <c r="H2046" i="1"/>
  <c r="A2047" i="1"/>
  <c r="Q2047" i="1" s="1"/>
  <c r="K1957" i="1" l="1"/>
  <c r="U1957" i="1" s="1"/>
  <c r="X1953" i="1"/>
  <c r="E1956" i="1"/>
  <c r="D1956" i="1" s="1"/>
  <c r="S2046" i="1"/>
  <c r="W1956" i="1"/>
  <c r="B1952" i="1"/>
  <c r="F1955" i="1"/>
  <c r="P1954" i="1"/>
  <c r="J1958" i="1"/>
  <c r="I1959" i="1"/>
  <c r="M1958" i="1"/>
  <c r="N1958" i="1" s="1"/>
  <c r="L1955" i="1"/>
  <c r="O1955" i="1" s="1"/>
  <c r="G1955" i="1"/>
  <c r="R2047" i="1"/>
  <c r="Y2047" i="1"/>
  <c r="C2047" i="1"/>
  <c r="AA2047" i="1"/>
  <c r="H2047" i="1"/>
  <c r="A2048" i="1"/>
  <c r="Q2048" i="1" s="1"/>
  <c r="T2050" i="1"/>
  <c r="B1953" i="1" l="1"/>
  <c r="K1958" i="1"/>
  <c r="U1958" i="1" s="1"/>
  <c r="E1957" i="1"/>
  <c r="D1957" i="1" s="1"/>
  <c r="S2047" i="1"/>
  <c r="W1957" i="1"/>
  <c r="P1955" i="1"/>
  <c r="L1956" i="1"/>
  <c r="O1956" i="1" s="1"/>
  <c r="X1954" i="1"/>
  <c r="G1956" i="1"/>
  <c r="F1956" i="1"/>
  <c r="J1959" i="1"/>
  <c r="I1960" i="1"/>
  <c r="M1959" i="1"/>
  <c r="N1959" i="1" s="1"/>
  <c r="R2048" i="1"/>
  <c r="Y2048" i="1"/>
  <c r="T2051" i="1"/>
  <c r="AA2048" i="1"/>
  <c r="C2048" i="1"/>
  <c r="A2049" i="1"/>
  <c r="Q2049" i="1" s="1"/>
  <c r="H2048" i="1"/>
  <c r="K1959" i="1" l="1"/>
  <c r="U1959" i="1" s="1"/>
  <c r="E1958" i="1"/>
  <c r="D1958" i="1" s="1"/>
  <c r="S2048" i="1"/>
  <c r="W1958" i="1"/>
  <c r="F1957" i="1"/>
  <c r="P1956" i="1"/>
  <c r="G1957" i="1"/>
  <c r="B1954" i="1"/>
  <c r="X1955" i="1"/>
  <c r="L1957" i="1"/>
  <c r="O1957" i="1" s="1"/>
  <c r="I1961" i="1"/>
  <c r="J1960" i="1"/>
  <c r="M1960" i="1"/>
  <c r="N1960" i="1"/>
  <c r="Y2049" i="1"/>
  <c r="R2049" i="1"/>
  <c r="AA2049" i="1"/>
  <c r="C2049" i="1"/>
  <c r="H2049" i="1"/>
  <c r="A2050" i="1"/>
  <c r="Q2050" i="1" s="1"/>
  <c r="T2052" i="1"/>
  <c r="K1960" i="1" l="1"/>
  <c r="U1960" i="1" s="1"/>
  <c r="E1959" i="1"/>
  <c r="D1959" i="1" s="1"/>
  <c r="S2049" i="1"/>
  <c r="W1959" i="1"/>
  <c r="B1955" i="1"/>
  <c r="X1956" i="1"/>
  <c r="L1958" i="1"/>
  <c r="O1958" i="1" s="1"/>
  <c r="P1957" i="1"/>
  <c r="G1958" i="1"/>
  <c r="F1958" i="1"/>
  <c r="I1962" i="1"/>
  <c r="J1961" i="1"/>
  <c r="R2050" i="1"/>
  <c r="Y2050" i="1"/>
  <c r="H2050" i="1"/>
  <c r="A2051" i="1"/>
  <c r="Q2051" i="1" s="1"/>
  <c r="T2053" i="1"/>
  <c r="AA2050" i="1"/>
  <c r="C2050" i="1"/>
  <c r="K1961" i="1" l="1"/>
  <c r="U1961" i="1" s="1"/>
  <c r="E1960" i="1"/>
  <c r="D1960" i="1" s="1"/>
  <c r="S2050" i="1"/>
  <c r="W1960" i="1"/>
  <c r="L1959" i="1"/>
  <c r="O1959" i="1" s="1"/>
  <c r="B1956" i="1"/>
  <c r="X1957" i="1"/>
  <c r="P1958" i="1"/>
  <c r="G1959" i="1"/>
  <c r="F1959" i="1"/>
  <c r="I1963" i="1"/>
  <c r="J1962" i="1"/>
  <c r="R2051" i="1"/>
  <c r="Y2051" i="1"/>
  <c r="H2051" i="1"/>
  <c r="A2052" i="1"/>
  <c r="Q2052" i="1" s="1"/>
  <c r="T2054" i="1"/>
  <c r="C2051" i="1"/>
  <c r="AA2051" i="1"/>
  <c r="K1962" i="1" l="1"/>
  <c r="U1962" i="1" s="1"/>
  <c r="E1961" i="1"/>
  <c r="D1961" i="1" s="1"/>
  <c r="L1960" i="1"/>
  <c r="O1960" i="1" s="1"/>
  <c r="S2051" i="1"/>
  <c r="W1961" i="1"/>
  <c r="B1957" i="1"/>
  <c r="X1958" i="1"/>
  <c r="P1959" i="1"/>
  <c r="I1964" i="1"/>
  <c r="J1963" i="1"/>
  <c r="G1960" i="1"/>
  <c r="F1960" i="1"/>
  <c r="Y2052" i="1"/>
  <c r="R2052" i="1"/>
  <c r="A2053" i="1"/>
  <c r="Q2053" i="1" s="1"/>
  <c r="H2052" i="1"/>
  <c r="AA2052" i="1"/>
  <c r="C2052" i="1"/>
  <c r="T2055" i="1"/>
  <c r="K1963" i="1" l="1"/>
  <c r="U1963" i="1" s="1"/>
  <c r="E1962" i="1"/>
  <c r="D1962" i="1" s="1"/>
  <c r="M1961" i="1"/>
  <c r="N1961" i="1" s="1"/>
  <c r="W1962" i="1"/>
  <c r="S2052" i="1"/>
  <c r="L1961" i="1"/>
  <c r="P1960" i="1"/>
  <c r="B1958" i="1"/>
  <c r="X1959" i="1"/>
  <c r="J1964" i="1"/>
  <c r="I1965" i="1"/>
  <c r="G1961" i="1"/>
  <c r="F1961" i="1"/>
  <c r="R2053" i="1"/>
  <c r="Y2053" i="1"/>
  <c r="T2056" i="1"/>
  <c r="AA2053" i="1"/>
  <c r="C2053" i="1"/>
  <c r="H2053" i="1"/>
  <c r="A2054" i="1"/>
  <c r="Q2054" i="1" s="1"/>
  <c r="K1964" i="1" l="1"/>
  <c r="U1964" i="1" s="1"/>
  <c r="E1963" i="1"/>
  <c r="D1963" i="1" s="1"/>
  <c r="M1962" i="1"/>
  <c r="M1963" i="1" s="1"/>
  <c r="W1963" i="1"/>
  <c r="S2053" i="1"/>
  <c r="B1959" i="1"/>
  <c r="L1962" i="1"/>
  <c r="X1960" i="1"/>
  <c r="O1961" i="1"/>
  <c r="N1962" i="1"/>
  <c r="G1962" i="1"/>
  <c r="F1962" i="1"/>
  <c r="I1966" i="1"/>
  <c r="J1965" i="1"/>
  <c r="R2054" i="1"/>
  <c r="Y2054" i="1"/>
  <c r="AA2054" i="1"/>
  <c r="C2054" i="1"/>
  <c r="H2054" i="1"/>
  <c r="A2055" i="1"/>
  <c r="Q2055" i="1" s="1"/>
  <c r="T2057" i="1"/>
  <c r="K1965" i="1" l="1"/>
  <c r="U1965" i="1" s="1"/>
  <c r="E1964" i="1"/>
  <c r="L1963" i="1"/>
  <c r="M1964" i="1" s="1"/>
  <c r="M1965" i="1" s="1"/>
  <c r="M1966" i="1" s="1"/>
  <c r="W1964" i="1"/>
  <c r="S2054" i="1"/>
  <c r="P1961" i="1"/>
  <c r="F1963" i="1"/>
  <c r="B1960" i="1"/>
  <c r="G1963" i="1"/>
  <c r="O1962" i="1"/>
  <c r="N1963" i="1"/>
  <c r="J1966" i="1"/>
  <c r="I1967" i="1"/>
  <c r="Y2055" i="1"/>
  <c r="R2055" i="1"/>
  <c r="C2055" i="1"/>
  <c r="AA2055" i="1"/>
  <c r="H2055" i="1"/>
  <c r="A2056" i="1"/>
  <c r="Q2056" i="1" s="1"/>
  <c r="T2058" i="1"/>
  <c r="N1964" i="1" l="1"/>
  <c r="N1965" i="1" s="1"/>
  <c r="D1964" i="1"/>
  <c r="F1964" i="1" s="1"/>
  <c r="K1966" i="1"/>
  <c r="U1966" i="1" s="1"/>
  <c r="E1965" i="1"/>
  <c r="W1965" i="1"/>
  <c r="S2055" i="1"/>
  <c r="O1963" i="1"/>
  <c r="P1962" i="1"/>
  <c r="X1961" i="1"/>
  <c r="J1967" i="1"/>
  <c r="I1968" i="1"/>
  <c r="M1967" i="1"/>
  <c r="R2056" i="1"/>
  <c r="Y2056" i="1"/>
  <c r="AA2056" i="1"/>
  <c r="C2056" i="1"/>
  <c r="T2059" i="1"/>
  <c r="A2057" i="1"/>
  <c r="Q2057" i="1" s="1"/>
  <c r="H2056" i="1"/>
  <c r="G1964" i="1" l="1"/>
  <c r="D1965" i="1"/>
  <c r="L1965" i="1" s="1"/>
  <c r="O1965" i="1" s="1"/>
  <c r="L1964" i="1"/>
  <c r="O1964" i="1" s="1"/>
  <c r="K1967" i="1"/>
  <c r="U1967" i="1" s="1"/>
  <c r="E1966" i="1"/>
  <c r="S2056" i="1"/>
  <c r="W1966" i="1"/>
  <c r="B1961" i="1"/>
  <c r="X1962" i="1"/>
  <c r="P1963" i="1"/>
  <c r="N1966" i="1"/>
  <c r="J1968" i="1"/>
  <c r="I1969" i="1"/>
  <c r="M1968" i="1"/>
  <c r="Y2057" i="1"/>
  <c r="R2057" i="1"/>
  <c r="AA2057" i="1"/>
  <c r="C2057" i="1"/>
  <c r="T2060" i="1"/>
  <c r="H2057" i="1"/>
  <c r="A2058" i="1"/>
  <c r="Q2058" i="1" s="1"/>
  <c r="F1965" i="1" l="1"/>
  <c r="D1966" i="1"/>
  <c r="L1966" i="1" s="1"/>
  <c r="O1966" i="1" s="1"/>
  <c r="G1965" i="1"/>
  <c r="P1964" i="1"/>
  <c r="X1964" i="1" s="1"/>
  <c r="K1968" i="1"/>
  <c r="U1968" i="1" s="1"/>
  <c r="E1967" i="1"/>
  <c r="W1967" i="1"/>
  <c r="S2057" i="1"/>
  <c r="P1965" i="1"/>
  <c r="B1962" i="1"/>
  <c r="X1963" i="1"/>
  <c r="J1969" i="1"/>
  <c r="I1970" i="1"/>
  <c r="M1969" i="1"/>
  <c r="N1967" i="1"/>
  <c r="N1968" i="1" s="1"/>
  <c r="R2058" i="1"/>
  <c r="Y2058" i="1"/>
  <c r="T2061" i="1"/>
  <c r="AA2058" i="1"/>
  <c r="C2058" i="1"/>
  <c r="H2058" i="1"/>
  <c r="A2059" i="1"/>
  <c r="Q2059" i="1" s="1"/>
  <c r="D1967" i="1" l="1"/>
  <c r="G1967" i="1" s="1"/>
  <c r="F1966" i="1"/>
  <c r="G1966" i="1"/>
  <c r="K1969" i="1"/>
  <c r="U1969" i="1" s="1"/>
  <c r="E1968" i="1"/>
  <c r="W1968" i="1"/>
  <c r="S2058" i="1"/>
  <c r="B1964" i="1"/>
  <c r="P1966" i="1"/>
  <c r="B1963" i="1"/>
  <c r="X1965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L1967" i="1" l="1"/>
  <c r="O1967" i="1" s="1"/>
  <c r="P1967" i="1" s="1"/>
  <c r="D1968" i="1"/>
  <c r="L1968" i="1" s="1"/>
  <c r="O1968" i="1" s="1"/>
  <c r="F1967" i="1"/>
  <c r="K1970" i="1"/>
  <c r="U1970" i="1" s="1"/>
  <c r="E1969" i="1"/>
  <c r="X1966" i="1"/>
  <c r="S2059" i="1"/>
  <c r="W1969" i="1"/>
  <c r="B1965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D1969" i="1" l="1"/>
  <c r="G1969" i="1" s="1"/>
  <c r="F1968" i="1"/>
  <c r="G1968" i="1"/>
  <c r="K1971" i="1"/>
  <c r="U1971" i="1" s="1"/>
  <c r="B1966" i="1"/>
  <c r="E1970" i="1"/>
  <c r="W1970" i="1"/>
  <c r="S2060" i="1"/>
  <c r="X1967" i="1"/>
  <c r="P1968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L1969" i="1" l="1"/>
  <c r="O1969" i="1" s="1"/>
  <c r="P1969" i="1" s="1"/>
  <c r="F1969" i="1"/>
  <c r="D1970" i="1"/>
  <c r="L1970" i="1" s="1"/>
  <c r="O1970" i="1" s="1"/>
  <c r="K1972" i="1"/>
  <c r="U1972" i="1" s="1"/>
  <c r="E1971" i="1"/>
  <c r="W1971" i="1"/>
  <c r="S2061" i="1"/>
  <c r="X1968" i="1"/>
  <c r="B1967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G1970" i="1" l="1"/>
  <c r="F1970" i="1"/>
  <c r="D1971" i="1"/>
  <c r="K1973" i="1"/>
  <c r="U1973" i="1" s="1"/>
  <c r="E1972" i="1"/>
  <c r="P1970" i="1"/>
  <c r="S2062" i="1"/>
  <c r="W1972" i="1"/>
  <c r="X1969" i="1"/>
  <c r="B1968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F1971" i="1" l="1"/>
  <c r="G1971" i="1"/>
  <c r="L1971" i="1"/>
  <c r="O1971" i="1" s="1"/>
  <c r="P1971" i="1" s="1"/>
  <c r="D1972" i="1"/>
  <c r="K1974" i="1"/>
  <c r="U1974" i="1" s="1"/>
  <c r="X1970" i="1"/>
  <c r="E1973" i="1"/>
  <c r="W1973" i="1"/>
  <c r="S2063" i="1"/>
  <c r="B1969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F1972" i="1" l="1"/>
  <c r="G1972" i="1"/>
  <c r="L1972" i="1"/>
  <c r="O1972" i="1" s="1"/>
  <c r="P1972" i="1" s="1"/>
  <c r="D1973" i="1"/>
  <c r="L1973" i="1" s="1"/>
  <c r="O1973" i="1" s="1"/>
  <c r="B1970" i="1"/>
  <c r="K1975" i="1"/>
  <c r="U1975" i="1" s="1"/>
  <c r="E1974" i="1"/>
  <c r="S2064" i="1"/>
  <c r="W1974" i="1"/>
  <c r="X1971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G1973" i="1" l="1"/>
  <c r="F1973" i="1"/>
  <c r="D1974" i="1"/>
  <c r="K1976" i="1"/>
  <c r="U1976" i="1" s="1"/>
  <c r="E1975" i="1"/>
  <c r="S2065" i="1"/>
  <c r="W1975" i="1"/>
  <c r="P1973" i="1"/>
  <c r="B1971" i="1"/>
  <c r="X1972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F1974" i="1" l="1"/>
  <c r="G1974" i="1"/>
  <c r="L1974" i="1"/>
  <c r="O1974" i="1" s="1"/>
  <c r="P1974" i="1" s="1"/>
  <c r="D1975" i="1"/>
  <c r="G1975" i="1" s="1"/>
  <c r="K1977" i="1"/>
  <c r="U1977" i="1" s="1"/>
  <c r="E1976" i="1"/>
  <c r="W1976" i="1"/>
  <c r="S2066" i="1"/>
  <c r="B1972" i="1"/>
  <c r="X1973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L1975" i="1" l="1"/>
  <c r="O1975" i="1" s="1"/>
  <c r="P1975" i="1" s="1"/>
  <c r="D1976" i="1"/>
  <c r="F1975" i="1"/>
  <c r="K1978" i="1"/>
  <c r="U1978" i="1" s="1"/>
  <c r="E1977" i="1"/>
  <c r="S2067" i="1"/>
  <c r="W1977" i="1"/>
  <c r="X1974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F1976" i="1" l="1"/>
  <c r="G1976" i="1"/>
  <c r="L1976" i="1"/>
  <c r="O1976" i="1" s="1"/>
  <c r="P1976" i="1" s="1"/>
  <c r="D1977" i="1"/>
  <c r="K1979" i="1"/>
  <c r="U1979" i="1" s="1"/>
  <c r="E1978" i="1"/>
  <c r="W1978" i="1"/>
  <c r="S2068" i="1"/>
  <c r="B1974" i="1"/>
  <c r="X1975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F1977" i="1" l="1"/>
  <c r="G1977" i="1"/>
  <c r="D1978" i="1"/>
  <c r="L1978" i="1" s="1"/>
  <c r="O1978" i="1" s="1"/>
  <c r="L1977" i="1"/>
  <c r="O1977" i="1" s="1"/>
  <c r="P1977" i="1" s="1"/>
  <c r="K1980" i="1"/>
  <c r="U1980" i="1" s="1"/>
  <c r="E1979" i="1"/>
  <c r="S2069" i="1"/>
  <c r="W1979" i="1"/>
  <c r="B1975" i="1"/>
  <c r="X1976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F1978" i="1" l="1"/>
  <c r="G1978" i="1"/>
  <c r="D1979" i="1"/>
  <c r="L1979" i="1" s="1"/>
  <c r="O1979" i="1" s="1"/>
  <c r="K1981" i="1"/>
  <c r="U1981" i="1" s="1"/>
  <c r="E1980" i="1"/>
  <c r="W1980" i="1"/>
  <c r="S2070" i="1"/>
  <c r="X1977" i="1"/>
  <c r="P1978" i="1"/>
  <c r="B1976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D1980" i="1" l="1"/>
  <c r="L1980" i="1" s="1"/>
  <c r="O1980" i="1" s="1"/>
  <c r="F1979" i="1"/>
  <c r="G1979" i="1"/>
  <c r="K1982" i="1"/>
  <c r="U1982" i="1" s="1"/>
  <c r="E1981" i="1"/>
  <c r="S2071" i="1"/>
  <c r="W1981" i="1"/>
  <c r="X1978" i="1"/>
  <c r="P1979" i="1"/>
  <c r="B1977" i="1"/>
  <c r="J1983" i="1"/>
  <c r="I1984" i="1"/>
  <c r="M1983" i="1"/>
  <c r="N1983" i="1"/>
  <c r="G1980" i="1"/>
  <c r="R2072" i="1"/>
  <c r="Y2072" i="1"/>
  <c r="T2075" i="1"/>
  <c r="AA2072" i="1"/>
  <c r="C2072" i="1"/>
  <c r="H2072" i="1"/>
  <c r="A2073" i="1"/>
  <c r="Q2073" i="1" s="1"/>
  <c r="D1981" i="1" l="1"/>
  <c r="L1981" i="1" s="1"/>
  <c r="O1981" i="1" s="1"/>
  <c r="F1980" i="1"/>
  <c r="K1983" i="1"/>
  <c r="U1983" i="1" s="1"/>
  <c r="P1980" i="1"/>
  <c r="E1982" i="1"/>
  <c r="S2072" i="1"/>
  <c r="W1982" i="1"/>
  <c r="X1979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G1981" i="1" l="1"/>
  <c r="F1981" i="1"/>
  <c r="D1982" i="1"/>
  <c r="F1982" i="1" s="1"/>
  <c r="X1980" i="1"/>
  <c r="K1984" i="1"/>
  <c r="U1984" i="1" s="1"/>
  <c r="E1983" i="1"/>
  <c r="S2073" i="1"/>
  <c r="W1983" i="1"/>
  <c r="B1979" i="1"/>
  <c r="P1981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L1982" i="1" l="1"/>
  <c r="O1982" i="1" s="1"/>
  <c r="P1982" i="1" s="1"/>
  <c r="D1983" i="1"/>
  <c r="G1983" i="1" s="1"/>
  <c r="G1982" i="1"/>
  <c r="B1980" i="1"/>
  <c r="K1985" i="1"/>
  <c r="U1985" i="1" s="1"/>
  <c r="E1984" i="1"/>
  <c r="W1984" i="1"/>
  <c r="S2074" i="1"/>
  <c r="X1981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D1984" i="1" l="1"/>
  <c r="G1984" i="1" s="1"/>
  <c r="L1983" i="1"/>
  <c r="O1983" i="1" s="1"/>
  <c r="P1983" i="1" s="1"/>
  <c r="F1983" i="1"/>
  <c r="K1986" i="1"/>
  <c r="U1986" i="1" s="1"/>
  <c r="X1982" i="1"/>
  <c r="E1985" i="1"/>
  <c r="W1985" i="1"/>
  <c r="S2075" i="1"/>
  <c r="B1981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D1985" i="1" l="1"/>
  <c r="L1985" i="1" s="1"/>
  <c r="O1985" i="1" s="1"/>
  <c r="L1984" i="1"/>
  <c r="O1984" i="1" s="1"/>
  <c r="P1984" i="1" s="1"/>
  <c r="F1984" i="1"/>
  <c r="B1982" i="1"/>
  <c r="K1987" i="1"/>
  <c r="U1987" i="1" s="1"/>
  <c r="E1986" i="1"/>
  <c r="S2076" i="1"/>
  <c r="W1986" i="1"/>
  <c r="X1983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G1985" i="1" l="1"/>
  <c r="D1986" i="1"/>
  <c r="G1986" i="1" s="1"/>
  <c r="F1985" i="1"/>
  <c r="K1988" i="1"/>
  <c r="U1988" i="1" s="1"/>
  <c r="E1987" i="1"/>
  <c r="X1984" i="1"/>
  <c r="S2077" i="1"/>
  <c r="W1987" i="1"/>
  <c r="P1985" i="1"/>
  <c r="B1983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L1986" i="1" l="1"/>
  <c r="O1986" i="1" s="1"/>
  <c r="P1986" i="1" s="1"/>
  <c r="F1986" i="1"/>
  <c r="D1987" i="1"/>
  <c r="G1987" i="1" s="1"/>
  <c r="B1984" i="1"/>
  <c r="K1989" i="1"/>
  <c r="U1989" i="1" s="1"/>
  <c r="E1988" i="1"/>
  <c r="W1988" i="1"/>
  <c r="S2078" i="1"/>
  <c r="X1985" i="1"/>
  <c r="I1991" i="1"/>
  <c r="J1990" i="1"/>
  <c r="Y2079" i="1"/>
  <c r="R2079" i="1"/>
  <c r="C2079" i="1"/>
  <c r="AA2079" i="1"/>
  <c r="H2079" i="1"/>
  <c r="A2080" i="1"/>
  <c r="Q2080" i="1" s="1"/>
  <c r="T2082" i="1"/>
  <c r="F1987" i="1" l="1"/>
  <c r="L1987" i="1"/>
  <c r="O1987" i="1" s="1"/>
  <c r="P1987" i="1" s="1"/>
  <c r="D1988" i="1"/>
  <c r="L1988" i="1" s="1"/>
  <c r="O1988" i="1" s="1"/>
  <c r="K1990" i="1"/>
  <c r="U1990" i="1" s="1"/>
  <c r="E1989" i="1"/>
  <c r="S2079" i="1"/>
  <c r="W1989" i="1"/>
  <c r="X1986" i="1"/>
  <c r="B1985" i="1"/>
  <c r="J1991" i="1"/>
  <c r="I1992" i="1"/>
  <c r="R2080" i="1"/>
  <c r="Y2080" i="1"/>
  <c r="A2081" i="1"/>
  <c r="Q2081" i="1" s="1"/>
  <c r="H2080" i="1"/>
  <c r="T2083" i="1"/>
  <c r="AA2080" i="1"/>
  <c r="C2080" i="1"/>
  <c r="G1988" i="1" l="1"/>
  <c r="D1989" i="1"/>
  <c r="G1989" i="1" s="1"/>
  <c r="F1988" i="1"/>
  <c r="K1991" i="1"/>
  <c r="U1991" i="1" s="1"/>
  <c r="E1990" i="1"/>
  <c r="X1987" i="1"/>
  <c r="W1990" i="1"/>
  <c r="S2080" i="1"/>
  <c r="B1986" i="1"/>
  <c r="P1988" i="1"/>
  <c r="I1993" i="1"/>
  <c r="J1992" i="1"/>
  <c r="R2081" i="1"/>
  <c r="Y2081" i="1"/>
  <c r="AA2081" i="1"/>
  <c r="C2081" i="1"/>
  <c r="H2081" i="1"/>
  <c r="A2082" i="1"/>
  <c r="Q2082" i="1" s="1"/>
  <c r="T2084" i="1"/>
  <c r="L1989" i="1" l="1"/>
  <c r="M1990" i="1" s="1"/>
  <c r="M1991" i="1" s="1"/>
  <c r="F1989" i="1"/>
  <c r="D1990" i="1"/>
  <c r="L1990" i="1" s="1"/>
  <c r="K1992" i="1"/>
  <c r="U1992" i="1" s="1"/>
  <c r="E1991" i="1"/>
  <c r="B1987" i="1"/>
  <c r="S2081" i="1"/>
  <c r="W1991" i="1"/>
  <c r="X1988" i="1"/>
  <c r="I1994" i="1"/>
  <c r="J1993" i="1"/>
  <c r="N1990" i="1"/>
  <c r="Y2082" i="1"/>
  <c r="R2082" i="1"/>
  <c r="T2085" i="1"/>
  <c r="AA2082" i="1"/>
  <c r="C2082" i="1"/>
  <c r="H2082" i="1"/>
  <c r="A2083" i="1"/>
  <c r="Q2083" i="1" s="1"/>
  <c r="O1989" i="1" l="1"/>
  <c r="P1989" i="1" s="1"/>
  <c r="F1990" i="1"/>
  <c r="G1990" i="1"/>
  <c r="D1991" i="1"/>
  <c r="G1991" i="1" s="1"/>
  <c r="K1993" i="1"/>
  <c r="U1993" i="1" s="1"/>
  <c r="E1992" i="1"/>
  <c r="W1992" i="1"/>
  <c r="S2082" i="1"/>
  <c r="B1988" i="1"/>
  <c r="I1995" i="1"/>
  <c r="J1994" i="1"/>
  <c r="O1990" i="1"/>
  <c r="N1991" i="1"/>
  <c r="Y2083" i="1"/>
  <c r="R2083" i="1"/>
  <c r="C2083" i="1"/>
  <c r="AA2083" i="1"/>
  <c r="T2086" i="1"/>
  <c r="H2083" i="1"/>
  <c r="A2084" i="1"/>
  <c r="Q2084" i="1" s="1"/>
  <c r="F1991" i="1" l="1"/>
  <c r="L1991" i="1"/>
  <c r="M1992" i="1" s="1"/>
  <c r="M1993" i="1" s="1"/>
  <c r="M1994" i="1" s="1"/>
  <c r="M1995" i="1" s="1"/>
  <c r="D1992" i="1"/>
  <c r="G1992" i="1" s="1"/>
  <c r="K1994" i="1"/>
  <c r="U1994" i="1" s="1"/>
  <c r="X1989" i="1"/>
  <c r="E1993" i="1"/>
  <c r="W1993" i="1"/>
  <c r="S2083" i="1"/>
  <c r="P1990" i="1"/>
  <c r="J1995" i="1"/>
  <c r="I1996" i="1"/>
  <c r="R2084" i="1"/>
  <c r="Y2084" i="1"/>
  <c r="A2085" i="1"/>
  <c r="Q2085" i="1" s="1"/>
  <c r="H2084" i="1"/>
  <c r="AA2084" i="1"/>
  <c r="C2084" i="1"/>
  <c r="T2087" i="1"/>
  <c r="N1992" i="1" l="1"/>
  <c r="N1993" i="1" s="1"/>
  <c r="O1991" i="1"/>
  <c r="P1991" i="1" s="1"/>
  <c r="F1992" i="1"/>
  <c r="L1992" i="1"/>
  <c r="D1993" i="1"/>
  <c r="G1993" i="1" s="1"/>
  <c r="B1989" i="1"/>
  <c r="K1995" i="1"/>
  <c r="U1995" i="1" s="1"/>
  <c r="E1994" i="1"/>
  <c r="X1990" i="1"/>
  <c r="S2084" i="1"/>
  <c r="W1994" i="1"/>
  <c r="J1996" i="1"/>
  <c r="I1997" i="1"/>
  <c r="M1996" i="1"/>
  <c r="Y2085" i="1"/>
  <c r="R2085" i="1"/>
  <c r="AA2085" i="1"/>
  <c r="C2085" i="1"/>
  <c r="T2088" i="1"/>
  <c r="H2085" i="1"/>
  <c r="A2086" i="1"/>
  <c r="Q2086" i="1" s="1"/>
  <c r="O1992" i="1" l="1"/>
  <c r="P1992" i="1" s="1"/>
  <c r="L1993" i="1"/>
  <c r="O1993" i="1" s="1"/>
  <c r="D1994" i="1"/>
  <c r="L1994" i="1" s="1"/>
  <c r="F1993" i="1"/>
  <c r="K1996" i="1"/>
  <c r="U1996" i="1" s="1"/>
  <c r="E1995" i="1"/>
  <c r="B1990" i="1"/>
  <c r="S2085" i="1"/>
  <c r="W1995" i="1"/>
  <c r="X1991" i="1"/>
  <c r="N1994" i="1"/>
  <c r="I1998" i="1"/>
  <c r="J1997" i="1"/>
  <c r="M1997" i="1"/>
  <c r="R2086" i="1"/>
  <c r="Y2086" i="1"/>
  <c r="AA2086" i="1"/>
  <c r="C2086" i="1"/>
  <c r="T2089" i="1"/>
  <c r="H2086" i="1"/>
  <c r="A2087" i="1"/>
  <c r="Q2087" i="1" s="1"/>
  <c r="G1994" i="1" l="1"/>
  <c r="F1994" i="1"/>
  <c r="D1995" i="1"/>
  <c r="L1995" i="1" s="1"/>
  <c r="K1997" i="1"/>
  <c r="U1997" i="1" s="1"/>
  <c r="E1996" i="1"/>
  <c r="S2086" i="1"/>
  <c r="W1996" i="1"/>
  <c r="B1991" i="1"/>
  <c r="P1993" i="1"/>
  <c r="X1992" i="1"/>
  <c r="I1999" i="1"/>
  <c r="J1998" i="1"/>
  <c r="M1998" i="1"/>
  <c r="O1994" i="1"/>
  <c r="N1995" i="1"/>
  <c r="Y2087" i="1"/>
  <c r="R2087" i="1"/>
  <c r="H2087" i="1"/>
  <c r="A2088" i="1"/>
  <c r="Q2088" i="1" s="1"/>
  <c r="T2090" i="1"/>
  <c r="C2087" i="1"/>
  <c r="AA2087" i="1"/>
  <c r="D1996" i="1" l="1"/>
  <c r="L1996" i="1" s="1"/>
  <c r="F1995" i="1"/>
  <c r="G1995" i="1"/>
  <c r="K1998" i="1"/>
  <c r="U1998" i="1" s="1"/>
  <c r="E1997" i="1"/>
  <c r="W1997" i="1"/>
  <c r="S2087" i="1"/>
  <c r="P1994" i="1"/>
  <c r="X1993" i="1"/>
  <c r="B1992" i="1"/>
  <c r="J1999" i="1"/>
  <c r="I2000" i="1"/>
  <c r="M1999" i="1"/>
  <c r="O1995" i="1"/>
  <c r="N1996" i="1"/>
  <c r="N1997" i="1" s="1"/>
  <c r="R2088" i="1"/>
  <c r="Y2088" i="1"/>
  <c r="T2091" i="1"/>
  <c r="AA2088" i="1"/>
  <c r="C2088" i="1"/>
  <c r="A2089" i="1"/>
  <c r="Q2089" i="1" s="1"/>
  <c r="H2088" i="1"/>
  <c r="D1997" i="1" l="1"/>
  <c r="G1997" i="1" s="1"/>
  <c r="F1996" i="1"/>
  <c r="G1996" i="1"/>
  <c r="K1999" i="1"/>
  <c r="U1999" i="1" s="1"/>
  <c r="E1998" i="1"/>
  <c r="W1998" i="1"/>
  <c r="S2088" i="1"/>
  <c r="P1995" i="1"/>
  <c r="B1993" i="1"/>
  <c r="O1996" i="1"/>
  <c r="X1994" i="1"/>
  <c r="I2001" i="1"/>
  <c r="J2000" i="1"/>
  <c r="M2000" i="1"/>
  <c r="N1998" i="1"/>
  <c r="R2089" i="1"/>
  <c r="Y2089" i="1"/>
  <c r="AA2089" i="1"/>
  <c r="C2089" i="1"/>
  <c r="T2092" i="1"/>
  <c r="H2089" i="1"/>
  <c r="A2090" i="1"/>
  <c r="Q2090" i="1" s="1"/>
  <c r="L1997" i="1" l="1"/>
  <c r="O1997" i="1" s="1"/>
  <c r="P1997" i="1" s="1"/>
  <c r="D1998" i="1"/>
  <c r="G1998" i="1" s="1"/>
  <c r="F1997" i="1"/>
  <c r="K2000" i="1"/>
  <c r="U2000" i="1" s="1"/>
  <c r="E1999" i="1"/>
  <c r="S2089" i="1"/>
  <c r="W1999" i="1"/>
  <c r="B1994" i="1"/>
  <c r="P1996" i="1"/>
  <c r="X1995" i="1"/>
  <c r="N1999" i="1"/>
  <c r="J2001" i="1"/>
  <c r="I2002" i="1"/>
  <c r="M2001" i="1"/>
  <c r="Y2090" i="1"/>
  <c r="R2090" i="1"/>
  <c r="H2090" i="1"/>
  <c r="A2091" i="1"/>
  <c r="Q2091" i="1" s="1"/>
  <c r="T2093" i="1"/>
  <c r="AA2090" i="1"/>
  <c r="C2090" i="1"/>
  <c r="F1998" i="1" l="1"/>
  <c r="L1998" i="1"/>
  <c r="O1998" i="1" s="1"/>
  <c r="P1998" i="1" s="1"/>
  <c r="D1999" i="1"/>
  <c r="K2001" i="1"/>
  <c r="U2001" i="1" s="1"/>
  <c r="E2000" i="1"/>
  <c r="W2000" i="1"/>
  <c r="S2090" i="1"/>
  <c r="X1996" i="1"/>
  <c r="B1995" i="1"/>
  <c r="X1997" i="1"/>
  <c r="J2002" i="1"/>
  <c r="I2003" i="1"/>
  <c r="M2002" i="1"/>
  <c r="N2000" i="1"/>
  <c r="N2001" i="1" s="1"/>
  <c r="N2002" i="1" s="1"/>
  <c r="Y2091" i="1"/>
  <c r="R2091" i="1"/>
  <c r="C2091" i="1"/>
  <c r="AA2091" i="1"/>
  <c r="T2094" i="1"/>
  <c r="H2091" i="1"/>
  <c r="A2092" i="1"/>
  <c r="Q2092" i="1" s="1"/>
  <c r="F1999" i="1" l="1"/>
  <c r="G1999" i="1"/>
  <c r="L1999" i="1"/>
  <c r="O1999" i="1" s="1"/>
  <c r="P1999" i="1" s="1"/>
  <c r="D2000" i="1"/>
  <c r="K2002" i="1"/>
  <c r="U2002" i="1" s="1"/>
  <c r="E2001" i="1"/>
  <c r="W2001" i="1"/>
  <c r="S2091" i="1"/>
  <c r="B1996" i="1"/>
  <c r="B1997" i="1"/>
  <c r="X1998" i="1"/>
  <c r="J2003" i="1"/>
  <c r="I2004" i="1"/>
  <c r="M2003" i="1"/>
  <c r="N2003" i="1"/>
  <c r="R2092" i="1"/>
  <c r="Y2092" i="1"/>
  <c r="A2093" i="1"/>
  <c r="Q2093" i="1" s="1"/>
  <c r="H2092" i="1"/>
  <c r="AA2092" i="1"/>
  <c r="C2092" i="1"/>
  <c r="T2095" i="1"/>
  <c r="F2000" i="1" l="1"/>
  <c r="D2001" i="1"/>
  <c r="G2001" i="1" s="1"/>
  <c r="G2000" i="1"/>
  <c r="L2000" i="1"/>
  <c r="O2000" i="1" s="1"/>
  <c r="P2000" i="1" s="1"/>
  <c r="K2003" i="1"/>
  <c r="U2003" i="1" s="1"/>
  <c r="E2002" i="1"/>
  <c r="S2092" i="1"/>
  <c r="W2002" i="1"/>
  <c r="B1998" i="1"/>
  <c r="X1999" i="1"/>
  <c r="J2004" i="1"/>
  <c r="I2005" i="1"/>
  <c r="M2004" i="1"/>
  <c r="N2004" i="1"/>
  <c r="Y2093" i="1"/>
  <c r="R2093" i="1"/>
  <c r="AA2093" i="1"/>
  <c r="C2093" i="1"/>
  <c r="T2096" i="1"/>
  <c r="H2093" i="1"/>
  <c r="A2094" i="1"/>
  <c r="Q2094" i="1" s="1"/>
  <c r="L2001" i="1" l="1"/>
  <c r="O2001" i="1" s="1"/>
  <c r="P2001" i="1" s="1"/>
  <c r="X2001" i="1" s="1"/>
  <c r="F2001" i="1"/>
  <c r="D2002" i="1"/>
  <c r="L2002" i="1" s="1"/>
  <c r="O2002" i="1" s="1"/>
  <c r="K2004" i="1"/>
  <c r="U2004" i="1" s="1"/>
  <c r="E2003" i="1"/>
  <c r="W2003" i="1"/>
  <c r="S2093" i="1"/>
  <c r="X2000" i="1"/>
  <c r="B1999" i="1"/>
  <c r="J2005" i="1"/>
  <c r="I2006" i="1"/>
  <c r="M2005" i="1"/>
  <c r="N2005" i="1"/>
  <c r="R2094" i="1"/>
  <c r="Y2094" i="1"/>
  <c r="AA2094" i="1"/>
  <c r="C2094" i="1"/>
  <c r="H2094" i="1"/>
  <c r="A2095" i="1"/>
  <c r="Q2095" i="1" s="1"/>
  <c r="T2097" i="1"/>
  <c r="D2003" i="1" l="1"/>
  <c r="L2003" i="1" s="1"/>
  <c r="O2003" i="1" s="1"/>
  <c r="G2002" i="1"/>
  <c r="F2002" i="1"/>
  <c r="K2005" i="1"/>
  <c r="U2005" i="1" s="1"/>
  <c r="E2004" i="1"/>
  <c r="W2004" i="1"/>
  <c r="S2094" i="1"/>
  <c r="B2001" i="1"/>
  <c r="B2000" i="1"/>
  <c r="P2002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G2003" i="1" l="1"/>
  <c r="D2004" i="1"/>
  <c r="G2004" i="1" s="1"/>
  <c r="F2003" i="1"/>
  <c r="K2006" i="1"/>
  <c r="U2006" i="1" s="1"/>
  <c r="E2005" i="1"/>
  <c r="P2003" i="1"/>
  <c r="S2095" i="1"/>
  <c r="W2005" i="1"/>
  <c r="X2002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D2005" i="1" l="1"/>
  <c r="G2005" i="1" s="1"/>
  <c r="L2004" i="1"/>
  <c r="O2004" i="1" s="1"/>
  <c r="P2004" i="1" s="1"/>
  <c r="F2004" i="1"/>
  <c r="K2007" i="1"/>
  <c r="U2007" i="1" s="1"/>
  <c r="X2003" i="1"/>
  <c r="E2006" i="1"/>
  <c r="W2006" i="1"/>
  <c r="S2096" i="1"/>
  <c r="B2002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D2006" i="1" l="1"/>
  <c r="L2006" i="1" s="1"/>
  <c r="O2006" i="1" s="1"/>
  <c r="F2005" i="1"/>
  <c r="L2005" i="1"/>
  <c r="O2005" i="1" s="1"/>
  <c r="P2005" i="1" s="1"/>
  <c r="B2003" i="1"/>
  <c r="K2008" i="1"/>
  <c r="U2008" i="1" s="1"/>
  <c r="E2007" i="1"/>
  <c r="S2097" i="1"/>
  <c r="W2007" i="1"/>
  <c r="G2006" i="1"/>
  <c r="X2004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F2006" i="1" l="1"/>
  <c r="D2007" i="1"/>
  <c r="L2007" i="1" s="1"/>
  <c r="O2007" i="1" s="1"/>
  <c r="K2009" i="1"/>
  <c r="U2009" i="1" s="1"/>
  <c r="E2008" i="1"/>
  <c r="S2098" i="1"/>
  <c r="W2008" i="1"/>
  <c r="B2004" i="1"/>
  <c r="P2006" i="1"/>
  <c r="X2005" i="1"/>
  <c r="J2010" i="1"/>
  <c r="I2011" i="1"/>
  <c r="M2010" i="1"/>
  <c r="N2010" i="1"/>
  <c r="Y2099" i="1"/>
  <c r="R2099" i="1"/>
  <c r="T2102" i="1"/>
  <c r="H2099" i="1"/>
  <c r="A2100" i="1"/>
  <c r="Q2100" i="1" s="1"/>
  <c r="C2099" i="1"/>
  <c r="AA2099" i="1"/>
  <c r="F2007" i="1" l="1"/>
  <c r="G2007" i="1"/>
  <c r="D2008" i="1"/>
  <c r="K2010" i="1"/>
  <c r="U2010" i="1" s="1"/>
  <c r="E2009" i="1"/>
  <c r="W2009" i="1"/>
  <c r="S2099" i="1"/>
  <c r="X2006" i="1"/>
  <c r="B2005" i="1"/>
  <c r="P2007" i="1"/>
  <c r="I2012" i="1"/>
  <c r="J2011" i="1"/>
  <c r="M2011" i="1"/>
  <c r="N2011" i="1"/>
  <c r="Y2100" i="1"/>
  <c r="R2100" i="1"/>
  <c r="C2100" i="1"/>
  <c r="AA2100" i="1"/>
  <c r="A2101" i="1"/>
  <c r="Q2101" i="1" s="1"/>
  <c r="H2100" i="1"/>
  <c r="T2103" i="1"/>
  <c r="F2008" i="1" l="1"/>
  <c r="G2008" i="1"/>
  <c r="L2008" i="1"/>
  <c r="O2008" i="1" s="1"/>
  <c r="P2008" i="1" s="1"/>
  <c r="D2009" i="1"/>
  <c r="G2009" i="1" s="1"/>
  <c r="K2011" i="1"/>
  <c r="U2011" i="1" s="1"/>
  <c r="E2010" i="1"/>
  <c r="S2100" i="1"/>
  <c r="W2010" i="1"/>
  <c r="X2007" i="1"/>
  <c r="B2006" i="1"/>
  <c r="I2013" i="1"/>
  <c r="J2012" i="1"/>
  <c r="M2012" i="1"/>
  <c r="N2012" i="1"/>
  <c r="Y2101" i="1"/>
  <c r="R2101" i="1"/>
  <c r="AA2101" i="1"/>
  <c r="C2101" i="1"/>
  <c r="T2104" i="1"/>
  <c r="A2102" i="1"/>
  <c r="Q2102" i="1" s="1"/>
  <c r="H2101" i="1"/>
  <c r="L2009" i="1" l="1"/>
  <c r="O2009" i="1" s="1"/>
  <c r="P2009" i="1" s="1"/>
  <c r="F2009" i="1"/>
  <c r="D2010" i="1"/>
  <c r="L2010" i="1" s="1"/>
  <c r="O2010" i="1" s="1"/>
  <c r="K2012" i="1"/>
  <c r="U2012" i="1" s="1"/>
  <c r="X2008" i="1"/>
  <c r="E2011" i="1"/>
  <c r="W2011" i="1"/>
  <c r="S2101" i="1"/>
  <c r="B2007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G2010" i="1" l="1"/>
  <c r="F2010" i="1"/>
  <c r="D2011" i="1"/>
  <c r="G2011" i="1" s="1"/>
  <c r="B2008" i="1"/>
  <c r="K2013" i="1"/>
  <c r="U2013" i="1" s="1"/>
  <c r="E2012" i="1"/>
  <c r="W2012" i="1"/>
  <c r="S2102" i="1"/>
  <c r="X2009" i="1"/>
  <c r="P2010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D2012" i="1" l="1"/>
  <c r="L2012" i="1" s="1"/>
  <c r="O2012" i="1" s="1"/>
  <c r="L2011" i="1"/>
  <c r="O2011" i="1" s="1"/>
  <c r="P2011" i="1" s="1"/>
  <c r="F2011" i="1"/>
  <c r="K2014" i="1"/>
  <c r="U2014" i="1" s="1"/>
  <c r="E2013" i="1"/>
  <c r="S2103" i="1"/>
  <c r="W2013" i="1"/>
  <c r="X2010" i="1"/>
  <c r="B2009" i="1"/>
  <c r="J2015" i="1"/>
  <c r="I2016" i="1"/>
  <c r="M2015" i="1"/>
  <c r="N2015" i="1"/>
  <c r="R2104" i="1"/>
  <c r="Y2104" i="1"/>
  <c r="T2107" i="1"/>
  <c r="A2105" i="1"/>
  <c r="Q2105" i="1" s="1"/>
  <c r="H2104" i="1"/>
  <c r="C2104" i="1"/>
  <c r="AA2104" i="1"/>
  <c r="G2012" i="1" l="1"/>
  <c r="D2013" i="1"/>
  <c r="L2013" i="1" s="1"/>
  <c r="O2013" i="1" s="1"/>
  <c r="F2012" i="1"/>
  <c r="K2015" i="1"/>
  <c r="U2015" i="1" s="1"/>
  <c r="E2014" i="1"/>
  <c r="S2104" i="1"/>
  <c r="W2014" i="1"/>
  <c r="P2012" i="1"/>
  <c r="B2010" i="1"/>
  <c r="X2011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G2013" i="1" l="1"/>
  <c r="F2013" i="1"/>
  <c r="D2014" i="1"/>
  <c r="L2014" i="1" s="1"/>
  <c r="O2014" i="1" s="1"/>
  <c r="K2016" i="1"/>
  <c r="U2016" i="1" s="1"/>
  <c r="E2015" i="1"/>
  <c r="S2105" i="1"/>
  <c r="W2015" i="1"/>
  <c r="P2013" i="1"/>
  <c r="B2011" i="1"/>
  <c r="X2012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F2014" i="1" l="1"/>
  <c r="D2015" i="1"/>
  <c r="G2015" i="1" s="1"/>
  <c r="G2014" i="1"/>
  <c r="K2017" i="1"/>
  <c r="U2017" i="1" s="1"/>
  <c r="E2016" i="1"/>
  <c r="P2014" i="1"/>
  <c r="W2016" i="1"/>
  <c r="S2106" i="1"/>
  <c r="B2012" i="1"/>
  <c r="X2013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D2016" i="1" l="1"/>
  <c r="G2016" i="1" s="1"/>
  <c r="F2015" i="1"/>
  <c r="L2015" i="1"/>
  <c r="O2015" i="1" s="1"/>
  <c r="P2015" i="1" s="1"/>
  <c r="X2014" i="1"/>
  <c r="B2014" i="1" s="1"/>
  <c r="K2018" i="1"/>
  <c r="U2018" i="1" s="1"/>
  <c r="E2017" i="1"/>
  <c r="W2017" i="1"/>
  <c r="S2107" i="1"/>
  <c r="B2013" i="1"/>
  <c r="I2020" i="1"/>
  <c r="J2019" i="1"/>
  <c r="M2019" i="1"/>
  <c r="N2019" i="1" s="1"/>
  <c r="Y2108" i="1"/>
  <c r="R2108" i="1"/>
  <c r="C2108" i="1"/>
  <c r="AA2108" i="1"/>
  <c r="H2108" i="1"/>
  <c r="A2109" i="1"/>
  <c r="Q2109" i="1" s="1"/>
  <c r="T2111" i="1"/>
  <c r="L2016" i="1" l="1"/>
  <c r="O2016" i="1" s="1"/>
  <c r="P2016" i="1" s="1"/>
  <c r="F2016" i="1"/>
  <c r="D2017" i="1"/>
  <c r="G2017" i="1" s="1"/>
  <c r="E2018" i="1"/>
  <c r="K2019" i="1"/>
  <c r="U2019" i="1" s="1"/>
  <c r="S2108" i="1"/>
  <c r="W2018" i="1"/>
  <c r="X2015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F2017" i="1" l="1"/>
  <c r="L2017" i="1"/>
  <c r="O2017" i="1" s="1"/>
  <c r="P2017" i="1" s="1"/>
  <c r="D2018" i="1"/>
  <c r="L2018" i="1" s="1"/>
  <c r="O2018" i="1" s="1"/>
  <c r="K2020" i="1"/>
  <c r="U2020" i="1" s="1"/>
  <c r="E2019" i="1"/>
  <c r="S2109" i="1"/>
  <c r="W2019" i="1"/>
  <c r="X2016" i="1"/>
  <c r="B2015" i="1"/>
  <c r="J2021" i="1"/>
  <c r="I2022" i="1"/>
  <c r="R2110" i="1"/>
  <c r="Y2110" i="1"/>
  <c r="A2111" i="1"/>
  <c r="Q2111" i="1" s="1"/>
  <c r="H2110" i="1"/>
  <c r="T2113" i="1"/>
  <c r="AA2110" i="1"/>
  <c r="C2110" i="1"/>
  <c r="D2019" i="1" l="1"/>
  <c r="G2019" i="1" s="1"/>
  <c r="G2018" i="1"/>
  <c r="F2018" i="1"/>
  <c r="K2021" i="1"/>
  <c r="U2021" i="1" s="1"/>
  <c r="E2020" i="1"/>
  <c r="S2110" i="1"/>
  <c r="W2020" i="1"/>
  <c r="B2016" i="1"/>
  <c r="X2017" i="1"/>
  <c r="P2018" i="1"/>
  <c r="J2022" i="1"/>
  <c r="I2023" i="1"/>
  <c r="Y2111" i="1"/>
  <c r="R2111" i="1"/>
  <c r="A2112" i="1"/>
  <c r="Q2112" i="1" s="1"/>
  <c r="H2111" i="1"/>
  <c r="AA2111" i="1"/>
  <c r="C2111" i="1"/>
  <c r="T2114" i="1"/>
  <c r="F2019" i="1" l="1"/>
  <c r="D2020" i="1"/>
  <c r="L2020" i="1" s="1"/>
  <c r="O2020" i="1" s="1"/>
  <c r="L2019" i="1"/>
  <c r="O2019" i="1" s="1"/>
  <c r="P2019" i="1" s="1"/>
  <c r="K2022" i="1"/>
  <c r="U2022" i="1" s="1"/>
  <c r="E2021" i="1"/>
  <c r="S2111" i="1"/>
  <c r="W2021" i="1"/>
  <c r="B2017" i="1"/>
  <c r="X2018" i="1"/>
  <c r="I2024" i="1"/>
  <c r="J2023" i="1"/>
  <c r="Y2112" i="1"/>
  <c r="R2112" i="1"/>
  <c r="H2112" i="1"/>
  <c r="A2113" i="1"/>
  <c r="Q2113" i="1" s="1"/>
  <c r="T2115" i="1"/>
  <c r="AA2112" i="1"/>
  <c r="C2112" i="1"/>
  <c r="G2020" i="1" l="1"/>
  <c r="F2020" i="1"/>
  <c r="D2021" i="1"/>
  <c r="G2021" i="1" s="1"/>
  <c r="K2023" i="1"/>
  <c r="U2023" i="1" s="1"/>
  <c r="E2022" i="1"/>
  <c r="M2021" i="1"/>
  <c r="N2021" i="1" s="1"/>
  <c r="W2022" i="1"/>
  <c r="S2112" i="1"/>
  <c r="P2020" i="1"/>
  <c r="X2019" i="1"/>
  <c r="B2018" i="1"/>
  <c r="J2024" i="1"/>
  <c r="I2025" i="1"/>
  <c r="R2113" i="1"/>
  <c r="Y2113" i="1"/>
  <c r="H2113" i="1"/>
  <c r="A2114" i="1"/>
  <c r="Q2114" i="1" s="1"/>
  <c r="T2116" i="1"/>
  <c r="AA2113" i="1"/>
  <c r="C2113" i="1"/>
  <c r="D2022" i="1" l="1"/>
  <c r="G2022" i="1" s="1"/>
  <c r="L2021" i="1"/>
  <c r="O2021" i="1" s="1"/>
  <c r="F2021" i="1"/>
  <c r="K2024" i="1"/>
  <c r="U2024" i="1" s="1"/>
  <c r="E2023" i="1"/>
  <c r="S2113" i="1"/>
  <c r="W2023" i="1"/>
  <c r="B2019" i="1"/>
  <c r="L2022" i="1"/>
  <c r="X2020" i="1"/>
  <c r="I2026" i="1"/>
  <c r="J2025" i="1"/>
  <c r="Y2114" i="1"/>
  <c r="R2114" i="1"/>
  <c r="AA2114" i="1"/>
  <c r="C2114" i="1"/>
  <c r="T2117" i="1"/>
  <c r="H2114" i="1"/>
  <c r="A2115" i="1"/>
  <c r="Q2115" i="1" s="1"/>
  <c r="F2022" i="1" l="1"/>
  <c r="D2023" i="1"/>
  <c r="L2023" i="1" s="1"/>
  <c r="M2022" i="1"/>
  <c r="M2023" i="1" s="1"/>
  <c r="M2024" i="1" s="1"/>
  <c r="M2025" i="1" s="1"/>
  <c r="M2026" i="1" s="1"/>
  <c r="K2025" i="1"/>
  <c r="U2025" i="1" s="1"/>
  <c r="E2024" i="1"/>
  <c r="S2114" i="1"/>
  <c r="W2024" i="1"/>
  <c r="B2020" i="1"/>
  <c r="P2021" i="1"/>
  <c r="J2026" i="1"/>
  <c r="I2027" i="1"/>
  <c r="Y2115" i="1"/>
  <c r="R2115" i="1"/>
  <c r="H2115" i="1"/>
  <c r="A2116" i="1"/>
  <c r="Q2116" i="1" s="1"/>
  <c r="AA2115" i="1"/>
  <c r="C2115" i="1"/>
  <c r="T2118" i="1"/>
  <c r="G2023" i="1" l="1"/>
  <c r="F2023" i="1"/>
  <c r="D2024" i="1"/>
  <c r="L2024" i="1" s="1"/>
  <c r="N2022" i="1"/>
  <c r="K2026" i="1"/>
  <c r="U2026" i="1" s="1"/>
  <c r="E2025" i="1"/>
  <c r="W2025" i="1"/>
  <c r="S2115" i="1"/>
  <c r="X2021" i="1"/>
  <c r="I2028" i="1"/>
  <c r="J2027" i="1"/>
  <c r="M2027" i="1"/>
  <c r="R2116" i="1"/>
  <c r="Y2116" i="1"/>
  <c r="H2116" i="1"/>
  <c r="A2117" i="1"/>
  <c r="Q2117" i="1" s="1"/>
  <c r="T2119" i="1"/>
  <c r="C2116" i="1"/>
  <c r="AA2116" i="1"/>
  <c r="G2024" i="1" l="1"/>
  <c r="F2024" i="1"/>
  <c r="D2025" i="1"/>
  <c r="G2025" i="1" s="1"/>
  <c r="O2022" i="1"/>
  <c r="P2022" i="1" s="1"/>
  <c r="X2022" i="1" s="1"/>
  <c r="N2023" i="1"/>
  <c r="Y2021" i="1"/>
  <c r="K2027" i="1"/>
  <c r="U2027" i="1" s="1"/>
  <c r="E2026" i="1"/>
  <c r="W2026" i="1"/>
  <c r="S2116" i="1"/>
  <c r="B2021" i="1"/>
  <c r="J2028" i="1"/>
  <c r="I2029" i="1"/>
  <c r="M2028" i="1"/>
  <c r="Y2117" i="1"/>
  <c r="R2117" i="1"/>
  <c r="AA2117" i="1"/>
  <c r="C2117" i="1"/>
  <c r="A2118" i="1"/>
  <c r="Q2118" i="1" s="1"/>
  <c r="H2117" i="1"/>
  <c r="T2120" i="1"/>
  <c r="L2025" i="1" l="1"/>
  <c r="F2025" i="1"/>
  <c r="D2026" i="1"/>
  <c r="G2026" i="1" s="1"/>
  <c r="O2023" i="1"/>
  <c r="P2023" i="1" s="1"/>
  <c r="X2023" i="1" s="1"/>
  <c r="N2024" i="1"/>
  <c r="K2028" i="1"/>
  <c r="U2028" i="1" s="1"/>
  <c r="E2027" i="1"/>
  <c r="W2027" i="1"/>
  <c r="S2117" i="1"/>
  <c r="B2022" i="1"/>
  <c r="I2030" i="1"/>
  <c r="J2029" i="1"/>
  <c r="M2029" i="1"/>
  <c r="R2118" i="1"/>
  <c r="Y2118" i="1"/>
  <c r="H2118" i="1"/>
  <c r="A2119" i="1"/>
  <c r="Q2119" i="1" s="1"/>
  <c r="T2121" i="1"/>
  <c r="AA2118" i="1"/>
  <c r="C2118" i="1"/>
  <c r="F2026" i="1" l="1"/>
  <c r="D2027" i="1"/>
  <c r="G2027" i="1" s="1"/>
  <c r="L2026" i="1"/>
  <c r="N2025" i="1"/>
  <c r="O2024" i="1"/>
  <c r="P2024" i="1" s="1"/>
  <c r="X2024" i="1" s="1"/>
  <c r="K2029" i="1"/>
  <c r="U2029" i="1" s="1"/>
  <c r="E2028" i="1"/>
  <c r="S2118" i="1"/>
  <c r="W2028" i="1"/>
  <c r="B2023" i="1"/>
  <c r="J2030" i="1"/>
  <c r="I2031" i="1"/>
  <c r="M2030" i="1"/>
  <c r="Y2119" i="1"/>
  <c r="R2119" i="1"/>
  <c r="AA2119" i="1"/>
  <c r="C2119" i="1"/>
  <c r="H2119" i="1"/>
  <c r="A2120" i="1"/>
  <c r="Q2120" i="1" s="1"/>
  <c r="T2122" i="1"/>
  <c r="F2027" i="1" l="1"/>
  <c r="L2027" i="1"/>
  <c r="D2028" i="1"/>
  <c r="G2028" i="1" s="1"/>
  <c r="N2026" i="1"/>
  <c r="O2025" i="1"/>
  <c r="P2025" i="1" s="1"/>
  <c r="X2025" i="1" s="1"/>
  <c r="B2025" i="1" s="1"/>
  <c r="K2030" i="1"/>
  <c r="U2030" i="1" s="1"/>
  <c r="E2029" i="1"/>
  <c r="S2119" i="1"/>
  <c r="W2029" i="1"/>
  <c r="B2024" i="1"/>
  <c r="I2032" i="1"/>
  <c r="J2031" i="1"/>
  <c r="M2031" i="1"/>
  <c r="R2120" i="1"/>
  <c r="Y2120" i="1"/>
  <c r="H2120" i="1"/>
  <c r="A2121" i="1"/>
  <c r="Q2121" i="1" s="1"/>
  <c r="T2123" i="1"/>
  <c r="C2120" i="1"/>
  <c r="AA2120" i="1"/>
  <c r="L2028" i="1" l="1"/>
  <c r="F2028" i="1"/>
  <c r="D2029" i="1"/>
  <c r="L2029" i="1" s="1"/>
  <c r="N2027" i="1"/>
  <c r="O2026" i="1"/>
  <c r="P2026" i="1" s="1"/>
  <c r="X2026" i="1" s="1"/>
  <c r="K2031" i="1"/>
  <c r="U2031" i="1" s="1"/>
  <c r="E2030" i="1"/>
  <c r="D2030" i="1" s="1"/>
  <c r="S2120" i="1"/>
  <c r="W2030" i="1"/>
  <c r="I2033" i="1"/>
  <c r="J2032" i="1"/>
  <c r="M2032" i="1"/>
  <c r="Y2121" i="1"/>
  <c r="R2121" i="1"/>
  <c r="A2122" i="1"/>
  <c r="Q2122" i="1" s="1"/>
  <c r="H2121" i="1"/>
  <c r="T2124" i="1"/>
  <c r="AA2121" i="1"/>
  <c r="C2121" i="1"/>
  <c r="F2029" i="1" l="1"/>
  <c r="F2030" i="1" s="1"/>
  <c r="G2029" i="1"/>
  <c r="B2026" i="1"/>
  <c r="N2028" i="1"/>
  <c r="O2027" i="1"/>
  <c r="P2027" i="1" s="1"/>
  <c r="K2032" i="1"/>
  <c r="U2032" i="1" s="1"/>
  <c r="E2031" i="1"/>
  <c r="W2031" i="1"/>
  <c r="S2121" i="1"/>
  <c r="L2030" i="1"/>
  <c r="J2033" i="1"/>
  <c r="I2034" i="1"/>
  <c r="M2033" i="1"/>
  <c r="G2030" i="1"/>
  <c r="Y2122" i="1"/>
  <c r="R2122" i="1"/>
  <c r="AA2122" i="1"/>
  <c r="C2122" i="1"/>
  <c r="T2125" i="1"/>
  <c r="H2122" i="1"/>
  <c r="A2123" i="1"/>
  <c r="Q2123" i="1" s="1"/>
  <c r="X2027" i="1" l="1"/>
  <c r="N2029" i="1"/>
  <c r="O2028" i="1"/>
  <c r="P2028" i="1" s="1"/>
  <c r="X2028" i="1" s="1"/>
  <c r="D2031" i="1"/>
  <c r="F2031" i="1" s="1"/>
  <c r="K2033" i="1"/>
  <c r="U2033" i="1" s="1"/>
  <c r="E2032" i="1"/>
  <c r="S2122" i="1"/>
  <c r="W2032" i="1"/>
  <c r="J2034" i="1"/>
  <c r="I2035" i="1"/>
  <c r="M2034" i="1"/>
  <c r="Y2123" i="1"/>
  <c r="R2123" i="1"/>
  <c r="H2123" i="1"/>
  <c r="A2124" i="1"/>
  <c r="Q2124" i="1" s="1"/>
  <c r="T2126" i="1"/>
  <c r="AA2123" i="1"/>
  <c r="C2123" i="1"/>
  <c r="B2027" i="1" l="1"/>
  <c r="B2028" i="1"/>
  <c r="N2030" i="1"/>
  <c r="O2029" i="1"/>
  <c r="P2029" i="1" s="1"/>
  <c r="X2029" i="1" s="1"/>
  <c r="G2031" i="1"/>
  <c r="D2032" i="1"/>
  <c r="F2032" i="1" s="1"/>
  <c r="L2031" i="1"/>
  <c r="K2034" i="1"/>
  <c r="U2034" i="1" s="1"/>
  <c r="E2033" i="1"/>
  <c r="W2033" i="1"/>
  <c r="S2123" i="1"/>
  <c r="I2036" i="1"/>
  <c r="J2035" i="1"/>
  <c r="M2035" i="1"/>
  <c r="R2124" i="1"/>
  <c r="Y2124" i="1"/>
  <c r="C2124" i="1"/>
  <c r="AA2124" i="1"/>
  <c r="H2124" i="1"/>
  <c r="A2125" i="1"/>
  <c r="Q2125" i="1" s="1"/>
  <c r="T2127" i="1"/>
  <c r="B2029" i="1" l="1"/>
  <c r="N2031" i="1"/>
  <c r="N2032" i="1" s="1"/>
  <c r="N2033" i="1" s="1"/>
  <c r="N2034" i="1" s="1"/>
  <c r="N2035" i="1" s="1"/>
  <c r="N2036" i="1" s="1"/>
  <c r="O2030" i="1"/>
  <c r="P2030" i="1" s="1"/>
  <c r="X2030" i="1" s="1"/>
  <c r="G2032" i="1"/>
  <c r="D2033" i="1"/>
  <c r="F2033" i="1" s="1"/>
  <c r="L2032" i="1"/>
  <c r="K2035" i="1"/>
  <c r="U2035" i="1" s="1"/>
  <c r="E2034" i="1"/>
  <c r="W2034" i="1"/>
  <c r="S2124" i="1"/>
  <c r="I2037" i="1"/>
  <c r="J2036" i="1"/>
  <c r="M2036" i="1"/>
  <c r="Y2125" i="1"/>
  <c r="R2125" i="1"/>
  <c r="A2126" i="1"/>
  <c r="Q2126" i="1" s="1"/>
  <c r="H2125" i="1"/>
  <c r="T2128" i="1"/>
  <c r="AA2125" i="1"/>
  <c r="C2125" i="1"/>
  <c r="O2032" i="1" l="1"/>
  <c r="P2032" i="1" s="1"/>
  <c r="X2032" i="1" s="1"/>
  <c r="B2030" i="1"/>
  <c r="O2031" i="1"/>
  <c r="P2031" i="1" s="1"/>
  <c r="X2031" i="1" s="1"/>
  <c r="B2031" i="1" s="1"/>
  <c r="G2033" i="1"/>
  <c r="L2033" i="1"/>
  <c r="O2033" i="1" s="1"/>
  <c r="P2033" i="1" s="1"/>
  <c r="D2034" i="1"/>
  <c r="G2034" i="1" s="1"/>
  <c r="K2036" i="1"/>
  <c r="U2036" i="1" s="1"/>
  <c r="E2035" i="1"/>
  <c r="S2125" i="1"/>
  <c r="W2035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D2035" i="1" l="1"/>
  <c r="G2035" i="1" s="1"/>
  <c r="L2034" i="1"/>
  <c r="O2034" i="1" s="1"/>
  <c r="P2034" i="1" s="1"/>
  <c r="F2034" i="1"/>
  <c r="N2038" i="1"/>
  <c r="K2037" i="1"/>
  <c r="U2037" i="1" s="1"/>
  <c r="E2036" i="1"/>
  <c r="W2036" i="1"/>
  <c r="S2126" i="1"/>
  <c r="X2033" i="1"/>
  <c r="B2032" i="1"/>
  <c r="I2039" i="1"/>
  <c r="J2038" i="1"/>
  <c r="M2038" i="1"/>
  <c r="Y2127" i="1"/>
  <c r="R2127" i="1"/>
  <c r="AA2127" i="1"/>
  <c r="C2127" i="1"/>
  <c r="H2127" i="1"/>
  <c r="A2128" i="1"/>
  <c r="Q2128" i="1" s="1"/>
  <c r="T2130" i="1"/>
  <c r="D2036" i="1" l="1"/>
  <c r="L2036" i="1" s="1"/>
  <c r="O2036" i="1" s="1"/>
  <c r="L2035" i="1"/>
  <c r="O2035" i="1" s="1"/>
  <c r="P2035" i="1" s="1"/>
  <c r="F2035" i="1"/>
  <c r="K2038" i="1"/>
  <c r="U2038" i="1" s="1"/>
  <c r="E2037" i="1"/>
  <c r="X2034" i="1"/>
  <c r="M2039" i="1"/>
  <c r="W2037" i="1"/>
  <c r="S2127" i="1"/>
  <c r="B2033" i="1"/>
  <c r="J2039" i="1"/>
  <c r="I2040" i="1"/>
  <c r="N2039" i="1"/>
  <c r="R2128" i="1"/>
  <c r="Y2128" i="1"/>
  <c r="C2128" i="1"/>
  <c r="AA2128" i="1"/>
  <c r="T2131" i="1"/>
  <c r="H2128" i="1"/>
  <c r="A2129" i="1"/>
  <c r="Q2129" i="1" s="1"/>
  <c r="D2037" i="1" l="1"/>
  <c r="G2037" i="1" s="1"/>
  <c r="G2036" i="1"/>
  <c r="F2036" i="1"/>
  <c r="K2039" i="1"/>
  <c r="U2039" i="1" s="1"/>
  <c r="E2038" i="1"/>
  <c r="B2034" i="1"/>
  <c r="S2128" i="1"/>
  <c r="W2038" i="1"/>
  <c r="P2036" i="1"/>
  <c r="X2035" i="1"/>
  <c r="I2041" i="1"/>
  <c r="J2040" i="1"/>
  <c r="M2040" i="1"/>
  <c r="N2040" i="1"/>
  <c r="R2129" i="1"/>
  <c r="Y2129" i="1"/>
  <c r="AA2129" i="1"/>
  <c r="C2129" i="1"/>
  <c r="T2132" i="1"/>
  <c r="A2130" i="1"/>
  <c r="Q2130" i="1" s="1"/>
  <c r="H2129" i="1"/>
  <c r="L2037" i="1" l="1"/>
  <c r="O2037" i="1" s="1"/>
  <c r="F2037" i="1"/>
  <c r="D2038" i="1"/>
  <c r="K2040" i="1"/>
  <c r="U2040" i="1" s="1"/>
  <c r="E2039" i="1"/>
  <c r="S2129" i="1"/>
  <c r="W2039" i="1"/>
  <c r="X2036" i="1"/>
  <c r="B2035" i="1"/>
  <c r="P2037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F2038" i="1" l="1"/>
  <c r="G2038" i="1"/>
  <c r="L2038" i="1"/>
  <c r="O2038" i="1" s="1"/>
  <c r="P2038" i="1" s="1"/>
  <c r="D2039" i="1"/>
  <c r="G2039" i="1" s="1"/>
  <c r="K2041" i="1"/>
  <c r="U2041" i="1" s="1"/>
  <c r="E2040" i="1"/>
  <c r="S2130" i="1"/>
  <c r="W2040" i="1"/>
  <c r="X2037" i="1"/>
  <c r="B2036" i="1"/>
  <c r="J2042" i="1"/>
  <c r="I2043" i="1"/>
  <c r="M2042" i="1"/>
  <c r="N2042" i="1" s="1"/>
  <c r="Y2131" i="1"/>
  <c r="R2131" i="1"/>
  <c r="T2134" i="1"/>
  <c r="AA2131" i="1"/>
  <c r="C2131" i="1"/>
  <c r="H2131" i="1"/>
  <c r="A2132" i="1"/>
  <c r="Q2132" i="1" s="1"/>
  <c r="F2039" i="1" l="1"/>
  <c r="L2039" i="1"/>
  <c r="O2039" i="1" s="1"/>
  <c r="P2039" i="1" s="1"/>
  <c r="D2040" i="1"/>
  <c r="G2040" i="1" s="1"/>
  <c r="K2042" i="1"/>
  <c r="U2042" i="1" s="1"/>
  <c r="E2041" i="1"/>
  <c r="S2131" i="1"/>
  <c r="W2041" i="1"/>
  <c r="B2037" i="1"/>
  <c r="X2038" i="1"/>
  <c r="M2043" i="1"/>
  <c r="N2043" i="1" s="1"/>
  <c r="J2043" i="1"/>
  <c r="I2044" i="1"/>
  <c r="R2132" i="1"/>
  <c r="Y2132" i="1"/>
  <c r="C2132" i="1"/>
  <c r="AA2132" i="1"/>
  <c r="H2132" i="1"/>
  <c r="A2133" i="1"/>
  <c r="Q2133" i="1" s="1"/>
  <c r="T2135" i="1"/>
  <c r="L2040" i="1" l="1"/>
  <c r="O2040" i="1" s="1"/>
  <c r="P2040" i="1" s="1"/>
  <c r="F2040" i="1"/>
  <c r="D2041" i="1"/>
  <c r="K2043" i="1"/>
  <c r="U2043" i="1" s="1"/>
  <c r="E2042" i="1"/>
  <c r="S2132" i="1"/>
  <c r="W2042" i="1"/>
  <c r="B2038" i="1"/>
  <c r="X2039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F2041" i="1" l="1"/>
  <c r="L2041" i="1"/>
  <c r="O2041" i="1" s="1"/>
  <c r="P2041" i="1" s="1"/>
  <c r="G2041" i="1"/>
  <c r="D2042" i="1"/>
  <c r="L2042" i="1" s="1"/>
  <c r="O2042" i="1" s="1"/>
  <c r="K2044" i="1"/>
  <c r="U2044" i="1" s="1"/>
  <c r="E2043" i="1"/>
  <c r="W2043" i="1"/>
  <c r="S2133" i="1"/>
  <c r="X2040" i="1"/>
  <c r="B2039" i="1"/>
  <c r="M2045" i="1"/>
  <c r="N2045" i="1" s="1"/>
  <c r="J2045" i="1"/>
  <c r="I2046" i="1"/>
  <c r="Y2134" i="1"/>
  <c r="R2134" i="1"/>
  <c r="AA2134" i="1"/>
  <c r="C2134" i="1"/>
  <c r="T2137" i="1"/>
  <c r="H2134" i="1"/>
  <c r="A2135" i="1"/>
  <c r="Q2135" i="1" s="1"/>
  <c r="F2042" i="1" l="1"/>
  <c r="G2042" i="1"/>
  <c r="D2043" i="1"/>
  <c r="L2043" i="1" s="1"/>
  <c r="O2043" i="1" s="1"/>
  <c r="K2045" i="1"/>
  <c r="U2045" i="1" s="1"/>
  <c r="E2044" i="1"/>
  <c r="P2042" i="1"/>
  <c r="S2134" i="1"/>
  <c r="W2044" i="1"/>
  <c r="X2041" i="1"/>
  <c r="B2040" i="1"/>
  <c r="I2047" i="1"/>
  <c r="M2046" i="1"/>
  <c r="N2046" i="1" s="1"/>
  <c r="J2046" i="1"/>
  <c r="Y2135" i="1"/>
  <c r="R2135" i="1"/>
  <c r="H2135" i="1"/>
  <c r="A2136" i="1"/>
  <c r="Q2136" i="1" s="1"/>
  <c r="T2138" i="1"/>
  <c r="AA2135" i="1"/>
  <c r="C2135" i="1"/>
  <c r="G2043" i="1" l="1"/>
  <c r="D2044" i="1"/>
  <c r="L2044" i="1" s="1"/>
  <c r="O2044" i="1" s="1"/>
  <c r="F2043" i="1"/>
  <c r="K2046" i="1"/>
  <c r="U2046" i="1" s="1"/>
  <c r="E2045" i="1"/>
  <c r="X2042" i="1"/>
  <c r="S2135" i="1"/>
  <c r="W2045" i="1"/>
  <c r="P2043" i="1"/>
  <c r="B2041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G2044" i="1" l="1"/>
  <c r="D2045" i="1"/>
  <c r="L2045" i="1" s="1"/>
  <c r="O2045" i="1" s="1"/>
  <c r="F2044" i="1"/>
  <c r="K2047" i="1"/>
  <c r="U2047" i="1" s="1"/>
  <c r="E2046" i="1"/>
  <c r="B2042" i="1"/>
  <c r="P2044" i="1"/>
  <c r="X2043" i="1"/>
  <c r="S2136" i="1"/>
  <c r="W2046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G2045" i="1" l="1"/>
  <c r="F2045" i="1"/>
  <c r="D2046" i="1"/>
  <c r="G2046" i="1" s="1"/>
  <c r="X2044" i="1"/>
  <c r="B2043" i="1"/>
  <c r="K2048" i="1"/>
  <c r="U2048" i="1" s="1"/>
  <c r="E2047" i="1"/>
  <c r="P2045" i="1"/>
  <c r="S2137" i="1"/>
  <c r="W2047" i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D2047" i="1" l="1"/>
  <c r="G2047" i="1" s="1"/>
  <c r="L2046" i="1"/>
  <c r="O2046" i="1" s="1"/>
  <c r="P2046" i="1" s="1"/>
  <c r="F2046" i="1"/>
  <c r="B2044" i="1"/>
  <c r="X2045" i="1"/>
  <c r="K2049" i="1"/>
  <c r="U2049" i="1" s="1"/>
  <c r="E2048" i="1"/>
  <c r="S2138" i="1"/>
  <c r="W2048" i="1"/>
  <c r="I2051" i="1"/>
  <c r="J2050" i="1"/>
  <c r="M2050" i="1"/>
  <c r="N2050" i="1"/>
  <c r="Y2139" i="1"/>
  <c r="R2139" i="1"/>
  <c r="H2139" i="1"/>
  <c r="A2140" i="1"/>
  <c r="Q2140" i="1" s="1"/>
  <c r="T2142" i="1"/>
  <c r="AA2139" i="1"/>
  <c r="C2139" i="1"/>
  <c r="L2047" i="1" l="1"/>
  <c r="O2047" i="1" s="1"/>
  <c r="F2047" i="1"/>
  <c r="D2048" i="1"/>
  <c r="L2048" i="1" s="1"/>
  <c r="O2048" i="1" s="1"/>
  <c r="B2045" i="1"/>
  <c r="K2050" i="1"/>
  <c r="U2050" i="1" s="1"/>
  <c r="E2049" i="1"/>
  <c r="S2139" i="1"/>
  <c r="W2049" i="1"/>
  <c r="P2047" i="1"/>
  <c r="X2046" i="1"/>
  <c r="I2052" i="1"/>
  <c r="J2051" i="1"/>
  <c r="M2051" i="1"/>
  <c r="N2051" i="1"/>
  <c r="R2140" i="1"/>
  <c r="Y2140" i="1"/>
  <c r="C2140" i="1"/>
  <c r="AA2140" i="1"/>
  <c r="T2143" i="1"/>
  <c r="H2140" i="1"/>
  <c r="A2141" i="1"/>
  <c r="Q2141" i="1" s="1"/>
  <c r="G2048" i="1" l="1"/>
  <c r="D2049" i="1"/>
  <c r="L2049" i="1" s="1"/>
  <c r="O2049" i="1" s="1"/>
  <c r="F2048" i="1"/>
  <c r="K2051" i="1"/>
  <c r="U2051" i="1" s="1"/>
  <c r="E2050" i="1"/>
  <c r="S2140" i="1"/>
  <c r="W2050" i="1"/>
  <c r="B2046" i="1"/>
  <c r="P2048" i="1"/>
  <c r="X2047" i="1"/>
  <c r="J2052" i="1"/>
  <c r="I2053" i="1"/>
  <c r="R2141" i="1"/>
  <c r="Y2141" i="1"/>
  <c r="AA2141" i="1"/>
  <c r="C2141" i="1"/>
  <c r="A2142" i="1"/>
  <c r="Q2142" i="1" s="1"/>
  <c r="H2141" i="1"/>
  <c r="T2144" i="1"/>
  <c r="G2049" i="1" l="1"/>
  <c r="F2049" i="1"/>
  <c r="D2050" i="1"/>
  <c r="L2050" i="1" s="1"/>
  <c r="O2050" i="1" s="1"/>
  <c r="K2052" i="1"/>
  <c r="U2052" i="1" s="1"/>
  <c r="E2051" i="1"/>
  <c r="S2141" i="1"/>
  <c r="W2051" i="1"/>
  <c r="B2047" i="1"/>
  <c r="X2048" i="1"/>
  <c r="P2049" i="1"/>
  <c r="I2054" i="1"/>
  <c r="J2053" i="1"/>
  <c r="R2142" i="1"/>
  <c r="Y2142" i="1"/>
  <c r="T2145" i="1"/>
  <c r="A2143" i="1"/>
  <c r="Q2143" i="1" s="1"/>
  <c r="H2142" i="1"/>
  <c r="AA2142" i="1"/>
  <c r="C2142" i="1"/>
  <c r="D2051" i="1" l="1"/>
  <c r="G2051" i="1" s="1"/>
  <c r="G2050" i="1"/>
  <c r="F2050" i="1"/>
  <c r="K2053" i="1"/>
  <c r="U2053" i="1" s="1"/>
  <c r="P2050" i="1"/>
  <c r="E2052" i="1"/>
  <c r="W2052" i="1"/>
  <c r="S2142" i="1"/>
  <c r="B2048" i="1"/>
  <c r="X2049" i="1"/>
  <c r="I2055" i="1"/>
  <c r="J2054" i="1"/>
  <c r="Y2143" i="1"/>
  <c r="R2143" i="1"/>
  <c r="H2143" i="1"/>
  <c r="A2144" i="1"/>
  <c r="Q2144" i="1" s="1"/>
  <c r="AA2143" i="1"/>
  <c r="C2143" i="1"/>
  <c r="T2146" i="1"/>
  <c r="L2051" i="1" l="1"/>
  <c r="O2051" i="1" s="1"/>
  <c r="P2051" i="1" s="1"/>
  <c r="F2051" i="1"/>
  <c r="D2052" i="1"/>
  <c r="X2050" i="1"/>
  <c r="K2054" i="1"/>
  <c r="U2054" i="1" s="1"/>
  <c r="E2053" i="1"/>
  <c r="M2052" i="1"/>
  <c r="N2052" i="1" s="1"/>
  <c r="N2053" i="1" s="1"/>
  <c r="N2054" i="1" s="1"/>
  <c r="S2143" i="1"/>
  <c r="W2053" i="1"/>
  <c r="B2049" i="1"/>
  <c r="I2056" i="1"/>
  <c r="J2055" i="1"/>
  <c r="R2144" i="1"/>
  <c r="Y2144" i="1"/>
  <c r="T2147" i="1"/>
  <c r="AA2144" i="1"/>
  <c r="C2144" i="1"/>
  <c r="H2144" i="1"/>
  <c r="A2145" i="1"/>
  <c r="Q2145" i="1" s="1"/>
  <c r="F2052" i="1" l="1"/>
  <c r="L2052" i="1"/>
  <c r="O2052" i="1" s="1"/>
  <c r="G2052" i="1"/>
  <c r="D2053" i="1"/>
  <c r="G2053" i="1" s="1"/>
  <c r="B2050" i="1"/>
  <c r="K2055" i="1"/>
  <c r="U2055" i="1" s="1"/>
  <c r="E2054" i="1"/>
  <c r="M2053" i="1"/>
  <c r="M2054" i="1" s="1"/>
  <c r="W2054" i="1"/>
  <c r="S2144" i="1"/>
  <c r="X2051" i="1"/>
  <c r="I2057" i="1"/>
  <c r="J2056" i="1"/>
  <c r="R2145" i="1"/>
  <c r="Y2145" i="1"/>
  <c r="C2145" i="1"/>
  <c r="AA2145" i="1"/>
  <c r="T2148" i="1"/>
  <c r="H2145" i="1"/>
  <c r="A2146" i="1"/>
  <c r="Q2146" i="1" s="1"/>
  <c r="L2053" i="1" l="1"/>
  <c r="O2053" i="1" s="1"/>
  <c r="P2053" i="1" s="1"/>
  <c r="F2053" i="1"/>
  <c r="D2054" i="1"/>
  <c r="G2054" i="1" s="1"/>
  <c r="K2056" i="1"/>
  <c r="U2056" i="1" s="1"/>
  <c r="E2055" i="1"/>
  <c r="W2055" i="1"/>
  <c r="S2145" i="1"/>
  <c r="B2051" i="1"/>
  <c r="P2052" i="1"/>
  <c r="J2057" i="1"/>
  <c r="I2058" i="1"/>
  <c r="R2146" i="1"/>
  <c r="Y2146" i="1"/>
  <c r="T2149" i="1"/>
  <c r="AA2146" i="1"/>
  <c r="C2146" i="1"/>
  <c r="A2147" i="1"/>
  <c r="Q2147" i="1" s="1"/>
  <c r="H2146" i="1"/>
  <c r="F2054" i="1" l="1"/>
  <c r="L2054" i="1"/>
  <c r="O2054" i="1" s="1"/>
  <c r="P2054" i="1" s="1"/>
  <c r="D2055" i="1"/>
  <c r="L2055" i="1" s="1"/>
  <c r="K2057" i="1"/>
  <c r="U2057" i="1" s="1"/>
  <c r="E2056" i="1"/>
  <c r="W2056" i="1"/>
  <c r="S2146" i="1"/>
  <c r="X2053" i="1"/>
  <c r="X2052" i="1"/>
  <c r="J2058" i="1"/>
  <c r="I2059" i="1"/>
  <c r="Y2147" i="1"/>
  <c r="R2147" i="1"/>
  <c r="AA2147" i="1"/>
  <c r="C2147" i="1"/>
  <c r="T2150" i="1"/>
  <c r="H2147" i="1"/>
  <c r="A2148" i="1"/>
  <c r="Q2148" i="1" s="1"/>
  <c r="G2055" i="1" l="1"/>
  <c r="F2055" i="1"/>
  <c r="M2055" i="1"/>
  <c r="M2056" i="1" s="1"/>
  <c r="M2057" i="1" s="1"/>
  <c r="M2058" i="1" s="1"/>
  <c r="M2059" i="1" s="1"/>
  <c r="D2056" i="1"/>
  <c r="L2056" i="1" s="1"/>
  <c r="K2058" i="1"/>
  <c r="U2058" i="1" s="1"/>
  <c r="X2054" i="1"/>
  <c r="E2057" i="1"/>
  <c r="S2147" i="1"/>
  <c r="W2057" i="1"/>
  <c r="B2052" i="1"/>
  <c r="B2053" i="1"/>
  <c r="I2060" i="1"/>
  <c r="J2059" i="1"/>
  <c r="R2148" i="1"/>
  <c r="Y2148" i="1"/>
  <c r="AA2148" i="1"/>
  <c r="C2148" i="1"/>
  <c r="H2148" i="1"/>
  <c r="A2149" i="1"/>
  <c r="Q2149" i="1" s="1"/>
  <c r="T2151" i="1"/>
  <c r="D2057" i="1" l="1"/>
  <c r="L2057" i="1" s="1"/>
  <c r="G2056" i="1"/>
  <c r="N2055" i="1"/>
  <c r="N2056" i="1" s="1"/>
  <c r="N2057" i="1" s="1"/>
  <c r="N2058" i="1" s="1"/>
  <c r="N2059" i="1" s="1"/>
  <c r="F2056" i="1"/>
  <c r="B2054" i="1"/>
  <c r="K2059" i="1"/>
  <c r="U2059" i="1" s="1"/>
  <c r="E2058" i="1"/>
  <c r="S2148" i="1"/>
  <c r="W2058" i="1"/>
  <c r="M2060" i="1"/>
  <c r="I2061" i="1"/>
  <c r="J2060" i="1"/>
  <c r="R2149" i="1"/>
  <c r="Y2149" i="1"/>
  <c r="T2152" i="1"/>
  <c r="AA2149" i="1"/>
  <c r="C2149" i="1"/>
  <c r="H2149" i="1"/>
  <c r="A2150" i="1"/>
  <c r="Q2150" i="1" s="1"/>
  <c r="D2058" i="1" l="1"/>
  <c r="G2058" i="1" s="1"/>
  <c r="G2057" i="1"/>
  <c r="F2057" i="1"/>
  <c r="O2057" i="1"/>
  <c r="P2057" i="1" s="1"/>
  <c r="O2055" i="1"/>
  <c r="P2055" i="1" s="1"/>
  <c r="O2056" i="1"/>
  <c r="P2056" i="1" s="1"/>
  <c r="X2056" i="1" s="1"/>
  <c r="N2060" i="1"/>
  <c r="K2060" i="1"/>
  <c r="U2060" i="1" s="1"/>
  <c r="E2059" i="1"/>
  <c r="W2059" i="1"/>
  <c r="S2149" i="1"/>
  <c r="I2062" i="1"/>
  <c r="J2061" i="1"/>
  <c r="M2061" i="1"/>
  <c r="Y2150" i="1"/>
  <c r="R2150" i="1"/>
  <c r="C2150" i="1"/>
  <c r="AA2150" i="1"/>
  <c r="H2150" i="1"/>
  <c r="A2151" i="1"/>
  <c r="Q2151" i="1" s="1"/>
  <c r="T2153" i="1"/>
  <c r="D2059" i="1" l="1"/>
  <c r="G2059" i="1" s="1"/>
  <c r="L2058" i="1"/>
  <c r="O2058" i="1" s="1"/>
  <c r="P2058" i="1" s="1"/>
  <c r="F2058" i="1"/>
  <c r="N2061" i="1"/>
  <c r="X2055" i="1"/>
  <c r="K2061" i="1"/>
  <c r="U2061" i="1" s="1"/>
  <c r="E2060" i="1"/>
  <c r="S2150" i="1"/>
  <c r="W2060" i="1"/>
  <c r="X2057" i="1"/>
  <c r="B2056" i="1"/>
  <c r="J2062" i="1"/>
  <c r="I2063" i="1"/>
  <c r="M2062" i="1"/>
  <c r="Y2151" i="1"/>
  <c r="R2151" i="1"/>
  <c r="H2151" i="1"/>
  <c r="A2152" i="1"/>
  <c r="Q2152" i="1" s="1"/>
  <c r="T2154" i="1"/>
  <c r="C2151" i="1"/>
  <c r="AA2151" i="1"/>
  <c r="L2059" i="1" l="1"/>
  <c r="O2059" i="1" s="1"/>
  <c r="P2059" i="1" s="1"/>
  <c r="F2059" i="1"/>
  <c r="N2062" i="1"/>
  <c r="D2060" i="1"/>
  <c r="B2055" i="1"/>
  <c r="K2062" i="1"/>
  <c r="U2062" i="1" s="1"/>
  <c r="E2061" i="1"/>
  <c r="S2151" i="1"/>
  <c r="W2061" i="1"/>
  <c r="B2057" i="1"/>
  <c r="X2058" i="1"/>
  <c r="M2063" i="1"/>
  <c r="I2064" i="1"/>
  <c r="J2063" i="1"/>
  <c r="R2152" i="1"/>
  <c r="Y2152" i="1"/>
  <c r="AA2152" i="1"/>
  <c r="C2152" i="1"/>
  <c r="A2153" i="1"/>
  <c r="Q2153" i="1" s="1"/>
  <c r="H2152" i="1"/>
  <c r="T2155" i="1"/>
  <c r="F2060" i="1" l="1"/>
  <c r="N2063" i="1"/>
  <c r="D2061" i="1"/>
  <c r="L2061" i="1" s="1"/>
  <c r="O2061" i="1" s="1"/>
  <c r="G2060" i="1"/>
  <c r="L2060" i="1"/>
  <c r="O2060" i="1" s="1"/>
  <c r="P2060" i="1" s="1"/>
  <c r="K2063" i="1"/>
  <c r="U2063" i="1" s="1"/>
  <c r="E2062" i="1"/>
  <c r="S2152" i="1"/>
  <c r="W2062" i="1"/>
  <c r="X2059" i="1"/>
  <c r="B2058" i="1"/>
  <c r="J2064" i="1"/>
  <c r="I2065" i="1"/>
  <c r="M2064" i="1"/>
  <c r="Y2153" i="1"/>
  <c r="R2153" i="1"/>
  <c r="A2154" i="1"/>
  <c r="Q2154" i="1" s="1"/>
  <c r="H2153" i="1"/>
  <c r="T2156" i="1"/>
  <c r="AA2153" i="1"/>
  <c r="C2153" i="1"/>
  <c r="N2064" i="1" l="1"/>
  <c r="F2061" i="1"/>
  <c r="G2061" i="1"/>
  <c r="D2062" i="1"/>
  <c r="L2062" i="1" s="1"/>
  <c r="O2062" i="1" s="1"/>
  <c r="K2064" i="1"/>
  <c r="U2064" i="1" s="1"/>
  <c r="E2063" i="1"/>
  <c r="P2061" i="1"/>
  <c r="W2063" i="1"/>
  <c r="S2153" i="1"/>
  <c r="B2059" i="1"/>
  <c r="X2060" i="1"/>
  <c r="I2066" i="1"/>
  <c r="J2065" i="1"/>
  <c r="M2065" i="1"/>
  <c r="R2154" i="1"/>
  <c r="Y2154" i="1"/>
  <c r="AA2154" i="1"/>
  <c r="C2154" i="1"/>
  <c r="T2157" i="1"/>
  <c r="A2155" i="1"/>
  <c r="Q2155" i="1" s="1"/>
  <c r="H2154" i="1"/>
  <c r="N2065" i="1" l="1"/>
  <c r="D2063" i="1"/>
  <c r="L2063" i="1" s="1"/>
  <c r="O2063" i="1" s="1"/>
  <c r="G2062" i="1"/>
  <c r="F2062" i="1"/>
  <c r="X2061" i="1"/>
  <c r="B2061" i="1" s="1"/>
  <c r="K2065" i="1"/>
  <c r="U2065" i="1" s="1"/>
  <c r="E2064" i="1"/>
  <c r="W2064" i="1"/>
  <c r="S2154" i="1"/>
  <c r="B2060" i="1"/>
  <c r="P2062" i="1"/>
  <c r="I2067" i="1"/>
  <c r="M2066" i="1"/>
  <c r="J2066" i="1"/>
  <c r="Y2155" i="1"/>
  <c r="R2155" i="1"/>
  <c r="H2155" i="1"/>
  <c r="A2156" i="1"/>
  <c r="Q2156" i="1" s="1"/>
  <c r="AA2155" i="1"/>
  <c r="C2155" i="1"/>
  <c r="T2158" i="1"/>
  <c r="N2066" i="1" l="1"/>
  <c r="G2063" i="1"/>
  <c r="F2063" i="1"/>
  <c r="D2064" i="1"/>
  <c r="G2064" i="1" s="1"/>
  <c r="K2066" i="1"/>
  <c r="U2066" i="1" s="1"/>
  <c r="E2065" i="1"/>
  <c r="W2065" i="1"/>
  <c r="S2155" i="1"/>
  <c r="X2062" i="1"/>
  <c r="P2063" i="1"/>
  <c r="M2067" i="1"/>
  <c r="J2067" i="1"/>
  <c r="I2068" i="1"/>
  <c r="R2156" i="1"/>
  <c r="Y2156" i="1"/>
  <c r="H2156" i="1"/>
  <c r="A2157" i="1"/>
  <c r="Q2157" i="1" s="1"/>
  <c r="T2159" i="1"/>
  <c r="AA2156" i="1"/>
  <c r="C2156" i="1"/>
  <c r="N2067" i="1" l="1"/>
  <c r="L2064" i="1"/>
  <c r="O2064" i="1" s="1"/>
  <c r="P2064" i="1" s="1"/>
  <c r="D2065" i="1"/>
  <c r="L2065" i="1" s="1"/>
  <c r="O2065" i="1" s="1"/>
  <c r="F2064" i="1"/>
  <c r="K2067" i="1"/>
  <c r="U2067" i="1" s="1"/>
  <c r="E2066" i="1"/>
  <c r="S2156" i="1"/>
  <c r="W2066" i="1"/>
  <c r="X2063" i="1"/>
  <c r="B2062" i="1"/>
  <c r="I2069" i="1"/>
  <c r="J2068" i="1"/>
  <c r="M2068" i="1"/>
  <c r="R2157" i="1"/>
  <c r="Y2157" i="1"/>
  <c r="T2160" i="1"/>
  <c r="C2157" i="1"/>
  <c r="AA2157" i="1"/>
  <c r="H2157" i="1"/>
  <c r="A2158" i="1"/>
  <c r="Q2158" i="1" s="1"/>
  <c r="N2068" i="1" l="1"/>
  <c r="G2065" i="1"/>
  <c r="D2066" i="1"/>
  <c r="G2066" i="1" s="1"/>
  <c r="F2065" i="1"/>
  <c r="K2068" i="1"/>
  <c r="U2068" i="1" s="1"/>
  <c r="E2067" i="1"/>
  <c r="X2064" i="1"/>
  <c r="W2067" i="1"/>
  <c r="S2157" i="1"/>
  <c r="P2065" i="1"/>
  <c r="B2063" i="1"/>
  <c r="J2069" i="1"/>
  <c r="I2070" i="1"/>
  <c r="M2069" i="1"/>
  <c r="R2158" i="1"/>
  <c r="Y2158" i="1"/>
  <c r="A2159" i="1"/>
  <c r="Q2159" i="1" s="1"/>
  <c r="H2158" i="1"/>
  <c r="T2161" i="1"/>
  <c r="AA2158" i="1"/>
  <c r="C2158" i="1"/>
  <c r="N2069" i="1" l="1"/>
  <c r="L2066" i="1"/>
  <c r="O2066" i="1" s="1"/>
  <c r="P2066" i="1" s="1"/>
  <c r="F2066" i="1"/>
  <c r="D2067" i="1"/>
  <c r="L2067" i="1" s="1"/>
  <c r="O2067" i="1" s="1"/>
  <c r="K2069" i="1"/>
  <c r="U2069" i="1" s="1"/>
  <c r="E2068" i="1"/>
  <c r="B2064" i="1"/>
  <c r="W2068" i="1"/>
  <c r="S2158" i="1"/>
  <c r="X2065" i="1"/>
  <c r="I2071" i="1"/>
  <c r="M2070" i="1"/>
  <c r="J2070" i="1"/>
  <c r="Y2159" i="1"/>
  <c r="R2159" i="1"/>
  <c r="T2162" i="1"/>
  <c r="AA2159" i="1"/>
  <c r="C2159" i="1"/>
  <c r="H2159" i="1"/>
  <c r="A2160" i="1"/>
  <c r="Q2160" i="1" s="1"/>
  <c r="N2070" i="1" l="1"/>
  <c r="D2068" i="1"/>
  <c r="G2068" i="1" s="1"/>
  <c r="F2067" i="1"/>
  <c r="G2067" i="1"/>
  <c r="K2070" i="1"/>
  <c r="U2070" i="1" s="1"/>
  <c r="X2066" i="1"/>
  <c r="E2069" i="1"/>
  <c r="W2069" i="1"/>
  <c r="S2159" i="1"/>
  <c r="P2067" i="1"/>
  <c r="B2065" i="1"/>
  <c r="J2071" i="1"/>
  <c r="I2072" i="1"/>
  <c r="M2071" i="1"/>
  <c r="R2160" i="1"/>
  <c r="Y2160" i="1"/>
  <c r="AA2160" i="1"/>
  <c r="C2160" i="1"/>
  <c r="H2160" i="1"/>
  <c r="A2161" i="1"/>
  <c r="Q2161" i="1" s="1"/>
  <c r="T2163" i="1"/>
  <c r="N2071" i="1" l="1"/>
  <c r="L2068" i="1"/>
  <c r="O2068" i="1" s="1"/>
  <c r="P2068" i="1" s="1"/>
  <c r="F2068" i="1"/>
  <c r="D2069" i="1"/>
  <c r="G2069" i="1" s="1"/>
  <c r="B2066" i="1"/>
  <c r="K2071" i="1"/>
  <c r="U2071" i="1" s="1"/>
  <c r="E2070" i="1"/>
  <c r="W2070" i="1"/>
  <c r="S2160" i="1"/>
  <c r="X2067" i="1"/>
  <c r="I2073" i="1"/>
  <c r="M2072" i="1"/>
  <c r="J2072" i="1"/>
  <c r="Y2161" i="1"/>
  <c r="R2161" i="1"/>
  <c r="C2161" i="1"/>
  <c r="AA2161" i="1"/>
  <c r="T2164" i="1"/>
  <c r="H2161" i="1"/>
  <c r="A2162" i="1"/>
  <c r="Q2162" i="1" s="1"/>
  <c r="N2072" i="1" l="1"/>
  <c r="L2069" i="1"/>
  <c r="O2069" i="1" s="1"/>
  <c r="P2069" i="1" s="1"/>
  <c r="F2069" i="1"/>
  <c r="D2070" i="1"/>
  <c r="G2070" i="1" s="1"/>
  <c r="K2072" i="1"/>
  <c r="U2072" i="1" s="1"/>
  <c r="E2071" i="1"/>
  <c r="W2071" i="1"/>
  <c r="S2161" i="1"/>
  <c r="B2067" i="1"/>
  <c r="X2068" i="1"/>
  <c r="M2073" i="1"/>
  <c r="J2073" i="1"/>
  <c r="I2074" i="1"/>
  <c r="R2162" i="1"/>
  <c r="Y2162" i="1"/>
  <c r="A2163" i="1"/>
  <c r="Q2163" i="1" s="1"/>
  <c r="H2162" i="1"/>
  <c r="T2165" i="1"/>
  <c r="AA2162" i="1"/>
  <c r="C2162" i="1"/>
  <c r="N2073" i="1" l="1"/>
  <c r="F2070" i="1"/>
  <c r="L2070" i="1"/>
  <c r="O2070" i="1" s="1"/>
  <c r="P2070" i="1" s="1"/>
  <c r="D2071" i="1"/>
  <c r="G2071" i="1" s="1"/>
  <c r="K2073" i="1"/>
  <c r="U2073" i="1" s="1"/>
  <c r="E2072" i="1"/>
  <c r="W2072" i="1"/>
  <c r="S2162" i="1"/>
  <c r="X2069" i="1"/>
  <c r="B2068" i="1"/>
  <c r="J2074" i="1"/>
  <c r="M2074" i="1"/>
  <c r="I2075" i="1"/>
  <c r="Y2163" i="1"/>
  <c r="R2163" i="1"/>
  <c r="T2166" i="1"/>
  <c r="AA2163" i="1"/>
  <c r="C2163" i="1"/>
  <c r="H2163" i="1"/>
  <c r="A2164" i="1"/>
  <c r="Q2164" i="1" s="1"/>
  <c r="N2074" i="1" l="1"/>
  <c r="L2071" i="1"/>
  <c r="O2071" i="1" s="1"/>
  <c r="P2071" i="1" s="1"/>
  <c r="F2071" i="1"/>
  <c r="D2072" i="1"/>
  <c r="G2072" i="1" s="1"/>
  <c r="K2074" i="1"/>
  <c r="U2074" i="1" s="1"/>
  <c r="E2073" i="1"/>
  <c r="S2163" i="1"/>
  <c r="W2073" i="1"/>
  <c r="X2070" i="1"/>
  <c r="B2069" i="1"/>
  <c r="J2075" i="1"/>
  <c r="I2076" i="1"/>
  <c r="M2075" i="1"/>
  <c r="R2164" i="1"/>
  <c r="Y2164" i="1"/>
  <c r="H2164" i="1"/>
  <c r="A2165" i="1"/>
  <c r="Q2165" i="1" s="1"/>
  <c r="AA2164" i="1"/>
  <c r="C2164" i="1"/>
  <c r="T2167" i="1"/>
  <c r="N2075" i="1" l="1"/>
  <c r="L2072" i="1"/>
  <c r="O2072" i="1" s="1"/>
  <c r="P2072" i="1" s="1"/>
  <c r="D2073" i="1"/>
  <c r="L2073" i="1" s="1"/>
  <c r="O2073" i="1" s="1"/>
  <c r="F2072" i="1"/>
  <c r="X2071" i="1"/>
  <c r="K2075" i="1"/>
  <c r="U2075" i="1" s="1"/>
  <c r="E2074" i="1"/>
  <c r="S2164" i="1"/>
  <c r="W2074" i="1"/>
  <c r="B2070" i="1"/>
  <c r="I2077" i="1"/>
  <c r="J2076" i="1"/>
  <c r="M2076" i="1"/>
  <c r="R2165" i="1"/>
  <c r="Y2165" i="1"/>
  <c r="H2165" i="1"/>
  <c r="A2166" i="1"/>
  <c r="Q2166" i="1" s="1"/>
  <c r="T2168" i="1"/>
  <c r="C2165" i="1"/>
  <c r="AA2165" i="1"/>
  <c r="N2076" i="1" l="1"/>
  <c r="D2074" i="1"/>
  <c r="G2074" i="1" s="1"/>
  <c r="G2073" i="1"/>
  <c r="F2073" i="1"/>
  <c r="B2071" i="1"/>
  <c r="X2072" i="1"/>
  <c r="K2076" i="1"/>
  <c r="U2076" i="1" s="1"/>
  <c r="E2075" i="1"/>
  <c r="S2165" i="1"/>
  <c r="W2075" i="1"/>
  <c r="P2073" i="1"/>
  <c r="M2077" i="1"/>
  <c r="J2077" i="1"/>
  <c r="I2078" i="1"/>
  <c r="Y2166" i="1"/>
  <c r="R2166" i="1"/>
  <c r="T2169" i="1"/>
  <c r="AA2166" i="1"/>
  <c r="C2166" i="1"/>
  <c r="A2167" i="1"/>
  <c r="Q2167" i="1" s="1"/>
  <c r="H2166" i="1"/>
  <c r="N2077" i="1" l="1"/>
  <c r="D2075" i="1"/>
  <c r="G2075" i="1" s="1"/>
  <c r="L2074" i="1"/>
  <c r="O2074" i="1" s="1"/>
  <c r="P2074" i="1" s="1"/>
  <c r="F2074" i="1"/>
  <c r="B2072" i="1"/>
  <c r="K2077" i="1"/>
  <c r="U2077" i="1" s="1"/>
  <c r="E2076" i="1"/>
  <c r="W2076" i="1"/>
  <c r="S2166" i="1"/>
  <c r="X2073" i="1"/>
  <c r="I2079" i="1"/>
  <c r="M2078" i="1"/>
  <c r="J2078" i="1"/>
  <c r="Y2167" i="1"/>
  <c r="R2167" i="1"/>
  <c r="H2167" i="1"/>
  <c r="A2168" i="1"/>
  <c r="Q2168" i="1" s="1"/>
  <c r="T2170" i="1"/>
  <c r="AA2167" i="1"/>
  <c r="C2167" i="1"/>
  <c r="N2078" i="1" l="1"/>
  <c r="L2075" i="1"/>
  <c r="O2075" i="1" s="1"/>
  <c r="P2075" i="1" s="1"/>
  <c r="D2076" i="1"/>
  <c r="L2076" i="1" s="1"/>
  <c r="O2076" i="1" s="1"/>
  <c r="F2075" i="1"/>
  <c r="K2078" i="1"/>
  <c r="U2078" i="1" s="1"/>
  <c r="E2077" i="1"/>
  <c r="S2167" i="1"/>
  <c r="W2077" i="1"/>
  <c r="X2074" i="1"/>
  <c r="B2073" i="1"/>
  <c r="J2079" i="1"/>
  <c r="M2079" i="1"/>
  <c r="N2079" i="1" s="1"/>
  <c r="I2080" i="1"/>
  <c r="R2168" i="1"/>
  <c r="Y2168" i="1"/>
  <c r="AA2168" i="1"/>
  <c r="C2168" i="1"/>
  <c r="H2168" i="1"/>
  <c r="A2169" i="1"/>
  <c r="Q2169" i="1" s="1"/>
  <c r="T2171" i="1"/>
  <c r="D2077" i="1" l="1"/>
  <c r="G2077" i="1" s="1"/>
  <c r="G2076" i="1"/>
  <c r="F2076" i="1"/>
  <c r="P2076" i="1"/>
  <c r="K2079" i="1"/>
  <c r="U2079" i="1" s="1"/>
  <c r="E2078" i="1"/>
  <c r="W2078" i="1"/>
  <c r="S2168" i="1"/>
  <c r="B2074" i="1"/>
  <c r="X2075" i="1"/>
  <c r="M2080" i="1"/>
  <c r="N2080" i="1" s="1"/>
  <c r="J2080" i="1"/>
  <c r="I2081" i="1"/>
  <c r="Y2169" i="1"/>
  <c r="R2169" i="1"/>
  <c r="H2169" i="1"/>
  <c r="A2170" i="1"/>
  <c r="Q2170" i="1" s="1"/>
  <c r="C2169" i="1"/>
  <c r="AA2169" i="1"/>
  <c r="T2172" i="1"/>
  <c r="L2077" i="1" l="1"/>
  <c r="O2077" i="1" s="1"/>
  <c r="P2077" i="1" s="1"/>
  <c r="D2078" i="1"/>
  <c r="G2078" i="1" s="1"/>
  <c r="F2077" i="1"/>
  <c r="X2076" i="1"/>
  <c r="K2080" i="1"/>
  <c r="U2080" i="1" s="1"/>
  <c r="E2079" i="1"/>
  <c r="S2169" i="1"/>
  <c r="W2079" i="1"/>
  <c r="B2075" i="1"/>
  <c r="I2082" i="1"/>
  <c r="J2081" i="1"/>
  <c r="R2170" i="1"/>
  <c r="Y2170" i="1"/>
  <c r="T2173" i="1"/>
  <c r="AA2170" i="1"/>
  <c r="C2170" i="1"/>
  <c r="A2171" i="1"/>
  <c r="Q2171" i="1" s="1"/>
  <c r="H2170" i="1"/>
  <c r="D2079" i="1" l="1"/>
  <c r="L2079" i="1" s="1"/>
  <c r="O2079" i="1" s="1"/>
  <c r="L2078" i="1"/>
  <c r="O2078" i="1" s="1"/>
  <c r="P2078" i="1" s="1"/>
  <c r="F2078" i="1"/>
  <c r="B2076" i="1"/>
  <c r="K2081" i="1"/>
  <c r="U2081" i="1" s="1"/>
  <c r="E2080" i="1"/>
  <c r="S2170" i="1"/>
  <c r="W2080" i="1"/>
  <c r="X2077" i="1"/>
  <c r="I2083" i="1"/>
  <c r="J2082" i="1"/>
  <c r="Y2171" i="1"/>
  <c r="R2171" i="1"/>
  <c r="AA2171" i="1"/>
  <c r="C2171" i="1"/>
  <c r="H2171" i="1"/>
  <c r="A2172" i="1"/>
  <c r="Q2172" i="1" s="1"/>
  <c r="T2174" i="1"/>
  <c r="G2079" i="1" l="1"/>
  <c r="D2080" i="1"/>
  <c r="L2080" i="1" s="1"/>
  <c r="F2079" i="1"/>
  <c r="K2082" i="1"/>
  <c r="U2082" i="1" s="1"/>
  <c r="E2081" i="1"/>
  <c r="S2171" i="1"/>
  <c r="W2081" i="1"/>
  <c r="P2079" i="1"/>
  <c r="X2078" i="1"/>
  <c r="B2077" i="1"/>
  <c r="J2083" i="1"/>
  <c r="I2084" i="1"/>
  <c r="R2172" i="1"/>
  <c r="Y2172" i="1"/>
  <c r="AA2172" i="1"/>
  <c r="C2172" i="1"/>
  <c r="T2175" i="1"/>
  <c r="H2172" i="1"/>
  <c r="A2173" i="1"/>
  <c r="Q2173" i="1" s="1"/>
  <c r="G2080" i="1" l="1"/>
  <c r="F2080" i="1"/>
  <c r="D2081" i="1"/>
  <c r="L2081" i="1" s="1"/>
  <c r="K2083" i="1"/>
  <c r="U2083" i="1" s="1"/>
  <c r="E2082" i="1"/>
  <c r="W2082" i="1"/>
  <c r="S2172" i="1"/>
  <c r="X2079" i="1"/>
  <c r="B2078" i="1"/>
  <c r="I2085" i="1"/>
  <c r="J2084" i="1"/>
  <c r="G2081" i="1"/>
  <c r="O2080" i="1"/>
  <c r="M2081" i="1"/>
  <c r="R2173" i="1"/>
  <c r="Y2173" i="1"/>
  <c r="C2173" i="1"/>
  <c r="AA2173" i="1"/>
  <c r="T2176" i="1"/>
  <c r="H2173" i="1"/>
  <c r="A2174" i="1"/>
  <c r="Q2174" i="1" s="1"/>
  <c r="D2082" i="1" l="1"/>
  <c r="F2081" i="1"/>
  <c r="K2084" i="1"/>
  <c r="U2084" i="1" s="1"/>
  <c r="E2083" i="1"/>
  <c r="D2083" i="1" s="1"/>
  <c r="L2082" i="1"/>
  <c r="S2173" i="1"/>
  <c r="W2083" i="1"/>
  <c r="P2080" i="1"/>
  <c r="B2079" i="1"/>
  <c r="G2082" i="1"/>
  <c r="F2082" i="1"/>
  <c r="J2085" i="1"/>
  <c r="I2086" i="1"/>
  <c r="N2081" i="1"/>
  <c r="O2081" i="1" s="1"/>
  <c r="M2082" i="1"/>
  <c r="R2174" i="1"/>
  <c r="Y2174" i="1"/>
  <c r="T2177" i="1"/>
  <c r="AA2174" i="1"/>
  <c r="C2174" i="1"/>
  <c r="A2175" i="1"/>
  <c r="Q2175" i="1" s="1"/>
  <c r="H2174" i="1"/>
  <c r="K2085" i="1" l="1"/>
  <c r="U2085" i="1" s="1"/>
  <c r="E2084" i="1"/>
  <c r="D2084" i="1" s="1"/>
  <c r="W2084" i="1"/>
  <c r="S2174" i="1"/>
  <c r="P2081" i="1"/>
  <c r="X2080" i="1"/>
  <c r="L2083" i="1"/>
  <c r="F2083" i="1"/>
  <c r="G2083" i="1"/>
  <c r="J2086" i="1"/>
  <c r="I2087" i="1"/>
  <c r="N2082" i="1"/>
  <c r="M2083" i="1"/>
  <c r="M2084" i="1" s="1"/>
  <c r="M2085" i="1" s="1"/>
  <c r="M2086" i="1" s="1"/>
  <c r="Y2175" i="1"/>
  <c r="R2175" i="1"/>
  <c r="H2175" i="1"/>
  <c r="A2176" i="1"/>
  <c r="Q2176" i="1" s="1"/>
  <c r="AA2175" i="1"/>
  <c r="C2175" i="1"/>
  <c r="T2178" i="1"/>
  <c r="K2086" i="1" l="1"/>
  <c r="U2086" i="1" s="1"/>
  <c r="E2085" i="1"/>
  <c r="D2085" i="1" s="1"/>
  <c r="W2085" i="1"/>
  <c r="S2175" i="1"/>
  <c r="B2080" i="1"/>
  <c r="F2084" i="1"/>
  <c r="X2081" i="1"/>
  <c r="G2084" i="1"/>
  <c r="L2084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K2087" i="1" l="1"/>
  <c r="U2087" i="1" s="1"/>
  <c r="E2086" i="1"/>
  <c r="D2086" i="1" s="1"/>
  <c r="S2176" i="1"/>
  <c r="W2086" i="1"/>
  <c r="P2082" i="1"/>
  <c r="G2085" i="1"/>
  <c r="B2081" i="1"/>
  <c r="L2085" i="1"/>
  <c r="F2085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K2088" i="1" l="1"/>
  <c r="U2088" i="1" s="1"/>
  <c r="E2087" i="1"/>
  <c r="D2087" i="1" s="1"/>
  <c r="S2177" i="1"/>
  <c r="W2087" i="1"/>
  <c r="G2086" i="1"/>
  <c r="P2083" i="1"/>
  <c r="X2082" i="1"/>
  <c r="O2084" i="1"/>
  <c r="N2085" i="1"/>
  <c r="I2090" i="1"/>
  <c r="J2089" i="1"/>
  <c r="M2089" i="1"/>
  <c r="L2086" i="1"/>
  <c r="F2086" i="1"/>
  <c r="R2178" i="1"/>
  <c r="Y2178" i="1"/>
  <c r="AA2178" i="1"/>
  <c r="C2178" i="1"/>
  <c r="A2179" i="1"/>
  <c r="Q2179" i="1" s="1"/>
  <c r="H2178" i="1"/>
  <c r="T2181" i="1"/>
  <c r="K2089" i="1" l="1"/>
  <c r="U2089" i="1" s="1"/>
  <c r="E2088" i="1"/>
  <c r="D2088" i="1" s="1"/>
  <c r="L2087" i="1"/>
  <c r="W2088" i="1"/>
  <c r="S2178" i="1"/>
  <c r="P2084" i="1"/>
  <c r="X2083" i="1"/>
  <c r="B2082" i="1"/>
  <c r="I2091" i="1"/>
  <c r="J2090" i="1"/>
  <c r="M2090" i="1"/>
  <c r="G2087" i="1"/>
  <c r="F2087" i="1"/>
  <c r="O2085" i="1"/>
  <c r="N2086" i="1"/>
  <c r="Y2179" i="1"/>
  <c r="R2179" i="1"/>
  <c r="T2182" i="1"/>
  <c r="AA2179" i="1"/>
  <c r="C2179" i="1"/>
  <c r="H2179" i="1"/>
  <c r="A2180" i="1"/>
  <c r="Q2180" i="1" s="1"/>
  <c r="K2090" i="1" l="1"/>
  <c r="U2090" i="1" s="1"/>
  <c r="E2089" i="1"/>
  <c r="D2089" i="1" s="1"/>
  <c r="W2089" i="1"/>
  <c r="S2179" i="1"/>
  <c r="L2088" i="1"/>
  <c r="P2085" i="1"/>
  <c r="B2083" i="1"/>
  <c r="X2084" i="1"/>
  <c r="G2088" i="1"/>
  <c r="F2088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K2091" i="1" l="1"/>
  <c r="U2091" i="1" s="1"/>
  <c r="E2090" i="1"/>
  <c r="D2090" i="1" s="1"/>
  <c r="S2180" i="1"/>
  <c r="W2090" i="1"/>
  <c r="P2086" i="1"/>
  <c r="L2089" i="1"/>
  <c r="B2084" i="1"/>
  <c r="X2085" i="1"/>
  <c r="N2088" i="1"/>
  <c r="O2087" i="1"/>
  <c r="I2093" i="1"/>
  <c r="J2092" i="1"/>
  <c r="M2092" i="1"/>
  <c r="G2089" i="1"/>
  <c r="F2089" i="1"/>
  <c r="R2181" i="1"/>
  <c r="Y2181" i="1"/>
  <c r="C2181" i="1"/>
  <c r="AA2181" i="1"/>
  <c r="H2181" i="1"/>
  <c r="A2182" i="1"/>
  <c r="Q2182" i="1" s="1"/>
  <c r="T2184" i="1"/>
  <c r="K2092" i="1" l="1"/>
  <c r="U2092" i="1" s="1"/>
  <c r="E2091" i="1"/>
  <c r="D2091" i="1" s="1"/>
  <c r="W2091" i="1"/>
  <c r="S2181" i="1"/>
  <c r="L2090" i="1"/>
  <c r="P2087" i="1"/>
  <c r="B2085" i="1"/>
  <c r="X2086" i="1"/>
  <c r="F2090" i="1"/>
  <c r="I2094" i="1"/>
  <c r="J2093" i="1"/>
  <c r="M2093" i="1"/>
  <c r="G2090" i="1"/>
  <c r="O2088" i="1"/>
  <c r="N2089" i="1"/>
  <c r="Y2182" i="1"/>
  <c r="R2182" i="1"/>
  <c r="AA2182" i="1"/>
  <c r="C2182" i="1"/>
  <c r="A2183" i="1"/>
  <c r="Q2183" i="1" s="1"/>
  <c r="H2182" i="1"/>
  <c r="T2185" i="1"/>
  <c r="K2093" i="1" l="1"/>
  <c r="U2093" i="1" s="1"/>
  <c r="E2092" i="1"/>
  <c r="D2092" i="1" s="1"/>
  <c r="S2182" i="1"/>
  <c r="W2092" i="1"/>
  <c r="P2088" i="1"/>
  <c r="G2091" i="1"/>
  <c r="B2086" i="1"/>
  <c r="X2087" i="1"/>
  <c r="I2095" i="1"/>
  <c r="J2094" i="1"/>
  <c r="M2094" i="1"/>
  <c r="L2091" i="1"/>
  <c r="F2091" i="1"/>
  <c r="N2090" i="1"/>
  <c r="O2089" i="1"/>
  <c r="R2183" i="1"/>
  <c r="Y2183" i="1"/>
  <c r="T2186" i="1"/>
  <c r="AA2183" i="1"/>
  <c r="C2183" i="1"/>
  <c r="H2183" i="1"/>
  <c r="A2184" i="1"/>
  <c r="Q2184" i="1" s="1"/>
  <c r="K2094" i="1" l="1"/>
  <c r="U2094" i="1" s="1"/>
  <c r="E2093" i="1"/>
  <c r="D2093" i="1" s="1"/>
  <c r="W2093" i="1"/>
  <c r="S2183" i="1"/>
  <c r="B2087" i="1"/>
  <c r="P2089" i="1"/>
  <c r="F2092" i="1"/>
  <c r="X2088" i="1"/>
  <c r="N2091" i="1"/>
  <c r="N2092" i="1" s="1"/>
  <c r="O2090" i="1"/>
  <c r="L2092" i="1"/>
  <c r="I2096" i="1"/>
  <c r="J2095" i="1"/>
  <c r="M2095" i="1"/>
  <c r="G2092" i="1"/>
  <c r="Y2184" i="1"/>
  <c r="R2184" i="1"/>
  <c r="AA2184" i="1"/>
  <c r="C2184" i="1"/>
  <c r="H2184" i="1"/>
  <c r="A2185" i="1"/>
  <c r="Q2185" i="1" s="1"/>
  <c r="T2187" i="1"/>
  <c r="K2095" i="1" l="1"/>
  <c r="U2095" i="1" s="1"/>
  <c r="E2094" i="1"/>
  <c r="D2094" i="1" s="1"/>
  <c r="W2094" i="1"/>
  <c r="S2184" i="1"/>
  <c r="O2091" i="1"/>
  <c r="P2090" i="1"/>
  <c r="B2088" i="1"/>
  <c r="X2089" i="1"/>
  <c r="G2093" i="1"/>
  <c r="F2093" i="1"/>
  <c r="L2093" i="1"/>
  <c r="O2092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K2096" i="1" l="1"/>
  <c r="U2096" i="1" s="1"/>
  <c r="E2095" i="1"/>
  <c r="D2095" i="1" s="1"/>
  <c r="P2091" i="1"/>
  <c r="S2185" i="1"/>
  <c r="W2095" i="1"/>
  <c r="L2094" i="1"/>
  <c r="O2094" i="1" s="1"/>
  <c r="P2092" i="1"/>
  <c r="B2089" i="1"/>
  <c r="X2090" i="1"/>
  <c r="G2094" i="1"/>
  <c r="F2094" i="1"/>
  <c r="J2097" i="1"/>
  <c r="I2098" i="1"/>
  <c r="M2097" i="1"/>
  <c r="N2097" i="1"/>
  <c r="O2093" i="1"/>
  <c r="R2186" i="1"/>
  <c r="Y2186" i="1"/>
  <c r="T2189" i="1"/>
  <c r="AA2186" i="1"/>
  <c r="C2186" i="1"/>
  <c r="A2187" i="1"/>
  <c r="Q2187" i="1" s="1"/>
  <c r="H2186" i="1"/>
  <c r="K2097" i="1" l="1"/>
  <c r="U2097" i="1" s="1"/>
  <c r="X2091" i="1"/>
  <c r="E2096" i="1"/>
  <c r="D2096" i="1" s="1"/>
  <c r="P2094" i="1"/>
  <c r="S2186" i="1"/>
  <c r="W2096" i="1"/>
  <c r="P2093" i="1"/>
  <c r="L2095" i="1"/>
  <c r="O2095" i="1" s="1"/>
  <c r="B2090" i="1"/>
  <c r="X2092" i="1"/>
  <c r="J2098" i="1"/>
  <c r="I2099" i="1"/>
  <c r="M2098" i="1"/>
  <c r="N2098" i="1"/>
  <c r="G2095" i="1"/>
  <c r="F2095" i="1"/>
  <c r="Y2187" i="1"/>
  <c r="R2187" i="1"/>
  <c r="AA2187" i="1"/>
  <c r="C2187" i="1"/>
  <c r="H2187" i="1"/>
  <c r="A2188" i="1"/>
  <c r="Q2188" i="1" s="1"/>
  <c r="T2190" i="1"/>
  <c r="X2094" i="1" l="1"/>
  <c r="B2091" i="1"/>
  <c r="K2098" i="1"/>
  <c r="U2098" i="1" s="1"/>
  <c r="E2097" i="1"/>
  <c r="D2097" i="1" s="1"/>
  <c r="W2097" i="1"/>
  <c r="S2187" i="1"/>
  <c r="B2092" i="1"/>
  <c r="X2093" i="1"/>
  <c r="P2095" i="1"/>
  <c r="L2096" i="1"/>
  <c r="O2096" i="1" s="1"/>
  <c r="F2096" i="1"/>
  <c r="G2096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B2094" i="1" l="1"/>
  <c r="K2099" i="1"/>
  <c r="U2099" i="1" s="1"/>
  <c r="E2098" i="1"/>
  <c r="D2098" i="1" s="1"/>
  <c r="W2098" i="1"/>
  <c r="S2188" i="1"/>
  <c r="X2095" i="1"/>
  <c r="B2093" i="1"/>
  <c r="G2097" i="1"/>
  <c r="P2096" i="1"/>
  <c r="I2101" i="1"/>
  <c r="J2100" i="1"/>
  <c r="M2100" i="1"/>
  <c r="N2100" i="1"/>
  <c r="L2097" i="1"/>
  <c r="O2097" i="1" s="1"/>
  <c r="F2097" i="1"/>
  <c r="R2189" i="1"/>
  <c r="Y2189" i="1"/>
  <c r="T2192" i="1"/>
  <c r="AA2189" i="1"/>
  <c r="C2189" i="1"/>
  <c r="H2189" i="1"/>
  <c r="A2190" i="1"/>
  <c r="Q2190" i="1" s="1"/>
  <c r="K2100" i="1" l="1"/>
  <c r="U2100" i="1" s="1"/>
  <c r="E2099" i="1"/>
  <c r="D2099" i="1" s="1"/>
  <c r="S2189" i="1"/>
  <c r="W2099" i="1"/>
  <c r="L2098" i="1"/>
  <c r="O2098" i="1" s="1"/>
  <c r="X2096" i="1"/>
  <c r="P2097" i="1"/>
  <c r="B2095" i="1"/>
  <c r="G2098" i="1"/>
  <c r="F2098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K2101" i="1" l="1"/>
  <c r="U2101" i="1" s="1"/>
  <c r="E2100" i="1"/>
  <c r="D2100" i="1" s="1"/>
  <c r="P2098" i="1"/>
  <c r="W2100" i="1"/>
  <c r="S2190" i="1"/>
  <c r="L2099" i="1"/>
  <c r="O2099" i="1" s="1"/>
  <c r="B2096" i="1"/>
  <c r="X2097" i="1"/>
  <c r="G2099" i="1"/>
  <c r="F2099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X2098" i="1" l="1"/>
  <c r="K2102" i="1"/>
  <c r="U2102" i="1" s="1"/>
  <c r="E2101" i="1"/>
  <c r="D2101" i="1" s="1"/>
  <c r="P2099" i="1"/>
  <c r="W2101" i="1"/>
  <c r="S2191" i="1"/>
  <c r="G2100" i="1"/>
  <c r="L2100" i="1"/>
  <c r="O2100" i="1" s="1"/>
  <c r="B2097" i="1"/>
  <c r="J2103" i="1"/>
  <c r="I2104" i="1"/>
  <c r="M2103" i="1"/>
  <c r="N2103" i="1"/>
  <c r="F2100" i="1"/>
  <c r="Y2192" i="1"/>
  <c r="R2192" i="1"/>
  <c r="AA2192" i="1"/>
  <c r="C2192" i="1"/>
  <c r="A2193" i="1"/>
  <c r="Q2193" i="1" s="1"/>
  <c r="H2192" i="1"/>
  <c r="T2195" i="1"/>
  <c r="X2099" i="1" l="1"/>
  <c r="B2098" i="1"/>
  <c r="K2103" i="1"/>
  <c r="U2103" i="1" s="1"/>
  <c r="E2102" i="1"/>
  <c r="S2192" i="1"/>
  <c r="W2102" i="1"/>
  <c r="L2101" i="1"/>
  <c r="O2101" i="1" s="1"/>
  <c r="P2100" i="1"/>
  <c r="G2101" i="1"/>
  <c r="F2101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B2099" i="1" l="1"/>
  <c r="D2102" i="1"/>
  <c r="F2102" i="1" s="1"/>
  <c r="K2104" i="1"/>
  <c r="U2104" i="1" s="1"/>
  <c r="E2103" i="1"/>
  <c r="W2103" i="1"/>
  <c r="S2193" i="1"/>
  <c r="X2100" i="1"/>
  <c r="P2101" i="1"/>
  <c r="J2105" i="1"/>
  <c r="I2106" i="1"/>
  <c r="M2105" i="1"/>
  <c r="N2105" i="1"/>
  <c r="R2194" i="1"/>
  <c r="Y2194" i="1"/>
  <c r="AA2194" i="1"/>
  <c r="C2194" i="1"/>
  <c r="T2197" i="1"/>
  <c r="A2195" i="1"/>
  <c r="Q2195" i="1" s="1"/>
  <c r="H2194" i="1"/>
  <c r="D2103" i="1" l="1"/>
  <c r="L2103" i="1" s="1"/>
  <c r="O2103" i="1" s="1"/>
  <c r="L2102" i="1"/>
  <c r="O2102" i="1" s="1"/>
  <c r="P2102" i="1" s="1"/>
  <c r="G2102" i="1"/>
  <c r="K2105" i="1"/>
  <c r="U2105" i="1" s="1"/>
  <c r="E2104" i="1"/>
  <c r="S2194" i="1"/>
  <c r="W2104" i="1"/>
  <c r="X2101" i="1"/>
  <c r="B2100" i="1"/>
  <c r="J2106" i="1"/>
  <c r="I2107" i="1"/>
  <c r="M2106" i="1"/>
  <c r="N2106" i="1"/>
  <c r="Y2195" i="1"/>
  <c r="R2195" i="1"/>
  <c r="H2195" i="1"/>
  <c r="A2196" i="1"/>
  <c r="Q2196" i="1" s="1"/>
  <c r="AA2195" i="1"/>
  <c r="C2195" i="1"/>
  <c r="T2198" i="1"/>
  <c r="G2103" i="1" l="1"/>
  <c r="D2104" i="1"/>
  <c r="L2104" i="1" s="1"/>
  <c r="O2104" i="1" s="1"/>
  <c r="F2103" i="1"/>
  <c r="K2106" i="1"/>
  <c r="U2106" i="1" s="1"/>
  <c r="E2105" i="1"/>
  <c r="P2103" i="1"/>
  <c r="S2195" i="1"/>
  <c r="W2105" i="1"/>
  <c r="X2102" i="1"/>
  <c r="B2101" i="1"/>
  <c r="I2108" i="1"/>
  <c r="J2107" i="1"/>
  <c r="M2107" i="1"/>
  <c r="N2107" i="1"/>
  <c r="R2196" i="1"/>
  <c r="Y2196" i="1"/>
  <c r="AA2196" i="1"/>
  <c r="C2196" i="1"/>
  <c r="H2196" i="1"/>
  <c r="A2197" i="1"/>
  <c r="Q2197" i="1" s="1"/>
  <c r="T2199" i="1"/>
  <c r="G2104" i="1" l="1"/>
  <c r="F2104" i="1"/>
  <c r="D2105" i="1"/>
  <c r="G2105" i="1" s="1"/>
  <c r="X2103" i="1"/>
  <c r="K2107" i="1"/>
  <c r="E2106" i="1"/>
  <c r="S2196" i="1"/>
  <c r="W2106" i="1"/>
  <c r="P2104" i="1"/>
  <c r="B2102" i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D2106" i="1" l="1"/>
  <c r="L2106" i="1" s="1"/>
  <c r="O2106" i="1" s="1"/>
  <c r="F2105" i="1"/>
  <c r="L2105" i="1"/>
  <c r="O2105" i="1" s="1"/>
  <c r="P2105" i="1" s="1"/>
  <c r="B2103" i="1"/>
  <c r="K2108" i="1"/>
  <c r="E2107" i="1"/>
  <c r="U2107" i="1"/>
  <c r="S2197" i="1"/>
  <c r="X2104" i="1"/>
  <c r="I2110" i="1"/>
  <c r="J2109" i="1"/>
  <c r="M2109" i="1"/>
  <c r="N2109" i="1"/>
  <c r="R2198" i="1"/>
  <c r="Y2198" i="1"/>
  <c r="T2201" i="1"/>
  <c r="AA2198" i="1"/>
  <c r="C2198" i="1"/>
  <c r="A2199" i="1"/>
  <c r="Q2199" i="1" s="1"/>
  <c r="H2198" i="1"/>
  <c r="G2106" i="1" l="1"/>
  <c r="D2107" i="1"/>
  <c r="L2107" i="1" s="1"/>
  <c r="O2107" i="1" s="1"/>
  <c r="F2106" i="1"/>
  <c r="U2108" i="1"/>
  <c r="W2107" i="1"/>
  <c r="K2109" i="1"/>
  <c r="E2108" i="1"/>
  <c r="S2198" i="1"/>
  <c r="X2105" i="1"/>
  <c r="P2106" i="1"/>
  <c r="B2104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D2108" i="1" l="1"/>
  <c r="G2108" i="1" s="1"/>
  <c r="G2107" i="1"/>
  <c r="F2107" i="1"/>
  <c r="W2108" i="1"/>
  <c r="U2109" i="1"/>
  <c r="K2110" i="1"/>
  <c r="E2109" i="1"/>
  <c r="P2107" i="1"/>
  <c r="S2199" i="1"/>
  <c r="X2106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L2108" i="1" l="1"/>
  <c r="O2108" i="1" s="1"/>
  <c r="P2108" i="1" s="1"/>
  <c r="D2109" i="1"/>
  <c r="L2109" i="1" s="1"/>
  <c r="O2109" i="1" s="1"/>
  <c r="P2109" i="1" s="1"/>
  <c r="F2108" i="1"/>
  <c r="W2109" i="1"/>
  <c r="U2110" i="1"/>
  <c r="X2107" i="1"/>
  <c r="K2111" i="1"/>
  <c r="E2110" i="1"/>
  <c r="S2200" i="1"/>
  <c r="B2106" i="1"/>
  <c r="J2112" i="1"/>
  <c r="I2113" i="1"/>
  <c r="R2201" i="1"/>
  <c r="Y2201" i="1"/>
  <c r="C2201" i="1"/>
  <c r="AA2201" i="1"/>
  <c r="T2204" i="1"/>
  <c r="H2201" i="1"/>
  <c r="A2202" i="1"/>
  <c r="Q2202" i="1" s="1"/>
  <c r="G2109" i="1" l="1"/>
  <c r="D2110" i="1"/>
  <c r="L2110" i="1" s="1"/>
  <c r="O2110" i="1" s="1"/>
  <c r="F2109" i="1"/>
  <c r="W2110" i="1"/>
  <c r="U2111" i="1"/>
  <c r="W2111" i="1" s="1"/>
  <c r="B2107" i="1"/>
  <c r="X2108" i="1"/>
  <c r="K2112" i="1"/>
  <c r="E2111" i="1"/>
  <c r="S2201" i="1"/>
  <c r="R2202" i="1"/>
  <c r="X2109" i="1"/>
  <c r="I2114" i="1"/>
  <c r="J2113" i="1"/>
  <c r="A2203" i="1"/>
  <c r="Q2203" i="1" s="1"/>
  <c r="H2202" i="1"/>
  <c r="T2205" i="1"/>
  <c r="AA2202" i="1"/>
  <c r="C2202" i="1"/>
  <c r="F2110" i="1" l="1"/>
  <c r="D2111" i="1"/>
  <c r="G2111" i="1" s="1"/>
  <c r="G2110" i="1"/>
  <c r="U2112" i="1"/>
  <c r="W2112" i="1" s="1"/>
  <c r="B2108" i="1"/>
  <c r="K2113" i="1"/>
  <c r="U2113" i="1" s="1"/>
  <c r="E2112" i="1"/>
  <c r="B2109" i="1"/>
  <c r="P2110" i="1"/>
  <c r="J2114" i="1"/>
  <c r="I2115" i="1"/>
  <c r="Y2203" i="1"/>
  <c r="R2203" i="1"/>
  <c r="H2203" i="1"/>
  <c r="A2204" i="1"/>
  <c r="Q2204" i="1" s="1"/>
  <c r="T2206" i="1"/>
  <c r="AA2203" i="1"/>
  <c r="C2203" i="1"/>
  <c r="F2111" i="1" l="1"/>
  <c r="L2111" i="1"/>
  <c r="O2111" i="1" s="1"/>
  <c r="P2111" i="1" s="1"/>
  <c r="D2112" i="1"/>
  <c r="K2114" i="1"/>
  <c r="U2114" i="1" s="1"/>
  <c r="E2113" i="1"/>
  <c r="W2113" i="1"/>
  <c r="S2203" i="1"/>
  <c r="X2110" i="1"/>
  <c r="J2115" i="1"/>
  <c r="I2116" i="1"/>
  <c r="R2204" i="1"/>
  <c r="Y2204" i="1"/>
  <c r="T2207" i="1"/>
  <c r="AA2204" i="1"/>
  <c r="C2204" i="1"/>
  <c r="H2204" i="1"/>
  <c r="A2205" i="1"/>
  <c r="Q2205" i="1" s="1"/>
  <c r="M2112" i="1" l="1"/>
  <c r="N2112" i="1" s="1"/>
  <c r="N2113" i="1" s="1"/>
  <c r="N2114" i="1" s="1"/>
  <c r="N2115" i="1" s="1"/>
  <c r="N2116" i="1" s="1"/>
  <c r="F2112" i="1"/>
  <c r="D2113" i="1"/>
  <c r="G2113" i="1" s="1"/>
  <c r="G2112" i="1"/>
  <c r="L2112" i="1"/>
  <c r="K2115" i="1"/>
  <c r="U2115" i="1" s="1"/>
  <c r="E2114" i="1"/>
  <c r="W2114" i="1"/>
  <c r="S2204" i="1"/>
  <c r="B2110" i="1"/>
  <c r="X2111" i="1"/>
  <c r="I2117" i="1"/>
  <c r="J2116" i="1"/>
  <c r="R2205" i="1"/>
  <c r="Y2205" i="1"/>
  <c r="C2205" i="1"/>
  <c r="AA2205" i="1"/>
  <c r="H2205" i="1"/>
  <c r="A2206" i="1"/>
  <c r="Q2206" i="1" s="1"/>
  <c r="T2208" i="1"/>
  <c r="M2113" i="1" l="1"/>
  <c r="M2114" i="1" s="1"/>
  <c r="M2115" i="1" s="1"/>
  <c r="M2116" i="1" s="1"/>
  <c r="M2117" i="1" s="1"/>
  <c r="O2112" i="1"/>
  <c r="P2112" i="1" s="1"/>
  <c r="D2114" i="1"/>
  <c r="G2114" i="1" s="1"/>
  <c r="L2113" i="1"/>
  <c r="O2113" i="1" s="1"/>
  <c r="P2113" i="1" s="1"/>
  <c r="F2113" i="1"/>
  <c r="K2116" i="1"/>
  <c r="U2116" i="1" s="1"/>
  <c r="E2115" i="1"/>
  <c r="W2115" i="1"/>
  <c r="S2205" i="1"/>
  <c r="B2111" i="1"/>
  <c r="J2117" i="1"/>
  <c r="I2118" i="1"/>
  <c r="N2117" i="1"/>
  <c r="R2206" i="1"/>
  <c r="Y2206" i="1"/>
  <c r="AA2206" i="1"/>
  <c r="C2206" i="1"/>
  <c r="A2207" i="1"/>
  <c r="Q2207" i="1" s="1"/>
  <c r="H2206" i="1"/>
  <c r="T2209" i="1"/>
  <c r="L2114" i="1" l="1"/>
  <c r="O2114" i="1" s="1"/>
  <c r="P2114" i="1" s="1"/>
  <c r="D2115" i="1"/>
  <c r="G2115" i="1" s="1"/>
  <c r="F2114" i="1"/>
  <c r="K2117" i="1"/>
  <c r="U2117" i="1" s="1"/>
  <c r="E2116" i="1"/>
  <c r="S2206" i="1"/>
  <c r="W2116" i="1"/>
  <c r="X2113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D2116" i="1" l="1"/>
  <c r="L2116" i="1" s="1"/>
  <c r="O2116" i="1" s="1"/>
  <c r="L2115" i="1"/>
  <c r="O2115" i="1" s="1"/>
  <c r="P2115" i="1" s="1"/>
  <c r="F2115" i="1"/>
  <c r="K2118" i="1"/>
  <c r="U2118" i="1" s="1"/>
  <c r="E2117" i="1"/>
  <c r="W2117" i="1"/>
  <c r="S2207" i="1"/>
  <c r="B2113" i="1"/>
  <c r="B2112" i="1"/>
  <c r="X2114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G2116" i="1" l="1"/>
  <c r="D2117" i="1"/>
  <c r="G2117" i="1" s="1"/>
  <c r="F2116" i="1"/>
  <c r="K2119" i="1"/>
  <c r="U2119" i="1" s="1"/>
  <c r="P2116" i="1"/>
  <c r="E2118" i="1"/>
  <c r="S2208" i="1"/>
  <c r="W2118" i="1"/>
  <c r="X2115" i="1"/>
  <c r="B2114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D2118" i="1" l="1"/>
  <c r="G2118" i="1" s="1"/>
  <c r="F2117" i="1"/>
  <c r="L2117" i="1"/>
  <c r="O2117" i="1" s="1"/>
  <c r="P2117" i="1" s="1"/>
  <c r="X2116" i="1"/>
  <c r="K2120" i="1"/>
  <c r="U2120" i="1" s="1"/>
  <c r="E2119" i="1"/>
  <c r="S2209" i="1"/>
  <c r="W2119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L2118" i="1" l="1"/>
  <c r="O2118" i="1" s="1"/>
  <c r="P2118" i="1" s="1"/>
  <c r="D2119" i="1"/>
  <c r="G2119" i="1" s="1"/>
  <c r="F2118" i="1"/>
  <c r="B2116" i="1"/>
  <c r="K2121" i="1"/>
  <c r="U2121" i="1" s="1"/>
  <c r="E2120" i="1"/>
  <c r="S2210" i="1"/>
  <c r="W2120" i="1"/>
  <c r="X2117" i="1"/>
  <c r="I2123" i="1"/>
  <c r="J2122" i="1"/>
  <c r="M2122" i="1"/>
  <c r="N2122" i="1" s="1"/>
  <c r="Y2211" i="1"/>
  <c r="R2211" i="1"/>
  <c r="T2214" i="1"/>
  <c r="AA2211" i="1"/>
  <c r="C2211" i="1"/>
  <c r="H2211" i="1"/>
  <c r="A2212" i="1"/>
  <c r="Q2212" i="1" s="1"/>
  <c r="D2120" i="1" l="1"/>
  <c r="G2120" i="1" s="1"/>
  <c r="L2119" i="1"/>
  <c r="O2119" i="1" s="1"/>
  <c r="P2119" i="1" s="1"/>
  <c r="F2119" i="1"/>
  <c r="K2122" i="1"/>
  <c r="U2122" i="1" s="1"/>
  <c r="E2121" i="1"/>
  <c r="S2211" i="1"/>
  <c r="W2121" i="1"/>
  <c r="X2118" i="1"/>
  <c r="B2117" i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D2121" i="1" l="1"/>
  <c r="G2121" i="1" s="1"/>
  <c r="L2120" i="1"/>
  <c r="O2120" i="1" s="1"/>
  <c r="P2120" i="1" s="1"/>
  <c r="F2120" i="1"/>
  <c r="X2119" i="1"/>
  <c r="K2123" i="1"/>
  <c r="U2123" i="1" s="1"/>
  <c r="E2122" i="1"/>
  <c r="S2212" i="1"/>
  <c r="W2122" i="1"/>
  <c r="B2118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L2121" i="1" l="1"/>
  <c r="O2121" i="1" s="1"/>
  <c r="P2121" i="1" s="1"/>
  <c r="D2122" i="1"/>
  <c r="G2122" i="1" s="1"/>
  <c r="F2121" i="1"/>
  <c r="B2119" i="1"/>
  <c r="K2124" i="1"/>
  <c r="U2124" i="1" s="1"/>
  <c r="E2123" i="1"/>
  <c r="S2213" i="1"/>
  <c r="W2123" i="1"/>
  <c r="X2120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F2122" i="1" l="1"/>
  <c r="L2122" i="1"/>
  <c r="O2122" i="1" s="1"/>
  <c r="P2122" i="1" s="1"/>
  <c r="D2123" i="1"/>
  <c r="G2123" i="1" s="1"/>
  <c r="K2125" i="1"/>
  <c r="U2125" i="1" s="1"/>
  <c r="E2124" i="1"/>
  <c r="S2214" i="1"/>
  <c r="W2124" i="1"/>
  <c r="B2120" i="1"/>
  <c r="X2121" i="1"/>
  <c r="I2127" i="1"/>
  <c r="J2126" i="1"/>
  <c r="M2126" i="1"/>
  <c r="N2126" i="1" s="1"/>
  <c r="Y2215" i="1"/>
  <c r="R2215" i="1"/>
  <c r="T2218" i="1"/>
  <c r="AA2215" i="1"/>
  <c r="C2215" i="1"/>
  <c r="A2216" i="1"/>
  <c r="Q2216" i="1" s="1"/>
  <c r="H2215" i="1"/>
  <c r="L2123" i="1" l="1"/>
  <c r="O2123" i="1" s="1"/>
  <c r="P2123" i="1" s="1"/>
  <c r="D2124" i="1"/>
  <c r="G2124" i="1" s="1"/>
  <c r="F2123" i="1"/>
  <c r="K2126" i="1"/>
  <c r="U2126" i="1" s="1"/>
  <c r="E2125" i="1"/>
  <c r="W2125" i="1"/>
  <c r="S2215" i="1"/>
  <c r="X2122" i="1"/>
  <c r="B2121" i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D2125" i="1" l="1"/>
  <c r="G2125" i="1" s="1"/>
  <c r="L2124" i="1"/>
  <c r="O2124" i="1" s="1"/>
  <c r="P2124" i="1" s="1"/>
  <c r="F2124" i="1"/>
  <c r="K2127" i="1"/>
  <c r="U2127" i="1" s="1"/>
  <c r="E2126" i="1"/>
  <c r="S2216" i="1"/>
  <c r="W2126" i="1"/>
  <c r="B2122" i="1"/>
  <c r="X2123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L2125" i="1" l="1"/>
  <c r="O2125" i="1" s="1"/>
  <c r="P2125" i="1" s="1"/>
  <c r="F2125" i="1"/>
  <c r="D2126" i="1"/>
  <c r="G2126" i="1" s="1"/>
  <c r="K2128" i="1"/>
  <c r="U2128" i="1" s="1"/>
  <c r="E2127" i="1"/>
  <c r="S2217" i="1"/>
  <c r="W2127" i="1"/>
  <c r="B2123" i="1"/>
  <c r="X2124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F2126" i="1" l="1"/>
  <c r="L2126" i="1"/>
  <c r="O2126" i="1" s="1"/>
  <c r="P2126" i="1" s="1"/>
  <c r="D2127" i="1"/>
  <c r="K2129" i="1"/>
  <c r="U2129" i="1" s="1"/>
  <c r="E2128" i="1"/>
  <c r="S2218" i="1"/>
  <c r="W2128" i="1"/>
  <c r="B2124" i="1"/>
  <c r="X2125" i="1"/>
  <c r="M2130" i="1"/>
  <c r="N2130" i="1" s="1"/>
  <c r="I2131" i="1"/>
  <c r="J2130" i="1"/>
  <c r="Y2219" i="1"/>
  <c r="R2219" i="1"/>
  <c r="AA2219" i="1"/>
  <c r="C2219" i="1"/>
  <c r="H2219" i="1"/>
  <c r="A2220" i="1"/>
  <c r="Q2220" i="1" s="1"/>
  <c r="T2222" i="1"/>
  <c r="F2127" i="1" l="1"/>
  <c r="G2127" i="1"/>
  <c r="L2127" i="1"/>
  <c r="O2127" i="1" s="1"/>
  <c r="P2127" i="1" s="1"/>
  <c r="D2128" i="1"/>
  <c r="K2130" i="1"/>
  <c r="U2130" i="1" s="1"/>
  <c r="X2126" i="1"/>
  <c r="E2129" i="1"/>
  <c r="S2219" i="1"/>
  <c r="W2129" i="1"/>
  <c r="B2125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D2129" i="1" l="1"/>
  <c r="G2129" i="1" s="1"/>
  <c r="L2128" i="1"/>
  <c r="O2128" i="1" s="1"/>
  <c r="P2128" i="1" s="1"/>
  <c r="G2128" i="1"/>
  <c r="F2128" i="1"/>
  <c r="B2126" i="1"/>
  <c r="K2131" i="1"/>
  <c r="U2131" i="1" s="1"/>
  <c r="E2130" i="1"/>
  <c r="S2220" i="1"/>
  <c r="W2130" i="1"/>
  <c r="X2127" i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D2130" i="1" l="1"/>
  <c r="G2130" i="1" s="1"/>
  <c r="L2129" i="1"/>
  <c r="O2129" i="1" s="1"/>
  <c r="P2129" i="1" s="1"/>
  <c r="F2129" i="1"/>
  <c r="K2132" i="1"/>
  <c r="U2132" i="1" s="1"/>
  <c r="X2128" i="1"/>
  <c r="E2131" i="1"/>
  <c r="W2131" i="1"/>
  <c r="S2221" i="1"/>
  <c r="B2127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L2130" i="1" l="1"/>
  <c r="O2130" i="1" s="1"/>
  <c r="P2130" i="1" s="1"/>
  <c r="F2130" i="1"/>
  <c r="D2131" i="1"/>
  <c r="L2131" i="1" s="1"/>
  <c r="O2131" i="1" s="1"/>
  <c r="B2128" i="1"/>
  <c r="K2133" i="1"/>
  <c r="U2133" i="1" s="1"/>
  <c r="E2132" i="1"/>
  <c r="S2222" i="1"/>
  <c r="W2132" i="1"/>
  <c r="X2129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D2132" i="1" l="1"/>
  <c r="G2131" i="1"/>
  <c r="F2131" i="1"/>
  <c r="K2134" i="1"/>
  <c r="U2134" i="1" s="1"/>
  <c r="E2133" i="1"/>
  <c r="S2223" i="1"/>
  <c r="W2133" i="1"/>
  <c r="X2130" i="1"/>
  <c r="B2129" i="1"/>
  <c r="P2131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F2132" i="1" l="1"/>
  <c r="L2132" i="1"/>
  <c r="O2132" i="1" s="1"/>
  <c r="P2132" i="1" s="1"/>
  <c r="G2132" i="1"/>
  <c r="D2133" i="1"/>
  <c r="K2135" i="1"/>
  <c r="U2135" i="1" s="1"/>
  <c r="E2134" i="1"/>
  <c r="S2224" i="1"/>
  <c r="W2134" i="1"/>
  <c r="X2131" i="1"/>
  <c r="B2130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D2134" i="1" l="1"/>
  <c r="G2134" i="1" s="1"/>
  <c r="F2133" i="1"/>
  <c r="G2133" i="1"/>
  <c r="L2133" i="1"/>
  <c r="O2133" i="1" s="1"/>
  <c r="P2133" i="1" s="1"/>
  <c r="K2136" i="1"/>
  <c r="U2136" i="1" s="1"/>
  <c r="E2135" i="1"/>
  <c r="S2225" i="1"/>
  <c r="W2135" i="1"/>
  <c r="X2132" i="1"/>
  <c r="B2131" i="1"/>
  <c r="J2137" i="1"/>
  <c r="M2137" i="1"/>
  <c r="N2137" i="1" s="1"/>
  <c r="I2138" i="1"/>
  <c r="R2226" i="1"/>
  <c r="Y2226" i="1"/>
  <c r="T2229" i="1"/>
  <c r="AA2226" i="1"/>
  <c r="C2226" i="1"/>
  <c r="H2226" i="1"/>
  <c r="A2227" i="1"/>
  <c r="Q2227" i="1" s="1"/>
  <c r="L2134" i="1" l="1"/>
  <c r="O2134" i="1" s="1"/>
  <c r="P2134" i="1" s="1"/>
  <c r="F2134" i="1"/>
  <c r="D2135" i="1"/>
  <c r="L2135" i="1" s="1"/>
  <c r="O2135" i="1" s="1"/>
  <c r="K2137" i="1"/>
  <c r="U2137" i="1" s="1"/>
  <c r="E2136" i="1"/>
  <c r="S2226" i="1"/>
  <c r="W2136" i="1"/>
  <c r="X2133" i="1"/>
  <c r="B2132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F2135" i="1" l="1"/>
  <c r="G2135" i="1"/>
  <c r="D2136" i="1"/>
  <c r="G2136" i="1" s="1"/>
  <c r="K2138" i="1"/>
  <c r="U2138" i="1" s="1"/>
  <c r="E2137" i="1"/>
  <c r="P2135" i="1"/>
  <c r="W2137" i="1"/>
  <c r="S2227" i="1"/>
  <c r="X2134" i="1"/>
  <c r="B2133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L2136" i="1" l="1"/>
  <c r="O2136" i="1" s="1"/>
  <c r="P2136" i="1" s="1"/>
  <c r="F2136" i="1"/>
  <c r="D2137" i="1"/>
  <c r="G2137" i="1" s="1"/>
  <c r="K2139" i="1"/>
  <c r="U2139" i="1" s="1"/>
  <c r="X2135" i="1"/>
  <c r="E2138" i="1"/>
  <c r="S2228" i="1"/>
  <c r="W2138" i="1"/>
  <c r="B2134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L2137" i="1" l="1"/>
  <c r="O2137" i="1" s="1"/>
  <c r="P2137" i="1" s="1"/>
  <c r="F2137" i="1"/>
  <c r="D2138" i="1"/>
  <c r="G2138" i="1" s="1"/>
  <c r="B2135" i="1"/>
  <c r="K2140" i="1"/>
  <c r="U2140" i="1" s="1"/>
  <c r="E2139" i="1"/>
  <c r="W2139" i="1"/>
  <c r="S2229" i="1"/>
  <c r="X2136" i="1"/>
  <c r="J2141" i="1"/>
  <c r="M2141" i="1"/>
  <c r="N2141" i="1" s="1"/>
  <c r="I2142" i="1"/>
  <c r="R2230" i="1"/>
  <c r="Y2230" i="1"/>
  <c r="AA2230" i="1"/>
  <c r="C2230" i="1"/>
  <c r="T2233" i="1"/>
  <c r="A2231" i="1"/>
  <c r="Q2231" i="1" s="1"/>
  <c r="H2230" i="1"/>
  <c r="L2138" i="1" l="1"/>
  <c r="O2138" i="1" s="1"/>
  <c r="P2138" i="1" s="1"/>
  <c r="F2138" i="1"/>
  <c r="D2139" i="1"/>
  <c r="L2139" i="1" s="1"/>
  <c r="O2139" i="1" s="1"/>
  <c r="K2141" i="1"/>
  <c r="U2141" i="1" s="1"/>
  <c r="E2140" i="1"/>
  <c r="S2230" i="1"/>
  <c r="W2140" i="1"/>
  <c r="X2137" i="1"/>
  <c r="B2136" i="1"/>
  <c r="J2142" i="1"/>
  <c r="I2143" i="1"/>
  <c r="Y2231" i="1"/>
  <c r="R2231" i="1"/>
  <c r="AA2231" i="1"/>
  <c r="C2231" i="1"/>
  <c r="A2232" i="1"/>
  <c r="Q2232" i="1" s="1"/>
  <c r="H2231" i="1"/>
  <c r="T2234" i="1"/>
  <c r="F2139" i="1" l="1"/>
  <c r="G2139" i="1"/>
  <c r="D2140" i="1"/>
  <c r="G2140" i="1" s="1"/>
  <c r="K2142" i="1"/>
  <c r="U2142" i="1" s="1"/>
  <c r="X2138" i="1"/>
  <c r="E2141" i="1"/>
  <c r="W2141" i="1"/>
  <c r="S2231" i="1"/>
  <c r="P2139" i="1"/>
  <c r="B2137" i="1"/>
  <c r="I2144" i="1"/>
  <c r="J2143" i="1"/>
  <c r="Y2232" i="1"/>
  <c r="R2232" i="1"/>
  <c r="H2232" i="1"/>
  <c r="A2233" i="1"/>
  <c r="Q2233" i="1" s="1"/>
  <c r="AA2232" i="1"/>
  <c r="C2232" i="1"/>
  <c r="T2235" i="1"/>
  <c r="D2141" i="1" l="1"/>
  <c r="L2141" i="1" s="1"/>
  <c r="L2140" i="1"/>
  <c r="O2140" i="1" s="1"/>
  <c r="P2140" i="1" s="1"/>
  <c r="F2140" i="1"/>
  <c r="B2138" i="1"/>
  <c r="K2143" i="1"/>
  <c r="U2143" i="1" s="1"/>
  <c r="E2142" i="1"/>
  <c r="S2232" i="1"/>
  <c r="W2142" i="1"/>
  <c r="X2139" i="1"/>
  <c r="J2144" i="1"/>
  <c r="I2145" i="1"/>
  <c r="R2233" i="1"/>
  <c r="Y2233" i="1"/>
  <c r="AA2233" i="1"/>
  <c r="C2233" i="1"/>
  <c r="H2233" i="1"/>
  <c r="A2234" i="1"/>
  <c r="Q2234" i="1" s="1"/>
  <c r="T2236" i="1"/>
  <c r="G2141" i="1" l="1"/>
  <c r="F2141" i="1"/>
  <c r="D2142" i="1"/>
  <c r="K2144" i="1"/>
  <c r="U2144" i="1" s="1"/>
  <c r="E2143" i="1"/>
  <c r="W2143" i="1"/>
  <c r="S2233" i="1"/>
  <c r="X2140" i="1"/>
  <c r="B2139" i="1"/>
  <c r="J2145" i="1"/>
  <c r="I2146" i="1"/>
  <c r="O2141" i="1"/>
  <c r="M2142" i="1"/>
  <c r="R2234" i="1"/>
  <c r="Y2234" i="1"/>
  <c r="AA2234" i="1"/>
  <c r="C2234" i="1"/>
  <c r="H2234" i="1"/>
  <c r="A2235" i="1"/>
  <c r="Q2235" i="1" s="1"/>
  <c r="T2237" i="1"/>
  <c r="L2142" i="1" l="1"/>
  <c r="D2143" i="1"/>
  <c r="L2143" i="1" s="1"/>
  <c r="F2142" i="1"/>
  <c r="G2142" i="1"/>
  <c r="K2145" i="1"/>
  <c r="U2145" i="1" s="1"/>
  <c r="E2144" i="1"/>
  <c r="S2234" i="1"/>
  <c r="W2144" i="1"/>
  <c r="P2141" i="1"/>
  <c r="B2140" i="1"/>
  <c r="N2142" i="1"/>
  <c r="N2143" i="1" s="1"/>
  <c r="N2144" i="1" s="1"/>
  <c r="M2143" i="1"/>
  <c r="M2144" i="1" s="1"/>
  <c r="M2145" i="1" s="1"/>
  <c r="M2146" i="1" s="1"/>
  <c r="J2146" i="1"/>
  <c r="I2147" i="1"/>
  <c r="Y2235" i="1"/>
  <c r="R2235" i="1"/>
  <c r="T2238" i="1"/>
  <c r="H2235" i="1"/>
  <c r="A2236" i="1"/>
  <c r="Q2236" i="1" s="1"/>
  <c r="AA2235" i="1"/>
  <c r="C2235" i="1"/>
  <c r="D2144" i="1" l="1"/>
  <c r="L2144" i="1" s="1"/>
  <c r="O2144" i="1" s="1"/>
  <c r="G2143" i="1"/>
  <c r="F2143" i="1"/>
  <c r="K2146" i="1"/>
  <c r="U2146" i="1" s="1"/>
  <c r="E2145" i="1"/>
  <c r="W2145" i="1"/>
  <c r="S2235" i="1"/>
  <c r="X2141" i="1"/>
  <c r="I2148" i="1"/>
  <c r="J2147" i="1"/>
  <c r="M2147" i="1"/>
  <c r="N2145" i="1"/>
  <c r="O2142" i="1"/>
  <c r="O2143" i="1"/>
  <c r="R2236" i="1"/>
  <c r="Y2236" i="1"/>
  <c r="C2236" i="1"/>
  <c r="AA2236" i="1"/>
  <c r="H2236" i="1"/>
  <c r="A2237" i="1"/>
  <c r="Q2237" i="1" s="1"/>
  <c r="T2239" i="1"/>
  <c r="D2145" i="1" l="1"/>
  <c r="L2145" i="1" s="1"/>
  <c r="O2145" i="1" s="1"/>
  <c r="G2144" i="1"/>
  <c r="F2144" i="1"/>
  <c r="K2147" i="1"/>
  <c r="U2147" i="1" s="1"/>
  <c r="E2146" i="1"/>
  <c r="S2236" i="1"/>
  <c r="W2146" i="1"/>
  <c r="P2143" i="1"/>
  <c r="G2145" i="1"/>
  <c r="P2144" i="1"/>
  <c r="B2141" i="1"/>
  <c r="P2142" i="1"/>
  <c r="N2146" i="1"/>
  <c r="J2148" i="1"/>
  <c r="I2149" i="1"/>
  <c r="M2148" i="1"/>
  <c r="R2237" i="1"/>
  <c r="Y2237" i="1"/>
  <c r="AA2237" i="1"/>
  <c r="C2237" i="1"/>
  <c r="T2240" i="1"/>
  <c r="A2238" i="1"/>
  <c r="Q2238" i="1" s="1"/>
  <c r="H2237" i="1"/>
  <c r="D2146" i="1" l="1"/>
  <c r="G2146" i="1" s="1"/>
  <c r="F2145" i="1"/>
  <c r="K2148" i="1"/>
  <c r="U2148" i="1" s="1"/>
  <c r="E2147" i="1"/>
  <c r="S2237" i="1"/>
  <c r="W2147" i="1"/>
  <c r="P2145" i="1"/>
  <c r="X2142" i="1"/>
  <c r="X2144" i="1"/>
  <c r="X2143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F2146" i="1" l="1"/>
  <c r="L2146" i="1"/>
  <c r="O2146" i="1" s="1"/>
  <c r="P2146" i="1" s="1"/>
  <c r="D2147" i="1"/>
  <c r="G2147" i="1" s="1"/>
  <c r="K2149" i="1"/>
  <c r="U2149" i="1" s="1"/>
  <c r="E2148" i="1"/>
  <c r="W2148" i="1"/>
  <c r="S2238" i="1"/>
  <c r="B2144" i="1"/>
  <c r="X2145" i="1"/>
  <c r="B2143" i="1"/>
  <c r="B2142" i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F2147" i="1" l="1"/>
  <c r="L2147" i="1"/>
  <c r="O2147" i="1" s="1"/>
  <c r="P2147" i="1" s="1"/>
  <c r="D2148" i="1"/>
  <c r="L2148" i="1" s="1"/>
  <c r="O2148" i="1" s="1"/>
  <c r="K2150" i="1"/>
  <c r="U2150" i="1" s="1"/>
  <c r="E2149" i="1"/>
  <c r="S2239" i="1"/>
  <c r="W2149" i="1"/>
  <c r="B2145" i="1"/>
  <c r="X2146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G2148" i="1" l="1"/>
  <c r="D2149" i="1"/>
  <c r="L2149" i="1" s="1"/>
  <c r="O2149" i="1" s="1"/>
  <c r="F2148" i="1"/>
  <c r="K2151" i="1"/>
  <c r="U2151" i="1" s="1"/>
  <c r="E2150" i="1"/>
  <c r="S2240" i="1"/>
  <c r="W2150" i="1"/>
  <c r="B2146" i="1"/>
  <c r="P2148" i="1"/>
  <c r="X2147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G2149" i="1" l="1"/>
  <c r="F2149" i="1"/>
  <c r="D2150" i="1"/>
  <c r="L2150" i="1" s="1"/>
  <c r="O2150" i="1" s="1"/>
  <c r="K2152" i="1"/>
  <c r="U2152" i="1" s="1"/>
  <c r="E2151" i="1"/>
  <c r="W2151" i="1"/>
  <c r="S2241" i="1"/>
  <c r="B2147" i="1"/>
  <c r="X2148" i="1"/>
  <c r="P2149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F2150" i="1" l="1"/>
  <c r="G2150" i="1"/>
  <c r="D2151" i="1"/>
  <c r="K2153" i="1"/>
  <c r="U2153" i="1" s="1"/>
  <c r="E2152" i="1"/>
  <c r="S2242" i="1"/>
  <c r="W2152" i="1"/>
  <c r="B2148" i="1"/>
  <c r="P2150" i="1"/>
  <c r="X2149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F2151" i="1" l="1"/>
  <c r="G2151" i="1"/>
  <c r="L2151" i="1"/>
  <c r="O2151" i="1" s="1"/>
  <c r="P2151" i="1" s="1"/>
  <c r="D2152" i="1"/>
  <c r="L2152" i="1" s="1"/>
  <c r="O2152" i="1" s="1"/>
  <c r="K2154" i="1"/>
  <c r="U2154" i="1" s="1"/>
  <c r="E2153" i="1"/>
  <c r="W2153" i="1"/>
  <c r="S2243" i="1"/>
  <c r="X2150" i="1"/>
  <c r="B2149" i="1"/>
  <c r="J2155" i="1"/>
  <c r="I2156" i="1"/>
  <c r="M2155" i="1"/>
  <c r="N2155" i="1"/>
  <c r="R2244" i="1"/>
  <c r="Y2244" i="1"/>
  <c r="C2244" i="1"/>
  <c r="AA2244" i="1"/>
  <c r="T2247" i="1"/>
  <c r="H2244" i="1"/>
  <c r="A2245" i="1"/>
  <c r="Q2245" i="1" s="1"/>
  <c r="G2152" i="1" l="1"/>
  <c r="F2152" i="1"/>
  <c r="D2153" i="1"/>
  <c r="L2153" i="1" s="1"/>
  <c r="O2153" i="1" s="1"/>
  <c r="K2155" i="1"/>
  <c r="U2155" i="1" s="1"/>
  <c r="E2154" i="1"/>
  <c r="W2154" i="1"/>
  <c r="S2244" i="1"/>
  <c r="X2151" i="1"/>
  <c r="P2152" i="1"/>
  <c r="B2150" i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F2153" i="1" l="1"/>
  <c r="G2153" i="1"/>
  <c r="D2154" i="1"/>
  <c r="G2154" i="1" s="1"/>
  <c r="K2156" i="1"/>
  <c r="U2156" i="1" s="1"/>
  <c r="E2155" i="1"/>
  <c r="S2245" i="1"/>
  <c r="W2155" i="1"/>
  <c r="X2152" i="1"/>
  <c r="P2153" i="1"/>
  <c r="B2151" i="1"/>
  <c r="I2158" i="1"/>
  <c r="J2157" i="1"/>
  <c r="M2157" i="1"/>
  <c r="N2157" i="1"/>
  <c r="Y2246" i="1"/>
  <c r="R2246" i="1"/>
  <c r="H2246" i="1"/>
  <c r="A2247" i="1"/>
  <c r="Q2247" i="1" s="1"/>
  <c r="T2249" i="1"/>
  <c r="AA2246" i="1"/>
  <c r="C2246" i="1"/>
  <c r="F2154" i="1" l="1"/>
  <c r="L2154" i="1"/>
  <c r="O2154" i="1" s="1"/>
  <c r="P2154" i="1" s="1"/>
  <c r="D2155" i="1"/>
  <c r="G2155" i="1" s="1"/>
  <c r="K2157" i="1"/>
  <c r="U2157" i="1" s="1"/>
  <c r="E2156" i="1"/>
  <c r="S2246" i="1"/>
  <c r="W2156" i="1"/>
  <c r="X2153" i="1"/>
  <c r="B2152" i="1"/>
  <c r="I2159" i="1"/>
  <c r="J2158" i="1"/>
  <c r="M2158" i="1"/>
  <c r="N2158" i="1"/>
  <c r="Y2247" i="1"/>
  <c r="R2247" i="1"/>
  <c r="H2247" i="1"/>
  <c r="A2248" i="1"/>
  <c r="Q2248" i="1" s="1"/>
  <c r="T2250" i="1"/>
  <c r="C2247" i="1"/>
  <c r="AA2247" i="1"/>
  <c r="L2155" i="1" l="1"/>
  <c r="O2155" i="1" s="1"/>
  <c r="F2155" i="1"/>
  <c r="D2156" i="1"/>
  <c r="G2156" i="1" s="1"/>
  <c r="K2158" i="1"/>
  <c r="U2158" i="1" s="1"/>
  <c r="E2157" i="1"/>
  <c r="W2157" i="1"/>
  <c r="S2247" i="1"/>
  <c r="B2153" i="1"/>
  <c r="P2155" i="1"/>
  <c r="X2154" i="1"/>
  <c r="I2160" i="1"/>
  <c r="J2159" i="1"/>
  <c r="M2159" i="1"/>
  <c r="N2159" i="1"/>
  <c r="Y2248" i="1"/>
  <c r="R2248" i="1"/>
  <c r="T2251" i="1"/>
  <c r="C2248" i="1"/>
  <c r="AA2248" i="1"/>
  <c r="A2249" i="1"/>
  <c r="Q2249" i="1" s="1"/>
  <c r="H2248" i="1"/>
  <c r="D2157" i="1" l="1"/>
  <c r="L2157" i="1" s="1"/>
  <c r="O2157" i="1" s="1"/>
  <c r="F2156" i="1"/>
  <c r="L2156" i="1"/>
  <c r="O2156" i="1" s="1"/>
  <c r="P2156" i="1" s="1"/>
  <c r="K2159" i="1"/>
  <c r="U2159" i="1" s="1"/>
  <c r="E2158" i="1"/>
  <c r="W2158" i="1"/>
  <c r="S2248" i="1"/>
  <c r="B2154" i="1"/>
  <c r="X2155" i="1"/>
  <c r="J2160" i="1"/>
  <c r="I2161" i="1"/>
  <c r="M2160" i="1"/>
  <c r="N2160" i="1"/>
  <c r="R2249" i="1"/>
  <c r="Y2249" i="1"/>
  <c r="A2250" i="1"/>
  <c r="Q2250" i="1" s="1"/>
  <c r="H2249" i="1"/>
  <c r="AA2249" i="1"/>
  <c r="C2249" i="1"/>
  <c r="T2252" i="1"/>
  <c r="F2157" i="1" l="1"/>
  <c r="G2157" i="1"/>
  <c r="D2158" i="1"/>
  <c r="L2158" i="1" s="1"/>
  <c r="O2158" i="1" s="1"/>
  <c r="K2160" i="1"/>
  <c r="U2160" i="1" s="1"/>
  <c r="X2156" i="1"/>
  <c r="B2156" i="1" s="1"/>
  <c r="E2159" i="1"/>
  <c r="D2159" i="1" s="1"/>
  <c r="S2249" i="1"/>
  <c r="W2159" i="1"/>
  <c r="B2155" i="1"/>
  <c r="P2157" i="1"/>
  <c r="J2161" i="1"/>
  <c r="I2162" i="1"/>
  <c r="M2161" i="1"/>
  <c r="N2161" i="1"/>
  <c r="G2158" i="1"/>
  <c r="R2250" i="1"/>
  <c r="Y2250" i="1"/>
  <c r="H2250" i="1"/>
  <c r="A2251" i="1"/>
  <c r="Q2251" i="1" s="1"/>
  <c r="T2253" i="1"/>
  <c r="AA2250" i="1"/>
  <c r="C2250" i="1"/>
  <c r="F2158" i="1" l="1"/>
  <c r="K2161" i="1"/>
  <c r="U2161" i="1" s="1"/>
  <c r="E2160" i="1"/>
  <c r="D2160" i="1" s="1"/>
  <c r="W2160" i="1"/>
  <c r="S2250" i="1"/>
  <c r="L2159" i="1"/>
  <c r="O2159" i="1" s="1"/>
  <c r="X2157" i="1"/>
  <c r="P2158" i="1"/>
  <c r="G2159" i="1"/>
  <c r="F2159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K2162" i="1" l="1"/>
  <c r="U2162" i="1" s="1"/>
  <c r="E2161" i="1"/>
  <c r="S2251" i="1"/>
  <c r="W2161" i="1"/>
  <c r="B2157" i="1"/>
  <c r="L2160" i="1"/>
  <c r="O2160" i="1" s="1"/>
  <c r="X2158" i="1"/>
  <c r="P2159" i="1"/>
  <c r="G2160" i="1"/>
  <c r="F2160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D2161" i="1" l="1"/>
  <c r="K2163" i="1"/>
  <c r="U2163" i="1" s="1"/>
  <c r="E2162" i="1"/>
  <c r="W2162" i="1"/>
  <c r="S2252" i="1"/>
  <c r="X2159" i="1"/>
  <c r="P2160" i="1"/>
  <c r="B2158" i="1"/>
  <c r="I2165" i="1"/>
  <c r="J2164" i="1"/>
  <c r="M2164" i="1"/>
  <c r="N2164" i="1"/>
  <c r="R2253" i="1"/>
  <c r="Y2253" i="1"/>
  <c r="A2254" i="1"/>
  <c r="Q2254" i="1" s="1"/>
  <c r="H2253" i="1"/>
  <c r="T2256" i="1"/>
  <c r="AA2253" i="1"/>
  <c r="C2253" i="1"/>
  <c r="D2162" i="1" l="1"/>
  <c r="L2162" i="1" s="1"/>
  <c r="O2162" i="1" s="1"/>
  <c r="G2161" i="1"/>
  <c r="F2161" i="1"/>
  <c r="L2161" i="1"/>
  <c r="O2161" i="1" s="1"/>
  <c r="P2161" i="1" s="1"/>
  <c r="K2164" i="1"/>
  <c r="U2164" i="1" s="1"/>
  <c r="E2163" i="1"/>
  <c r="S2253" i="1"/>
  <c r="W2163" i="1"/>
  <c r="X2160" i="1"/>
  <c r="B2159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F2162" i="1" l="1"/>
  <c r="G2162" i="1"/>
  <c r="D2163" i="1"/>
  <c r="L2163" i="1" s="1"/>
  <c r="O2163" i="1" s="1"/>
  <c r="K2165" i="1"/>
  <c r="U2165" i="1" s="1"/>
  <c r="E2164" i="1"/>
  <c r="W2164" i="1"/>
  <c r="S2254" i="1"/>
  <c r="P2162" i="1"/>
  <c r="X2161" i="1"/>
  <c r="B2160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D2164" i="1" l="1"/>
  <c r="L2164" i="1" s="1"/>
  <c r="O2164" i="1" s="1"/>
  <c r="F2163" i="1"/>
  <c r="G2163" i="1"/>
  <c r="K2166" i="1"/>
  <c r="U2166" i="1" s="1"/>
  <c r="E2165" i="1"/>
  <c r="W2165" i="1"/>
  <c r="S2255" i="1"/>
  <c r="X2162" i="1"/>
  <c r="B2161" i="1"/>
  <c r="P2163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D2165" i="1" l="1"/>
  <c r="G2165" i="1" s="1"/>
  <c r="G2164" i="1"/>
  <c r="F2164" i="1"/>
  <c r="K2167" i="1"/>
  <c r="U2167" i="1" s="1"/>
  <c r="E2166" i="1"/>
  <c r="S2256" i="1"/>
  <c r="W2166" i="1"/>
  <c r="X2163" i="1"/>
  <c r="B2162" i="1"/>
  <c r="P2164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L2165" i="1" l="1"/>
  <c r="O2165" i="1" s="1"/>
  <c r="P2165" i="1" s="1"/>
  <c r="F2165" i="1"/>
  <c r="D2166" i="1"/>
  <c r="G2166" i="1" s="1"/>
  <c r="K2168" i="1"/>
  <c r="U2168" i="1" s="1"/>
  <c r="E2167" i="1"/>
  <c r="S2257" i="1"/>
  <c r="W2167" i="1"/>
  <c r="X2164" i="1"/>
  <c r="B2163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L2166" i="1" l="1"/>
  <c r="O2166" i="1" s="1"/>
  <c r="P2166" i="1" s="1"/>
  <c r="D2167" i="1"/>
  <c r="G2167" i="1" s="1"/>
  <c r="F2166" i="1"/>
  <c r="K2169" i="1"/>
  <c r="U2169" i="1" s="1"/>
  <c r="E2168" i="1"/>
  <c r="S2258" i="1"/>
  <c r="W2168" i="1"/>
  <c r="B2164" i="1"/>
  <c r="X2165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D2168" i="1" l="1"/>
  <c r="G2168" i="1" s="1"/>
  <c r="L2167" i="1"/>
  <c r="O2167" i="1" s="1"/>
  <c r="P2167" i="1" s="1"/>
  <c r="F2167" i="1"/>
  <c r="K2170" i="1"/>
  <c r="U2170" i="1" s="1"/>
  <c r="E2169" i="1"/>
  <c r="W2169" i="1"/>
  <c r="S2259" i="1"/>
  <c r="B2165" i="1"/>
  <c r="X2166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F2168" i="1" l="1"/>
  <c r="L2168" i="1"/>
  <c r="O2168" i="1" s="1"/>
  <c r="P2168" i="1" s="1"/>
  <c r="D2169" i="1"/>
  <c r="L2169" i="1" s="1"/>
  <c r="O2169" i="1" s="1"/>
  <c r="K2171" i="1"/>
  <c r="U2171" i="1" s="1"/>
  <c r="E2170" i="1"/>
  <c r="W2170" i="1"/>
  <c r="S2260" i="1"/>
  <c r="B2166" i="1"/>
  <c r="X2167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F2169" i="1" l="1"/>
  <c r="G2169" i="1"/>
  <c r="D2170" i="1"/>
  <c r="G2170" i="1" s="1"/>
  <c r="K2172" i="1"/>
  <c r="U2172" i="1" s="1"/>
  <c r="E2171" i="1"/>
  <c r="S2261" i="1"/>
  <c r="W2171" i="1"/>
  <c r="P2169" i="1"/>
  <c r="X2168" i="1"/>
  <c r="B2167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L2170" i="1" l="1"/>
  <c r="O2170" i="1" s="1"/>
  <c r="P2170" i="1" s="1"/>
  <c r="D2171" i="1"/>
  <c r="G2171" i="1" s="1"/>
  <c r="F2170" i="1"/>
  <c r="K2173" i="1"/>
  <c r="U2173" i="1" s="1"/>
  <c r="E2172" i="1"/>
  <c r="S2262" i="1"/>
  <c r="W2172" i="1"/>
  <c r="B2168" i="1"/>
  <c r="X2169" i="1"/>
  <c r="J2174" i="1"/>
  <c r="I2175" i="1"/>
  <c r="R2263" i="1"/>
  <c r="T2266" i="1"/>
  <c r="H2263" i="1"/>
  <c r="A2264" i="1"/>
  <c r="Q2264" i="1" s="1"/>
  <c r="C2263" i="1"/>
  <c r="AA2263" i="1"/>
  <c r="L2171" i="1" l="1"/>
  <c r="O2171" i="1" s="1"/>
  <c r="P2171" i="1" s="1"/>
  <c r="D2172" i="1"/>
  <c r="L2172" i="1" s="1"/>
  <c r="O2172" i="1" s="1"/>
  <c r="F2171" i="1"/>
  <c r="K2174" i="1"/>
  <c r="U2174" i="1" s="1"/>
  <c r="E2173" i="1"/>
  <c r="W2173" i="1"/>
  <c r="X2170" i="1"/>
  <c r="B2169" i="1"/>
  <c r="I2176" i="1"/>
  <c r="J2175" i="1"/>
  <c r="Y2264" i="1"/>
  <c r="R2264" i="1"/>
  <c r="H2264" i="1"/>
  <c r="A2265" i="1"/>
  <c r="Q2265" i="1" s="1"/>
  <c r="C2264" i="1"/>
  <c r="AA2264" i="1"/>
  <c r="T2267" i="1"/>
  <c r="D2173" i="1" l="1"/>
  <c r="L2173" i="1" s="1"/>
  <c r="F2172" i="1"/>
  <c r="G2172" i="1"/>
  <c r="K2175" i="1"/>
  <c r="U2175" i="1" s="1"/>
  <c r="E2174" i="1"/>
  <c r="S2264" i="1"/>
  <c r="W2174" i="1"/>
  <c r="X2171" i="1"/>
  <c r="P2172" i="1"/>
  <c r="B2170" i="1"/>
  <c r="J2176" i="1"/>
  <c r="I2177" i="1"/>
  <c r="R2265" i="1"/>
  <c r="Y2265" i="1"/>
  <c r="T2268" i="1"/>
  <c r="C2265" i="1"/>
  <c r="AA2265" i="1"/>
  <c r="A2266" i="1"/>
  <c r="Q2266" i="1" s="1"/>
  <c r="H2265" i="1"/>
  <c r="F2173" i="1" l="1"/>
  <c r="G2173" i="1"/>
  <c r="D2174" i="1"/>
  <c r="O2173" i="1"/>
  <c r="P2173" i="1" s="1"/>
  <c r="M2174" i="1"/>
  <c r="N2174" i="1" s="1"/>
  <c r="K2176" i="1"/>
  <c r="U2176" i="1" s="1"/>
  <c r="E2175" i="1"/>
  <c r="S2265" i="1"/>
  <c r="W2175" i="1"/>
  <c r="X2172" i="1"/>
  <c r="B2171" i="1"/>
  <c r="J2177" i="1"/>
  <c r="I2178" i="1"/>
  <c r="R2266" i="1"/>
  <c r="Y2266" i="1"/>
  <c r="A2267" i="1"/>
  <c r="Q2267" i="1" s="1"/>
  <c r="H2266" i="1"/>
  <c r="T2269" i="1"/>
  <c r="C2266" i="1"/>
  <c r="AA2266" i="1"/>
  <c r="F2174" i="1" l="1"/>
  <c r="D2175" i="1"/>
  <c r="G2175" i="1" s="1"/>
  <c r="G2174" i="1"/>
  <c r="L2174" i="1"/>
  <c r="O2174" i="1" s="1"/>
  <c r="P2174" i="1" s="1"/>
  <c r="X2173" i="1"/>
  <c r="K2177" i="1"/>
  <c r="U2177" i="1" s="1"/>
  <c r="E2176" i="1"/>
  <c r="M2175" i="1"/>
  <c r="N2175" i="1" s="1"/>
  <c r="W2176" i="1"/>
  <c r="S2266" i="1"/>
  <c r="B2172" i="1"/>
  <c r="J2178" i="1"/>
  <c r="I2179" i="1"/>
  <c r="Y2267" i="1"/>
  <c r="R2267" i="1"/>
  <c r="T2270" i="1"/>
  <c r="AA2267" i="1"/>
  <c r="C2267" i="1"/>
  <c r="H2267" i="1"/>
  <c r="A2268" i="1"/>
  <c r="Q2268" i="1" s="1"/>
  <c r="D2176" i="1" l="1"/>
  <c r="L2176" i="1" s="1"/>
  <c r="L2175" i="1"/>
  <c r="O2175" i="1" s="1"/>
  <c r="F2175" i="1"/>
  <c r="B2173" i="1"/>
  <c r="K2178" i="1"/>
  <c r="U2178" i="1" s="1"/>
  <c r="E2177" i="1"/>
  <c r="M2176" i="1"/>
  <c r="M2177" i="1" s="1"/>
  <c r="M2178" i="1" s="1"/>
  <c r="M2179" i="1" s="1"/>
  <c r="W2177" i="1"/>
  <c r="S2267" i="1"/>
  <c r="X2174" i="1"/>
  <c r="N2176" i="1"/>
  <c r="J2179" i="1"/>
  <c r="I2180" i="1"/>
  <c r="R2268" i="1"/>
  <c r="Y2268" i="1"/>
  <c r="AA2268" i="1"/>
  <c r="C2268" i="1"/>
  <c r="H2268" i="1"/>
  <c r="A2269" i="1"/>
  <c r="Q2269" i="1" s="1"/>
  <c r="T2271" i="1"/>
  <c r="D2177" i="1" l="1"/>
  <c r="G2177" i="1" s="1"/>
  <c r="G2176" i="1"/>
  <c r="F2176" i="1"/>
  <c r="K2179" i="1"/>
  <c r="U2179" i="1" s="1"/>
  <c r="E2178" i="1"/>
  <c r="W2178" i="1"/>
  <c r="S2268" i="1"/>
  <c r="P2175" i="1"/>
  <c r="B2174" i="1"/>
  <c r="I2181" i="1"/>
  <c r="J2180" i="1"/>
  <c r="M2180" i="1"/>
  <c r="O2176" i="1"/>
  <c r="N2177" i="1"/>
  <c r="R2269" i="1"/>
  <c r="Y2269" i="1"/>
  <c r="H2269" i="1"/>
  <c r="A2270" i="1"/>
  <c r="Q2270" i="1" s="1"/>
  <c r="T2272" i="1"/>
  <c r="AA2269" i="1"/>
  <c r="C2269" i="1"/>
  <c r="L2177" i="1" l="1"/>
  <c r="O2177" i="1" s="1"/>
  <c r="F2177" i="1"/>
  <c r="D2178" i="1"/>
  <c r="L2178" i="1" s="1"/>
  <c r="K2180" i="1"/>
  <c r="U2180" i="1" s="1"/>
  <c r="E2179" i="1"/>
  <c r="S2269" i="1"/>
  <c r="W2179" i="1"/>
  <c r="P2176" i="1"/>
  <c r="X2175" i="1"/>
  <c r="J2181" i="1"/>
  <c r="I2182" i="1"/>
  <c r="M2181" i="1"/>
  <c r="N2178" i="1"/>
  <c r="R2270" i="1"/>
  <c r="Y2270" i="1"/>
  <c r="H2270" i="1"/>
  <c r="A2271" i="1"/>
  <c r="Q2271" i="1" s="1"/>
  <c r="T2273" i="1"/>
  <c r="AA2270" i="1"/>
  <c r="C2270" i="1"/>
  <c r="F2178" i="1" l="1"/>
  <c r="G2178" i="1"/>
  <c r="D2179" i="1"/>
  <c r="K2181" i="1"/>
  <c r="U2181" i="1" s="1"/>
  <c r="E2180" i="1"/>
  <c r="W2180" i="1"/>
  <c r="S2270" i="1"/>
  <c r="P2177" i="1"/>
  <c r="B2175" i="1"/>
  <c r="X2176" i="1"/>
  <c r="O2178" i="1"/>
  <c r="N2179" i="1"/>
  <c r="J2182" i="1"/>
  <c r="I2183" i="1"/>
  <c r="M2182" i="1"/>
  <c r="Y2271" i="1"/>
  <c r="R2271" i="1"/>
  <c r="T2274" i="1"/>
  <c r="H2271" i="1"/>
  <c r="A2272" i="1"/>
  <c r="Q2272" i="1" s="1"/>
  <c r="C2271" i="1"/>
  <c r="AA2271" i="1"/>
  <c r="D2180" i="1" l="1"/>
  <c r="L2180" i="1" s="1"/>
  <c r="F2179" i="1"/>
  <c r="G2179" i="1"/>
  <c r="L2179" i="1"/>
  <c r="O2179" i="1" s="1"/>
  <c r="K2182" i="1"/>
  <c r="U2182" i="1" s="1"/>
  <c r="E2181" i="1"/>
  <c r="W2181" i="1"/>
  <c r="S2271" i="1"/>
  <c r="B2176" i="1"/>
  <c r="P2178" i="1"/>
  <c r="X2177" i="1"/>
  <c r="J2183" i="1"/>
  <c r="I2184" i="1"/>
  <c r="M2183" i="1"/>
  <c r="N2180" i="1"/>
  <c r="Y2272" i="1"/>
  <c r="R2272" i="1"/>
  <c r="A2273" i="1"/>
  <c r="Q2273" i="1" s="1"/>
  <c r="H2272" i="1"/>
  <c r="T2275" i="1"/>
  <c r="C2272" i="1"/>
  <c r="AA2272" i="1"/>
  <c r="D2181" i="1" l="1"/>
  <c r="L2181" i="1" s="1"/>
  <c r="F2180" i="1"/>
  <c r="G2180" i="1"/>
  <c r="K2183" i="1"/>
  <c r="U2183" i="1" s="1"/>
  <c r="E2182" i="1"/>
  <c r="S2272" i="1"/>
  <c r="W2182" i="1"/>
  <c r="B2177" i="1"/>
  <c r="P2179" i="1"/>
  <c r="X2178" i="1"/>
  <c r="J2184" i="1"/>
  <c r="I2185" i="1"/>
  <c r="M2184" i="1"/>
  <c r="O2180" i="1"/>
  <c r="N2181" i="1"/>
  <c r="N2182" i="1" s="1"/>
  <c r="R2273" i="1"/>
  <c r="Y2273" i="1"/>
  <c r="T2276" i="1"/>
  <c r="AA2273" i="1"/>
  <c r="C2273" i="1"/>
  <c r="A2274" i="1"/>
  <c r="Q2274" i="1" s="1"/>
  <c r="H2273" i="1"/>
  <c r="G2181" i="1" l="1"/>
  <c r="D2182" i="1"/>
  <c r="G2182" i="1" s="1"/>
  <c r="F2181" i="1"/>
  <c r="K2184" i="1"/>
  <c r="U2184" i="1" s="1"/>
  <c r="E2183" i="1"/>
  <c r="W2183" i="1"/>
  <c r="S2273" i="1"/>
  <c r="P2180" i="1"/>
  <c r="X2179" i="1"/>
  <c r="O2181" i="1"/>
  <c r="B2178" i="1"/>
  <c r="J2185" i="1"/>
  <c r="I2186" i="1"/>
  <c r="M2185" i="1"/>
  <c r="N2183" i="1"/>
  <c r="R2274" i="1"/>
  <c r="Y2274" i="1"/>
  <c r="H2274" i="1"/>
  <c r="A2275" i="1"/>
  <c r="Q2275" i="1" s="1"/>
  <c r="T2277" i="1"/>
  <c r="AA2274" i="1"/>
  <c r="C2274" i="1"/>
  <c r="D2183" i="1" l="1"/>
  <c r="L2183" i="1" s="1"/>
  <c r="O2183" i="1" s="1"/>
  <c r="L2182" i="1"/>
  <c r="O2182" i="1" s="1"/>
  <c r="P2182" i="1" s="1"/>
  <c r="F2182" i="1"/>
  <c r="K2185" i="1"/>
  <c r="U2185" i="1" s="1"/>
  <c r="E2184" i="1"/>
  <c r="W2184" i="1"/>
  <c r="S2274" i="1"/>
  <c r="B2179" i="1"/>
  <c r="P2181" i="1"/>
  <c r="X2180" i="1"/>
  <c r="I2187" i="1"/>
  <c r="J2186" i="1"/>
  <c r="M2186" i="1"/>
  <c r="N2184" i="1"/>
  <c r="Y2275" i="1"/>
  <c r="R2275" i="1"/>
  <c r="H2275" i="1"/>
  <c r="A2276" i="1"/>
  <c r="Q2276" i="1" s="1"/>
  <c r="C2275" i="1"/>
  <c r="AA2275" i="1"/>
  <c r="T2278" i="1"/>
  <c r="D2184" i="1" l="1"/>
  <c r="L2184" i="1" s="1"/>
  <c r="O2184" i="1" s="1"/>
  <c r="G2183" i="1"/>
  <c r="F2183" i="1"/>
  <c r="K2186" i="1"/>
  <c r="U2186" i="1" s="1"/>
  <c r="E2185" i="1"/>
  <c r="W2185" i="1"/>
  <c r="S2275" i="1"/>
  <c r="B2180" i="1"/>
  <c r="X2182" i="1"/>
  <c r="P2183" i="1"/>
  <c r="X2181" i="1"/>
  <c r="I2188" i="1"/>
  <c r="J2187" i="1"/>
  <c r="M2187" i="1"/>
  <c r="N2185" i="1"/>
  <c r="R2276" i="1"/>
  <c r="Y2276" i="1"/>
  <c r="A2277" i="1"/>
  <c r="Q2277" i="1" s="1"/>
  <c r="H2276" i="1"/>
  <c r="T2279" i="1"/>
  <c r="C2276" i="1"/>
  <c r="AA2276" i="1"/>
  <c r="G2184" i="1" l="1"/>
  <c r="D2185" i="1"/>
  <c r="L2185" i="1" s="1"/>
  <c r="O2185" i="1" s="1"/>
  <c r="F2184" i="1"/>
  <c r="K2187" i="1"/>
  <c r="U2187" i="1" s="1"/>
  <c r="E2186" i="1"/>
  <c r="S2276" i="1"/>
  <c r="W2186" i="1"/>
  <c r="B2181" i="1"/>
  <c r="B2182" i="1"/>
  <c r="P2184" i="1"/>
  <c r="X2183" i="1"/>
  <c r="I2189" i="1"/>
  <c r="J2188" i="1"/>
  <c r="M2188" i="1"/>
  <c r="N2186" i="1"/>
  <c r="R2277" i="1"/>
  <c r="Y2277" i="1"/>
  <c r="AA2277" i="1"/>
  <c r="C2277" i="1"/>
  <c r="T2280" i="1"/>
  <c r="A2278" i="1"/>
  <c r="Q2278" i="1" s="1"/>
  <c r="H2277" i="1"/>
  <c r="G2185" i="1" l="1"/>
  <c r="F2185" i="1"/>
  <c r="D2186" i="1"/>
  <c r="K2188" i="1"/>
  <c r="U2188" i="1" s="1"/>
  <c r="E2187" i="1"/>
  <c r="D2187" i="1" s="1"/>
  <c r="S2277" i="1"/>
  <c r="W2187" i="1"/>
  <c r="P2185" i="1"/>
  <c r="B2183" i="1"/>
  <c r="X2184" i="1"/>
  <c r="N2187" i="1"/>
  <c r="G2186" i="1"/>
  <c r="J2189" i="1"/>
  <c r="I2190" i="1"/>
  <c r="M2189" i="1"/>
  <c r="Y2278" i="1"/>
  <c r="R2278" i="1"/>
  <c r="H2278" i="1"/>
  <c r="A2279" i="1"/>
  <c r="Q2279" i="1" s="1"/>
  <c r="AA2278" i="1"/>
  <c r="C2278" i="1"/>
  <c r="T2281" i="1"/>
  <c r="F2186" i="1" l="1"/>
  <c r="L2186" i="1"/>
  <c r="O2186" i="1" s="1"/>
  <c r="P2186" i="1" s="1"/>
  <c r="K2189" i="1"/>
  <c r="U2189" i="1" s="1"/>
  <c r="E2188" i="1"/>
  <c r="D2188" i="1" s="1"/>
  <c r="S2278" i="1"/>
  <c r="W2188" i="1"/>
  <c r="G2187" i="1"/>
  <c r="B2184" i="1"/>
  <c r="X2185" i="1"/>
  <c r="N2188" i="1"/>
  <c r="J2190" i="1"/>
  <c r="I2191" i="1"/>
  <c r="M2190" i="1"/>
  <c r="L2187" i="1"/>
  <c r="O2187" i="1" s="1"/>
  <c r="F2187" i="1"/>
  <c r="Y2279" i="1"/>
  <c r="R2279" i="1"/>
  <c r="H2279" i="1"/>
  <c r="A2280" i="1"/>
  <c r="Q2280" i="1" s="1"/>
  <c r="C2279" i="1"/>
  <c r="AA2279" i="1"/>
  <c r="T2282" i="1"/>
  <c r="K2190" i="1" l="1"/>
  <c r="U2190" i="1" s="1"/>
  <c r="E2189" i="1"/>
  <c r="D2189" i="1" s="1"/>
  <c r="S2279" i="1"/>
  <c r="W2189" i="1"/>
  <c r="X2186" i="1"/>
  <c r="B2185" i="1"/>
  <c r="F2188" i="1"/>
  <c r="P2187" i="1"/>
  <c r="L2188" i="1"/>
  <c r="O2188" i="1" s="1"/>
  <c r="J2191" i="1"/>
  <c r="I2192" i="1"/>
  <c r="M2191" i="1"/>
  <c r="N2189" i="1"/>
  <c r="G2188" i="1"/>
  <c r="Y2280" i="1"/>
  <c r="R2280" i="1"/>
  <c r="A2281" i="1"/>
  <c r="Q2281" i="1" s="1"/>
  <c r="H2280" i="1"/>
  <c r="T2283" i="1"/>
  <c r="C2280" i="1"/>
  <c r="AA2280" i="1"/>
  <c r="K2191" i="1" l="1"/>
  <c r="U2191" i="1" s="1"/>
  <c r="E2190" i="1"/>
  <c r="D2190" i="1" s="1"/>
  <c r="W2190" i="1"/>
  <c r="S2280" i="1"/>
  <c r="X2187" i="1"/>
  <c r="P2188" i="1"/>
  <c r="L2189" i="1"/>
  <c r="O2189" i="1" s="1"/>
  <c r="B2186" i="1"/>
  <c r="G2189" i="1"/>
  <c r="F2189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K2192" i="1" l="1"/>
  <c r="U2192" i="1" s="1"/>
  <c r="E2191" i="1"/>
  <c r="D2191" i="1" s="1"/>
  <c r="W2191" i="1"/>
  <c r="S2281" i="1"/>
  <c r="L2190" i="1"/>
  <c r="O2190" i="1" s="1"/>
  <c r="P2189" i="1"/>
  <c r="X2188" i="1"/>
  <c r="B2187" i="1"/>
  <c r="I2194" i="1"/>
  <c r="J2193" i="1"/>
  <c r="M2193" i="1"/>
  <c r="N2191" i="1"/>
  <c r="G2190" i="1"/>
  <c r="F2190" i="1"/>
  <c r="R2282" i="1"/>
  <c r="Y2282" i="1"/>
  <c r="AA2282" i="1"/>
  <c r="C2282" i="1"/>
  <c r="H2282" i="1"/>
  <c r="A2283" i="1"/>
  <c r="Q2283" i="1" s="1"/>
  <c r="T2285" i="1"/>
  <c r="K2193" i="1" l="1"/>
  <c r="U2193" i="1" s="1"/>
  <c r="E2192" i="1"/>
  <c r="D2192" i="1" s="1"/>
  <c r="S2282" i="1"/>
  <c r="W2192" i="1"/>
  <c r="P2190" i="1"/>
  <c r="B2188" i="1"/>
  <c r="X2189" i="1"/>
  <c r="I2195" i="1"/>
  <c r="J2194" i="1"/>
  <c r="M2194" i="1"/>
  <c r="N2192" i="1"/>
  <c r="L2191" i="1"/>
  <c r="O2191" i="1" s="1"/>
  <c r="F2191" i="1"/>
  <c r="G2191" i="1"/>
  <c r="Y2283" i="1"/>
  <c r="R2283" i="1"/>
  <c r="H2283" i="1"/>
  <c r="A2284" i="1"/>
  <c r="Q2284" i="1" s="1"/>
  <c r="T2286" i="1"/>
  <c r="C2283" i="1"/>
  <c r="AA2283" i="1"/>
  <c r="K2194" i="1" l="1"/>
  <c r="U2194" i="1" s="1"/>
  <c r="E2193" i="1"/>
  <c r="D2193" i="1" s="1"/>
  <c r="W2193" i="1"/>
  <c r="S2283" i="1"/>
  <c r="P2191" i="1"/>
  <c r="L2192" i="1"/>
  <c r="O2192" i="1" s="1"/>
  <c r="B2189" i="1"/>
  <c r="X2190" i="1"/>
  <c r="N2193" i="1"/>
  <c r="G2192" i="1"/>
  <c r="I2196" i="1"/>
  <c r="J2195" i="1"/>
  <c r="M2195" i="1"/>
  <c r="F2192" i="1"/>
  <c r="R2284" i="1"/>
  <c r="Y2284" i="1"/>
  <c r="C2284" i="1"/>
  <c r="AA2284" i="1"/>
  <c r="T2287" i="1"/>
  <c r="A2285" i="1"/>
  <c r="Q2285" i="1" s="1"/>
  <c r="H2284" i="1"/>
  <c r="K2195" i="1" l="1"/>
  <c r="U2195" i="1" s="1"/>
  <c r="E2194" i="1"/>
  <c r="D2194" i="1" s="1"/>
  <c r="W2194" i="1"/>
  <c r="S2284" i="1"/>
  <c r="P2192" i="1"/>
  <c r="L2193" i="1"/>
  <c r="O2193" i="1" s="1"/>
  <c r="B2190" i="1"/>
  <c r="X2191" i="1"/>
  <c r="N2194" i="1"/>
  <c r="G2193" i="1"/>
  <c r="F2193" i="1"/>
  <c r="J2196" i="1"/>
  <c r="I2197" i="1"/>
  <c r="M2196" i="1"/>
  <c r="R2285" i="1"/>
  <c r="Y2285" i="1"/>
  <c r="AA2285" i="1"/>
  <c r="C2285" i="1"/>
  <c r="T2288" i="1"/>
  <c r="A2286" i="1"/>
  <c r="Q2286" i="1" s="1"/>
  <c r="H2285" i="1"/>
  <c r="K2196" i="1" l="1"/>
  <c r="U2196" i="1" s="1"/>
  <c r="E2195" i="1"/>
  <c r="D2195" i="1" s="1"/>
  <c r="W2195" i="1"/>
  <c r="S2285" i="1"/>
  <c r="P2193" i="1"/>
  <c r="G2194" i="1"/>
  <c r="B2191" i="1"/>
  <c r="X2192" i="1"/>
  <c r="J2197" i="1"/>
  <c r="I2198" i="1"/>
  <c r="M2197" i="1"/>
  <c r="N2195" i="1"/>
  <c r="L2194" i="1"/>
  <c r="O2194" i="1" s="1"/>
  <c r="F2194" i="1"/>
  <c r="R2286" i="1"/>
  <c r="Y2286" i="1"/>
  <c r="AA2286" i="1"/>
  <c r="C2286" i="1"/>
  <c r="H2286" i="1"/>
  <c r="A2287" i="1"/>
  <c r="Q2287" i="1" s="1"/>
  <c r="T2289" i="1"/>
  <c r="K2197" i="1" l="1"/>
  <c r="U2197" i="1" s="1"/>
  <c r="E2196" i="1"/>
  <c r="D2196" i="1" s="1"/>
  <c r="S2286" i="1"/>
  <c r="W2196" i="1"/>
  <c r="P2194" i="1"/>
  <c r="L2195" i="1"/>
  <c r="O2195" i="1" s="1"/>
  <c r="B2192" i="1"/>
  <c r="X2193" i="1"/>
  <c r="G2195" i="1"/>
  <c r="F2195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K2198" i="1" l="1"/>
  <c r="U2198" i="1" s="1"/>
  <c r="E2197" i="1"/>
  <c r="D2197" i="1" s="1"/>
  <c r="W2197" i="1"/>
  <c r="S2287" i="1"/>
  <c r="L2196" i="1"/>
  <c r="O2196" i="1" s="1"/>
  <c r="B2193" i="1"/>
  <c r="P2195" i="1"/>
  <c r="X2194" i="1"/>
  <c r="J2199" i="1"/>
  <c r="I2200" i="1"/>
  <c r="M2199" i="1"/>
  <c r="G2196" i="1"/>
  <c r="F2196" i="1"/>
  <c r="N2197" i="1"/>
  <c r="Y2288" i="1"/>
  <c r="R2288" i="1"/>
  <c r="C2288" i="1"/>
  <c r="AA2288" i="1"/>
  <c r="A2289" i="1"/>
  <c r="Q2289" i="1" s="1"/>
  <c r="H2288" i="1"/>
  <c r="T2291" i="1"/>
  <c r="K2199" i="1" l="1"/>
  <c r="U2199" i="1" s="1"/>
  <c r="E2198" i="1"/>
  <c r="D2198" i="1" s="1"/>
  <c r="W2198" i="1"/>
  <c r="S2288" i="1"/>
  <c r="B2194" i="1"/>
  <c r="P2196" i="1"/>
  <c r="L2197" i="1"/>
  <c r="O2197" i="1" s="1"/>
  <c r="X2195" i="1"/>
  <c r="N2198" i="1"/>
  <c r="J2200" i="1"/>
  <c r="I2201" i="1"/>
  <c r="M2200" i="1"/>
  <c r="G2197" i="1"/>
  <c r="F2197" i="1"/>
  <c r="R2289" i="1"/>
  <c r="Y2289" i="1"/>
  <c r="A2290" i="1"/>
  <c r="Q2290" i="1" s="1"/>
  <c r="H2289" i="1"/>
  <c r="AA2289" i="1"/>
  <c r="C2289" i="1"/>
  <c r="T2292" i="1"/>
  <c r="K2200" i="1" l="1"/>
  <c r="U2200" i="1" s="1"/>
  <c r="E2199" i="1"/>
  <c r="D2199" i="1" s="1"/>
  <c r="S2289" i="1"/>
  <c r="W2199" i="1"/>
  <c r="B2195" i="1"/>
  <c r="X2196" i="1"/>
  <c r="P2197" i="1"/>
  <c r="G2198" i="1"/>
  <c r="N2199" i="1"/>
  <c r="L2198" i="1"/>
  <c r="O2198" i="1" s="1"/>
  <c r="F2198" i="1"/>
  <c r="I2202" i="1"/>
  <c r="J2201" i="1"/>
  <c r="M2201" i="1"/>
  <c r="R2290" i="1"/>
  <c r="Y2290" i="1"/>
  <c r="H2290" i="1"/>
  <c r="A2291" i="1"/>
  <c r="Q2291" i="1" s="1"/>
  <c r="AA2290" i="1"/>
  <c r="C2290" i="1"/>
  <c r="T2293" i="1"/>
  <c r="K2201" i="1" l="1"/>
  <c r="U2201" i="1" s="1"/>
  <c r="E2200" i="1"/>
  <c r="D2200" i="1" s="1"/>
  <c r="W2200" i="1"/>
  <c r="S2290" i="1"/>
  <c r="B2196" i="1"/>
  <c r="G2199" i="1"/>
  <c r="P2198" i="1"/>
  <c r="X2197" i="1"/>
  <c r="N2200" i="1"/>
  <c r="L2199" i="1"/>
  <c r="O2199" i="1" s="1"/>
  <c r="F2199" i="1"/>
  <c r="J2202" i="1"/>
  <c r="K2202" i="1" s="1"/>
  <c r="I2203" i="1"/>
  <c r="M2202" i="1"/>
  <c r="Y2291" i="1"/>
  <c r="R2291" i="1"/>
  <c r="H2291" i="1"/>
  <c r="A2292" i="1"/>
  <c r="T2294" i="1"/>
  <c r="C2291" i="1"/>
  <c r="AA2291" i="1"/>
  <c r="E2201" i="1" l="1"/>
  <c r="D2201" i="1" s="1"/>
  <c r="S2291" i="1"/>
  <c r="W2201" i="1"/>
  <c r="F2200" i="1"/>
  <c r="P2199" i="1"/>
  <c r="B2197" i="1"/>
  <c r="X2198" i="1"/>
  <c r="G2200" i="1"/>
  <c r="I2204" i="1"/>
  <c r="J2203" i="1"/>
  <c r="U2202" i="1"/>
  <c r="N2201" i="1"/>
  <c r="N2202" i="1" s="1"/>
  <c r="L2200" i="1"/>
  <c r="O2200" i="1" s="1"/>
  <c r="Q2292" i="1"/>
  <c r="C2292" i="1"/>
  <c r="AA2292" i="1"/>
  <c r="T2295" i="1"/>
  <c r="A2293" i="1"/>
  <c r="H2292" i="1"/>
  <c r="U2203" i="1" l="1"/>
  <c r="K2203" i="1"/>
  <c r="E2203" i="1" s="1"/>
  <c r="E2202" i="1"/>
  <c r="D2202" i="1" s="1"/>
  <c r="L2201" i="1"/>
  <c r="O2201" i="1" s="1"/>
  <c r="W2202" i="1"/>
  <c r="P2200" i="1"/>
  <c r="B2198" i="1"/>
  <c r="X2199" i="1"/>
  <c r="J2204" i="1"/>
  <c r="I2205" i="1"/>
  <c r="G2201" i="1"/>
  <c r="F2201" i="1"/>
  <c r="Q2293" i="1"/>
  <c r="R2292" i="1"/>
  <c r="Y2292" i="1"/>
  <c r="AA2293" i="1"/>
  <c r="C2293" i="1"/>
  <c r="T2296" i="1"/>
  <c r="A2294" i="1"/>
  <c r="Q2294" i="1" s="1"/>
  <c r="H2293" i="1"/>
  <c r="W2203" i="1" l="1"/>
  <c r="D2203" i="1"/>
  <c r="S2292" i="1"/>
  <c r="R2293" i="1"/>
  <c r="P2201" i="1"/>
  <c r="L2202" i="1"/>
  <c r="O2202" i="1" s="1"/>
  <c r="B2199" i="1"/>
  <c r="X2200" i="1"/>
  <c r="I2206" i="1"/>
  <c r="J2205" i="1"/>
  <c r="K2204" i="1"/>
  <c r="G2202" i="1"/>
  <c r="F2202" i="1"/>
  <c r="Y2293" i="1"/>
  <c r="R2294" i="1"/>
  <c r="H2294" i="1"/>
  <c r="A2295" i="1"/>
  <c r="Q2295" i="1" s="1"/>
  <c r="T2297" i="1"/>
  <c r="AA2294" i="1"/>
  <c r="C2294" i="1"/>
  <c r="L2203" i="1" l="1"/>
  <c r="G2203" i="1"/>
  <c r="M2203" i="1"/>
  <c r="N2203" i="1" s="1"/>
  <c r="E2204" i="1"/>
  <c r="S2293" i="1"/>
  <c r="B2200" i="1"/>
  <c r="X2201" i="1"/>
  <c r="F2203" i="1"/>
  <c r="P2202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M2204" i="1" l="1"/>
  <c r="M2205" i="1" s="1"/>
  <c r="M2206" i="1" s="1"/>
  <c r="M2207" i="1" s="1"/>
  <c r="E2205" i="1"/>
  <c r="X2202" i="1"/>
  <c r="S2202" i="1"/>
  <c r="W2204" i="1"/>
  <c r="S2295" i="1"/>
  <c r="B2201" i="1"/>
  <c r="O2203" i="1"/>
  <c r="N2204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E2206" i="1" l="1"/>
  <c r="B2202" i="1"/>
  <c r="Y2202" i="1"/>
  <c r="L2204" i="1"/>
  <c r="O2204" i="1" s="1"/>
  <c r="S2296" i="1"/>
  <c r="W2205" i="1"/>
  <c r="P2203" i="1"/>
  <c r="U2206" i="1"/>
  <c r="J2208" i="1"/>
  <c r="I2209" i="1"/>
  <c r="D2205" i="1"/>
  <c r="N2205" i="1"/>
  <c r="N2206" i="1" s="1"/>
  <c r="N2207" i="1" s="1"/>
  <c r="G2204" i="1"/>
  <c r="F2204" i="1"/>
  <c r="K2207" i="1"/>
  <c r="M2208" i="1"/>
  <c r="R2297" i="1"/>
  <c r="Y2297" i="1"/>
  <c r="A2298" i="1"/>
  <c r="Q2298" i="1" s="1"/>
  <c r="H2297" i="1"/>
  <c r="AA2297" i="1"/>
  <c r="C2297" i="1"/>
  <c r="T2300" i="1"/>
  <c r="E2207" i="1" l="1"/>
  <c r="G2205" i="1"/>
  <c r="L2205" i="1"/>
  <c r="O2205" i="1" s="1"/>
  <c r="S2297" i="1"/>
  <c r="W2206" i="1"/>
  <c r="P2204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E2208" i="1" l="1"/>
  <c r="N2209" i="1"/>
  <c r="W2207" i="1"/>
  <c r="S2298" i="1"/>
  <c r="P2205" i="1"/>
  <c r="B2203" i="1"/>
  <c r="L2206" i="1"/>
  <c r="O2206" i="1" s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N2210" i="1" l="1"/>
  <c r="E2209" i="1"/>
  <c r="W2208" i="1"/>
  <c r="S2299" i="1"/>
  <c r="L2207" i="1"/>
  <c r="O2207" i="1" s="1"/>
  <c r="B2204" i="1"/>
  <c r="P2206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P2207" i="1" l="1"/>
  <c r="X2207" i="1" s="1"/>
  <c r="N2211" i="1"/>
  <c r="E2210" i="1"/>
  <c r="S2300" i="1"/>
  <c r="W2209" i="1"/>
  <c r="L2208" i="1"/>
  <c r="O2208" i="1" s="1"/>
  <c r="B2205" i="1"/>
  <c r="X2206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N2212" i="1" l="1"/>
  <c r="E2211" i="1"/>
  <c r="L2209" i="1"/>
  <c r="O2209" i="1" s="1"/>
  <c r="W2210" i="1"/>
  <c r="S2301" i="1"/>
  <c r="B2206" i="1"/>
  <c r="B2207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N2213" i="1" l="1"/>
  <c r="P2209" i="1"/>
  <c r="E2212" i="1"/>
  <c r="W2211" i="1"/>
  <c r="S2302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N2214" i="1" l="1"/>
  <c r="X2209" i="1"/>
  <c r="B2209" i="1" s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N2215" i="1" l="1"/>
  <c r="E2214" i="1"/>
  <c r="L2212" i="1"/>
  <c r="O2212" i="1" s="1"/>
  <c r="W2213" i="1"/>
  <c r="S2304" i="1"/>
  <c r="P2211" i="1"/>
  <c r="X2210" i="1"/>
  <c r="J2216" i="1"/>
  <c r="M2216" i="1"/>
  <c r="N2216" i="1" s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P2212" i="1" l="1"/>
  <c r="E2215" i="1"/>
  <c r="W2214" i="1"/>
  <c r="S2305" i="1"/>
  <c r="F2213" i="1"/>
  <c r="L2213" i="1"/>
  <c r="O2213" i="1" s="1"/>
  <c r="B2210" i="1"/>
  <c r="X2211" i="1"/>
  <c r="J2217" i="1"/>
  <c r="I2218" i="1"/>
  <c r="M2217" i="1"/>
  <c r="N2217" i="1" s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X2212" i="1" l="1"/>
  <c r="B2212" i="1" s="1"/>
  <c r="E2216" i="1"/>
  <c r="S2306" i="1"/>
  <c r="W2215" i="1"/>
  <c r="B2211" i="1"/>
  <c r="L2214" i="1"/>
  <c r="O2214" i="1" s="1"/>
  <c r="P2213" i="1"/>
  <c r="D2215" i="1"/>
  <c r="U2216" i="1"/>
  <c r="M2218" i="1"/>
  <c r="N2218" i="1" s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E2217" i="1" l="1"/>
  <c r="S2307" i="1"/>
  <c r="W2216" i="1"/>
  <c r="P2214" i="1"/>
  <c r="G2215" i="1"/>
  <c r="X2213" i="1"/>
  <c r="I2220" i="1"/>
  <c r="M2219" i="1"/>
  <c r="N2219" i="1" s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E2218" i="1" l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N2220" i="1" s="1"/>
  <c r="I2221" i="1"/>
  <c r="J2220" i="1"/>
  <c r="R2309" i="1"/>
  <c r="Y2309" i="1"/>
  <c r="AA2309" i="1"/>
  <c r="C2309" i="1"/>
  <c r="H2309" i="1"/>
  <c r="A2310" i="1"/>
  <c r="Q2310" i="1" s="1"/>
  <c r="T2312" i="1"/>
  <c r="E2219" i="1" l="1"/>
  <c r="S2309" i="1"/>
  <c r="W2218" i="1"/>
  <c r="X2215" i="1"/>
  <c r="P2216" i="1"/>
  <c r="L2217" i="1"/>
  <c r="O2217" i="1" s="1"/>
  <c r="B2214" i="1"/>
  <c r="I2222" i="1"/>
  <c r="M2221" i="1"/>
  <c r="N2221" i="1" s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E2220" i="1" l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N2222" i="1" s="1"/>
  <c r="I2223" i="1"/>
  <c r="Y2311" i="1"/>
  <c r="R2311" i="1"/>
  <c r="H2311" i="1"/>
  <c r="A2312" i="1"/>
  <c r="Q2312" i="1" s="1"/>
  <c r="T2314" i="1"/>
  <c r="C2311" i="1"/>
  <c r="AA2311" i="1"/>
  <c r="E2221" i="1" l="1"/>
  <c r="W2220" i="1"/>
  <c r="S2311" i="1"/>
  <c r="P2218" i="1"/>
  <c r="X2217" i="1"/>
  <c r="L2219" i="1"/>
  <c r="O2219" i="1" s="1"/>
  <c r="B2216" i="1"/>
  <c r="K2222" i="1"/>
  <c r="M2223" i="1"/>
  <c r="N2223" i="1" s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E2222" i="1" l="1"/>
  <c r="S2312" i="1"/>
  <c r="W2221" i="1"/>
  <c r="F2220" i="1"/>
  <c r="P2219" i="1"/>
  <c r="B2217" i="1"/>
  <c r="X2218" i="1"/>
  <c r="L2220" i="1"/>
  <c r="O2220" i="1" s="1"/>
  <c r="K2223" i="1"/>
  <c r="G2220" i="1"/>
  <c r="D2221" i="1"/>
  <c r="I2225" i="1"/>
  <c r="M2224" i="1"/>
  <c r="N2224" i="1" s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P2221" i="1" s="1"/>
  <c r="E2223" i="1"/>
  <c r="S2313" i="1"/>
  <c r="W2222" i="1"/>
  <c r="F2221" i="1"/>
  <c r="X2219" i="1"/>
  <c r="B2218" i="1"/>
  <c r="P2220" i="1"/>
  <c r="K2224" i="1"/>
  <c r="G2221" i="1"/>
  <c r="U2223" i="1"/>
  <c r="D2222" i="1"/>
  <c r="M2225" i="1"/>
  <c r="N2225" i="1" s="1"/>
  <c r="I2226" i="1"/>
  <c r="J2225" i="1"/>
  <c r="R2314" i="1"/>
  <c r="Y2314" i="1"/>
  <c r="H2314" i="1"/>
  <c r="A2315" i="1"/>
  <c r="Q2315" i="1" s="1"/>
  <c r="AA2314" i="1"/>
  <c r="C2314" i="1"/>
  <c r="T2317" i="1"/>
  <c r="E2224" i="1" l="1"/>
  <c r="W2223" i="1"/>
  <c r="S2314" i="1"/>
  <c r="L2222" i="1"/>
  <c r="O2222" i="1" s="1"/>
  <c r="X2221" i="1"/>
  <c r="B2219" i="1"/>
  <c r="X2220" i="1"/>
  <c r="K2225" i="1"/>
  <c r="J2226" i="1"/>
  <c r="M2226" i="1"/>
  <c r="N2226" i="1" s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P2222" i="1" l="1"/>
  <c r="X2222" i="1" s="1"/>
  <c r="E2225" i="1"/>
  <c r="S2315" i="1"/>
  <c r="W2224" i="1"/>
  <c r="B2220" i="1"/>
  <c r="B2221" i="1"/>
  <c r="L2223" i="1"/>
  <c r="O2223" i="1" s="1"/>
  <c r="G2223" i="1"/>
  <c r="F2223" i="1"/>
  <c r="K2226" i="1"/>
  <c r="U2225" i="1"/>
  <c r="D2224" i="1"/>
  <c r="I2228" i="1"/>
  <c r="M2227" i="1"/>
  <c r="N2227" i="1" s="1"/>
  <c r="J2227" i="1"/>
  <c r="R2316" i="1"/>
  <c r="Y2316" i="1"/>
  <c r="T2319" i="1"/>
  <c r="C2316" i="1"/>
  <c r="AA2316" i="1"/>
  <c r="A2317" i="1"/>
  <c r="Q2317" i="1" s="1"/>
  <c r="H2316" i="1"/>
  <c r="G2224" i="1" l="1"/>
  <c r="E2226" i="1"/>
  <c r="S2316" i="1"/>
  <c r="W2225" i="1"/>
  <c r="L2224" i="1"/>
  <c r="O2224" i="1" s="1"/>
  <c r="F2224" i="1"/>
  <c r="B2222" i="1"/>
  <c r="P2223" i="1"/>
  <c r="I2229" i="1"/>
  <c r="J2228" i="1"/>
  <c r="M2228" i="1"/>
  <c r="N2228" i="1" s="1"/>
  <c r="U2226" i="1"/>
  <c r="K2227" i="1"/>
  <c r="D2225" i="1"/>
  <c r="R2317" i="1"/>
  <c r="Y2317" i="1"/>
  <c r="AA2317" i="1"/>
  <c r="C2317" i="1"/>
  <c r="A2318" i="1"/>
  <c r="Q2318" i="1" s="1"/>
  <c r="H2317" i="1"/>
  <c r="T2320" i="1"/>
  <c r="G2225" i="1" l="1"/>
  <c r="P2224" i="1"/>
  <c r="E2227" i="1"/>
  <c r="S2317" i="1"/>
  <c r="W2226" i="1"/>
  <c r="X2223" i="1"/>
  <c r="F2225" i="1"/>
  <c r="L2225" i="1"/>
  <c r="O2225" i="1" s="1"/>
  <c r="U2227" i="1"/>
  <c r="K2228" i="1"/>
  <c r="D2226" i="1"/>
  <c r="M2229" i="1"/>
  <c r="N2229" i="1" s="1"/>
  <c r="I2230" i="1"/>
  <c r="J2229" i="1"/>
  <c r="R2318" i="1"/>
  <c r="Y2318" i="1"/>
  <c r="H2318" i="1"/>
  <c r="A2319" i="1"/>
  <c r="Q2319" i="1" s="1"/>
  <c r="AA2318" i="1"/>
  <c r="C2318" i="1"/>
  <c r="T2321" i="1"/>
  <c r="X2224" i="1" l="1"/>
  <c r="E2228" i="1"/>
  <c r="W2227" i="1"/>
  <c r="S2318" i="1"/>
  <c r="P2225" i="1"/>
  <c r="B2223" i="1"/>
  <c r="J2230" i="1"/>
  <c r="I2231" i="1"/>
  <c r="M2230" i="1"/>
  <c r="N2230" i="1" s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B2224" i="1" l="1"/>
  <c r="E2229" i="1"/>
  <c r="G2227" i="1"/>
  <c r="W2228" i="1"/>
  <c r="S2319" i="1"/>
  <c r="P2226" i="1"/>
  <c r="X2225" i="1"/>
  <c r="L2227" i="1"/>
  <c r="O2227" i="1" s="1"/>
  <c r="F2227" i="1"/>
  <c r="D2228" i="1"/>
  <c r="U2229" i="1"/>
  <c r="I2232" i="1"/>
  <c r="J2231" i="1"/>
  <c r="M2231" i="1"/>
  <c r="N2231" i="1" s="1"/>
  <c r="K2230" i="1"/>
  <c r="Y2320" i="1"/>
  <c r="R2320" i="1"/>
  <c r="C2320" i="1"/>
  <c r="AA2320" i="1"/>
  <c r="A2321" i="1"/>
  <c r="Q2321" i="1" s="1"/>
  <c r="H2320" i="1"/>
  <c r="T2323" i="1"/>
  <c r="E2230" i="1" l="1"/>
  <c r="L2228" i="1"/>
  <c r="O2228" i="1" s="1"/>
  <c r="S2320" i="1"/>
  <c r="W2229" i="1"/>
  <c r="B2225" i="1"/>
  <c r="P2227" i="1"/>
  <c r="X2226" i="1"/>
  <c r="G2228" i="1"/>
  <c r="F2228" i="1"/>
  <c r="K2231" i="1"/>
  <c r="D2229" i="1"/>
  <c r="U2230" i="1"/>
  <c r="I2233" i="1"/>
  <c r="M2232" i="1"/>
  <c r="N2232" i="1" s="1"/>
  <c r="J2232" i="1"/>
  <c r="R2321" i="1"/>
  <c r="Y2321" i="1"/>
  <c r="AA2321" i="1"/>
  <c r="C2321" i="1"/>
  <c r="T2324" i="1"/>
  <c r="A2322" i="1"/>
  <c r="Q2322" i="1" s="1"/>
  <c r="H2321" i="1"/>
  <c r="P2228" i="1" l="1"/>
  <c r="E2231" i="1"/>
  <c r="S2321" i="1"/>
  <c r="W2230" i="1"/>
  <c r="B2226" i="1"/>
  <c r="X2227" i="1"/>
  <c r="U2231" i="1"/>
  <c r="D2230" i="1"/>
  <c r="I2234" i="1"/>
  <c r="M2233" i="1"/>
  <c r="N2233" i="1" s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X2228" i="1" l="1"/>
  <c r="B2228" i="1" s="1"/>
  <c r="E2232" i="1"/>
  <c r="S2322" i="1"/>
  <c r="W2231" i="1"/>
  <c r="L2230" i="1"/>
  <c r="O2230" i="1" s="1"/>
  <c r="P2229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E2233" i="1" l="1"/>
  <c r="W2232" i="1"/>
  <c r="S2323" i="1"/>
  <c r="X2229" i="1"/>
  <c r="L2231" i="1"/>
  <c r="O2231" i="1" s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X2230" i="1"/>
  <c r="P2231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X2231" i="1"/>
  <c r="B2230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B2232" i="1" s="1"/>
  <c r="M2234" i="1"/>
  <c r="M2235" i="1" s="1"/>
  <c r="M2236" i="1" s="1"/>
  <c r="M2237" i="1" s="1"/>
  <c r="M2238" i="1" s="1"/>
  <c r="E2236" i="1"/>
  <c r="S2326" i="1"/>
  <c r="W2235" i="1"/>
  <c r="L2234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N2234" i="1" l="1"/>
  <c r="N2235" i="1" s="1"/>
  <c r="N2236" i="1" s="1"/>
  <c r="N2237" i="1" s="1"/>
  <c r="N2238" i="1" s="1"/>
  <c r="N2239" i="1" s="1"/>
  <c r="E2237" i="1"/>
  <c r="W2236" i="1"/>
  <c r="S2327" i="1"/>
  <c r="G2235" i="1"/>
  <c r="X2233" i="1"/>
  <c r="I2240" i="1"/>
  <c r="J2239" i="1"/>
  <c r="M2239" i="1"/>
  <c r="L2235" i="1"/>
  <c r="F2235" i="1"/>
  <c r="U2237" i="1"/>
  <c r="D2236" i="1"/>
  <c r="K2238" i="1"/>
  <c r="Y2328" i="1"/>
  <c r="R2328" i="1"/>
  <c r="A2329" i="1"/>
  <c r="Q2329" i="1" s="1"/>
  <c r="H2328" i="1"/>
  <c r="T2331" i="1"/>
  <c r="C2328" i="1"/>
  <c r="AA2328" i="1"/>
  <c r="O2235" i="1" l="1"/>
  <c r="P2235" i="1" s="1"/>
  <c r="O2234" i="1"/>
  <c r="P2234" i="1" s="1"/>
  <c r="E2238" i="1"/>
  <c r="W2237" i="1"/>
  <c r="S2328" i="1"/>
  <c r="G2236" i="1"/>
  <c r="B2233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L2237" i="1"/>
  <c r="O2237" i="1" s="1"/>
  <c r="W2238" i="1"/>
  <c r="S2329" i="1"/>
  <c r="G2237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X2237" i="1" l="1"/>
  <c r="B2237" i="1" s="1"/>
  <c r="E2241" i="1"/>
  <c r="S2331" i="1"/>
  <c r="W2240" i="1"/>
  <c r="G2239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S2332" i="1"/>
  <c r="W2241" i="1"/>
  <c r="L2240" i="1"/>
  <c r="O2240" i="1" s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X2240" i="1" s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E2244" i="1" l="1"/>
  <c r="W2243" i="1"/>
  <c r="S2334" i="1"/>
  <c r="L2242" i="1"/>
  <c r="O2242" i="1" s="1"/>
  <c r="B2240" i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E2245" i="1" l="1"/>
  <c r="S2335" i="1"/>
  <c r="W2244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L2244" i="1" l="1"/>
  <c r="O2244" i="1" s="1"/>
  <c r="E2246" i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P2244" i="1" l="1"/>
  <c r="E2247" i="1"/>
  <c r="S2337" i="1"/>
  <c r="W2246" i="1"/>
  <c r="L2245" i="1"/>
  <c r="O2245" i="1" s="1"/>
  <c r="B2242" i="1"/>
  <c r="X2243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X2244" i="1" l="1"/>
  <c r="B2244" i="1" s="1"/>
  <c r="E2248" i="1"/>
  <c r="S2338" i="1"/>
  <c r="W2247" i="1"/>
  <c r="L2246" i="1"/>
  <c r="O2246" i="1" s="1"/>
  <c r="B2243" i="1"/>
  <c r="P2245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P2246" i="1" l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X2246" i="1" l="1"/>
  <c r="B2246" i="1" s="1"/>
  <c r="E2250" i="1"/>
  <c r="L2248" i="1"/>
  <c r="O2248" i="1" s="1"/>
  <c r="S2340" i="1"/>
  <c r="W2249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P2248" i="1" l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P2249" i="1" l="1"/>
  <c r="X2248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X2249" i="1" l="1"/>
  <c r="B2249" i="1" s="1"/>
  <c r="B2248" i="1"/>
  <c r="P2250" i="1"/>
  <c r="X2250" i="1" s="1"/>
  <c r="E2253" i="1"/>
  <c r="S2343" i="1"/>
  <c r="W2252" i="1"/>
  <c r="G2251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E2254" i="1" l="1"/>
  <c r="W2253" i="1"/>
  <c r="S2344" i="1"/>
  <c r="L2252" i="1"/>
  <c r="O2252" i="1" s="1"/>
  <c r="B2250" i="1"/>
  <c r="P2251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F2253" i="1"/>
  <c r="X2251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B2251" i="1"/>
  <c r="P2253" i="1"/>
  <c r="G2254" i="1"/>
  <c r="X2252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W2256" i="1"/>
  <c r="S2347" i="1"/>
  <c r="X2253" i="1"/>
  <c r="P2254" i="1"/>
  <c r="L2255" i="1"/>
  <c r="O2255" i="1" s="1"/>
  <c r="B2252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E2258" i="1" l="1"/>
  <c r="W2257" i="1"/>
  <c r="S2348" i="1"/>
  <c r="X2254" i="1"/>
  <c r="L2256" i="1"/>
  <c r="O2256" i="1" s="1"/>
  <c r="P2255" i="1"/>
  <c r="B2253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E2259" i="1" l="1"/>
  <c r="W2258" i="1"/>
  <c r="S2349" i="1"/>
  <c r="X2255" i="1"/>
  <c r="P2256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G2258" i="1" l="1"/>
  <c r="E2260" i="1"/>
  <c r="L2258" i="1"/>
  <c r="O2258" i="1" s="1"/>
  <c r="W2259" i="1"/>
  <c r="S2350" i="1"/>
  <c r="P2257" i="1"/>
  <c r="F2258" i="1"/>
  <c r="X2256" i="1"/>
  <c r="B2255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P2258" i="1" l="1"/>
  <c r="X2258" i="1" s="1"/>
  <c r="E2261" i="1"/>
  <c r="S2351" i="1"/>
  <c r="W2260" i="1"/>
  <c r="L2259" i="1"/>
  <c r="O2259" i="1" s="1"/>
  <c r="B2256" i="1"/>
  <c r="X2257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P2259" i="1" l="1"/>
  <c r="E2262" i="1"/>
  <c r="W2261" i="1"/>
  <c r="S2352" i="1"/>
  <c r="B2258" i="1"/>
  <c r="L2260" i="1"/>
  <c r="O2260" i="1" s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X2259" i="1" l="1"/>
  <c r="B2259" i="1" s="1"/>
  <c r="E2263" i="1"/>
  <c r="W2262" i="1"/>
  <c r="S2353" i="1"/>
  <c r="P2260" i="1"/>
  <c r="L2261" i="1"/>
  <c r="O2261" i="1" s="1"/>
  <c r="J2265" i="1"/>
  <c r="I2266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P2262" i="1" s="1"/>
  <c r="E2264" i="1"/>
  <c r="S2354" i="1"/>
  <c r="W2263" i="1"/>
  <c r="X2260" i="1"/>
  <c r="G2262" i="1"/>
  <c r="F2262" i="1"/>
  <c r="P2261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E2265" i="1" l="1"/>
  <c r="S2355" i="1"/>
  <c r="W2264" i="1"/>
  <c r="L2263" i="1"/>
  <c r="O2263" i="1" s="1"/>
  <c r="X2261" i="1"/>
  <c r="B2260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S2356" i="1"/>
  <c r="W2265" i="1"/>
  <c r="B2262" i="1"/>
  <c r="B2261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O2264" i="1" l="1"/>
  <c r="P2264" i="1" s="1"/>
  <c r="X2264" i="1" s="1"/>
  <c r="M2265" i="1"/>
  <c r="N2265" i="1" s="1"/>
  <c r="E2267" i="1"/>
  <c r="W2266" i="1"/>
  <c r="S2357" i="1"/>
  <c r="G2265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E2268" i="1" l="1"/>
  <c r="G2266" i="1"/>
  <c r="W2267" i="1"/>
  <c r="S2358" i="1"/>
  <c r="B2264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E2269" i="1" l="1"/>
  <c r="S2359" i="1"/>
  <c r="W2268" i="1"/>
  <c r="L2267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O2271" i="1" l="1"/>
  <c r="P2271" i="1" s="1"/>
  <c r="E2274" i="1"/>
  <c r="L2272" i="1"/>
  <c r="O2272" i="1" s="1"/>
  <c r="O2270" i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0" i="1" l="1"/>
  <c r="E2275" i="1"/>
  <c r="P2272" i="1"/>
  <c r="S2365" i="1"/>
  <c r="W2274" i="1"/>
  <c r="B2268" i="1"/>
  <c r="G2273" i="1"/>
  <c r="X2269" i="1"/>
  <c r="X2271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0" i="1" l="1"/>
  <c r="B2270" i="1" s="1"/>
  <c r="X2272" i="1"/>
  <c r="E2276" i="1"/>
  <c r="G2274" i="1"/>
  <c r="W2275" i="1"/>
  <c r="S2366" i="1"/>
  <c r="P2273" i="1"/>
  <c r="B2271" i="1"/>
  <c r="B2269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B2272" i="1" l="1"/>
  <c r="E2277" i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L2279" i="1"/>
  <c r="O2279" i="1" s="1"/>
  <c r="X2277" i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B2277" i="1"/>
  <c r="X2278" i="1"/>
  <c r="P2279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S2373" i="1"/>
  <c r="W2282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P2283" i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B2282" i="1" l="1"/>
  <c r="X2283" i="1"/>
  <c r="E2287" i="1"/>
  <c r="S2377" i="1"/>
  <c r="W2286" i="1"/>
  <c r="G2285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B2283" i="1" l="1"/>
  <c r="E2288" i="1"/>
  <c r="W2287" i="1"/>
  <c r="S2378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K2293" i="1" l="1"/>
  <c r="E2292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K2294" i="1" l="1"/>
  <c r="E2293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E2294" i="1" l="1"/>
  <c r="K2295" i="1"/>
  <c r="D2293" i="1"/>
  <c r="W2293" i="1"/>
  <c r="S2384" i="1"/>
  <c r="G2292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D2294" i="1" l="1"/>
  <c r="L2294" i="1" s="1"/>
  <c r="K2296" i="1"/>
  <c r="E2295" i="1"/>
  <c r="G2293" i="1"/>
  <c r="L2293" i="1"/>
  <c r="O2293" i="1" s="1"/>
  <c r="S2385" i="1"/>
  <c r="W2294" i="1"/>
  <c r="P2292" i="1"/>
  <c r="B2290" i="1"/>
  <c r="X2291" i="1"/>
  <c r="J2297" i="1"/>
  <c r="I2298" i="1"/>
  <c r="U2295" i="1"/>
  <c r="F2293" i="1"/>
  <c r="R2386" i="1"/>
  <c r="A2387" i="1"/>
  <c r="Q2387" i="1" s="1"/>
  <c r="H2386" i="1"/>
  <c r="T2389" i="1"/>
  <c r="AA2386" i="1"/>
  <c r="C2386" i="1"/>
  <c r="G2294" i="1" l="1"/>
  <c r="D2295" i="1"/>
  <c r="G2295" i="1" s="1"/>
  <c r="K2297" i="1"/>
  <c r="E2296" i="1"/>
  <c r="P2293" i="1"/>
  <c r="S2386" i="1"/>
  <c r="W2295" i="1"/>
  <c r="B2291" i="1"/>
  <c r="X2292" i="1"/>
  <c r="O2294" i="1"/>
  <c r="M2295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D2296" i="1" l="1"/>
  <c r="L2296" i="1" s="1"/>
  <c r="L2295" i="1"/>
  <c r="K2298" i="1"/>
  <c r="X2293" i="1"/>
  <c r="B2293" i="1" s="1"/>
  <c r="E2297" i="1"/>
  <c r="S2387" i="1"/>
  <c r="W2296" i="1"/>
  <c r="B2292" i="1"/>
  <c r="P2294" i="1"/>
  <c r="F2295" i="1"/>
  <c r="U2297" i="1"/>
  <c r="J2299" i="1"/>
  <c r="I2300" i="1"/>
  <c r="N2295" i="1"/>
  <c r="M2296" i="1"/>
  <c r="M2297" i="1" s="1"/>
  <c r="M2298" i="1" s="1"/>
  <c r="M2299" i="1" s="1"/>
  <c r="R2388" i="1"/>
  <c r="Y2388" i="1"/>
  <c r="H2388" i="1"/>
  <c r="A2389" i="1"/>
  <c r="Q2389" i="1" s="1"/>
  <c r="AA2388" i="1"/>
  <c r="C2388" i="1"/>
  <c r="T2391" i="1"/>
  <c r="D2297" i="1" l="1"/>
  <c r="G2297" i="1" s="1"/>
  <c r="G2296" i="1"/>
  <c r="K2299" i="1"/>
  <c r="E2298" i="1"/>
  <c r="W2297" i="1"/>
  <c r="S2388" i="1"/>
  <c r="F2296" i="1"/>
  <c r="X2294" i="1"/>
  <c r="N2296" i="1"/>
  <c r="O2295" i="1"/>
  <c r="I2301" i="1"/>
  <c r="J2300" i="1"/>
  <c r="M2300" i="1"/>
  <c r="U2298" i="1"/>
  <c r="R2389" i="1"/>
  <c r="Y2389" i="1"/>
  <c r="T2392" i="1"/>
  <c r="AA2389" i="1"/>
  <c r="C2389" i="1"/>
  <c r="H2389" i="1"/>
  <c r="A2390" i="1"/>
  <c r="Q2390" i="1" s="1"/>
  <c r="L2297" i="1" l="1"/>
  <c r="D2298" i="1"/>
  <c r="L2298" i="1" s="1"/>
  <c r="K2300" i="1"/>
  <c r="E2299" i="1"/>
  <c r="F2297" i="1"/>
  <c r="W2298" i="1"/>
  <c r="S2389" i="1"/>
  <c r="P2295" i="1"/>
  <c r="B2294" i="1"/>
  <c r="U2299" i="1"/>
  <c r="J2301" i="1"/>
  <c r="I2302" i="1"/>
  <c r="M2301" i="1"/>
  <c r="N2297" i="1"/>
  <c r="N2298" i="1" s="1"/>
  <c r="N2299" i="1" s="1"/>
  <c r="N2300" i="1" s="1"/>
  <c r="O2296" i="1"/>
  <c r="R2390" i="1"/>
  <c r="Y2390" i="1"/>
  <c r="AA2390" i="1"/>
  <c r="C2390" i="1"/>
  <c r="H2390" i="1"/>
  <c r="A2391" i="1"/>
  <c r="Q2391" i="1" s="1"/>
  <c r="T2393" i="1"/>
  <c r="G2298" i="1" l="1"/>
  <c r="D2299" i="1"/>
  <c r="G2299" i="1" s="1"/>
  <c r="K2301" i="1"/>
  <c r="U2301" i="1" s="1"/>
  <c r="F2298" i="1"/>
  <c r="E2300" i="1"/>
  <c r="U2300" i="1"/>
  <c r="W2300" i="1" s="1"/>
  <c r="W2299" i="1"/>
  <c r="S2390" i="1"/>
  <c r="N2301" i="1"/>
  <c r="P2296" i="1"/>
  <c r="X2295" i="1"/>
  <c r="I2303" i="1"/>
  <c r="J2302" i="1"/>
  <c r="M2302" i="1"/>
  <c r="O2297" i="1"/>
  <c r="O2298" i="1"/>
  <c r="Y2391" i="1"/>
  <c r="R2391" i="1"/>
  <c r="C2391" i="1"/>
  <c r="AA2391" i="1"/>
  <c r="H2391" i="1"/>
  <c r="A2392" i="1"/>
  <c r="Q2392" i="1" s="1"/>
  <c r="T2394" i="1"/>
  <c r="F2299" i="1" l="1"/>
  <c r="L2299" i="1"/>
  <c r="O2299" i="1" s="1"/>
  <c r="P2299" i="1" s="1"/>
  <c r="D2300" i="1"/>
  <c r="K2302" i="1"/>
  <c r="U2302" i="1" s="1"/>
  <c r="E2301" i="1"/>
  <c r="N2302" i="1"/>
  <c r="S2391" i="1"/>
  <c r="W230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F2300" i="1" l="1"/>
  <c r="L2300" i="1"/>
  <c r="O2300" i="1" s="1"/>
  <c r="P2300" i="1" s="1"/>
  <c r="D2301" i="1"/>
  <c r="L2301" i="1" s="1"/>
  <c r="O2301" i="1" s="1"/>
  <c r="G2300" i="1"/>
  <c r="K2303" i="1"/>
  <c r="U2303" i="1" s="1"/>
  <c r="E2302" i="1"/>
  <c r="N2303" i="1"/>
  <c r="S2392" i="1"/>
  <c r="W2302" i="1"/>
  <c r="X2299" i="1"/>
  <c r="X2297" i="1"/>
  <c r="B2296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F2301" i="1" l="1"/>
  <c r="G2301" i="1"/>
  <c r="D2302" i="1"/>
  <c r="K2304" i="1"/>
  <c r="U2304" i="1" s="1"/>
  <c r="E2303" i="1"/>
  <c r="P2301" i="1"/>
  <c r="X2301" i="1" s="1"/>
  <c r="N2304" i="1"/>
  <c r="S2393" i="1"/>
  <c r="W2303" i="1"/>
  <c r="B2298" i="1"/>
  <c r="B2297" i="1"/>
  <c r="X2300" i="1"/>
  <c r="B2299" i="1"/>
  <c r="J2305" i="1"/>
  <c r="M2305" i="1"/>
  <c r="I2306" i="1"/>
  <c r="R2394" i="1"/>
  <c r="Y2394" i="1"/>
  <c r="AA2394" i="1"/>
  <c r="C2394" i="1"/>
  <c r="T2397" i="1"/>
  <c r="H2394" i="1"/>
  <c r="A2395" i="1"/>
  <c r="Q2395" i="1" s="1"/>
  <c r="F2302" i="1" l="1"/>
  <c r="L2302" i="1"/>
  <c r="O2302" i="1" s="1"/>
  <c r="P2302" i="1" s="1"/>
  <c r="D2303" i="1"/>
  <c r="G2303" i="1" s="1"/>
  <c r="G2302" i="1"/>
  <c r="N2305" i="1"/>
  <c r="K2305" i="1"/>
  <c r="U2305" i="1" s="1"/>
  <c r="E2304" i="1"/>
  <c r="W2304" i="1"/>
  <c r="S2394" i="1"/>
  <c r="B2300" i="1"/>
  <c r="B2301" i="1"/>
  <c r="M2306" i="1"/>
  <c r="J2306" i="1"/>
  <c r="I2307" i="1"/>
  <c r="Y2395" i="1"/>
  <c r="R2395" i="1"/>
  <c r="H2395" i="1"/>
  <c r="A2396" i="1"/>
  <c r="Q2396" i="1" s="1"/>
  <c r="C2395" i="1"/>
  <c r="AA2395" i="1"/>
  <c r="T2398" i="1"/>
  <c r="D2304" i="1" l="1"/>
  <c r="G2304" i="1" s="1"/>
  <c r="F2303" i="1"/>
  <c r="L2303" i="1"/>
  <c r="O2303" i="1" s="1"/>
  <c r="P2303" i="1" s="1"/>
  <c r="N2306" i="1"/>
  <c r="K2306" i="1"/>
  <c r="U2306" i="1" s="1"/>
  <c r="E2305" i="1"/>
  <c r="W2305" i="1"/>
  <c r="S2395" i="1"/>
  <c r="X2302" i="1"/>
  <c r="I2308" i="1"/>
  <c r="M2307" i="1"/>
  <c r="J2307" i="1"/>
  <c r="R2396" i="1"/>
  <c r="Y2396" i="1"/>
  <c r="T2399" i="1"/>
  <c r="AA2396" i="1"/>
  <c r="C2396" i="1"/>
  <c r="A2397" i="1"/>
  <c r="Q2397" i="1" s="1"/>
  <c r="H2396" i="1"/>
  <c r="L2304" i="1" l="1"/>
  <c r="O2304" i="1" s="1"/>
  <c r="P2304" i="1" s="1"/>
  <c r="F2304" i="1"/>
  <c r="D2305" i="1"/>
  <c r="L2305" i="1" s="1"/>
  <c r="O2305" i="1" s="1"/>
  <c r="N2307" i="1"/>
  <c r="K2307" i="1"/>
  <c r="U2307" i="1" s="1"/>
  <c r="E2306" i="1"/>
  <c r="X2303" i="1"/>
  <c r="S2396" i="1"/>
  <c r="W2306" i="1"/>
  <c r="B2302" i="1"/>
  <c r="M2308" i="1"/>
  <c r="J2308" i="1"/>
  <c r="I2309" i="1"/>
  <c r="R2397" i="1"/>
  <c r="Y2397" i="1"/>
  <c r="H2397" i="1"/>
  <c r="A2398" i="1"/>
  <c r="Q2398" i="1" s="1"/>
  <c r="T2400" i="1"/>
  <c r="AA2397" i="1"/>
  <c r="C2397" i="1"/>
  <c r="D2306" i="1" l="1"/>
  <c r="L2306" i="1" s="1"/>
  <c r="O2306" i="1" s="1"/>
  <c r="F2305" i="1"/>
  <c r="G2305" i="1"/>
  <c r="N2308" i="1"/>
  <c r="B2303" i="1"/>
  <c r="K2308" i="1"/>
  <c r="U2308" i="1" s="1"/>
  <c r="E2307" i="1"/>
  <c r="D2307" i="1" s="1"/>
  <c r="S2397" i="1"/>
  <c r="W2307" i="1"/>
  <c r="P2305" i="1"/>
  <c r="X2304" i="1"/>
  <c r="M2309" i="1"/>
  <c r="J2309" i="1"/>
  <c r="I2310" i="1"/>
  <c r="G2306" i="1"/>
  <c r="R2398" i="1"/>
  <c r="Y2398" i="1"/>
  <c r="AA2398" i="1"/>
  <c r="C2398" i="1"/>
  <c r="T2401" i="1"/>
  <c r="H2398" i="1"/>
  <c r="A2399" i="1"/>
  <c r="Q2399" i="1" s="1"/>
  <c r="F2306" i="1" l="1"/>
  <c r="N2309" i="1"/>
  <c r="E2308" i="1"/>
  <c r="D2308" i="1" s="1"/>
  <c r="K2309" i="1"/>
  <c r="U2309" i="1" s="1"/>
  <c r="S2398" i="1"/>
  <c r="W2308" i="1"/>
  <c r="P2306" i="1"/>
  <c r="L2307" i="1"/>
  <c r="O2307" i="1" s="1"/>
  <c r="B2304" i="1"/>
  <c r="X2305" i="1"/>
  <c r="I2311" i="1"/>
  <c r="M2310" i="1"/>
  <c r="J2310" i="1"/>
  <c r="G2307" i="1"/>
  <c r="F2307" i="1"/>
  <c r="R2399" i="1"/>
  <c r="Y2399" i="1"/>
  <c r="T2402" i="1"/>
  <c r="H2399" i="1"/>
  <c r="A2400" i="1"/>
  <c r="Q2400" i="1" s="1"/>
  <c r="C2399" i="1"/>
  <c r="AA2399" i="1"/>
  <c r="N2310" i="1" l="1"/>
  <c r="E2309" i="1"/>
  <c r="D2309" i="1" s="1"/>
  <c r="K2310" i="1"/>
  <c r="U2310" i="1" s="1"/>
  <c r="S2399" i="1"/>
  <c r="W2309" i="1"/>
  <c r="B2305" i="1"/>
  <c r="P2307" i="1"/>
  <c r="X2306" i="1"/>
  <c r="L2308" i="1"/>
  <c r="O2308" i="1" s="1"/>
  <c r="F2308" i="1"/>
  <c r="G2308" i="1"/>
  <c r="M2311" i="1"/>
  <c r="J2311" i="1"/>
  <c r="I2312" i="1"/>
  <c r="Y2400" i="1"/>
  <c r="R2400" i="1"/>
  <c r="A2401" i="1"/>
  <c r="Q2401" i="1" s="1"/>
  <c r="H2400" i="1"/>
  <c r="AA2400" i="1"/>
  <c r="C2400" i="1"/>
  <c r="T2403" i="1"/>
  <c r="N2311" i="1" l="1"/>
  <c r="K2311" i="1"/>
  <c r="U2311" i="1" s="1"/>
  <c r="E2310" i="1"/>
  <c r="D2310" i="1" s="1"/>
  <c r="S2400" i="1"/>
  <c r="W2310" i="1"/>
  <c r="L2309" i="1"/>
  <c r="O2309" i="1" s="1"/>
  <c r="P2308" i="1"/>
  <c r="X2307" i="1"/>
  <c r="B2306" i="1"/>
  <c r="J2312" i="1"/>
  <c r="M2312" i="1"/>
  <c r="I2313" i="1"/>
  <c r="G2309" i="1"/>
  <c r="F2309" i="1"/>
  <c r="Y2401" i="1"/>
  <c r="R2401" i="1"/>
  <c r="AA2401" i="1"/>
  <c r="C2401" i="1"/>
  <c r="H2401" i="1"/>
  <c r="A2402" i="1"/>
  <c r="Q2402" i="1" s="1"/>
  <c r="T2404" i="1"/>
  <c r="N2312" i="1" l="1"/>
  <c r="K2312" i="1"/>
  <c r="U2312" i="1" s="1"/>
  <c r="E2311" i="1"/>
  <c r="D2311" i="1" s="1"/>
  <c r="P2309" i="1"/>
  <c r="X2308" i="1"/>
  <c r="S2401" i="1"/>
  <c r="W2311" i="1"/>
  <c r="L2310" i="1"/>
  <c r="O2310" i="1" s="1"/>
  <c r="B2307" i="1"/>
  <c r="M2313" i="1"/>
  <c r="J2313" i="1"/>
  <c r="I2314" i="1"/>
  <c r="F2310" i="1"/>
  <c r="G2310" i="1"/>
  <c r="R2402" i="1"/>
  <c r="Y2402" i="1"/>
  <c r="T2405" i="1"/>
  <c r="AA2402" i="1"/>
  <c r="C2402" i="1"/>
  <c r="H2402" i="1"/>
  <c r="A2403" i="1"/>
  <c r="Q2403" i="1" s="1"/>
  <c r="N2313" i="1" l="1"/>
  <c r="K2313" i="1"/>
  <c r="U2313" i="1" s="1"/>
  <c r="X2309" i="1"/>
  <c r="B2309" i="1" s="1"/>
  <c r="E2312" i="1"/>
  <c r="D2312" i="1" s="1"/>
  <c r="B2308" i="1"/>
  <c r="W2312" i="1"/>
  <c r="S2402" i="1"/>
  <c r="P2310" i="1"/>
  <c r="L2311" i="1"/>
  <c r="O2311" i="1" s="1"/>
  <c r="M2314" i="1"/>
  <c r="N2314" i="1" s="1"/>
  <c r="I2315" i="1"/>
  <c r="J2314" i="1"/>
  <c r="G2311" i="1"/>
  <c r="F2311" i="1"/>
  <c r="Y2403" i="1"/>
  <c r="R2403" i="1"/>
  <c r="C2403" i="1"/>
  <c r="AA2403" i="1"/>
  <c r="H2403" i="1"/>
  <c r="A2404" i="1"/>
  <c r="Q2404" i="1" s="1"/>
  <c r="T2406" i="1"/>
  <c r="K2314" i="1" l="1"/>
  <c r="U2314" i="1" s="1"/>
  <c r="E2313" i="1"/>
  <c r="D2313" i="1" s="1"/>
  <c r="L2312" i="1"/>
  <c r="O2312" i="1" s="1"/>
  <c r="S2403" i="1"/>
  <c r="W2313" i="1"/>
  <c r="P2311" i="1"/>
  <c r="X2310" i="1"/>
  <c r="I2316" i="1"/>
  <c r="J2315" i="1"/>
  <c r="M2315" i="1"/>
  <c r="N2315" i="1" s="1"/>
  <c r="G2312" i="1"/>
  <c r="F2312" i="1"/>
  <c r="Y2404" i="1"/>
  <c r="R2404" i="1"/>
  <c r="A2405" i="1"/>
  <c r="Q2405" i="1" s="1"/>
  <c r="H2404" i="1"/>
  <c r="T2407" i="1"/>
  <c r="AA2404" i="1"/>
  <c r="C2404" i="1"/>
  <c r="K2315" i="1" l="1"/>
  <c r="U2315" i="1" s="1"/>
  <c r="E2314" i="1"/>
  <c r="D2314" i="1" s="1"/>
  <c r="P2312" i="1"/>
  <c r="S2404" i="1"/>
  <c r="W2314" i="1"/>
  <c r="L2313" i="1"/>
  <c r="O2313" i="1" s="1"/>
  <c r="X2311" i="1"/>
  <c r="B2310" i="1"/>
  <c r="F2313" i="1"/>
  <c r="G2313" i="1"/>
  <c r="J2316" i="1"/>
  <c r="I2317" i="1"/>
  <c r="M2316" i="1"/>
  <c r="N2316" i="1" s="1"/>
  <c r="Y2405" i="1"/>
  <c r="R2405" i="1"/>
  <c r="T2408" i="1"/>
  <c r="AA2405" i="1"/>
  <c r="C2405" i="1"/>
  <c r="H2405" i="1"/>
  <c r="A2406" i="1"/>
  <c r="Q2406" i="1" s="1"/>
  <c r="X2312" i="1" l="1"/>
  <c r="B2312" i="1" s="1"/>
  <c r="K2316" i="1"/>
  <c r="U2316" i="1" s="1"/>
  <c r="E2315" i="1"/>
  <c r="D2315" i="1" s="1"/>
  <c r="S2405" i="1"/>
  <c r="W2315" i="1"/>
  <c r="B2311" i="1"/>
  <c r="L2314" i="1"/>
  <c r="O2314" i="1" s="1"/>
  <c r="P2313" i="1"/>
  <c r="F2314" i="1"/>
  <c r="J2317" i="1"/>
  <c r="I2318" i="1"/>
  <c r="M2317" i="1"/>
  <c r="N2317" i="1" s="1"/>
  <c r="G2314" i="1"/>
  <c r="R2406" i="1"/>
  <c r="Y2406" i="1"/>
  <c r="AA2406" i="1"/>
  <c r="C2406" i="1"/>
  <c r="T2409" i="1"/>
  <c r="H2406" i="1"/>
  <c r="A2407" i="1"/>
  <c r="Q2407" i="1" s="1"/>
  <c r="K2317" i="1" l="1"/>
  <c r="U2317" i="1" s="1"/>
  <c r="E2316" i="1"/>
  <c r="D2316" i="1" s="1"/>
  <c r="G2315" i="1"/>
  <c r="S2406" i="1"/>
  <c r="W2316" i="1"/>
  <c r="F2315" i="1"/>
  <c r="P2314" i="1"/>
  <c r="X2313" i="1"/>
  <c r="J2318" i="1"/>
  <c r="M2318" i="1"/>
  <c r="N2318" i="1" s="1"/>
  <c r="I2319" i="1"/>
  <c r="L2315" i="1"/>
  <c r="O2315" i="1" s="1"/>
  <c r="R2407" i="1"/>
  <c r="Y2407" i="1"/>
  <c r="T2410" i="1"/>
  <c r="C2407" i="1"/>
  <c r="AA2407" i="1"/>
  <c r="H2407" i="1"/>
  <c r="A2408" i="1"/>
  <c r="Q2408" i="1" s="1"/>
  <c r="K2318" i="1" l="1"/>
  <c r="U2318" i="1" s="1"/>
  <c r="E2317" i="1"/>
  <c r="D2317" i="1" s="1"/>
  <c r="L2316" i="1"/>
  <c r="O2316" i="1" s="1"/>
  <c r="P2316" i="1" s="1"/>
  <c r="W2317" i="1"/>
  <c r="S2407" i="1"/>
  <c r="F2316" i="1"/>
  <c r="G2316" i="1"/>
  <c r="P2315" i="1"/>
  <c r="X2314" i="1"/>
  <c r="B2313" i="1"/>
  <c r="I2320" i="1"/>
  <c r="M2319" i="1"/>
  <c r="N2319" i="1" s="1"/>
  <c r="J2319" i="1"/>
  <c r="R2408" i="1"/>
  <c r="Y2408" i="1"/>
  <c r="AA2408" i="1"/>
  <c r="C2408" i="1"/>
  <c r="A2409" i="1"/>
  <c r="Q2409" i="1" s="1"/>
  <c r="H2408" i="1"/>
  <c r="T2411" i="1"/>
  <c r="K2319" i="1" l="1"/>
  <c r="U2319" i="1" s="1"/>
  <c r="E2318" i="1"/>
  <c r="D2318" i="1" s="1"/>
  <c r="X2316" i="1"/>
  <c r="X2315" i="1"/>
  <c r="S2408" i="1"/>
  <c r="W2318" i="1"/>
  <c r="B2314" i="1"/>
  <c r="G2317" i="1"/>
  <c r="F2317" i="1"/>
  <c r="L2317" i="1"/>
  <c r="O2317" i="1" s="1"/>
  <c r="I2321" i="1"/>
  <c r="J2320" i="1"/>
  <c r="M2320" i="1"/>
  <c r="N2320" i="1" s="1"/>
  <c r="Y2409" i="1"/>
  <c r="R2409" i="1"/>
  <c r="H2409" i="1"/>
  <c r="A2410" i="1"/>
  <c r="Q2410" i="1" s="1"/>
  <c r="T2412" i="1"/>
  <c r="AA2409" i="1"/>
  <c r="C2409" i="1"/>
  <c r="B2316" i="1" l="1"/>
  <c r="B2315" i="1"/>
  <c r="K2320" i="1"/>
  <c r="U2320" i="1" s="1"/>
  <c r="E2319" i="1"/>
  <c r="D2319" i="1" s="1"/>
  <c r="G2318" i="1"/>
  <c r="S2409" i="1"/>
  <c r="W2319" i="1"/>
  <c r="P2317" i="1"/>
  <c r="M2321" i="1"/>
  <c r="N2321" i="1" s="1"/>
  <c r="I2322" i="1"/>
  <c r="J2321" i="1"/>
  <c r="L2318" i="1"/>
  <c r="O2318" i="1" s="1"/>
  <c r="F2318" i="1"/>
  <c r="Y2410" i="1"/>
  <c r="R2410" i="1"/>
  <c r="AA2410" i="1"/>
  <c r="C2410" i="1"/>
  <c r="H2410" i="1"/>
  <c r="A2411" i="1"/>
  <c r="Q2411" i="1" s="1"/>
  <c r="T2413" i="1"/>
  <c r="K2321" i="1" l="1"/>
  <c r="U2321" i="1" s="1"/>
  <c r="E2320" i="1"/>
  <c r="D2320" i="1" s="1"/>
  <c r="X2317" i="1"/>
  <c r="L2319" i="1"/>
  <c r="O2319" i="1" s="1"/>
  <c r="G2319" i="1"/>
  <c r="S2410" i="1"/>
  <c r="W2320" i="1"/>
  <c r="P2318" i="1"/>
  <c r="I2323" i="1"/>
  <c r="M2322" i="1"/>
  <c r="N2322" i="1" s="1"/>
  <c r="J2322" i="1"/>
  <c r="F2319" i="1"/>
  <c r="R2411" i="1"/>
  <c r="Y2411" i="1"/>
  <c r="C2411" i="1"/>
  <c r="AA2411" i="1"/>
  <c r="T2414" i="1"/>
  <c r="H2411" i="1"/>
  <c r="A2412" i="1"/>
  <c r="Q2412" i="1" s="1"/>
  <c r="K2322" i="1" l="1"/>
  <c r="U2322" i="1" s="1"/>
  <c r="E2321" i="1"/>
  <c r="D2321" i="1" s="1"/>
  <c r="P2319" i="1"/>
  <c r="X2319" i="1" s="1"/>
  <c r="B2317" i="1"/>
  <c r="W2321" i="1"/>
  <c r="S2411" i="1"/>
  <c r="L2320" i="1"/>
  <c r="O2320" i="1" s="1"/>
  <c r="X2318" i="1"/>
  <c r="G2320" i="1"/>
  <c r="F2320" i="1"/>
  <c r="I2324" i="1"/>
  <c r="M2323" i="1"/>
  <c r="N2323" i="1" s="1"/>
  <c r="J2323" i="1"/>
  <c r="Y2412" i="1"/>
  <c r="R2412" i="1"/>
  <c r="A2413" i="1"/>
  <c r="Q2413" i="1" s="1"/>
  <c r="H2412" i="1"/>
  <c r="AA2412" i="1"/>
  <c r="C2412" i="1"/>
  <c r="T2415" i="1"/>
  <c r="K2323" i="1" l="1"/>
  <c r="U2323" i="1" s="1"/>
  <c r="E2322" i="1"/>
  <c r="D2322" i="1" s="1"/>
  <c r="S2412" i="1"/>
  <c r="W2322" i="1"/>
  <c r="F2321" i="1"/>
  <c r="B2318" i="1"/>
  <c r="B2319" i="1"/>
  <c r="P2320" i="1"/>
  <c r="J2324" i="1"/>
  <c r="M2324" i="1"/>
  <c r="N2324" i="1" s="1"/>
  <c r="I2325" i="1"/>
  <c r="L2321" i="1"/>
  <c r="O2321" i="1" s="1"/>
  <c r="G2321" i="1"/>
  <c r="Y2413" i="1"/>
  <c r="R2413" i="1"/>
  <c r="AA2413" i="1"/>
  <c r="C2413" i="1"/>
  <c r="T2416" i="1"/>
  <c r="H2413" i="1"/>
  <c r="A2414" i="1"/>
  <c r="Q2414" i="1" s="1"/>
  <c r="K2324" i="1" l="1"/>
  <c r="U2324" i="1" s="1"/>
  <c r="E2323" i="1"/>
  <c r="D2323" i="1" s="1"/>
  <c r="S2413" i="1"/>
  <c r="W2323" i="1"/>
  <c r="X2320" i="1"/>
  <c r="P2321" i="1"/>
  <c r="L2322" i="1"/>
  <c r="O2322" i="1" s="1"/>
  <c r="G2322" i="1"/>
  <c r="F2322" i="1"/>
  <c r="M2325" i="1"/>
  <c r="N2325" i="1" s="1"/>
  <c r="J2325" i="1"/>
  <c r="I2326" i="1"/>
  <c r="R2414" i="1"/>
  <c r="Y2414" i="1"/>
  <c r="T2417" i="1"/>
  <c r="AA2414" i="1"/>
  <c r="C2414" i="1"/>
  <c r="H2414" i="1"/>
  <c r="A2415" i="1"/>
  <c r="Q2415" i="1" s="1"/>
  <c r="K2325" i="1" l="1"/>
  <c r="U2325" i="1" s="1"/>
  <c r="E2324" i="1"/>
  <c r="D2324" i="1" s="1"/>
  <c r="X2321" i="1"/>
  <c r="W2324" i="1"/>
  <c r="S2414" i="1"/>
  <c r="L2323" i="1"/>
  <c r="O2323" i="1" s="1"/>
  <c r="P2322" i="1"/>
  <c r="B2320" i="1"/>
  <c r="G2323" i="1"/>
  <c r="F2323" i="1"/>
  <c r="J2326" i="1"/>
  <c r="I2327" i="1"/>
  <c r="M2326" i="1"/>
  <c r="N2326" i="1"/>
  <c r="R2415" i="1"/>
  <c r="Y2415" i="1"/>
  <c r="C2415" i="1"/>
  <c r="AA2415" i="1"/>
  <c r="H2415" i="1"/>
  <c r="A2416" i="1"/>
  <c r="Q2416" i="1" s="1"/>
  <c r="T2418" i="1"/>
  <c r="K2326" i="1" l="1"/>
  <c r="U2326" i="1" s="1"/>
  <c r="E2325" i="1"/>
  <c r="D2325" i="1" s="1"/>
  <c r="P2323" i="1"/>
  <c r="X2323" i="1" s="1"/>
  <c r="B2321" i="1"/>
  <c r="W2325" i="1"/>
  <c r="S2415" i="1"/>
  <c r="F2324" i="1"/>
  <c r="X2322" i="1"/>
  <c r="L2324" i="1"/>
  <c r="O2324" i="1" s="1"/>
  <c r="J2327" i="1"/>
  <c r="I2328" i="1"/>
  <c r="M2327" i="1"/>
  <c r="N2327" i="1" s="1"/>
  <c r="G2324" i="1"/>
  <c r="R2416" i="1"/>
  <c r="Y2416" i="1"/>
  <c r="AA2416" i="1"/>
  <c r="C2416" i="1"/>
  <c r="A2417" i="1"/>
  <c r="Q2417" i="1" s="1"/>
  <c r="H2416" i="1"/>
  <c r="T2419" i="1"/>
  <c r="K2327" i="1" l="1"/>
  <c r="U2327" i="1" s="1"/>
  <c r="E2326" i="1"/>
  <c r="D2326" i="1" s="1"/>
  <c r="W2326" i="1"/>
  <c r="S2416" i="1"/>
  <c r="G2325" i="1"/>
  <c r="P2324" i="1"/>
  <c r="B2322" i="1"/>
  <c r="B2323" i="1"/>
  <c r="L2325" i="1"/>
  <c r="O2325" i="1" s="1"/>
  <c r="F2325" i="1"/>
  <c r="J2328" i="1"/>
  <c r="I2329" i="1"/>
  <c r="Y2417" i="1"/>
  <c r="R2417" i="1"/>
  <c r="H2417" i="1"/>
  <c r="A2418" i="1"/>
  <c r="Q2418" i="1" s="1"/>
  <c r="T2420" i="1"/>
  <c r="AA2417" i="1"/>
  <c r="C2417" i="1"/>
  <c r="K2328" i="1" l="1"/>
  <c r="U2328" i="1" s="1"/>
  <c r="E2327" i="1"/>
  <c r="D2327" i="1" s="1"/>
  <c r="W2327" i="1"/>
  <c r="S2417" i="1"/>
  <c r="G2326" i="1"/>
  <c r="P2325" i="1"/>
  <c r="X2324" i="1"/>
  <c r="J2329" i="1"/>
  <c r="I2330" i="1"/>
  <c r="L2326" i="1"/>
  <c r="O2326" i="1" s="1"/>
  <c r="F2326" i="1"/>
  <c r="Y2418" i="1"/>
  <c r="R2418" i="1"/>
  <c r="H2418" i="1"/>
  <c r="A2419" i="1"/>
  <c r="Q2419" i="1" s="1"/>
  <c r="T2421" i="1"/>
  <c r="AA2418" i="1"/>
  <c r="C2418" i="1"/>
  <c r="K2329" i="1" l="1"/>
  <c r="U2329" i="1" s="1"/>
  <c r="E2328" i="1"/>
  <c r="D2328" i="1" s="1"/>
  <c r="X2325" i="1"/>
  <c r="W2328" i="1"/>
  <c r="S2418" i="1"/>
  <c r="L2327" i="1"/>
  <c r="P2326" i="1"/>
  <c r="B2324" i="1"/>
  <c r="G2327" i="1"/>
  <c r="F2327" i="1"/>
  <c r="J2330" i="1"/>
  <c r="I2331" i="1"/>
  <c r="Y2419" i="1"/>
  <c r="R2419" i="1"/>
  <c r="C2419" i="1"/>
  <c r="AA2419" i="1"/>
  <c r="T2422" i="1"/>
  <c r="H2419" i="1"/>
  <c r="A2420" i="1"/>
  <c r="Q2420" i="1" s="1"/>
  <c r="O2327" i="1" l="1"/>
  <c r="P2327" i="1" s="1"/>
  <c r="M2328" i="1"/>
  <c r="N2328" i="1" s="1"/>
  <c r="K2330" i="1"/>
  <c r="U2330" i="1" s="1"/>
  <c r="E2329" i="1"/>
  <c r="D2329" i="1" s="1"/>
  <c r="B2325" i="1"/>
  <c r="S2419" i="1"/>
  <c r="W2329" i="1"/>
  <c r="F2328" i="1"/>
  <c r="G2328" i="1"/>
  <c r="X2326" i="1"/>
  <c r="I2332" i="1"/>
  <c r="J2331" i="1"/>
  <c r="L2328" i="1"/>
  <c r="R2420" i="1"/>
  <c r="Y2420" i="1"/>
  <c r="AA2420" i="1"/>
  <c r="C2420" i="1"/>
  <c r="T2423" i="1"/>
  <c r="A2421" i="1"/>
  <c r="Q2421" i="1" s="1"/>
  <c r="H2420" i="1"/>
  <c r="X2327" i="1" l="1"/>
  <c r="B2327" i="1" s="1"/>
  <c r="K2331" i="1"/>
  <c r="U2331" i="1" s="1"/>
  <c r="E2330" i="1"/>
  <c r="D2330" i="1" s="1"/>
  <c r="W2330" i="1"/>
  <c r="S2420" i="1"/>
  <c r="B2326" i="1"/>
  <c r="F2329" i="1"/>
  <c r="M2329" i="1"/>
  <c r="O2328" i="1"/>
  <c r="J2332" i="1"/>
  <c r="I2333" i="1"/>
  <c r="L2329" i="1"/>
  <c r="G2329" i="1"/>
  <c r="Y2421" i="1"/>
  <c r="R2421" i="1"/>
  <c r="H2421" i="1"/>
  <c r="A2422" i="1"/>
  <c r="Q2422" i="1" s="1"/>
  <c r="T2424" i="1"/>
  <c r="AA2421" i="1"/>
  <c r="C2421" i="1"/>
  <c r="K2332" i="1" l="1"/>
  <c r="U2332" i="1" s="1"/>
  <c r="E2331" i="1"/>
  <c r="D2331" i="1" s="1"/>
  <c r="S2421" i="1"/>
  <c r="W2331" i="1"/>
  <c r="P2328" i="1"/>
  <c r="G2330" i="1"/>
  <c r="F2330" i="1"/>
  <c r="J2333" i="1"/>
  <c r="I2334" i="1"/>
  <c r="L2330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K2333" i="1" l="1"/>
  <c r="U2333" i="1" s="1"/>
  <c r="E2332" i="1"/>
  <c r="D2332" i="1" s="1"/>
  <c r="S2422" i="1"/>
  <c r="W2332" i="1"/>
  <c r="L2331" i="1"/>
  <c r="O2331" i="1" s="1"/>
  <c r="O2330" i="1"/>
  <c r="X2328" i="1"/>
  <c r="G2331" i="1"/>
  <c r="F2331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K2334" i="1" l="1"/>
  <c r="U2334" i="1" s="1"/>
  <c r="E2333" i="1"/>
  <c r="D2333" i="1" s="1"/>
  <c r="G2332" i="1"/>
  <c r="W2333" i="1"/>
  <c r="S2423" i="1"/>
  <c r="P2329" i="1"/>
  <c r="B2328" i="1"/>
  <c r="P2330" i="1"/>
  <c r="P2331" i="1"/>
  <c r="I2336" i="1"/>
  <c r="J2335" i="1"/>
  <c r="M2335" i="1"/>
  <c r="N2335" i="1"/>
  <c r="L2332" i="1"/>
  <c r="O2332" i="1" s="1"/>
  <c r="F2332" i="1"/>
  <c r="R2424" i="1"/>
  <c r="Y2424" i="1"/>
  <c r="H2424" i="1"/>
  <c r="A2425" i="1"/>
  <c r="Q2425" i="1" s="1"/>
  <c r="C2424" i="1"/>
  <c r="AA2424" i="1"/>
  <c r="T2427" i="1"/>
  <c r="K2335" i="1" l="1"/>
  <c r="U2335" i="1" s="1"/>
  <c r="E2334" i="1"/>
  <c r="D2334" i="1" s="1"/>
  <c r="W2334" i="1"/>
  <c r="S2424" i="1"/>
  <c r="F2333" i="1"/>
  <c r="X2331" i="1"/>
  <c r="P2332" i="1"/>
  <c r="G2333" i="1"/>
  <c r="X2330" i="1"/>
  <c r="X2329" i="1"/>
  <c r="L2333" i="1"/>
  <c r="O2333" i="1" s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K2336" i="1" l="1"/>
  <c r="U2336" i="1" s="1"/>
  <c r="E2335" i="1"/>
  <c r="D2335" i="1" s="1"/>
  <c r="S2425" i="1"/>
  <c r="W2335" i="1"/>
  <c r="P2333" i="1"/>
  <c r="B2330" i="1"/>
  <c r="B2331" i="1"/>
  <c r="B2329" i="1"/>
  <c r="F2334" i="1"/>
  <c r="X2332" i="1"/>
  <c r="J2337" i="1"/>
  <c r="I2338" i="1"/>
  <c r="M2337" i="1"/>
  <c r="N2337" i="1"/>
  <c r="L2334" i="1"/>
  <c r="O2334" i="1" s="1"/>
  <c r="G2334" i="1"/>
  <c r="R2426" i="1"/>
  <c r="Y2426" i="1"/>
  <c r="AA2426" i="1"/>
  <c r="C2426" i="1"/>
  <c r="A2427" i="1"/>
  <c r="Q2427" i="1" s="1"/>
  <c r="H2426" i="1"/>
  <c r="T2429" i="1"/>
  <c r="K2337" i="1" l="1"/>
  <c r="U2337" i="1" s="1"/>
  <c r="E2336" i="1"/>
  <c r="D2336" i="1" s="1"/>
  <c r="W2336" i="1"/>
  <c r="S2426" i="1"/>
  <c r="P2334" i="1"/>
  <c r="L2335" i="1"/>
  <c r="O2335" i="1" s="1"/>
  <c r="B2332" i="1"/>
  <c r="X2333" i="1"/>
  <c r="G2335" i="1"/>
  <c r="F2335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K2338" i="1" l="1"/>
  <c r="U2338" i="1" s="1"/>
  <c r="E2337" i="1"/>
  <c r="D2337" i="1" s="1"/>
  <c r="L2336" i="1"/>
  <c r="O2336" i="1" s="1"/>
  <c r="W2337" i="1"/>
  <c r="S2427" i="1"/>
  <c r="P2335" i="1"/>
  <c r="B2333" i="1"/>
  <c r="X2334" i="1"/>
  <c r="I2340" i="1"/>
  <c r="J2339" i="1"/>
  <c r="M2339" i="1"/>
  <c r="N2339" i="1"/>
  <c r="G2336" i="1"/>
  <c r="F2336" i="1"/>
  <c r="R2428" i="1"/>
  <c r="Y2428" i="1"/>
  <c r="AA2428" i="1"/>
  <c r="C2428" i="1"/>
  <c r="H2428" i="1"/>
  <c r="A2429" i="1"/>
  <c r="Q2429" i="1" s="1"/>
  <c r="T2431" i="1"/>
  <c r="K2339" i="1" l="1"/>
  <c r="U2339" i="1" s="1"/>
  <c r="E2338" i="1"/>
  <c r="D2338" i="1" s="1"/>
  <c r="P2336" i="1"/>
  <c r="W2338" i="1"/>
  <c r="S2428" i="1"/>
  <c r="L2337" i="1"/>
  <c r="O2337" i="1" s="1"/>
  <c r="B2334" i="1"/>
  <c r="G2337" i="1"/>
  <c r="X2335" i="1"/>
  <c r="F2337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K2340" i="1" l="1"/>
  <c r="U2340" i="1" s="1"/>
  <c r="X2336" i="1"/>
  <c r="B2336" i="1" s="1"/>
  <c r="E2339" i="1"/>
  <c r="D2339" i="1" s="1"/>
  <c r="S2429" i="1"/>
  <c r="W2339" i="1"/>
  <c r="B2335" i="1"/>
  <c r="P2337" i="1"/>
  <c r="G2338" i="1"/>
  <c r="F2338" i="1"/>
  <c r="L2338" i="1"/>
  <c r="O2338" i="1" s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K2341" i="1" l="1"/>
  <c r="U2341" i="1" s="1"/>
  <c r="E2340" i="1"/>
  <c r="D2340" i="1" s="1"/>
  <c r="S2430" i="1"/>
  <c r="W2340" i="1"/>
  <c r="P2338" i="1"/>
  <c r="F2339" i="1"/>
  <c r="X2337" i="1"/>
  <c r="G2339" i="1"/>
  <c r="L2339" i="1"/>
  <c r="O2339" i="1" s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K2342" i="1" l="1"/>
  <c r="U2342" i="1" s="1"/>
  <c r="E2341" i="1"/>
  <c r="D2341" i="1" s="1"/>
  <c r="S2431" i="1"/>
  <c r="W2341" i="1"/>
  <c r="F2340" i="1"/>
  <c r="P2339" i="1"/>
  <c r="L2340" i="1"/>
  <c r="O2340" i="1" s="1"/>
  <c r="B2337" i="1"/>
  <c r="X2338" i="1"/>
  <c r="J2343" i="1"/>
  <c r="I2344" i="1"/>
  <c r="M2343" i="1"/>
  <c r="N2343" i="1"/>
  <c r="G2340" i="1"/>
  <c r="Y2432" i="1"/>
  <c r="R2432" i="1"/>
  <c r="AA2432" i="1"/>
  <c r="C2432" i="1"/>
  <c r="A2433" i="1"/>
  <c r="Q2433" i="1" s="1"/>
  <c r="H2432" i="1"/>
  <c r="T2435" i="1"/>
  <c r="K2343" i="1" l="1"/>
  <c r="U2343" i="1" s="1"/>
  <c r="E2342" i="1"/>
  <c r="D2342" i="1" s="1"/>
  <c r="W2342" i="1"/>
  <c r="S2432" i="1"/>
  <c r="L2341" i="1"/>
  <c r="O2341" i="1" s="1"/>
  <c r="B2338" i="1"/>
  <c r="X2339" i="1"/>
  <c r="P2340" i="1"/>
  <c r="G2341" i="1"/>
  <c r="F2341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K2344" i="1" l="1"/>
  <c r="U2344" i="1" s="1"/>
  <c r="E2343" i="1"/>
  <c r="D2343" i="1" s="1"/>
  <c r="W2343" i="1"/>
  <c r="S2433" i="1"/>
  <c r="G2342" i="1"/>
  <c r="X2340" i="1"/>
  <c r="B2339" i="1"/>
  <c r="P2341" i="1"/>
  <c r="L2342" i="1"/>
  <c r="O2342" i="1" s="1"/>
  <c r="F2342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K2345" i="1" l="1"/>
  <c r="U2345" i="1" s="1"/>
  <c r="E2344" i="1"/>
  <c r="D2344" i="1" s="1"/>
  <c r="W2344" i="1"/>
  <c r="S2434" i="1"/>
  <c r="P2342" i="1"/>
  <c r="L2343" i="1"/>
  <c r="O2343" i="1" s="1"/>
  <c r="X2341" i="1"/>
  <c r="B2340" i="1"/>
  <c r="I2347" i="1"/>
  <c r="J2346" i="1"/>
  <c r="M2346" i="1"/>
  <c r="N2346" i="1"/>
  <c r="G2343" i="1"/>
  <c r="F2343" i="1"/>
  <c r="Y2435" i="1"/>
  <c r="R2435" i="1"/>
  <c r="C2435" i="1"/>
  <c r="AA2435" i="1"/>
  <c r="H2435" i="1"/>
  <c r="A2436" i="1"/>
  <c r="Q2436" i="1" s="1"/>
  <c r="T2438" i="1"/>
  <c r="K2346" i="1" l="1"/>
  <c r="U2346" i="1" s="1"/>
  <c r="E2345" i="1"/>
  <c r="D2345" i="1" s="1"/>
  <c r="G2344" i="1"/>
  <c r="S2435" i="1"/>
  <c r="W2345" i="1"/>
  <c r="B2341" i="1"/>
  <c r="P2343" i="1"/>
  <c r="L2344" i="1"/>
  <c r="O2344" i="1" s="1"/>
  <c r="X2342" i="1"/>
  <c r="F2344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K2347" i="1" l="1"/>
  <c r="U2347" i="1" s="1"/>
  <c r="E2346" i="1"/>
  <c r="D2346" i="1" s="1"/>
  <c r="S2436" i="1"/>
  <c r="W2346" i="1"/>
  <c r="X2343" i="1"/>
  <c r="B2342" i="1"/>
  <c r="P2344" i="1"/>
  <c r="G2345" i="1"/>
  <c r="F2345" i="1"/>
  <c r="I2349" i="1"/>
  <c r="J2348" i="1"/>
  <c r="M2348" i="1"/>
  <c r="N2348" i="1"/>
  <c r="L2345" i="1"/>
  <c r="O2345" i="1" s="1"/>
  <c r="Y2437" i="1"/>
  <c r="R2437" i="1"/>
  <c r="H2437" i="1"/>
  <c r="A2438" i="1"/>
  <c r="Q2438" i="1" s="1"/>
  <c r="T2440" i="1"/>
  <c r="AA2437" i="1"/>
  <c r="C2437" i="1"/>
  <c r="K2348" i="1" l="1"/>
  <c r="U2348" i="1" s="1"/>
  <c r="E2347" i="1"/>
  <c r="D2347" i="1" s="1"/>
  <c r="W2347" i="1"/>
  <c r="S2437" i="1"/>
  <c r="F2346" i="1"/>
  <c r="P2345" i="1"/>
  <c r="X2344" i="1"/>
  <c r="B2343" i="1"/>
  <c r="J2349" i="1"/>
  <c r="I2350" i="1"/>
  <c r="M2349" i="1"/>
  <c r="N2349" i="1"/>
  <c r="L2346" i="1"/>
  <c r="O2346" i="1" s="1"/>
  <c r="G2346" i="1"/>
  <c r="R2438" i="1"/>
  <c r="Y2438" i="1"/>
  <c r="AA2438" i="1"/>
  <c r="C2438" i="1"/>
  <c r="H2438" i="1"/>
  <c r="A2439" i="1"/>
  <c r="Q2439" i="1" s="1"/>
  <c r="T2441" i="1"/>
  <c r="K2349" i="1" l="1"/>
  <c r="U2349" i="1" s="1"/>
  <c r="E2348" i="1"/>
  <c r="D2348" i="1" s="1"/>
  <c r="G2347" i="1"/>
  <c r="S2438" i="1"/>
  <c r="W2348" i="1"/>
  <c r="L2347" i="1"/>
  <c r="O2347" i="1" s="1"/>
  <c r="P2346" i="1"/>
  <c r="X2345" i="1"/>
  <c r="F2347" i="1"/>
  <c r="B2344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K2350" i="1" l="1"/>
  <c r="U2350" i="1" s="1"/>
  <c r="E2349" i="1"/>
  <c r="D2349" i="1" s="1"/>
  <c r="S2439" i="1"/>
  <c r="W2349" i="1"/>
  <c r="B2345" i="1"/>
  <c r="X2346" i="1"/>
  <c r="L2348" i="1"/>
  <c r="O2348" i="1" s="1"/>
  <c r="P2347" i="1"/>
  <c r="G2348" i="1"/>
  <c r="F2348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K2351" i="1" l="1"/>
  <c r="U2351" i="1" s="1"/>
  <c r="E2350" i="1"/>
  <c r="D2350" i="1" s="1"/>
  <c r="W2350" i="1"/>
  <c r="S2440" i="1"/>
  <c r="L2349" i="1"/>
  <c r="O2349" i="1" s="1"/>
  <c r="X2347" i="1"/>
  <c r="B2346" i="1"/>
  <c r="P2348" i="1"/>
  <c r="I2353" i="1"/>
  <c r="J2352" i="1"/>
  <c r="M2352" i="1"/>
  <c r="N2352" i="1"/>
  <c r="G2349" i="1"/>
  <c r="F2349" i="1"/>
  <c r="Y2441" i="1"/>
  <c r="R2441" i="1"/>
  <c r="AA2441" i="1"/>
  <c r="C2441" i="1"/>
  <c r="H2441" i="1"/>
  <c r="A2442" i="1"/>
  <c r="Q2442" i="1" s="1"/>
  <c r="T2444" i="1"/>
  <c r="K2352" i="1" l="1"/>
  <c r="U2352" i="1" s="1"/>
  <c r="E2351" i="1"/>
  <c r="D2351" i="1" s="1"/>
  <c r="W2351" i="1"/>
  <c r="S2441" i="1"/>
  <c r="F2350" i="1"/>
  <c r="X2348" i="1"/>
  <c r="B2347" i="1"/>
  <c r="P2349" i="1"/>
  <c r="J2353" i="1"/>
  <c r="I2354" i="1"/>
  <c r="M2353" i="1"/>
  <c r="N2353" i="1"/>
  <c r="L2350" i="1"/>
  <c r="O2350" i="1" s="1"/>
  <c r="G2350" i="1"/>
  <c r="R2442" i="1"/>
  <c r="Y2442" i="1"/>
  <c r="T2445" i="1"/>
  <c r="AA2442" i="1"/>
  <c r="C2442" i="1"/>
  <c r="H2442" i="1"/>
  <c r="A2443" i="1"/>
  <c r="Q2443" i="1" s="1"/>
  <c r="K2353" i="1" l="1"/>
  <c r="U2353" i="1" s="1"/>
  <c r="E2352" i="1"/>
  <c r="D2352" i="1" s="1"/>
  <c r="W2352" i="1"/>
  <c r="S2442" i="1"/>
  <c r="X2349" i="1"/>
  <c r="B2348" i="1"/>
  <c r="P2350" i="1"/>
  <c r="L2351" i="1"/>
  <c r="O2351" i="1" s="1"/>
  <c r="G2351" i="1"/>
  <c r="F2351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N2355" i="1" l="1"/>
  <c r="K2354" i="1"/>
  <c r="U2354" i="1" s="1"/>
  <c r="E2353" i="1"/>
  <c r="D2353" i="1" s="1"/>
  <c r="G2352" i="1"/>
  <c r="L2352" i="1"/>
  <c r="O2352" i="1" s="1"/>
  <c r="S2443" i="1"/>
  <c r="W2353" i="1"/>
  <c r="P2351" i="1"/>
  <c r="F2352" i="1"/>
  <c r="X2350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E2354" i="1" l="1"/>
  <c r="D2354" i="1" s="1"/>
  <c r="K2355" i="1"/>
  <c r="P2352" i="1"/>
  <c r="X2352" i="1" s="1"/>
  <c r="G2353" i="1"/>
  <c r="W2354" i="1"/>
  <c r="S2444" i="1"/>
  <c r="B2350" i="1"/>
  <c r="X2351" i="1"/>
  <c r="J2356" i="1"/>
  <c r="I2357" i="1"/>
  <c r="L2353" i="1"/>
  <c r="O2353" i="1" s="1"/>
  <c r="F2353" i="1"/>
  <c r="Y2445" i="1"/>
  <c r="R2445" i="1"/>
  <c r="T2448" i="1"/>
  <c r="AA2445" i="1"/>
  <c r="C2445" i="1"/>
  <c r="H2445" i="1"/>
  <c r="A2446" i="1"/>
  <c r="Q2446" i="1" s="1"/>
  <c r="E2355" i="1" l="1"/>
  <c r="D2355" i="1" s="1"/>
  <c r="U2355" i="1"/>
  <c r="W2355" i="1" s="1"/>
  <c r="K2356" i="1"/>
  <c r="S2445" i="1"/>
  <c r="P2353" i="1"/>
  <c r="B2352" i="1"/>
  <c r="L2354" i="1"/>
  <c r="O2354" i="1" s="1"/>
  <c r="B2351" i="1"/>
  <c r="J2357" i="1"/>
  <c r="I2358" i="1"/>
  <c r="G2354" i="1"/>
  <c r="F2354" i="1"/>
  <c r="Y2446" i="1"/>
  <c r="R2446" i="1"/>
  <c r="AA2446" i="1"/>
  <c r="C2446" i="1"/>
  <c r="H2446" i="1"/>
  <c r="A2447" i="1"/>
  <c r="Q2447" i="1" s="1"/>
  <c r="T2449" i="1"/>
  <c r="E2356" i="1" l="1"/>
  <c r="D2356" i="1" s="1"/>
  <c r="U2356" i="1"/>
  <c r="W2356" i="1" s="1"/>
  <c r="K2357" i="1"/>
  <c r="S2446" i="1"/>
  <c r="L2355" i="1"/>
  <c r="P2354" i="1"/>
  <c r="X2353" i="1"/>
  <c r="I2359" i="1"/>
  <c r="J2358" i="1"/>
  <c r="G2355" i="1"/>
  <c r="F2355" i="1"/>
  <c r="R2447" i="1"/>
  <c r="Y2447" i="1"/>
  <c r="H2447" i="1"/>
  <c r="A2448" i="1"/>
  <c r="Q2448" i="1" s="1"/>
  <c r="T2450" i="1"/>
  <c r="C2447" i="1"/>
  <c r="AA2447" i="1"/>
  <c r="O2355" i="1" l="1"/>
  <c r="P2355" i="1" s="1"/>
  <c r="X2355" i="1" s="1"/>
  <c r="M2356" i="1"/>
  <c r="N2356" i="1" s="1"/>
  <c r="E2357" i="1"/>
  <c r="D2357" i="1" s="1"/>
  <c r="U2357" i="1"/>
  <c r="K2358" i="1"/>
  <c r="U2358" i="1" s="1"/>
  <c r="S2447" i="1"/>
  <c r="G2356" i="1"/>
  <c r="X2354" i="1"/>
  <c r="L2356" i="1"/>
  <c r="B2353" i="1"/>
  <c r="I2360" i="1"/>
  <c r="J2359" i="1"/>
  <c r="F2356" i="1"/>
  <c r="R2448" i="1"/>
  <c r="Y2448" i="1"/>
  <c r="A2449" i="1"/>
  <c r="Q2449" i="1" s="1"/>
  <c r="H2448" i="1"/>
  <c r="T2451" i="1"/>
  <c r="AA2448" i="1"/>
  <c r="C2448" i="1"/>
  <c r="O2356" i="1" l="1"/>
  <c r="P2356" i="1" s="1"/>
  <c r="W2357" i="1"/>
  <c r="E2358" i="1"/>
  <c r="D2358" i="1" s="1"/>
  <c r="K2359" i="1"/>
  <c r="U2359" i="1" s="1"/>
  <c r="M2357" i="1"/>
  <c r="N2357" i="1" s="1"/>
  <c r="N2358" i="1" s="1"/>
  <c r="N2359" i="1" s="1"/>
  <c r="N2360" i="1" s="1"/>
  <c r="G2357" i="1"/>
  <c r="S2448" i="1"/>
  <c r="W2358" i="1"/>
  <c r="L2357" i="1"/>
  <c r="B2355" i="1"/>
  <c r="B2354" i="1"/>
  <c r="I2361" i="1"/>
  <c r="J2360" i="1"/>
  <c r="F2357" i="1"/>
  <c r="Y2449" i="1"/>
  <c r="R2449" i="1"/>
  <c r="AA2449" i="1"/>
  <c r="C2449" i="1"/>
  <c r="T2452" i="1"/>
  <c r="H2449" i="1"/>
  <c r="A2450" i="1"/>
  <c r="Q2450" i="1" s="1"/>
  <c r="E2359" i="1" l="1"/>
  <c r="D2359" i="1" s="1"/>
  <c r="K2360" i="1"/>
  <c r="U2360" i="1" s="1"/>
  <c r="O2357" i="1"/>
  <c r="M2358" i="1"/>
  <c r="M2359" i="1" s="1"/>
  <c r="M2360" i="1" s="1"/>
  <c r="M2361" i="1" s="1"/>
  <c r="S2449" i="1"/>
  <c r="W2359" i="1"/>
  <c r="G2358" i="1"/>
  <c r="X2356" i="1"/>
  <c r="I2362" i="1"/>
  <c r="J2361" i="1"/>
  <c r="L2358" i="1"/>
  <c r="O2358" i="1" s="1"/>
  <c r="F2358" i="1"/>
  <c r="N2361" i="1"/>
  <c r="Y2450" i="1"/>
  <c r="R2450" i="1"/>
  <c r="AA2450" i="1"/>
  <c r="C2450" i="1"/>
  <c r="H2450" i="1"/>
  <c r="A2451" i="1"/>
  <c r="Q2451" i="1" s="1"/>
  <c r="T2453" i="1"/>
  <c r="E2360" i="1" l="1"/>
  <c r="D2360" i="1" s="1"/>
  <c r="K2361" i="1"/>
  <c r="U2361" i="1" s="1"/>
  <c r="P2357" i="1"/>
  <c r="X2357" i="1" s="1"/>
  <c r="N2362" i="1"/>
  <c r="S2450" i="1"/>
  <c r="W2360" i="1"/>
  <c r="P2358" i="1"/>
  <c r="F2359" i="1"/>
  <c r="B2356" i="1"/>
  <c r="L2359" i="1"/>
  <c r="O2359" i="1" s="1"/>
  <c r="J2362" i="1"/>
  <c r="I2363" i="1"/>
  <c r="M2362" i="1"/>
  <c r="G2359" i="1"/>
  <c r="R2451" i="1"/>
  <c r="Y2451" i="1"/>
  <c r="T2454" i="1"/>
  <c r="C2451" i="1"/>
  <c r="AA2451" i="1"/>
  <c r="H2451" i="1"/>
  <c r="A2452" i="1"/>
  <c r="Q2452" i="1" s="1"/>
  <c r="K2362" i="1" l="1"/>
  <c r="U2362" i="1" s="1"/>
  <c r="E2361" i="1"/>
  <c r="D2361" i="1" s="1"/>
  <c r="S2451" i="1"/>
  <c r="W2361" i="1"/>
  <c r="F2360" i="1"/>
  <c r="B2357" i="1"/>
  <c r="P2359" i="1"/>
  <c r="X2358" i="1"/>
  <c r="G2360" i="1"/>
  <c r="L2360" i="1"/>
  <c r="O2360" i="1" s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K2363" i="1" l="1"/>
  <c r="U2363" i="1" s="1"/>
  <c r="E2362" i="1"/>
  <c r="D2362" i="1" s="1"/>
  <c r="W2362" i="1"/>
  <c r="S2452" i="1"/>
  <c r="P2360" i="1"/>
  <c r="B2358" i="1"/>
  <c r="L2361" i="1"/>
  <c r="O2361" i="1" s="1"/>
  <c r="X2359" i="1"/>
  <c r="M2364" i="1"/>
  <c r="N2364" i="1" s="1"/>
  <c r="J2364" i="1"/>
  <c r="I2365" i="1"/>
  <c r="G2361" i="1"/>
  <c r="F2361" i="1"/>
  <c r="Y2453" i="1"/>
  <c r="R2453" i="1"/>
  <c r="AA2453" i="1"/>
  <c r="C2453" i="1"/>
  <c r="T2456" i="1"/>
  <c r="H2453" i="1"/>
  <c r="A2454" i="1"/>
  <c r="Q2454" i="1" s="1"/>
  <c r="K2364" i="1" l="1"/>
  <c r="U2364" i="1" s="1"/>
  <c r="E2363" i="1"/>
  <c r="D2363" i="1" s="1"/>
  <c r="S2453" i="1"/>
  <c r="W2363" i="1"/>
  <c r="B2359" i="1"/>
  <c r="P2361" i="1"/>
  <c r="X2360" i="1"/>
  <c r="L2362" i="1"/>
  <c r="O2362" i="1" s="1"/>
  <c r="F2362" i="1"/>
  <c r="G2362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K2365" i="1" l="1"/>
  <c r="U2365" i="1" s="1"/>
  <c r="E2364" i="1"/>
  <c r="D2364" i="1" s="1"/>
  <c r="S2454" i="1"/>
  <c r="W2364" i="1"/>
  <c r="P2362" i="1"/>
  <c r="X2361" i="1"/>
  <c r="B2360" i="1"/>
  <c r="G2363" i="1"/>
  <c r="F2363" i="1"/>
  <c r="J2366" i="1"/>
  <c r="M2366" i="1"/>
  <c r="N2366" i="1" s="1"/>
  <c r="I2367" i="1"/>
  <c r="L2363" i="1"/>
  <c r="O2363" i="1" s="1"/>
  <c r="R2455" i="1"/>
  <c r="Y2455" i="1"/>
  <c r="T2458" i="1"/>
  <c r="H2455" i="1"/>
  <c r="A2456" i="1"/>
  <c r="Q2456" i="1" s="1"/>
  <c r="C2455" i="1"/>
  <c r="AA2455" i="1"/>
  <c r="K2366" i="1" l="1"/>
  <c r="U2366" i="1" s="1"/>
  <c r="E2365" i="1"/>
  <c r="D2365" i="1" s="1"/>
  <c r="S2455" i="1"/>
  <c r="W2365" i="1"/>
  <c r="B2361" i="1"/>
  <c r="P2363" i="1"/>
  <c r="F2364" i="1"/>
  <c r="X2362" i="1"/>
  <c r="I2368" i="1"/>
  <c r="J2367" i="1"/>
  <c r="M2367" i="1"/>
  <c r="N2367" i="1" s="1"/>
  <c r="L2364" i="1"/>
  <c r="O2364" i="1" s="1"/>
  <c r="G2364" i="1"/>
  <c r="R2456" i="1"/>
  <c r="Y2456" i="1"/>
  <c r="AA2456" i="1"/>
  <c r="C2456" i="1"/>
  <c r="T2459" i="1"/>
  <c r="A2457" i="1"/>
  <c r="Q2457" i="1" s="1"/>
  <c r="H2456" i="1"/>
  <c r="K2367" i="1" l="1"/>
  <c r="U2367" i="1" s="1"/>
  <c r="E2366" i="1"/>
  <c r="D2366" i="1" s="1"/>
  <c r="S2456" i="1"/>
  <c r="W2366" i="1"/>
  <c r="P2364" i="1"/>
  <c r="L2365" i="1"/>
  <c r="O2365" i="1" s="1"/>
  <c r="B2362" i="1"/>
  <c r="X2363" i="1"/>
  <c r="G2365" i="1"/>
  <c r="F2365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K2368" i="1" l="1"/>
  <c r="U2368" i="1" s="1"/>
  <c r="E2367" i="1"/>
  <c r="D2367" i="1" s="1"/>
  <c r="S2457" i="1"/>
  <c r="W2367" i="1"/>
  <c r="G2366" i="1"/>
  <c r="P2365" i="1"/>
  <c r="B2363" i="1"/>
  <c r="X2364" i="1"/>
  <c r="M2369" i="1"/>
  <c r="N2369" i="1" s="1"/>
  <c r="I2370" i="1"/>
  <c r="J2369" i="1"/>
  <c r="L2366" i="1"/>
  <c r="O2366" i="1" s="1"/>
  <c r="F2366" i="1"/>
  <c r="R2458" i="1"/>
  <c r="Y2458" i="1"/>
  <c r="AA2458" i="1"/>
  <c r="C2458" i="1"/>
  <c r="H2458" i="1"/>
  <c r="A2459" i="1"/>
  <c r="Q2459" i="1" s="1"/>
  <c r="T2461" i="1"/>
  <c r="K2369" i="1" l="1"/>
  <c r="U2369" i="1" s="1"/>
  <c r="E2368" i="1"/>
  <c r="D2368" i="1" s="1"/>
  <c r="S2458" i="1"/>
  <c r="W2368" i="1"/>
  <c r="P2366" i="1"/>
  <c r="B2364" i="1"/>
  <c r="X2365" i="1"/>
  <c r="G2367" i="1"/>
  <c r="L2367" i="1"/>
  <c r="O2367" i="1" s="1"/>
  <c r="F2367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K2370" i="1" l="1"/>
  <c r="U2370" i="1" s="1"/>
  <c r="E2369" i="1"/>
  <c r="D2369" i="1" s="1"/>
  <c r="S2459" i="1"/>
  <c r="W2369" i="1"/>
  <c r="F2368" i="1"/>
  <c r="P2367" i="1"/>
  <c r="B2365" i="1"/>
  <c r="X2366" i="1"/>
  <c r="L2368" i="1"/>
  <c r="O2368" i="1" s="1"/>
  <c r="G2368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K2371" i="1" l="1"/>
  <c r="U2371" i="1" s="1"/>
  <c r="E2370" i="1"/>
  <c r="D2370" i="1" s="1"/>
  <c r="L2369" i="1"/>
  <c r="O2369" i="1" s="1"/>
  <c r="X2367" i="1"/>
  <c r="S2460" i="1"/>
  <c r="W2370" i="1"/>
  <c r="F2369" i="1"/>
  <c r="B2366" i="1"/>
  <c r="P2368" i="1"/>
  <c r="G2369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K2372" i="1" l="1"/>
  <c r="U2372" i="1" s="1"/>
  <c r="P2369" i="1"/>
  <c r="X2369" i="1" s="1"/>
  <c r="E2371" i="1"/>
  <c r="D2371" i="1" s="1"/>
  <c r="B2367" i="1"/>
  <c r="L2370" i="1"/>
  <c r="O2370" i="1" s="1"/>
  <c r="S2461" i="1"/>
  <c r="W2371" i="1"/>
  <c r="X2368" i="1"/>
  <c r="J2373" i="1"/>
  <c r="M2373" i="1"/>
  <c r="N2373" i="1" s="1"/>
  <c r="I2374" i="1"/>
  <c r="G2370" i="1"/>
  <c r="F2370" i="1"/>
  <c r="R2462" i="1"/>
  <c r="Y2462" i="1"/>
  <c r="AA2462" i="1"/>
  <c r="C2462" i="1"/>
  <c r="T2465" i="1"/>
  <c r="H2462" i="1"/>
  <c r="A2463" i="1"/>
  <c r="Q2463" i="1" s="1"/>
  <c r="K2373" i="1" l="1"/>
  <c r="U2373" i="1" s="1"/>
  <c r="E2372" i="1"/>
  <c r="D2372" i="1" s="1"/>
  <c r="P2370" i="1"/>
  <c r="L2371" i="1"/>
  <c r="O2371" i="1" s="1"/>
  <c r="S2462" i="1"/>
  <c r="W2372" i="1"/>
  <c r="B2368" i="1"/>
  <c r="B2369" i="1"/>
  <c r="G2371" i="1"/>
  <c r="F2371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X2370" i="1" l="1"/>
  <c r="K2374" i="1"/>
  <c r="U2374" i="1" s="1"/>
  <c r="E2373" i="1"/>
  <c r="D2373" i="1" s="1"/>
  <c r="P2371" i="1"/>
  <c r="S2463" i="1"/>
  <c r="W2373" i="1"/>
  <c r="L2372" i="1"/>
  <c r="O2372" i="1" s="1"/>
  <c r="G2372" i="1"/>
  <c r="F2372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B2370" i="1" l="1"/>
  <c r="E2374" i="1"/>
  <c r="D2374" i="1" s="1"/>
  <c r="K2375" i="1"/>
  <c r="U2375" i="1" s="1"/>
  <c r="X2371" i="1"/>
  <c r="B2371" i="1" s="1"/>
  <c r="S2464" i="1"/>
  <c r="W2374" i="1"/>
  <c r="F2373" i="1"/>
  <c r="P2372" i="1"/>
  <c r="L2373" i="1"/>
  <c r="O2373" i="1" s="1"/>
  <c r="M2376" i="1"/>
  <c r="N2376" i="1" s="1"/>
  <c r="J2376" i="1"/>
  <c r="I2377" i="1"/>
  <c r="G2373" i="1"/>
  <c r="Y2465" i="1"/>
  <c r="R2465" i="1"/>
  <c r="A2466" i="1"/>
  <c r="Q2466" i="1" s="1"/>
  <c r="H2465" i="1"/>
  <c r="T2468" i="1"/>
  <c r="AA2465" i="1"/>
  <c r="C2465" i="1"/>
  <c r="E2375" i="1" l="1"/>
  <c r="D2375" i="1" s="1"/>
  <c r="K2376" i="1"/>
  <c r="L2374" i="1"/>
  <c r="O2374" i="1" s="1"/>
  <c r="P2374" i="1" s="1"/>
  <c r="W2375" i="1"/>
  <c r="S2465" i="1"/>
  <c r="F2374" i="1"/>
  <c r="P2373" i="1"/>
  <c r="X2372" i="1"/>
  <c r="G2374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K2377" i="1" l="1"/>
  <c r="E2376" i="1"/>
  <c r="D2376" i="1" s="1"/>
  <c r="U2376" i="1"/>
  <c r="G2375" i="1"/>
  <c r="X2374" i="1"/>
  <c r="S2466" i="1"/>
  <c r="F2375" i="1"/>
  <c r="B2372" i="1"/>
  <c r="X2373" i="1"/>
  <c r="L2375" i="1"/>
  <c r="O2375" i="1" s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B2374" i="1" l="1"/>
  <c r="U2377" i="1"/>
  <c r="W2376" i="1"/>
  <c r="K2378" i="1"/>
  <c r="E2377" i="1"/>
  <c r="D2377" i="1" s="1"/>
  <c r="S2467" i="1"/>
  <c r="B2373" i="1"/>
  <c r="P2375" i="1"/>
  <c r="G2376" i="1"/>
  <c r="F2376" i="1"/>
  <c r="L2376" i="1"/>
  <c r="O2376" i="1" s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W2377" i="1" l="1"/>
  <c r="E2378" i="1"/>
  <c r="D2378" i="1" s="1"/>
  <c r="K2379" i="1"/>
  <c r="U2378" i="1"/>
  <c r="L2377" i="1"/>
  <c r="O2377" i="1" s="1"/>
  <c r="P2377" i="1" s="1"/>
  <c r="S2468" i="1"/>
  <c r="P2376" i="1"/>
  <c r="F2377" i="1"/>
  <c r="X2375" i="1"/>
  <c r="G2377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U2379" i="1" l="1"/>
  <c r="W2379" i="1" s="1"/>
  <c r="W2378" i="1"/>
  <c r="E2379" i="1"/>
  <c r="D2379" i="1" s="1"/>
  <c r="K2380" i="1"/>
  <c r="G2378" i="1"/>
  <c r="S2469" i="1"/>
  <c r="X2377" i="1"/>
  <c r="F2378" i="1"/>
  <c r="B2375" i="1"/>
  <c r="X2376" i="1"/>
  <c r="J2381" i="1"/>
  <c r="I2382" i="1"/>
  <c r="M2381" i="1"/>
  <c r="N2381" i="1" s="1"/>
  <c r="L2378" i="1"/>
  <c r="O2378" i="1" s="1"/>
  <c r="R2470" i="1"/>
  <c r="Y2470" i="1"/>
  <c r="AA2470" i="1"/>
  <c r="C2470" i="1"/>
  <c r="H2470" i="1"/>
  <c r="A2471" i="1"/>
  <c r="Q2471" i="1" s="1"/>
  <c r="T2473" i="1"/>
  <c r="E2380" i="1" l="1"/>
  <c r="D2380" i="1" s="1"/>
  <c r="K2381" i="1"/>
  <c r="U2380" i="1"/>
  <c r="S2470" i="1"/>
  <c r="F2379" i="1"/>
  <c r="B2376" i="1"/>
  <c r="P2378" i="1"/>
  <c r="G2379" i="1"/>
  <c r="B2377" i="1"/>
  <c r="L2379" i="1"/>
  <c r="O2379" i="1" s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U2381" i="1" l="1"/>
  <c r="K2382" i="1"/>
  <c r="E2381" i="1"/>
  <c r="W2380" i="1"/>
  <c r="G2380" i="1"/>
  <c r="S2471" i="1"/>
  <c r="L2380" i="1"/>
  <c r="O2380" i="1" s="1"/>
  <c r="P2379" i="1"/>
  <c r="F2380" i="1"/>
  <c r="X2378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D2381" i="1" l="1"/>
  <c r="F2381" i="1" s="1"/>
  <c r="W2381" i="1"/>
  <c r="U2382" i="1"/>
  <c r="W2382" i="1" s="1"/>
  <c r="K2383" i="1"/>
  <c r="U2383" i="1" s="1"/>
  <c r="E2382" i="1"/>
  <c r="P2380" i="1"/>
  <c r="X2380" i="1" s="1"/>
  <c r="S2472" i="1"/>
  <c r="B2378" i="1"/>
  <c r="X2379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D2382" i="1" l="1"/>
  <c r="L2382" i="1" s="1"/>
  <c r="O2382" i="1" s="1"/>
  <c r="L2381" i="1"/>
  <c r="O2381" i="1" s="1"/>
  <c r="P2381" i="1" s="1"/>
  <c r="G2381" i="1"/>
  <c r="K2384" i="1"/>
  <c r="U2384" i="1" s="1"/>
  <c r="E2383" i="1"/>
  <c r="B2380" i="1"/>
  <c r="S2473" i="1"/>
  <c r="W238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F2382" i="1" l="1"/>
  <c r="D2383" i="1"/>
  <c r="G2383" i="1" s="1"/>
  <c r="G2382" i="1"/>
  <c r="K2385" i="1"/>
  <c r="U2385" i="1" s="1"/>
  <c r="E2384" i="1"/>
  <c r="S2474" i="1"/>
  <c r="W2384" i="1"/>
  <c r="X2381" i="1"/>
  <c r="P2382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L2383" i="1" l="1"/>
  <c r="O2383" i="1" s="1"/>
  <c r="P2383" i="1" s="1"/>
  <c r="D2384" i="1"/>
  <c r="G2384" i="1" s="1"/>
  <c r="F2383" i="1"/>
  <c r="K2386" i="1"/>
  <c r="U2386" i="1" s="1"/>
  <c r="E2385" i="1"/>
  <c r="W2385" i="1"/>
  <c r="S2475" i="1"/>
  <c r="X2382" i="1"/>
  <c r="B2381" i="1"/>
  <c r="J2387" i="1"/>
  <c r="I2388" i="1"/>
  <c r="Y2476" i="1"/>
  <c r="R2476" i="1"/>
  <c r="AA2476" i="1"/>
  <c r="C2476" i="1"/>
  <c r="T2479" i="1"/>
  <c r="A2477" i="1"/>
  <c r="Q2477" i="1" s="1"/>
  <c r="H2476" i="1"/>
  <c r="L2384" i="1" l="1"/>
  <c r="O2384" i="1" s="1"/>
  <c r="P2384" i="1" s="1"/>
  <c r="D2385" i="1"/>
  <c r="L2385" i="1" s="1"/>
  <c r="O2385" i="1" s="1"/>
  <c r="F2384" i="1"/>
  <c r="K2387" i="1"/>
  <c r="U2387" i="1" s="1"/>
  <c r="E2386" i="1"/>
  <c r="S2476" i="1"/>
  <c r="W2386" i="1"/>
  <c r="X2383" i="1"/>
  <c r="B2382" i="1"/>
  <c r="I2389" i="1"/>
  <c r="J2388" i="1"/>
  <c r="Y2477" i="1"/>
  <c r="R2477" i="1"/>
  <c r="T2480" i="1"/>
  <c r="AA2477" i="1"/>
  <c r="C2477" i="1"/>
  <c r="H2477" i="1"/>
  <c r="A2478" i="1"/>
  <c r="Q2478" i="1" s="1"/>
  <c r="G2385" i="1" l="1"/>
  <c r="F2385" i="1"/>
  <c r="D2386" i="1"/>
  <c r="K2388" i="1"/>
  <c r="U2388" i="1" s="1"/>
  <c r="E2387" i="1"/>
  <c r="P2385" i="1"/>
  <c r="W2387" i="1"/>
  <c r="S2477" i="1"/>
  <c r="B2383" i="1"/>
  <c r="X2384" i="1"/>
  <c r="J2389" i="1"/>
  <c r="I2390" i="1"/>
  <c r="R2478" i="1"/>
  <c r="Y2478" i="1"/>
  <c r="T2481" i="1"/>
  <c r="AA2478" i="1"/>
  <c r="C2478" i="1"/>
  <c r="H2478" i="1"/>
  <c r="A2479" i="1"/>
  <c r="Q2479" i="1" s="1"/>
  <c r="F2386" i="1" l="1"/>
  <c r="L2386" i="1"/>
  <c r="O2386" i="1" s="1"/>
  <c r="G2386" i="1"/>
  <c r="D2387" i="1"/>
  <c r="G2387" i="1" s="1"/>
  <c r="X2385" i="1"/>
  <c r="K2389" i="1"/>
  <c r="E2388" i="1"/>
  <c r="S2478" i="1"/>
  <c r="W2388" i="1"/>
  <c r="B2384" i="1"/>
  <c r="J2390" i="1"/>
  <c r="I2391" i="1"/>
  <c r="R2479" i="1"/>
  <c r="Y2479" i="1"/>
  <c r="C2479" i="1"/>
  <c r="AA2479" i="1"/>
  <c r="H2479" i="1"/>
  <c r="A2480" i="1"/>
  <c r="Q2480" i="1" s="1"/>
  <c r="T2482" i="1"/>
  <c r="M2387" i="1" l="1"/>
  <c r="N2387" i="1" s="1"/>
  <c r="D2388" i="1"/>
  <c r="L2388" i="1" s="1"/>
  <c r="L2387" i="1"/>
  <c r="F2387" i="1"/>
  <c r="B2385" i="1"/>
  <c r="K2390" i="1"/>
  <c r="E2389" i="1"/>
  <c r="U2389" i="1"/>
  <c r="S2479" i="1"/>
  <c r="P2386" i="1"/>
  <c r="J2391" i="1"/>
  <c r="I2392" i="1"/>
  <c r="R2480" i="1"/>
  <c r="Y2480" i="1"/>
  <c r="T2483" i="1"/>
  <c r="AA2480" i="1"/>
  <c r="C2480" i="1"/>
  <c r="A2481" i="1"/>
  <c r="Q2481" i="1" s="1"/>
  <c r="H2480" i="1"/>
  <c r="G2388" i="1" l="1"/>
  <c r="M2388" i="1"/>
  <c r="M2389" i="1" s="1"/>
  <c r="M2390" i="1" s="1"/>
  <c r="M2391" i="1" s="1"/>
  <c r="M2392" i="1" s="1"/>
  <c r="F2388" i="1"/>
  <c r="D2389" i="1"/>
  <c r="L2389" i="1" s="1"/>
  <c r="U2390" i="1"/>
  <c r="K2391" i="1"/>
  <c r="W2389" i="1"/>
  <c r="E2390" i="1"/>
  <c r="S2480" i="1"/>
  <c r="X2386" i="1"/>
  <c r="I2393" i="1"/>
  <c r="J2392" i="1"/>
  <c r="N2388" i="1"/>
  <c r="O2387" i="1"/>
  <c r="Y2481" i="1"/>
  <c r="R2481" i="1"/>
  <c r="AA2481" i="1"/>
  <c r="C2481" i="1"/>
  <c r="H2481" i="1"/>
  <c r="A2482" i="1"/>
  <c r="Q2482" i="1" s="1"/>
  <c r="T2484" i="1"/>
  <c r="F2389" i="1" l="1"/>
  <c r="G2389" i="1"/>
  <c r="D2390" i="1"/>
  <c r="L2390" i="1" s="1"/>
  <c r="Y2386" i="1"/>
  <c r="W2390" i="1"/>
  <c r="U2391" i="1"/>
  <c r="K2392" i="1"/>
  <c r="E2391" i="1"/>
  <c r="S2481" i="1"/>
  <c r="B2386" i="1"/>
  <c r="P2387" i="1"/>
  <c r="N2389" i="1"/>
  <c r="O2388" i="1"/>
  <c r="I2394" i="1"/>
  <c r="J2393" i="1"/>
  <c r="M2393" i="1"/>
  <c r="Y2482" i="1"/>
  <c r="R2482" i="1"/>
  <c r="T2485" i="1"/>
  <c r="AA2482" i="1"/>
  <c r="C2482" i="1"/>
  <c r="H2482" i="1"/>
  <c r="A2483" i="1"/>
  <c r="Q2483" i="1" s="1"/>
  <c r="G2390" i="1" l="1"/>
  <c r="D2391" i="1"/>
  <c r="L2391" i="1" s="1"/>
  <c r="F2390" i="1"/>
  <c r="W2391" i="1"/>
  <c r="U2392" i="1"/>
  <c r="W2392" i="1" s="1"/>
  <c r="K2393" i="1"/>
  <c r="U2393" i="1" s="1"/>
  <c r="E2392" i="1"/>
  <c r="X2387" i="1"/>
  <c r="B2387" i="1" s="1"/>
  <c r="S2482" i="1"/>
  <c r="P2388" i="1"/>
  <c r="I2395" i="1"/>
  <c r="J2394" i="1"/>
  <c r="M2394" i="1"/>
  <c r="N2390" i="1"/>
  <c r="O2389" i="1"/>
  <c r="Y2483" i="1"/>
  <c r="R2483" i="1"/>
  <c r="C2483" i="1"/>
  <c r="AA2483" i="1"/>
  <c r="H2483" i="1"/>
  <c r="A2484" i="1"/>
  <c r="Q2484" i="1" s="1"/>
  <c r="T2486" i="1"/>
  <c r="G2391" i="1" l="1"/>
  <c r="F2391" i="1"/>
  <c r="D2392" i="1"/>
  <c r="G2392" i="1" s="1"/>
  <c r="K2394" i="1"/>
  <c r="U2394" i="1" s="1"/>
  <c r="E2393" i="1"/>
  <c r="S2483" i="1"/>
  <c r="W2393" i="1"/>
  <c r="P2389" i="1"/>
  <c r="X2388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D2393" i="1" l="1"/>
  <c r="L2393" i="1" s="1"/>
  <c r="L2392" i="1"/>
  <c r="F2392" i="1"/>
  <c r="K2395" i="1"/>
  <c r="U2395" i="1" s="1"/>
  <c r="E2394" i="1"/>
  <c r="S2484" i="1"/>
  <c r="W2394" i="1"/>
  <c r="B2388" i="1"/>
  <c r="P2390" i="1"/>
  <c r="X2389" i="1"/>
  <c r="N2392" i="1"/>
  <c r="O2391" i="1"/>
  <c r="J2396" i="1"/>
  <c r="I2397" i="1"/>
  <c r="M2396" i="1"/>
  <c r="Y2485" i="1"/>
  <c r="R2485" i="1"/>
  <c r="AA2485" i="1"/>
  <c r="C2485" i="1"/>
  <c r="H2485" i="1"/>
  <c r="A2486" i="1"/>
  <c r="Q2486" i="1" s="1"/>
  <c r="T2488" i="1"/>
  <c r="G2393" i="1" l="1"/>
  <c r="D2394" i="1"/>
  <c r="G2394" i="1" s="1"/>
  <c r="F2393" i="1"/>
  <c r="K2396" i="1"/>
  <c r="U2396" i="1" s="1"/>
  <c r="E2395" i="1"/>
  <c r="S2485" i="1"/>
  <c r="W2395" i="1"/>
  <c r="X2390" i="1"/>
  <c r="P2391" i="1"/>
  <c r="B2389" i="1"/>
  <c r="M2397" i="1"/>
  <c r="I2398" i="1"/>
  <c r="J2397" i="1"/>
  <c r="N2393" i="1"/>
  <c r="O2392" i="1"/>
  <c r="R2486" i="1"/>
  <c r="Y2486" i="1"/>
  <c r="T2489" i="1"/>
  <c r="AA2486" i="1"/>
  <c r="C2486" i="1"/>
  <c r="H2486" i="1"/>
  <c r="A2487" i="1"/>
  <c r="Q2487" i="1" s="1"/>
  <c r="L2394" i="1" l="1"/>
  <c r="D2395" i="1"/>
  <c r="L2395" i="1" s="1"/>
  <c r="F2394" i="1"/>
  <c r="K2397" i="1"/>
  <c r="U2397" i="1" s="1"/>
  <c r="E2396" i="1"/>
  <c r="X2391" i="1"/>
  <c r="W2396" i="1"/>
  <c r="S2486" i="1"/>
  <c r="B2390" i="1"/>
  <c r="P2392" i="1"/>
  <c r="M2398" i="1"/>
  <c r="J2398" i="1"/>
  <c r="I2399" i="1"/>
  <c r="N2394" i="1"/>
  <c r="O2393" i="1"/>
  <c r="Y2487" i="1"/>
  <c r="R2487" i="1"/>
  <c r="C2487" i="1"/>
  <c r="AA2487" i="1"/>
  <c r="H2487" i="1"/>
  <c r="A2488" i="1"/>
  <c r="Q2488" i="1" s="1"/>
  <c r="T2490" i="1"/>
  <c r="D2396" i="1" l="1"/>
  <c r="L2396" i="1" s="1"/>
  <c r="F2395" i="1"/>
  <c r="G2395" i="1"/>
  <c r="B2391" i="1"/>
  <c r="K2398" i="1"/>
  <c r="U2398" i="1" s="1"/>
  <c r="E2397" i="1"/>
  <c r="W2397" i="1"/>
  <c r="S2487" i="1"/>
  <c r="P2393" i="1"/>
  <c r="X2392" i="1"/>
  <c r="N2395" i="1"/>
  <c r="O2394" i="1"/>
  <c r="M2399" i="1"/>
  <c r="I2400" i="1"/>
  <c r="J2399" i="1"/>
  <c r="R2488" i="1"/>
  <c r="Y2488" i="1"/>
  <c r="AA2488" i="1"/>
  <c r="C2488" i="1"/>
  <c r="T2491" i="1"/>
  <c r="A2489" i="1"/>
  <c r="Q2489" i="1" s="1"/>
  <c r="H2488" i="1"/>
  <c r="F2396" i="1" l="1"/>
  <c r="G2396" i="1"/>
  <c r="D2397" i="1"/>
  <c r="L2397" i="1" s="1"/>
  <c r="K2399" i="1"/>
  <c r="U2399" i="1" s="1"/>
  <c r="E2398" i="1"/>
  <c r="S2488" i="1"/>
  <c r="W2398" i="1"/>
  <c r="B2392" i="1"/>
  <c r="P2394" i="1"/>
  <c r="X2393" i="1"/>
  <c r="I2401" i="1"/>
  <c r="M2400" i="1"/>
  <c r="J2400" i="1"/>
  <c r="N2396" i="1"/>
  <c r="N2397" i="1" s="1"/>
  <c r="N2398" i="1" s="1"/>
  <c r="N2399" i="1" s="1"/>
  <c r="O2395" i="1"/>
  <c r="Y2489" i="1"/>
  <c r="R2489" i="1"/>
  <c r="AA2489" i="1"/>
  <c r="C2489" i="1"/>
  <c r="H2489" i="1"/>
  <c r="A2490" i="1"/>
  <c r="Q2490" i="1" s="1"/>
  <c r="T2492" i="1"/>
  <c r="G2397" i="1" l="1"/>
  <c r="F2397" i="1"/>
  <c r="D2398" i="1"/>
  <c r="K2400" i="1"/>
  <c r="U2400" i="1" s="1"/>
  <c r="E2399" i="1"/>
  <c r="W2399" i="1"/>
  <c r="S2489" i="1"/>
  <c r="O2396" i="1"/>
  <c r="B2393" i="1"/>
  <c r="O2397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F2398" i="1" l="1"/>
  <c r="L2398" i="1"/>
  <c r="O2398" i="1" s="1"/>
  <c r="P2398" i="1" s="1"/>
  <c r="G2398" i="1"/>
  <c r="D2399" i="1"/>
  <c r="L2399" i="1" s="1"/>
  <c r="O2399" i="1" s="1"/>
  <c r="K2401" i="1"/>
  <c r="U2401" i="1" s="1"/>
  <c r="E2400" i="1"/>
  <c r="P2396" i="1"/>
  <c r="S2490" i="1"/>
  <c r="W2400" i="1"/>
  <c r="B2394" i="1"/>
  <c r="P2397" i="1"/>
  <c r="X2395" i="1"/>
  <c r="M2402" i="1"/>
  <c r="J2402" i="1"/>
  <c r="I2403" i="1"/>
  <c r="N2401" i="1"/>
  <c r="R2491" i="1"/>
  <c r="Y2491" i="1"/>
  <c r="C2491" i="1"/>
  <c r="AA2491" i="1"/>
  <c r="H2491" i="1"/>
  <c r="A2492" i="1"/>
  <c r="Q2492" i="1" s="1"/>
  <c r="T2494" i="1"/>
  <c r="D2400" i="1" l="1"/>
  <c r="G2400" i="1" s="1"/>
  <c r="F2399" i="1"/>
  <c r="G2399" i="1"/>
  <c r="X2396" i="1"/>
  <c r="B2396" i="1" s="1"/>
  <c r="K2402" i="1"/>
  <c r="U2402" i="1" s="1"/>
  <c r="E2401" i="1"/>
  <c r="P2399" i="1"/>
  <c r="X2399" i="1" s="1"/>
  <c r="W2401" i="1"/>
  <c r="S2491" i="1"/>
  <c r="X2397" i="1"/>
  <c r="B2395" i="1"/>
  <c r="X2398" i="1"/>
  <c r="J2403" i="1"/>
  <c r="M2403" i="1"/>
  <c r="I2404" i="1"/>
  <c r="N2402" i="1"/>
  <c r="L2400" i="1"/>
  <c r="O2400" i="1" s="1"/>
  <c r="R2492" i="1"/>
  <c r="Y2492" i="1"/>
  <c r="AA2492" i="1"/>
  <c r="C2492" i="1"/>
  <c r="A2493" i="1"/>
  <c r="Q2493" i="1" s="1"/>
  <c r="H2492" i="1"/>
  <c r="T2495" i="1"/>
  <c r="D2401" i="1" l="1"/>
  <c r="G2401" i="1" s="1"/>
  <c r="F2400" i="1"/>
  <c r="K2403" i="1"/>
  <c r="U2403" i="1" s="1"/>
  <c r="E2402" i="1"/>
  <c r="B2399" i="1"/>
  <c r="W2402" i="1"/>
  <c r="S2492" i="1"/>
  <c r="P2400" i="1"/>
  <c r="B2397" i="1"/>
  <c r="B2398" i="1"/>
  <c r="I2405" i="1"/>
  <c r="J2404" i="1"/>
  <c r="M2404" i="1"/>
  <c r="N2403" i="1"/>
  <c r="Y2493" i="1"/>
  <c r="R2493" i="1"/>
  <c r="H2493" i="1"/>
  <c r="A2494" i="1"/>
  <c r="Q2494" i="1" s="1"/>
  <c r="AA2493" i="1"/>
  <c r="C2493" i="1"/>
  <c r="T2496" i="1"/>
  <c r="L2401" i="1" l="1"/>
  <c r="O2401" i="1" s="1"/>
  <c r="P2401" i="1" s="1"/>
  <c r="F2401" i="1"/>
  <c r="D2402" i="1"/>
  <c r="L2402" i="1" s="1"/>
  <c r="O2402" i="1" s="1"/>
  <c r="K2404" i="1"/>
  <c r="U2404" i="1" s="1"/>
  <c r="E2403" i="1"/>
  <c r="W2403" i="1"/>
  <c r="S2493" i="1"/>
  <c r="N2404" i="1"/>
  <c r="X2400" i="1"/>
  <c r="I2406" i="1"/>
  <c r="M2405" i="1"/>
  <c r="J2405" i="1"/>
  <c r="R2494" i="1"/>
  <c r="Y2494" i="1"/>
  <c r="H2494" i="1"/>
  <c r="A2495" i="1"/>
  <c r="Q2495" i="1" s="1"/>
  <c r="T2497" i="1"/>
  <c r="AA2494" i="1"/>
  <c r="C2494" i="1"/>
  <c r="G2402" i="1" l="1"/>
  <c r="D2403" i="1"/>
  <c r="G2403" i="1" s="1"/>
  <c r="F2402" i="1"/>
  <c r="K2405" i="1"/>
  <c r="U2405" i="1" s="1"/>
  <c r="E2404" i="1"/>
  <c r="N2405" i="1"/>
  <c r="S2494" i="1"/>
  <c r="W2404" i="1"/>
  <c r="P2402" i="1"/>
  <c r="B2400" i="1"/>
  <c r="X2401" i="1"/>
  <c r="M2406" i="1"/>
  <c r="I2407" i="1"/>
  <c r="J2406" i="1"/>
  <c r="R2495" i="1"/>
  <c r="Y2495" i="1"/>
  <c r="T2498" i="1"/>
  <c r="C2495" i="1"/>
  <c r="AA2495" i="1"/>
  <c r="H2495" i="1"/>
  <c r="A2496" i="1"/>
  <c r="Q2496" i="1" s="1"/>
  <c r="L2403" i="1" l="1"/>
  <c r="O2403" i="1" s="1"/>
  <c r="P2403" i="1" s="1"/>
  <c r="F2403" i="1"/>
  <c r="D2404" i="1"/>
  <c r="G2404" i="1" s="1"/>
  <c r="K2406" i="1"/>
  <c r="U2406" i="1" s="1"/>
  <c r="E2405" i="1"/>
  <c r="N2406" i="1"/>
  <c r="S2495" i="1"/>
  <c r="W2405" i="1"/>
  <c r="B2401" i="1"/>
  <c r="X2402" i="1"/>
  <c r="I2408" i="1"/>
  <c r="J2407" i="1"/>
  <c r="M2407" i="1"/>
  <c r="R2496" i="1"/>
  <c r="Y2496" i="1"/>
  <c r="T2499" i="1"/>
  <c r="AA2496" i="1"/>
  <c r="C2496" i="1"/>
  <c r="A2497" i="1"/>
  <c r="Q2497" i="1" s="1"/>
  <c r="H2496" i="1"/>
  <c r="L2404" i="1" l="1"/>
  <c r="O2404" i="1" s="1"/>
  <c r="P2404" i="1" s="1"/>
  <c r="D2405" i="1"/>
  <c r="G2405" i="1" s="1"/>
  <c r="F2404" i="1"/>
  <c r="N2407" i="1"/>
  <c r="K2407" i="1"/>
  <c r="U2407" i="1" s="1"/>
  <c r="E2406" i="1"/>
  <c r="S2496" i="1"/>
  <c r="W2406" i="1"/>
  <c r="X2403" i="1"/>
  <c r="B2402" i="1"/>
  <c r="J2408" i="1"/>
  <c r="I2409" i="1"/>
  <c r="M2408" i="1"/>
  <c r="Y2497" i="1"/>
  <c r="R2497" i="1"/>
  <c r="H2497" i="1"/>
  <c r="A2498" i="1"/>
  <c r="Q2498" i="1" s="1"/>
  <c r="AA2497" i="1"/>
  <c r="C2497" i="1"/>
  <c r="T2500" i="1"/>
  <c r="L2405" i="1" l="1"/>
  <c r="O2405" i="1" s="1"/>
  <c r="P2405" i="1" s="1"/>
  <c r="D2406" i="1"/>
  <c r="G2406" i="1" s="1"/>
  <c r="F2405" i="1"/>
  <c r="N2408" i="1"/>
  <c r="K2408" i="1"/>
  <c r="U2408" i="1" s="1"/>
  <c r="E2407" i="1"/>
  <c r="S2497" i="1"/>
  <c r="W2407" i="1"/>
  <c r="X2404" i="1"/>
  <c r="B2403" i="1"/>
  <c r="M2409" i="1"/>
  <c r="J2409" i="1"/>
  <c r="I2410" i="1"/>
  <c r="R2498" i="1"/>
  <c r="Y2498" i="1"/>
  <c r="T2501" i="1"/>
  <c r="H2498" i="1"/>
  <c r="A2499" i="1"/>
  <c r="Q2499" i="1" s="1"/>
  <c r="AA2498" i="1"/>
  <c r="C2498" i="1"/>
  <c r="L2406" i="1" l="1"/>
  <c r="O2406" i="1" s="1"/>
  <c r="P2406" i="1" s="1"/>
  <c r="F2406" i="1"/>
  <c r="D2407" i="1"/>
  <c r="N2409" i="1"/>
  <c r="K2409" i="1"/>
  <c r="U2409" i="1" s="1"/>
  <c r="E2408" i="1"/>
  <c r="S2498" i="1"/>
  <c r="W2408" i="1"/>
  <c r="X2405" i="1"/>
  <c r="B2404" i="1"/>
  <c r="I2411" i="1"/>
  <c r="J2410" i="1"/>
  <c r="M2410" i="1"/>
  <c r="Y2499" i="1"/>
  <c r="R2499" i="1"/>
  <c r="C2499" i="1"/>
  <c r="AA2499" i="1"/>
  <c r="H2499" i="1"/>
  <c r="A2500" i="1"/>
  <c r="Q2500" i="1" s="1"/>
  <c r="T2502" i="1"/>
  <c r="F2407" i="1" l="1"/>
  <c r="D2408" i="1"/>
  <c r="L2408" i="1" s="1"/>
  <c r="O2408" i="1" s="1"/>
  <c r="G2407" i="1"/>
  <c r="L2407" i="1"/>
  <c r="O2407" i="1" s="1"/>
  <c r="P2407" i="1" s="1"/>
  <c r="N2410" i="1"/>
  <c r="K2410" i="1"/>
  <c r="U2410" i="1" s="1"/>
  <c r="X2406" i="1"/>
  <c r="B2406" i="1" s="1"/>
  <c r="E2409" i="1"/>
  <c r="S2499" i="1"/>
  <c r="W2409" i="1"/>
  <c r="B2405" i="1"/>
  <c r="M2411" i="1"/>
  <c r="J2411" i="1"/>
  <c r="I2412" i="1"/>
  <c r="R2500" i="1"/>
  <c r="Y2500" i="1"/>
  <c r="AA2500" i="1"/>
  <c r="C2500" i="1"/>
  <c r="T2503" i="1"/>
  <c r="A2501" i="1"/>
  <c r="Q2501" i="1" s="1"/>
  <c r="H2500" i="1"/>
  <c r="D2409" i="1" l="1"/>
  <c r="G2409" i="1" s="1"/>
  <c r="G2408" i="1"/>
  <c r="F2408" i="1"/>
  <c r="N2411" i="1"/>
  <c r="K2411" i="1"/>
  <c r="U2411" i="1" s="1"/>
  <c r="E2410" i="1"/>
  <c r="S2500" i="1"/>
  <c r="W2410" i="1"/>
  <c r="P2408" i="1"/>
  <c r="X2407" i="1"/>
  <c r="I2413" i="1"/>
  <c r="M2412" i="1"/>
  <c r="J2412" i="1"/>
  <c r="Y2501" i="1"/>
  <c r="R2501" i="1"/>
  <c r="H2501" i="1"/>
  <c r="A2502" i="1"/>
  <c r="Q2502" i="1" s="1"/>
  <c r="AA2501" i="1"/>
  <c r="C2501" i="1"/>
  <c r="T2504" i="1"/>
  <c r="L2409" i="1" l="1"/>
  <c r="O2409" i="1" s="1"/>
  <c r="F2409" i="1"/>
  <c r="D2410" i="1"/>
  <c r="N2412" i="1"/>
  <c r="K2412" i="1"/>
  <c r="U2412" i="1" s="1"/>
  <c r="E2411" i="1"/>
  <c r="S2501" i="1"/>
  <c r="W2411" i="1"/>
  <c r="P2409" i="1"/>
  <c r="B2407" i="1"/>
  <c r="X2408" i="1"/>
  <c r="J2413" i="1"/>
  <c r="I2414" i="1"/>
  <c r="M2413" i="1"/>
  <c r="R2502" i="1"/>
  <c r="Y2502" i="1"/>
  <c r="T2505" i="1"/>
  <c r="AA2502" i="1"/>
  <c r="C2502" i="1"/>
  <c r="H2502" i="1"/>
  <c r="A2503" i="1"/>
  <c r="Q2503" i="1" s="1"/>
  <c r="F2410" i="1" l="1"/>
  <c r="G2410" i="1"/>
  <c r="L2410" i="1"/>
  <c r="O2410" i="1" s="1"/>
  <c r="P2410" i="1" s="1"/>
  <c r="D2411" i="1"/>
  <c r="L2411" i="1" s="1"/>
  <c r="O2411" i="1" s="1"/>
  <c r="N2413" i="1"/>
  <c r="K2413" i="1"/>
  <c r="U2413" i="1" s="1"/>
  <c r="E2412" i="1"/>
  <c r="S2502" i="1"/>
  <c r="W2412" i="1"/>
  <c r="B2408" i="1"/>
  <c r="X2409" i="1"/>
  <c r="I2415" i="1"/>
  <c r="J2414" i="1"/>
  <c r="M2414" i="1"/>
  <c r="R2503" i="1"/>
  <c r="Y2503" i="1"/>
  <c r="C2503" i="1"/>
  <c r="AA2503" i="1"/>
  <c r="H2503" i="1"/>
  <c r="A2504" i="1"/>
  <c r="Q2504" i="1" s="1"/>
  <c r="T2506" i="1"/>
  <c r="G2411" i="1" l="1"/>
  <c r="F2411" i="1"/>
  <c r="D2412" i="1"/>
  <c r="L2412" i="1" s="1"/>
  <c r="O2412" i="1" s="1"/>
  <c r="N2414" i="1"/>
  <c r="N2415" i="1" s="1"/>
  <c r="K2414" i="1"/>
  <c r="U2414" i="1" s="1"/>
  <c r="E2413" i="1"/>
  <c r="S2503" i="1"/>
  <c r="W2413" i="1"/>
  <c r="P2411" i="1"/>
  <c r="B2409" i="1"/>
  <c r="X2410" i="1"/>
  <c r="F2412" i="1"/>
  <c r="J2415" i="1"/>
  <c r="I2416" i="1"/>
  <c r="M2415" i="1"/>
  <c r="R2504" i="1"/>
  <c r="Y2504" i="1"/>
  <c r="C2504" i="1"/>
  <c r="AA2504" i="1"/>
  <c r="T2507" i="1"/>
  <c r="H2504" i="1"/>
  <c r="A2505" i="1"/>
  <c r="Q2505" i="1" s="1"/>
  <c r="G2412" i="1" l="1"/>
  <c r="D2413" i="1"/>
  <c r="L2413" i="1" s="1"/>
  <c r="O2413" i="1" s="1"/>
  <c r="K2415" i="1"/>
  <c r="U2415" i="1" s="1"/>
  <c r="E2414" i="1"/>
  <c r="S2504" i="1"/>
  <c r="W2414" i="1"/>
  <c r="P2412" i="1"/>
  <c r="B2410" i="1"/>
  <c r="X2411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F2413" i="1" l="1"/>
  <c r="D2414" i="1"/>
  <c r="G2414" i="1" s="1"/>
  <c r="G2413" i="1"/>
  <c r="K2416" i="1"/>
  <c r="U2416" i="1" s="1"/>
  <c r="E2415" i="1"/>
  <c r="X2412" i="1"/>
  <c r="W2415" i="1"/>
  <c r="S2505" i="1"/>
  <c r="B2411" i="1"/>
  <c r="P2413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F2414" i="1" l="1"/>
  <c r="L2414" i="1"/>
  <c r="O2414" i="1" s="1"/>
  <c r="P2414" i="1" s="1"/>
  <c r="D2415" i="1"/>
  <c r="L2415" i="1" s="1"/>
  <c r="O2415" i="1" s="1"/>
  <c r="B2412" i="1"/>
  <c r="K2417" i="1"/>
  <c r="U2417" i="1" s="1"/>
  <c r="E2416" i="1"/>
  <c r="D2416" i="1" s="1"/>
  <c r="S2506" i="1"/>
  <c r="W2416" i="1"/>
  <c r="X2413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G2415" i="1" l="1"/>
  <c r="F2415" i="1"/>
  <c r="K2418" i="1"/>
  <c r="U2418" i="1" s="1"/>
  <c r="E2417" i="1"/>
  <c r="D2417" i="1" s="1"/>
  <c r="X2414" i="1"/>
  <c r="S2507" i="1"/>
  <c r="W2417" i="1"/>
  <c r="P2415" i="1"/>
  <c r="G2416" i="1"/>
  <c r="B2413" i="1"/>
  <c r="L2416" i="1"/>
  <c r="O2416" i="1" s="1"/>
  <c r="F2416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K2419" i="1" l="1"/>
  <c r="U2419" i="1" s="1"/>
  <c r="E2418" i="1"/>
  <c r="D2418" i="1" s="1"/>
  <c r="B2414" i="1"/>
  <c r="W2418" i="1"/>
  <c r="S2508" i="1"/>
  <c r="P2416" i="1"/>
  <c r="X2415" i="1"/>
  <c r="G2417" i="1"/>
  <c r="F2417" i="1"/>
  <c r="L2417" i="1"/>
  <c r="O2417" i="1" s="1"/>
  <c r="J2420" i="1"/>
  <c r="I2421" i="1"/>
  <c r="Y2509" i="1"/>
  <c r="R2509" i="1"/>
  <c r="H2509" i="1"/>
  <c r="A2510" i="1"/>
  <c r="Q2510" i="1" s="1"/>
  <c r="AA2509" i="1"/>
  <c r="C2509" i="1"/>
  <c r="T2512" i="1"/>
  <c r="K2420" i="1" l="1"/>
  <c r="U2420" i="1" s="1"/>
  <c r="E2419" i="1"/>
  <c r="D2419" i="1" s="1"/>
  <c r="L2418" i="1"/>
  <c r="O2418" i="1" s="1"/>
  <c r="W2419" i="1"/>
  <c r="S2509" i="1"/>
  <c r="P2417" i="1"/>
  <c r="B2415" i="1"/>
  <c r="X2416" i="1"/>
  <c r="G2418" i="1"/>
  <c r="F2418" i="1"/>
  <c r="I2422" i="1"/>
  <c r="J2421" i="1"/>
  <c r="R2510" i="1"/>
  <c r="Y2510" i="1"/>
  <c r="T2513" i="1"/>
  <c r="H2510" i="1"/>
  <c r="A2511" i="1"/>
  <c r="Q2511" i="1" s="1"/>
  <c r="AA2510" i="1"/>
  <c r="C2510" i="1"/>
  <c r="K2421" i="1" l="1"/>
  <c r="U2421" i="1" s="1"/>
  <c r="E2420" i="1"/>
  <c r="D2420" i="1" s="1"/>
  <c r="P2418" i="1"/>
  <c r="S2510" i="1"/>
  <c r="W2420" i="1"/>
  <c r="L2419" i="1"/>
  <c r="M2420" i="1" s="1"/>
  <c r="B2416" i="1"/>
  <c r="X2417" i="1"/>
  <c r="G2419" i="1"/>
  <c r="F2419" i="1"/>
  <c r="I2423" i="1"/>
  <c r="J2422" i="1"/>
  <c r="R2511" i="1"/>
  <c r="Y2511" i="1"/>
  <c r="H2511" i="1"/>
  <c r="A2512" i="1"/>
  <c r="Q2512" i="1" s="1"/>
  <c r="T2514" i="1"/>
  <c r="C2511" i="1"/>
  <c r="AA2511" i="1"/>
  <c r="X2418" i="1" l="1"/>
  <c r="K2422" i="1"/>
  <c r="E2421" i="1"/>
  <c r="D2421" i="1" s="1"/>
  <c r="L2420" i="1"/>
  <c r="M2421" i="1" s="1"/>
  <c r="M2422" i="1" s="1"/>
  <c r="M2423" i="1" s="1"/>
  <c r="O2419" i="1"/>
  <c r="W2421" i="1"/>
  <c r="S2511" i="1"/>
  <c r="B2417" i="1"/>
  <c r="N2420" i="1"/>
  <c r="G2420" i="1"/>
  <c r="F2420" i="1"/>
  <c r="I2424" i="1"/>
  <c r="J2423" i="1"/>
  <c r="R2512" i="1"/>
  <c r="Y2512" i="1"/>
  <c r="T2515" i="1"/>
  <c r="A2513" i="1"/>
  <c r="Q2513" i="1" s="1"/>
  <c r="H2512" i="1"/>
  <c r="AA2512" i="1"/>
  <c r="C2512" i="1"/>
  <c r="N2421" i="1" l="1"/>
  <c r="N2422" i="1" s="1"/>
  <c r="N2423" i="1" s="1"/>
  <c r="N2424" i="1" s="1"/>
  <c r="B2418" i="1"/>
  <c r="K2423" i="1"/>
  <c r="E2422" i="1"/>
  <c r="D2422" i="1" s="1"/>
  <c r="U2422" i="1"/>
  <c r="W2422" i="1" s="1"/>
  <c r="P2419" i="1"/>
  <c r="X2419" i="1" s="1"/>
  <c r="S2512" i="1"/>
  <c r="L2421" i="1"/>
  <c r="O2420" i="1"/>
  <c r="G2421" i="1"/>
  <c r="F2421" i="1"/>
  <c r="I2425" i="1"/>
  <c r="J2424" i="1"/>
  <c r="M2424" i="1"/>
  <c r="Y2513" i="1"/>
  <c r="R2513" i="1"/>
  <c r="AA2513" i="1"/>
  <c r="C2513" i="1"/>
  <c r="H2513" i="1"/>
  <c r="A2514" i="1"/>
  <c r="Q2514" i="1" s="1"/>
  <c r="T2516" i="1"/>
  <c r="O2421" i="1" l="1"/>
  <c r="P2421" i="1" s="1"/>
  <c r="U2423" i="1"/>
  <c r="K2424" i="1"/>
  <c r="E2423" i="1"/>
  <c r="D2423" i="1" s="1"/>
  <c r="S2513" i="1"/>
  <c r="L2422" i="1"/>
  <c r="O2422" i="1" s="1"/>
  <c r="B2419" i="1"/>
  <c r="P2420" i="1"/>
  <c r="J2425" i="1"/>
  <c r="I2426" i="1"/>
  <c r="M2425" i="1"/>
  <c r="N2425" i="1"/>
  <c r="G2422" i="1"/>
  <c r="F2422" i="1"/>
  <c r="Y2514" i="1"/>
  <c r="R2514" i="1"/>
  <c r="T2517" i="1"/>
  <c r="AA2514" i="1"/>
  <c r="C2514" i="1"/>
  <c r="H2514" i="1"/>
  <c r="A2515" i="1"/>
  <c r="Q2515" i="1" s="1"/>
  <c r="W2423" i="1" l="1"/>
  <c r="U2424" i="1"/>
  <c r="W2424" i="1" s="1"/>
  <c r="K2425" i="1"/>
  <c r="E2424" i="1"/>
  <c r="D2424" i="1" s="1"/>
  <c r="P2422" i="1"/>
  <c r="S2514" i="1"/>
  <c r="G2423" i="1"/>
  <c r="X2421" i="1"/>
  <c r="X2420" i="1"/>
  <c r="I2427" i="1"/>
  <c r="J2426" i="1"/>
  <c r="M2426" i="1"/>
  <c r="N2426" i="1"/>
  <c r="L2423" i="1"/>
  <c r="O2423" i="1" s="1"/>
  <c r="F2423" i="1"/>
  <c r="R2515" i="1"/>
  <c r="Y2515" i="1"/>
  <c r="C2515" i="1"/>
  <c r="AA2515" i="1"/>
  <c r="H2515" i="1"/>
  <c r="A2516" i="1"/>
  <c r="Q2516" i="1" s="1"/>
  <c r="T2518" i="1"/>
  <c r="U2425" i="1" l="1"/>
  <c r="X2422" i="1"/>
  <c r="B2422" i="1" s="1"/>
  <c r="K2426" i="1"/>
  <c r="E2425" i="1"/>
  <c r="D2425" i="1" s="1"/>
  <c r="S2515" i="1"/>
  <c r="P2423" i="1"/>
  <c r="B2420" i="1"/>
  <c r="L2424" i="1"/>
  <c r="O2424" i="1" s="1"/>
  <c r="B2421" i="1"/>
  <c r="I2428" i="1"/>
  <c r="J2427" i="1"/>
  <c r="M2427" i="1"/>
  <c r="N2427" i="1"/>
  <c r="G2424" i="1"/>
  <c r="F2424" i="1"/>
  <c r="R2516" i="1"/>
  <c r="Y2516" i="1"/>
  <c r="A2517" i="1"/>
  <c r="Q2517" i="1" s="1"/>
  <c r="H2516" i="1"/>
  <c r="AA2516" i="1"/>
  <c r="C2516" i="1"/>
  <c r="T2519" i="1"/>
  <c r="W2425" i="1" l="1"/>
  <c r="U2426" i="1"/>
  <c r="W2426" i="1" s="1"/>
  <c r="K2427" i="1"/>
  <c r="E2426" i="1"/>
  <c r="D2426" i="1" s="1"/>
  <c r="L2425" i="1"/>
  <c r="O2425" i="1" s="1"/>
  <c r="S2516" i="1"/>
  <c r="P2424" i="1"/>
  <c r="X2423" i="1"/>
  <c r="J2428" i="1"/>
  <c r="I2429" i="1"/>
  <c r="M2428" i="1"/>
  <c r="N2428" i="1"/>
  <c r="G2425" i="1"/>
  <c r="F2425" i="1"/>
  <c r="Y2517" i="1"/>
  <c r="R2517" i="1"/>
  <c r="AA2517" i="1"/>
  <c r="C2517" i="1"/>
  <c r="H2517" i="1"/>
  <c r="A2518" i="1"/>
  <c r="Q2518" i="1" s="1"/>
  <c r="T2520" i="1"/>
  <c r="U2427" i="1" l="1"/>
  <c r="W2427" i="1" s="1"/>
  <c r="K2428" i="1"/>
  <c r="E2427" i="1"/>
  <c r="D2427" i="1" s="1"/>
  <c r="P2425" i="1"/>
  <c r="S2517" i="1"/>
  <c r="X2424" i="1"/>
  <c r="L2426" i="1"/>
  <c r="O2426" i="1" s="1"/>
  <c r="B2423" i="1"/>
  <c r="I2430" i="1"/>
  <c r="J2429" i="1"/>
  <c r="M2429" i="1"/>
  <c r="N2429" i="1"/>
  <c r="G2426" i="1"/>
  <c r="F2426" i="1"/>
  <c r="Y2518" i="1"/>
  <c r="R2518" i="1"/>
  <c r="H2518" i="1"/>
  <c r="A2519" i="1"/>
  <c r="Q2519" i="1" s="1"/>
  <c r="T2521" i="1"/>
  <c r="AA2518" i="1"/>
  <c r="C2518" i="1"/>
  <c r="U2428" i="1" l="1"/>
  <c r="W2428" i="1" s="1"/>
  <c r="X2425" i="1"/>
  <c r="B2425" i="1" s="1"/>
  <c r="K2429" i="1"/>
  <c r="U2429" i="1" s="1"/>
  <c r="E2428" i="1"/>
  <c r="D2428" i="1" s="1"/>
  <c r="S2518" i="1"/>
  <c r="F2427" i="1"/>
  <c r="P2426" i="1"/>
  <c r="B2424" i="1"/>
  <c r="G2427" i="1"/>
  <c r="L2427" i="1"/>
  <c r="O2427" i="1" s="1"/>
  <c r="I2431" i="1"/>
  <c r="J2430" i="1"/>
  <c r="M2430" i="1"/>
  <c r="N2430" i="1"/>
  <c r="R2519" i="1"/>
  <c r="Y2519" i="1"/>
  <c r="C2519" i="1"/>
  <c r="AA2519" i="1"/>
  <c r="H2519" i="1"/>
  <c r="A2520" i="1"/>
  <c r="T2522" i="1"/>
  <c r="E2429" i="1" l="1"/>
  <c r="D2429" i="1" s="1"/>
  <c r="K2430" i="1"/>
  <c r="U2430" i="1" s="1"/>
  <c r="G2428" i="1"/>
  <c r="W2429" i="1"/>
  <c r="S2519" i="1"/>
  <c r="P2427" i="1"/>
  <c r="X2426" i="1"/>
  <c r="J2431" i="1"/>
  <c r="I2432" i="1"/>
  <c r="M2431" i="1"/>
  <c r="N2431" i="1"/>
  <c r="L2428" i="1"/>
  <c r="O2428" i="1" s="1"/>
  <c r="F2428" i="1"/>
  <c r="Q2520" i="1"/>
  <c r="T2523" i="1"/>
  <c r="AA2520" i="1"/>
  <c r="C2520" i="1"/>
  <c r="A2521" i="1"/>
  <c r="H2520" i="1"/>
  <c r="K2431" i="1" l="1"/>
  <c r="U2431" i="1" s="1"/>
  <c r="E2430" i="1"/>
  <c r="D2430" i="1" s="1"/>
  <c r="W2430" i="1"/>
  <c r="L2429" i="1"/>
  <c r="O2429" i="1" s="1"/>
  <c r="P2428" i="1"/>
  <c r="B2426" i="1"/>
  <c r="X2427" i="1"/>
  <c r="I2433" i="1"/>
  <c r="J2432" i="1"/>
  <c r="M2432" i="1"/>
  <c r="N2432" i="1"/>
  <c r="G2429" i="1"/>
  <c r="F2429" i="1"/>
  <c r="Q2521" i="1"/>
  <c r="R2520" i="1"/>
  <c r="Y2520" i="1"/>
  <c r="AA2521" i="1"/>
  <c r="C2521" i="1"/>
  <c r="H2521" i="1"/>
  <c r="A2522" i="1"/>
  <c r="Q2522" i="1" s="1"/>
  <c r="T2524" i="1"/>
  <c r="E2431" i="1" l="1"/>
  <c r="D2431" i="1" s="1"/>
  <c r="S2520" i="1"/>
  <c r="W2431" i="1"/>
  <c r="R2521" i="1"/>
  <c r="L2430" i="1"/>
  <c r="O2430" i="1" s="1"/>
  <c r="B2427" i="1"/>
  <c r="X2428" i="1"/>
  <c r="P2429" i="1"/>
  <c r="K2432" i="1"/>
  <c r="G2430" i="1"/>
  <c r="F2430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E2432" i="1" l="1"/>
  <c r="S2522" i="1"/>
  <c r="S2521" i="1"/>
  <c r="X2429" i="1"/>
  <c r="F2431" i="1"/>
  <c r="B2428" i="1"/>
  <c r="P2430" i="1"/>
  <c r="L2431" i="1"/>
  <c r="O2431" i="1" s="1"/>
  <c r="G2431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E2433" i="1" l="1"/>
  <c r="S2523" i="1"/>
  <c r="W2432" i="1"/>
  <c r="X2430" i="1"/>
  <c r="P2431" i="1"/>
  <c r="B2429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E2434" i="1" l="1"/>
  <c r="S2524" i="1"/>
  <c r="W2433" i="1"/>
  <c r="L2432" i="1"/>
  <c r="O2432" i="1" s="1"/>
  <c r="X2431" i="1"/>
  <c r="B2430" i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E2435" i="1" l="1"/>
  <c r="S2525" i="1"/>
  <c r="W2434" i="1"/>
  <c r="L2433" i="1"/>
  <c r="O2433" i="1" s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G2434" i="1" l="1"/>
  <c r="E2436" i="1"/>
  <c r="S2526" i="1"/>
  <c r="W2435" i="1"/>
  <c r="X2432" i="1"/>
  <c r="F2434" i="1"/>
  <c r="P2433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E2437" i="1" l="1"/>
  <c r="S2527" i="1"/>
  <c r="W2436" i="1"/>
  <c r="L2435" i="1"/>
  <c r="O2435" i="1" s="1"/>
  <c r="P2434" i="1"/>
  <c r="X2433" i="1"/>
  <c r="B2432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X2435" i="1" s="1"/>
  <c r="E2438" i="1"/>
  <c r="W2437" i="1"/>
  <c r="S2528" i="1"/>
  <c r="L2436" i="1"/>
  <c r="O2436" i="1" s="1"/>
  <c r="X2434" i="1"/>
  <c r="B2433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E2439" i="1" l="1"/>
  <c r="W2438" i="1"/>
  <c r="S2529" i="1"/>
  <c r="B2435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L2438" i="1" l="1"/>
  <c r="O2438" i="1" s="1"/>
  <c r="P2438" i="1" s="1"/>
  <c r="E2440" i="1"/>
  <c r="G2438" i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E2441" i="1"/>
  <c r="W2440" i="1"/>
  <c r="S2531" i="1"/>
  <c r="G2439" i="1"/>
  <c r="B2436" i="1"/>
  <c r="X2437" i="1"/>
  <c r="F2439" i="1"/>
  <c r="X2438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P2439" i="1" l="1"/>
  <c r="X2439" i="1" s="1"/>
  <c r="E2442" i="1"/>
  <c r="S2532" i="1"/>
  <c r="W2441" i="1"/>
  <c r="L2440" i="1"/>
  <c r="O2440" i="1" s="1"/>
  <c r="B2438" i="1"/>
  <c r="B2437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P2440" i="1" l="1"/>
  <c r="E2443" i="1"/>
  <c r="S2533" i="1"/>
  <c r="W2442" i="1"/>
  <c r="L2441" i="1"/>
  <c r="O2441" i="1" s="1"/>
  <c r="B2439" i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X2440" i="1" l="1"/>
  <c r="B2440" i="1" s="1"/>
  <c r="E2444" i="1"/>
  <c r="S2534" i="1"/>
  <c r="W2443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E2445" i="1" l="1"/>
  <c r="L2443" i="1"/>
  <c r="O2443" i="1" s="1"/>
  <c r="S2535" i="1"/>
  <c r="W2444" i="1"/>
  <c r="P2442" i="1"/>
  <c r="X2441" i="1"/>
  <c r="K2446" i="1"/>
  <c r="D2444" i="1"/>
  <c r="U2445" i="1"/>
  <c r="J2447" i="1"/>
  <c r="I2448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X2443" i="1" s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P2444" i="1" l="1"/>
  <c r="E2447" i="1"/>
  <c r="W2446" i="1"/>
  <c r="S2537" i="1"/>
  <c r="G2445" i="1"/>
  <c r="B2442" i="1"/>
  <c r="B2443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E2448" i="1"/>
  <c r="S2538" i="1"/>
  <c r="W2447" i="1"/>
  <c r="L2446" i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O2446" i="1" l="1"/>
  <c r="P2446" i="1" s="1"/>
  <c r="X2446" i="1" s="1"/>
  <c r="M2447" i="1"/>
  <c r="N2447" i="1" s="1"/>
  <c r="B2444" i="1"/>
  <c r="L2447" i="1"/>
  <c r="E2449" i="1"/>
  <c r="S2539" i="1"/>
  <c r="W2448" i="1"/>
  <c r="X2445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M2448" i="1" l="1"/>
  <c r="M2449" i="1" s="1"/>
  <c r="M2450" i="1" s="1"/>
  <c r="M2451" i="1" s="1"/>
  <c r="M2452" i="1" s="1"/>
  <c r="O2447" i="1"/>
  <c r="E2450" i="1"/>
  <c r="S2540" i="1"/>
  <c r="W2449" i="1"/>
  <c r="L2448" i="1"/>
  <c r="B2446" i="1"/>
  <c r="B2445" i="1"/>
  <c r="N2448" i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P2447" i="1" l="1"/>
  <c r="X2447" i="1" s="1"/>
  <c r="E2451" i="1"/>
  <c r="S2541" i="1"/>
  <c r="W2450" i="1"/>
  <c r="L2449" i="1"/>
  <c r="D2450" i="1"/>
  <c r="G2449" i="1"/>
  <c r="F2449" i="1"/>
  <c r="J2453" i="1"/>
  <c r="I2454" i="1"/>
  <c r="M2453" i="1"/>
  <c r="U2451" i="1"/>
  <c r="K2452" i="1"/>
  <c r="O2448" i="1"/>
  <c r="N2449" i="1"/>
  <c r="R2542" i="1"/>
  <c r="Y2542" i="1"/>
  <c r="C2542" i="1"/>
  <c r="AA2542" i="1"/>
  <c r="H2542" i="1"/>
  <c r="A2543" i="1"/>
  <c r="Q2543" i="1" s="1"/>
  <c r="T2545" i="1"/>
  <c r="E2452" i="1" l="1"/>
  <c r="S2542" i="1"/>
  <c r="W2451" i="1"/>
  <c r="P2448" i="1"/>
  <c r="L2450" i="1"/>
  <c r="B2447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E2453" i="1" l="1"/>
  <c r="S2543" i="1"/>
  <c r="W2452" i="1"/>
  <c r="G2451" i="1"/>
  <c r="P2449" i="1"/>
  <c r="X2448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E2454" i="1" l="1"/>
  <c r="L2452" i="1"/>
  <c r="O2452" i="1" s="1"/>
  <c r="S2544" i="1"/>
  <c r="W2453" i="1"/>
  <c r="B2448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E2455" i="1" l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N2459" i="1"/>
  <c r="E2457" i="1"/>
  <c r="S2547" i="1"/>
  <c r="W2456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G2456" i="1" l="1"/>
  <c r="E2458" i="1"/>
  <c r="W2457" i="1"/>
  <c r="L2456" i="1"/>
  <c r="O2456" i="1" s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X2456" i="1" s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E2460" i="1" l="1"/>
  <c r="S2550" i="1"/>
  <c r="W2459" i="1"/>
  <c r="B2456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W2463" i="1"/>
  <c r="S2554" i="1"/>
  <c r="L2462" i="1"/>
  <c r="O2462" i="1" s="1"/>
  <c r="B2459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X2461" i="1" l="1"/>
  <c r="B2461" i="1" s="1"/>
  <c r="E2465" i="1"/>
  <c r="L2463" i="1"/>
  <c r="O2463" i="1" s="1"/>
  <c r="S2555" i="1"/>
  <c r="W2464" i="1"/>
  <c r="B2460" i="1"/>
  <c r="P2462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P2463" i="1" l="1"/>
  <c r="X2463" i="1" s="1"/>
  <c r="E2466" i="1"/>
  <c r="W2465" i="1"/>
  <c r="S2556" i="1"/>
  <c r="X2462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E2467" i="1" l="1"/>
  <c r="S2557" i="1"/>
  <c r="W2466" i="1"/>
  <c r="P2464" i="1"/>
  <c r="L2465" i="1"/>
  <c r="O2465" i="1" s="1"/>
  <c r="B2462" i="1"/>
  <c r="B2463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E2468" i="1" l="1"/>
  <c r="S2558" i="1"/>
  <c r="W2467" i="1"/>
  <c r="L2466" i="1"/>
  <c r="O2466" i="1" s="1"/>
  <c r="G2466" i="1"/>
  <c r="P2465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P2466" i="1" l="1"/>
  <c r="X2466" i="1" s="1"/>
  <c r="E2469" i="1"/>
  <c r="W2468" i="1"/>
  <c r="S2559" i="1"/>
  <c r="X2465" i="1"/>
  <c r="B2464" i="1"/>
  <c r="L2467" i="1"/>
  <c r="O2467" i="1" s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E2470" i="1" l="1"/>
  <c r="S2560" i="1"/>
  <c r="W2469" i="1"/>
  <c r="B2466" i="1"/>
  <c r="L2468" i="1"/>
  <c r="O2468" i="1" s="1"/>
  <c r="P2467" i="1"/>
  <c r="B2465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E2471" i="1" l="1"/>
  <c r="W2470" i="1"/>
  <c r="S2561" i="1"/>
  <c r="X2467" i="1"/>
  <c r="P2468" i="1"/>
  <c r="L2469" i="1"/>
  <c r="O2469" i="1" s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X2468" i="1"/>
  <c r="L2470" i="1"/>
  <c r="O2470" i="1" s="1"/>
  <c r="P2469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X2469" i="1"/>
  <c r="L2471" i="1"/>
  <c r="O2471" i="1" s="1"/>
  <c r="P2470" i="1"/>
  <c r="B2468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H2564" i="1"/>
  <c r="A2565" i="1"/>
  <c r="E2474" i="1" l="1"/>
  <c r="S2564" i="1"/>
  <c r="W2473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AA2565" i="1"/>
  <c r="C2565" i="1"/>
  <c r="H2565" i="1"/>
  <c r="A2566" i="1"/>
  <c r="Q2566" i="1" s="1"/>
  <c r="Y2565" i="1" l="1"/>
  <c r="E2475" i="1"/>
  <c r="W2474" i="1"/>
  <c r="R2565" i="1"/>
  <c r="X2471" i="1"/>
  <c r="P2472" i="1"/>
  <c r="L2473" i="1"/>
  <c r="O2473" i="1" s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C2566" i="1"/>
  <c r="AA2566" i="1"/>
  <c r="E2476" i="1" l="1"/>
  <c r="W2475" i="1"/>
  <c r="S2566" i="1"/>
  <c r="S2565" i="1"/>
  <c r="X2472" i="1"/>
  <c r="P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E2477" i="1" l="1"/>
  <c r="L2475" i="1"/>
  <c r="O2475" i="1" s="1"/>
  <c r="R2567" i="1"/>
  <c r="W2476" i="1"/>
  <c r="X2473" i="1"/>
  <c r="P2474" i="1"/>
  <c r="B2472" i="1"/>
  <c r="I2480" i="1"/>
  <c r="J2479" i="1"/>
  <c r="G2475" i="1"/>
  <c r="F2475" i="1"/>
  <c r="K2478" i="1"/>
  <c r="U2477" i="1"/>
  <c r="D2476" i="1"/>
  <c r="P2475" i="1" l="1"/>
  <c r="X2475" i="1" s="1"/>
  <c r="E2478" i="1"/>
  <c r="W2477" i="1"/>
  <c r="B2473" i="1"/>
  <c r="G2476" i="1"/>
  <c r="X2474" i="1"/>
  <c r="L2476" i="1"/>
  <c r="F2476" i="1"/>
  <c r="D2477" i="1"/>
  <c r="K2479" i="1"/>
  <c r="U2478" i="1"/>
  <c r="I2481" i="1"/>
  <c r="J2480" i="1"/>
  <c r="E2479" i="1" l="1"/>
  <c r="W2478" i="1"/>
  <c r="G2477" i="1"/>
  <c r="B2474" i="1"/>
  <c r="B2475" i="1"/>
  <c r="L2477" i="1"/>
  <c r="J2481" i="1"/>
  <c r="I2482" i="1"/>
  <c r="D2478" i="1"/>
  <c r="F2477" i="1"/>
  <c r="K2480" i="1"/>
  <c r="U2479" i="1"/>
  <c r="M2477" i="1"/>
  <c r="O2476" i="1"/>
  <c r="E2480" i="1" l="1"/>
  <c r="W2479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E2481" i="1" l="1"/>
  <c r="W2480" i="1"/>
  <c r="L2479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E2482" i="1" l="1"/>
  <c r="L2480" i="1"/>
  <c r="O2480" i="1" s="1"/>
  <c r="W2481" i="1"/>
  <c r="O2479" i="1"/>
  <c r="B2476" i="1"/>
  <c r="O2478" i="1"/>
  <c r="P2477" i="1"/>
  <c r="G2480" i="1"/>
  <c r="F2480" i="1"/>
  <c r="D2481" i="1"/>
  <c r="K2483" i="1"/>
  <c r="U2482" i="1"/>
  <c r="I2485" i="1"/>
  <c r="J2484" i="1"/>
  <c r="M2484" i="1"/>
  <c r="N2483" i="1"/>
  <c r="E2483" i="1" l="1"/>
  <c r="P2480" i="1"/>
  <c r="W2482" i="1"/>
  <c r="L2481" i="1"/>
  <c r="O2481" i="1" s="1"/>
  <c r="X2477" i="1"/>
  <c r="P2479" i="1"/>
  <c r="P2478" i="1"/>
  <c r="N2484" i="1"/>
  <c r="J2485" i="1"/>
  <c r="M2485" i="1"/>
  <c r="I2486" i="1"/>
  <c r="K2484" i="1"/>
  <c r="D2482" i="1"/>
  <c r="G2481" i="1"/>
  <c r="F2481" i="1"/>
  <c r="U2483" i="1"/>
  <c r="X2480" i="1" l="1"/>
  <c r="B2480" i="1" s="1"/>
  <c r="L2482" i="1"/>
  <c r="O2482" i="1" s="1"/>
  <c r="E2484" i="1"/>
  <c r="W2483" i="1"/>
  <c r="N2485" i="1"/>
  <c r="X2478" i="1"/>
  <c r="B2477" i="1"/>
  <c r="X2479" i="1"/>
  <c r="P2481" i="1"/>
  <c r="D2483" i="1"/>
  <c r="U2484" i="1"/>
  <c r="G2482" i="1"/>
  <c r="F2482" i="1"/>
  <c r="I2487" i="1"/>
  <c r="J2486" i="1"/>
  <c r="M2486" i="1"/>
  <c r="K2485" i="1"/>
  <c r="P2482" i="1" l="1"/>
  <c r="X2482" i="1" s="1"/>
  <c r="G2483" i="1"/>
  <c r="N2486" i="1"/>
  <c r="E2485" i="1"/>
  <c r="W2484" i="1"/>
  <c r="X2481" i="1"/>
  <c r="L2483" i="1"/>
  <c r="O2483" i="1" s="1"/>
  <c r="B2479" i="1"/>
  <c r="B2478" i="1"/>
  <c r="D2484" i="1"/>
  <c r="U2485" i="1"/>
  <c r="K2486" i="1"/>
  <c r="F2483" i="1"/>
  <c r="M2487" i="1"/>
  <c r="J2487" i="1"/>
  <c r="I2488" i="1"/>
  <c r="N2487" i="1" l="1"/>
  <c r="E2486" i="1"/>
  <c r="W2485" i="1"/>
  <c r="P2483" i="1"/>
  <c r="L2484" i="1"/>
  <c r="O2484" i="1" s="1"/>
  <c r="G2484" i="1"/>
  <c r="B2482" i="1"/>
  <c r="B2481" i="1"/>
  <c r="D2485" i="1"/>
  <c r="U2486" i="1"/>
  <c r="F2484" i="1"/>
  <c r="I2489" i="1"/>
  <c r="M2488" i="1"/>
  <c r="J2488" i="1"/>
  <c r="K2487" i="1"/>
  <c r="N2488" i="1" l="1"/>
  <c r="E2487" i="1"/>
  <c r="W2486" i="1"/>
  <c r="L2485" i="1"/>
  <c r="O2485" i="1" s="1"/>
  <c r="G2485" i="1"/>
  <c r="P2484" i="1"/>
  <c r="X2483" i="1"/>
  <c r="K2488" i="1"/>
  <c r="J2489" i="1"/>
  <c r="M2489" i="1"/>
  <c r="I2490" i="1"/>
  <c r="F2485" i="1"/>
  <c r="U2487" i="1"/>
  <c r="D2486" i="1"/>
  <c r="N2489" i="1" l="1"/>
  <c r="E2488" i="1"/>
  <c r="L2486" i="1"/>
  <c r="O2486" i="1" s="1"/>
  <c r="W2487" i="1"/>
  <c r="X2484" i="1"/>
  <c r="B2483" i="1"/>
  <c r="P2485" i="1"/>
  <c r="J2490" i="1"/>
  <c r="M2490" i="1"/>
  <c r="I2491" i="1"/>
  <c r="G2486" i="1"/>
  <c r="F2486" i="1"/>
  <c r="D2487" i="1"/>
  <c r="K2489" i="1"/>
  <c r="U2488" i="1"/>
  <c r="N2490" i="1" l="1"/>
  <c r="P2486" i="1"/>
  <c r="X2486" i="1" s="1"/>
  <c r="E2489" i="1"/>
  <c r="W2488" i="1"/>
  <c r="X2485" i="1"/>
  <c r="B2484" i="1"/>
  <c r="F2487" i="1"/>
  <c r="U2489" i="1"/>
  <c r="M2491" i="1"/>
  <c r="N2491" i="1" s="1"/>
  <c r="I2492" i="1"/>
  <c r="J2491" i="1"/>
  <c r="D2488" i="1"/>
  <c r="G2487" i="1"/>
  <c r="L2487" i="1"/>
  <c r="O2487" i="1" s="1"/>
  <c r="K2490" i="1"/>
  <c r="E2490" i="1" l="1"/>
  <c r="W2489" i="1"/>
  <c r="B2486" i="1"/>
  <c r="L2488" i="1"/>
  <c r="O2488" i="1" s="1"/>
  <c r="P2487" i="1"/>
  <c r="B2485" i="1"/>
  <c r="K2491" i="1"/>
  <c r="D2489" i="1"/>
  <c r="U2490" i="1"/>
  <c r="I2493" i="1"/>
  <c r="M2492" i="1"/>
  <c r="N2492" i="1" s="1"/>
  <c r="J2492" i="1"/>
  <c r="G2488" i="1"/>
  <c r="F2488" i="1"/>
  <c r="G2489" i="1" l="1"/>
  <c r="E2491" i="1"/>
  <c r="W2490" i="1"/>
  <c r="P2488" i="1"/>
  <c r="X2487" i="1"/>
  <c r="L2489" i="1"/>
  <c r="O2489" i="1" s="1"/>
  <c r="F2489" i="1"/>
  <c r="K2492" i="1"/>
  <c r="D2490" i="1"/>
  <c r="U2491" i="1"/>
  <c r="I2494" i="1"/>
  <c r="M2493" i="1"/>
  <c r="N2493" i="1" s="1"/>
  <c r="J2493" i="1"/>
  <c r="E2492" i="1" l="1"/>
  <c r="W2491" i="1"/>
  <c r="G2490" i="1"/>
  <c r="B2487" i="1"/>
  <c r="P2489" i="1"/>
  <c r="X2488" i="1"/>
  <c r="I2495" i="1"/>
  <c r="J2494" i="1"/>
  <c r="M2494" i="1"/>
  <c r="N2494" i="1" s="1"/>
  <c r="L2490" i="1"/>
  <c r="O2490" i="1" s="1"/>
  <c r="F2490" i="1"/>
  <c r="K2493" i="1"/>
  <c r="D2491" i="1"/>
  <c r="U2492" i="1"/>
  <c r="E2493" i="1" l="1"/>
  <c r="W2492" i="1"/>
  <c r="G2491" i="1"/>
  <c r="L2491" i="1"/>
  <c r="O2491" i="1" s="1"/>
  <c r="B2488" i="1"/>
  <c r="P2490" i="1"/>
  <c r="X2489" i="1"/>
  <c r="U2493" i="1"/>
  <c r="K2494" i="1"/>
  <c r="D2492" i="1"/>
  <c r="F2491" i="1"/>
  <c r="I2496" i="1"/>
  <c r="J2495" i="1"/>
  <c r="M2495" i="1"/>
  <c r="N2495" i="1" s="1"/>
  <c r="P2491" i="1" l="1"/>
  <c r="L2492" i="1"/>
  <c r="O2492" i="1" s="1"/>
  <c r="P2492" i="1" s="1"/>
  <c r="E2494" i="1"/>
  <c r="W2493" i="1"/>
  <c r="B2489" i="1"/>
  <c r="G2492" i="1"/>
  <c r="X2490" i="1"/>
  <c r="M2496" i="1"/>
  <c r="N2496" i="1" s="1"/>
  <c r="I2497" i="1"/>
  <c r="J2496" i="1"/>
  <c r="F2492" i="1"/>
  <c r="K2495" i="1"/>
  <c r="U2494" i="1"/>
  <c r="D2493" i="1"/>
  <c r="X2491" i="1" l="1"/>
  <c r="B2491" i="1" s="1"/>
  <c r="E2495" i="1"/>
  <c r="W2494" i="1"/>
  <c r="L2493" i="1"/>
  <c r="O2493" i="1" s="1"/>
  <c r="B2490" i="1"/>
  <c r="X2492" i="1"/>
  <c r="G2493" i="1"/>
  <c r="F2493" i="1"/>
  <c r="U2495" i="1"/>
  <c r="K2496" i="1"/>
  <c r="D2494" i="1"/>
  <c r="J2497" i="1"/>
  <c r="M2497" i="1"/>
  <c r="N2497" i="1" s="1"/>
  <c r="I2498" i="1"/>
  <c r="G2494" i="1" l="1"/>
  <c r="E2496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E2497" i="1" l="1"/>
  <c r="G2495" i="1"/>
  <c r="L2495" i="1"/>
  <c r="O2495" i="1" s="1"/>
  <c r="W2496" i="1"/>
  <c r="P2494" i="1"/>
  <c r="X2493" i="1"/>
  <c r="M2499" i="1"/>
  <c r="N2499" i="1" s="1"/>
  <c r="I2500" i="1"/>
  <c r="J2499" i="1"/>
  <c r="U2497" i="1"/>
  <c r="K2498" i="1"/>
  <c r="F2495" i="1"/>
  <c r="D2496" i="1"/>
  <c r="P2495" i="1" l="1"/>
  <c r="X2495" i="1" s="1"/>
  <c r="E2498" i="1"/>
  <c r="G2496" i="1"/>
  <c r="W2497" i="1"/>
  <c r="X2494" i="1"/>
  <c r="B2493" i="1"/>
  <c r="U2498" i="1"/>
  <c r="F2496" i="1"/>
  <c r="K2499" i="1"/>
  <c r="I2501" i="1"/>
  <c r="J2500" i="1"/>
  <c r="M2500" i="1"/>
  <c r="N2500" i="1" s="1"/>
  <c r="L2496" i="1"/>
  <c r="O2496" i="1" s="1"/>
  <c r="D2497" i="1"/>
  <c r="E2499" i="1" l="1"/>
  <c r="W2498" i="1"/>
  <c r="P2496" i="1"/>
  <c r="L2497" i="1"/>
  <c r="O2497" i="1" s="1"/>
  <c r="G2497" i="1"/>
  <c r="B2495" i="1"/>
  <c r="B2494" i="1"/>
  <c r="F2497" i="1"/>
  <c r="J2501" i="1"/>
  <c r="M2501" i="1"/>
  <c r="N2501" i="1" s="1"/>
  <c r="I2502" i="1"/>
  <c r="U2499" i="1"/>
  <c r="K2500" i="1"/>
  <c r="D2498" i="1"/>
  <c r="E2500" i="1" l="1"/>
  <c r="G2498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E2501" i="1" l="1"/>
  <c r="G2499" i="1"/>
  <c r="W2500" i="1"/>
  <c r="L2499" i="1"/>
  <c r="O2499" i="1" s="1"/>
  <c r="B2496" i="1"/>
  <c r="X2497" i="1"/>
  <c r="P2498" i="1"/>
  <c r="J2503" i="1"/>
  <c r="M2503" i="1"/>
  <c r="N2503" i="1" s="1"/>
  <c r="I2504" i="1"/>
  <c r="D2500" i="1"/>
  <c r="U2501" i="1"/>
  <c r="K2502" i="1"/>
  <c r="F2499" i="1"/>
  <c r="P2499" i="1" l="1"/>
  <c r="X2499" i="1" s="1"/>
  <c r="E2502" i="1"/>
  <c r="G2500" i="1"/>
  <c r="W2501" i="1"/>
  <c r="L2500" i="1"/>
  <c r="O2500" i="1" s="1"/>
  <c r="X2498" i="1"/>
  <c r="B2497" i="1"/>
  <c r="U2502" i="1"/>
  <c r="J2504" i="1"/>
  <c r="I2505" i="1"/>
  <c r="M2504" i="1"/>
  <c r="N2504" i="1" s="1"/>
  <c r="D2501" i="1"/>
  <c r="F2500" i="1"/>
  <c r="K2503" i="1"/>
  <c r="E2503" i="1" l="1"/>
  <c r="W2502" i="1"/>
  <c r="B2499" i="1"/>
  <c r="B2498" i="1"/>
  <c r="P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E2504" i="1" l="1"/>
  <c r="G2502" i="1"/>
  <c r="L2502" i="1"/>
  <c r="O2502" i="1" s="1"/>
  <c r="W2503" i="1"/>
  <c r="P2501" i="1"/>
  <c r="X2500" i="1"/>
  <c r="K2505" i="1"/>
  <c r="D2503" i="1"/>
  <c r="F2502" i="1"/>
  <c r="I2507" i="1"/>
  <c r="M2506" i="1"/>
  <c r="N2506" i="1" s="1"/>
  <c r="J2506" i="1"/>
  <c r="U2504" i="1"/>
  <c r="P2502" i="1" l="1"/>
  <c r="X2502" i="1" s="1"/>
  <c r="E2505" i="1"/>
  <c r="G2503" i="1"/>
  <c r="W2504" i="1"/>
  <c r="L2503" i="1"/>
  <c r="O2503" i="1" s="1"/>
  <c r="X2501" i="1"/>
  <c r="B2500" i="1"/>
  <c r="I2508" i="1"/>
  <c r="J2507" i="1"/>
  <c r="D2504" i="1"/>
  <c r="F2503" i="1"/>
  <c r="K2506" i="1"/>
  <c r="U2505" i="1"/>
  <c r="P2503" i="1" l="1"/>
  <c r="E2506" i="1"/>
  <c r="W2505" i="1"/>
  <c r="L2504" i="1"/>
  <c r="O2504" i="1" s="1"/>
  <c r="B2502" i="1"/>
  <c r="B2501" i="1"/>
  <c r="U2506" i="1"/>
  <c r="F2504" i="1"/>
  <c r="K2507" i="1"/>
  <c r="D2505" i="1"/>
  <c r="G2504" i="1"/>
  <c r="I2509" i="1"/>
  <c r="J2508" i="1"/>
  <c r="X2503" i="1" l="1"/>
  <c r="B2503" i="1" s="1"/>
  <c r="E2507" i="1"/>
  <c r="W2506" i="1"/>
  <c r="L2505" i="1"/>
  <c r="O2505" i="1" s="1"/>
  <c r="P2504" i="1"/>
  <c r="J2509" i="1"/>
  <c r="I2510" i="1"/>
  <c r="G2505" i="1"/>
  <c r="F2505" i="1"/>
  <c r="U2507" i="1"/>
  <c r="D2506" i="1"/>
  <c r="K2508" i="1"/>
  <c r="L2506" i="1" l="1"/>
  <c r="O2506" i="1" s="1"/>
  <c r="E2508" i="1"/>
  <c r="W2507" i="1"/>
  <c r="X2504" i="1"/>
  <c r="G2506" i="1"/>
  <c r="P2505" i="1"/>
  <c r="U2508" i="1"/>
  <c r="F2506" i="1"/>
  <c r="I2511" i="1"/>
  <c r="J2510" i="1"/>
  <c r="D2507" i="1"/>
  <c r="K2509" i="1"/>
  <c r="M2507" i="1" l="1"/>
  <c r="M2508" i="1" s="1"/>
  <c r="M2509" i="1" s="1"/>
  <c r="M2510" i="1" s="1"/>
  <c r="M2511" i="1" s="1"/>
  <c r="E2509" i="1"/>
  <c r="W2508" i="1"/>
  <c r="G2507" i="1"/>
  <c r="X2505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E2510" i="1"/>
  <c r="L2508" i="1"/>
  <c r="W2509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E2511" i="1"/>
  <c r="W2510" i="1"/>
  <c r="G2509" i="1"/>
  <c r="P2507" i="1"/>
  <c r="B2506" i="1"/>
  <c r="I2514" i="1"/>
  <c r="J2513" i="1"/>
  <c r="M2513" i="1"/>
  <c r="K2512" i="1"/>
  <c r="U2511" i="1"/>
  <c r="D2510" i="1"/>
  <c r="L2509" i="1"/>
  <c r="F2509" i="1"/>
  <c r="O2508" i="1" l="1"/>
  <c r="P2508" i="1" s="1"/>
  <c r="O2509" i="1"/>
  <c r="P2509" i="1" s="1"/>
  <c r="L2510" i="1"/>
  <c r="O2510" i="1" s="1"/>
  <c r="P2510" i="1" s="1"/>
  <c r="E2512" i="1"/>
  <c r="W2511" i="1"/>
  <c r="G2510" i="1"/>
  <c r="X2507" i="1"/>
  <c r="D2511" i="1"/>
  <c r="F2510" i="1"/>
  <c r="U2512" i="1"/>
  <c r="K2513" i="1"/>
  <c r="J2514" i="1"/>
  <c r="I2515" i="1"/>
  <c r="M2514" i="1"/>
  <c r="N2514" i="1"/>
  <c r="X2508" i="1" l="1"/>
  <c r="E2513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B2508" i="1" l="1"/>
  <c r="E2514" i="1"/>
  <c r="W2513" i="1"/>
  <c r="L2512" i="1"/>
  <c r="O2512" i="1" s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P2512" i="1" l="1"/>
  <c r="E2515" i="1"/>
  <c r="W2514" i="1"/>
  <c r="G2513" i="1"/>
  <c r="L2513" i="1"/>
  <c r="O2513" i="1" s="1"/>
  <c r="X2511" i="1"/>
  <c r="U2515" i="1"/>
  <c r="F2513" i="1"/>
  <c r="I2518" i="1"/>
  <c r="J2517" i="1"/>
  <c r="M2517" i="1"/>
  <c r="N2517" i="1"/>
  <c r="D2514" i="1"/>
  <c r="K2516" i="1"/>
  <c r="G2514" i="1" l="1"/>
  <c r="X2512" i="1"/>
  <c r="E2516" i="1"/>
  <c r="W2515" i="1"/>
  <c r="B2511" i="1"/>
  <c r="L2514" i="1"/>
  <c r="O2514" i="1" s="1"/>
  <c r="P2513" i="1"/>
  <c r="U2516" i="1"/>
  <c r="F2514" i="1"/>
  <c r="K2517" i="1"/>
  <c r="J2518" i="1"/>
  <c r="I2519" i="1"/>
  <c r="M2518" i="1"/>
  <c r="N2518" i="1"/>
  <c r="D2515" i="1"/>
  <c r="B2512" i="1" l="1"/>
  <c r="L2515" i="1"/>
  <c r="O2515" i="1" s="1"/>
  <c r="P2515" i="1" s="1"/>
  <c r="E2517" i="1"/>
  <c r="W2516" i="1"/>
  <c r="P2514" i="1"/>
  <c r="G2515" i="1"/>
  <c r="X2513" i="1"/>
  <c r="K2518" i="1"/>
  <c r="U2517" i="1"/>
  <c r="D2516" i="1"/>
  <c r="F2515" i="1"/>
  <c r="J2519" i="1"/>
  <c r="I2520" i="1"/>
  <c r="M2519" i="1"/>
  <c r="N2519" i="1"/>
  <c r="E2518" i="1" l="1"/>
  <c r="W2517" i="1"/>
  <c r="B2513" i="1"/>
  <c r="X2515" i="1"/>
  <c r="G2516" i="1"/>
  <c r="L2516" i="1"/>
  <c r="O2516" i="1" s="1"/>
  <c r="X2514" i="1"/>
  <c r="D2517" i="1"/>
  <c r="K2519" i="1"/>
  <c r="F2516" i="1"/>
  <c r="I2521" i="1"/>
  <c r="J2520" i="1"/>
  <c r="M2520" i="1"/>
  <c r="N2520" i="1"/>
  <c r="U2518" i="1"/>
  <c r="E2519" i="1" l="1"/>
  <c r="L2517" i="1"/>
  <c r="O2517" i="1" s="1"/>
  <c r="W2518" i="1"/>
  <c r="G2517" i="1"/>
  <c r="B2514" i="1"/>
  <c r="P2516" i="1"/>
  <c r="B2515" i="1"/>
  <c r="D2518" i="1"/>
  <c r="K2520" i="1"/>
  <c r="U2519" i="1"/>
  <c r="F2517" i="1"/>
  <c r="I2522" i="1"/>
  <c r="J2521" i="1"/>
  <c r="M2521" i="1"/>
  <c r="N2521" i="1"/>
  <c r="P2517" i="1" l="1"/>
  <c r="X2517" i="1" s="1"/>
  <c r="G2518" i="1"/>
  <c r="E2520" i="1"/>
  <c r="W2519" i="1"/>
  <c r="L2518" i="1"/>
  <c r="O2518" i="1" s="1"/>
  <c r="X2516" i="1"/>
  <c r="J2522" i="1"/>
  <c r="I2523" i="1"/>
  <c r="M2522" i="1"/>
  <c r="N2522" i="1"/>
  <c r="D2519" i="1"/>
  <c r="F2518" i="1"/>
  <c r="K2521" i="1"/>
  <c r="U2520" i="1"/>
  <c r="E2521" i="1" l="1"/>
  <c r="W2520" i="1"/>
  <c r="G2519" i="1"/>
  <c r="B2516" i="1"/>
  <c r="L2519" i="1"/>
  <c r="O2519" i="1" s="1"/>
  <c r="B2517" i="1"/>
  <c r="P2518" i="1"/>
  <c r="U2521" i="1"/>
  <c r="F2519" i="1"/>
  <c r="I2524" i="1"/>
  <c r="J2523" i="1"/>
  <c r="M2523" i="1"/>
  <c r="N2523" i="1"/>
  <c r="D2520" i="1"/>
  <c r="K2522" i="1"/>
  <c r="E2522" i="1" l="1"/>
  <c r="G2520" i="1"/>
  <c r="W2521" i="1"/>
  <c r="X2518" i="1"/>
  <c r="P2519" i="1"/>
  <c r="F2520" i="1"/>
  <c r="U2522" i="1"/>
  <c r="K2523" i="1"/>
  <c r="L2520" i="1"/>
  <c r="O2520" i="1" s="1"/>
  <c r="I2525" i="1"/>
  <c r="J2524" i="1"/>
  <c r="M2524" i="1"/>
  <c r="N2524" i="1"/>
  <c r="D2521" i="1"/>
  <c r="E2523" i="1" l="1"/>
  <c r="W2522" i="1"/>
  <c r="G2521" i="1"/>
  <c r="X2519" i="1"/>
  <c r="P2520" i="1"/>
  <c r="L2521" i="1"/>
  <c r="O2521" i="1" s="1"/>
  <c r="B2518" i="1"/>
  <c r="U2523" i="1"/>
  <c r="D2522" i="1"/>
  <c r="F2521" i="1"/>
  <c r="K2524" i="1"/>
  <c r="I2526" i="1"/>
  <c r="J2525" i="1"/>
  <c r="M2525" i="1"/>
  <c r="N2525" i="1"/>
  <c r="G2522" i="1" l="1"/>
  <c r="E2524" i="1"/>
  <c r="W2523" i="1"/>
  <c r="L2522" i="1"/>
  <c r="O2522" i="1" s="1"/>
  <c r="X2520" i="1"/>
  <c r="P2521" i="1"/>
  <c r="B2519" i="1"/>
  <c r="J2526" i="1"/>
  <c r="I2527" i="1"/>
  <c r="M2526" i="1"/>
  <c r="N2526" i="1"/>
  <c r="U2524" i="1"/>
  <c r="D2523" i="1"/>
  <c r="K2525" i="1"/>
  <c r="F2522" i="1"/>
  <c r="E2525" i="1" l="1"/>
  <c r="W2524" i="1"/>
  <c r="B2520" i="1"/>
  <c r="L2523" i="1"/>
  <c r="O2523" i="1" s="1"/>
  <c r="G2523" i="1"/>
  <c r="X2521" i="1"/>
  <c r="P2522" i="1"/>
  <c r="U2525" i="1"/>
  <c r="F2523" i="1"/>
  <c r="D2524" i="1"/>
  <c r="I2528" i="1"/>
  <c r="J2527" i="1"/>
  <c r="M2527" i="1"/>
  <c r="N2527" i="1"/>
  <c r="K2526" i="1"/>
  <c r="E2526" i="1" l="1"/>
  <c r="L2524" i="1"/>
  <c r="O2524" i="1" s="1"/>
  <c r="W2525" i="1"/>
  <c r="X2522" i="1"/>
  <c r="P2523" i="1"/>
  <c r="G2524" i="1"/>
  <c r="B2521" i="1"/>
  <c r="U2526" i="1"/>
  <c r="K2527" i="1"/>
  <c r="F2524" i="1"/>
  <c r="D2525" i="1"/>
  <c r="J2528" i="1"/>
  <c r="I2529" i="1"/>
  <c r="M2528" i="1"/>
  <c r="N2528" i="1"/>
  <c r="P2524" i="1" l="1"/>
  <c r="X2524" i="1" s="1"/>
  <c r="E2527" i="1"/>
  <c r="W2526" i="1"/>
  <c r="G2525" i="1"/>
  <c r="X2523" i="1"/>
  <c r="B2522" i="1"/>
  <c r="J2529" i="1"/>
  <c r="I2530" i="1"/>
  <c r="M2529" i="1"/>
  <c r="N2529" i="1"/>
  <c r="K2528" i="1"/>
  <c r="F2525" i="1"/>
  <c r="L2525" i="1"/>
  <c r="O2525" i="1" s="1"/>
  <c r="D2526" i="1"/>
  <c r="U2527" i="1"/>
  <c r="L2526" i="1" l="1"/>
  <c r="O2526" i="1" s="1"/>
  <c r="P2526" i="1" s="1"/>
  <c r="E2528" i="1"/>
  <c r="W2527" i="1"/>
  <c r="G2526" i="1"/>
  <c r="B2524" i="1"/>
  <c r="B2523" i="1"/>
  <c r="P2525" i="1"/>
  <c r="D2527" i="1"/>
  <c r="F2526" i="1"/>
  <c r="J2530" i="1"/>
  <c r="I2531" i="1"/>
  <c r="M2530" i="1"/>
  <c r="N2530" i="1"/>
  <c r="U2528" i="1"/>
  <c r="K2529" i="1"/>
  <c r="E2529" i="1" l="1"/>
  <c r="L2527" i="1"/>
  <c r="O2527" i="1" s="1"/>
  <c r="P2527" i="1" s="1"/>
  <c r="X2525" i="1"/>
  <c r="X2526" i="1"/>
  <c r="D2528" i="1"/>
  <c r="I2532" i="1"/>
  <c r="J2531" i="1"/>
  <c r="M2531" i="1"/>
  <c r="N2531" i="1"/>
  <c r="U2529" i="1"/>
  <c r="W2528" i="1"/>
  <c r="K2530" i="1"/>
  <c r="G2527" i="1"/>
  <c r="F2527" i="1"/>
  <c r="E2530" i="1" l="1"/>
  <c r="L2528" i="1"/>
  <c r="O2528" i="1" s="1"/>
  <c r="P2528" i="1" s="1"/>
  <c r="G2528" i="1"/>
  <c r="B2526" i="1"/>
  <c r="B2525" i="1"/>
  <c r="U2530" i="1"/>
  <c r="D2529" i="1"/>
  <c r="K2531" i="1"/>
  <c r="W2529" i="1"/>
  <c r="X2527" i="1"/>
  <c r="I2533" i="1"/>
  <c r="J2532" i="1"/>
  <c r="M2532" i="1"/>
  <c r="N2532" i="1"/>
  <c r="F2528" i="1"/>
  <c r="E2531" i="1" l="1"/>
  <c r="L2529" i="1"/>
  <c r="O2529" i="1" s="1"/>
  <c r="P2529" i="1" s="1"/>
  <c r="B2527" i="1"/>
  <c r="U2531" i="1"/>
  <c r="X2528" i="1"/>
  <c r="K2532" i="1"/>
  <c r="D2530" i="1"/>
  <c r="I2534" i="1"/>
  <c r="J2533" i="1"/>
  <c r="M2533" i="1"/>
  <c r="N2533" i="1"/>
  <c r="G2529" i="1"/>
  <c r="F2529" i="1"/>
  <c r="W2530" i="1"/>
  <c r="E2532" i="1" l="1"/>
  <c r="G2530" i="1"/>
  <c r="L2530" i="1"/>
  <c r="O2530" i="1" s="1"/>
  <c r="P2530" i="1" s="1"/>
  <c r="I2535" i="1"/>
  <c r="J2534" i="1"/>
  <c r="M2534" i="1"/>
  <c r="N2534" i="1"/>
  <c r="D2531" i="1"/>
  <c r="F2530" i="1"/>
  <c r="X2529" i="1"/>
  <c r="B2528" i="1"/>
  <c r="K2533" i="1"/>
  <c r="U2532" i="1"/>
  <c r="W2531" i="1"/>
  <c r="E2533" i="1" l="1"/>
  <c r="G2531" i="1"/>
  <c r="L2531" i="1"/>
  <c r="O2531" i="1" s="1"/>
  <c r="P2531" i="1" s="1"/>
  <c r="D2532" i="1"/>
  <c r="X2530" i="1"/>
  <c r="B2529" i="1"/>
  <c r="W2532" i="1"/>
  <c r="F2531" i="1"/>
  <c r="K2534" i="1"/>
  <c r="U2533" i="1"/>
  <c r="I2536" i="1"/>
  <c r="J2535" i="1"/>
  <c r="M2535" i="1"/>
  <c r="N2535" i="1"/>
  <c r="E2534" i="1" l="1"/>
  <c r="G2532" i="1"/>
  <c r="K2535" i="1"/>
  <c r="I2537" i="1"/>
  <c r="J2536" i="1"/>
  <c r="M2536" i="1"/>
  <c r="N2536" i="1"/>
  <c r="W2533" i="1"/>
  <c r="L2532" i="1"/>
  <c r="O2532" i="1" s="1"/>
  <c r="F2532" i="1"/>
  <c r="D2533" i="1"/>
  <c r="X2531" i="1"/>
  <c r="B2530" i="1"/>
  <c r="U2534" i="1"/>
  <c r="E2535" i="1" l="1"/>
  <c r="L2533" i="1"/>
  <c r="O2533" i="1" s="1"/>
  <c r="P2533" i="1" s="1"/>
  <c r="B2531" i="1"/>
  <c r="G2533" i="1"/>
  <c r="K2536" i="1"/>
  <c r="J2537" i="1"/>
  <c r="I2538" i="1"/>
  <c r="M2537" i="1"/>
  <c r="N2537" i="1" s="1"/>
  <c r="D2534" i="1"/>
  <c r="F2533" i="1"/>
  <c r="W2534" i="1"/>
  <c r="P2532" i="1"/>
  <c r="U2535" i="1"/>
  <c r="L2534" i="1" l="1"/>
  <c r="O2534" i="1" s="1"/>
  <c r="P2534" i="1" s="1"/>
  <c r="E2536" i="1"/>
  <c r="G2534" i="1"/>
  <c r="W2535" i="1"/>
  <c r="X2532" i="1"/>
  <c r="J2538" i="1"/>
  <c r="I2539" i="1"/>
  <c r="U2536" i="1"/>
  <c r="K2537" i="1"/>
  <c r="D2535" i="1"/>
  <c r="F2534" i="1"/>
  <c r="X2533" i="1"/>
  <c r="E2537" i="1" l="1"/>
  <c r="L2535" i="1"/>
  <c r="O2535" i="1" s="1"/>
  <c r="G2535" i="1"/>
  <c r="B2533" i="1"/>
  <c r="U2537" i="1"/>
  <c r="W2536" i="1"/>
  <c r="I2540" i="1"/>
  <c r="J2539" i="1"/>
  <c r="B2532" i="1"/>
  <c r="D2536" i="1"/>
  <c r="K2538" i="1"/>
  <c r="F2535" i="1"/>
  <c r="X2534" i="1"/>
  <c r="L2536" i="1" l="1"/>
  <c r="O2536" i="1" s="1"/>
  <c r="P2536" i="1" s="1"/>
  <c r="P2535" i="1"/>
  <c r="X2535" i="1" s="1"/>
  <c r="E2538" i="1"/>
  <c r="B2534" i="1"/>
  <c r="G2536" i="1"/>
  <c r="I2541" i="1"/>
  <c r="J2540" i="1"/>
  <c r="D2537" i="1"/>
  <c r="U2538" i="1"/>
  <c r="F2536" i="1"/>
  <c r="W2537" i="1"/>
  <c r="K2539" i="1"/>
  <c r="E2539" i="1" l="1"/>
  <c r="L2537" i="1"/>
  <c r="U2539" i="1"/>
  <c r="D2538" i="1"/>
  <c r="B2535" i="1"/>
  <c r="W2538" i="1"/>
  <c r="G2537" i="1"/>
  <c r="F2537" i="1"/>
  <c r="K2540" i="1"/>
  <c r="I2542" i="1"/>
  <c r="J2541" i="1"/>
  <c r="X2536" i="1"/>
  <c r="O2537" i="1" l="1"/>
  <c r="P2537" i="1" s="1"/>
  <c r="X2537" i="1" s="1"/>
  <c r="M2538" i="1"/>
  <c r="N2538" i="1" s="1"/>
  <c r="E2540" i="1"/>
  <c r="G2538" i="1"/>
  <c r="L2538" i="1"/>
  <c r="B2536" i="1"/>
  <c r="U2540" i="1"/>
  <c r="K2541" i="1"/>
  <c r="W2539" i="1"/>
  <c r="J2542" i="1"/>
  <c r="I2543" i="1"/>
  <c r="F2538" i="1"/>
  <c r="D2539" i="1"/>
  <c r="M2539" i="1" l="1"/>
  <c r="O2538" i="1"/>
  <c r="E2541" i="1"/>
  <c r="L2539" i="1"/>
  <c r="B2537" i="1"/>
  <c r="G2539" i="1"/>
  <c r="F2539" i="1"/>
  <c r="N2539" i="1"/>
  <c r="M2540" i="1"/>
  <c r="M2541" i="1" s="1"/>
  <c r="M2542" i="1" s="1"/>
  <c r="M2543" i="1" s="1"/>
  <c r="J2543" i="1"/>
  <c r="I2544" i="1"/>
  <c r="W2540" i="1"/>
  <c r="K2542" i="1"/>
  <c r="U2541" i="1"/>
  <c r="D2540" i="1"/>
  <c r="G2540" i="1" l="1"/>
  <c r="P2538" i="1"/>
  <c r="X2538" i="1" s="1"/>
  <c r="E2542" i="1"/>
  <c r="L2540" i="1"/>
  <c r="D2541" i="1"/>
  <c r="U2542" i="1"/>
  <c r="O2539" i="1"/>
  <c r="N2540" i="1"/>
  <c r="W2541" i="1"/>
  <c r="J2544" i="1"/>
  <c r="I2545" i="1"/>
  <c r="M2544" i="1"/>
  <c r="F2540" i="1"/>
  <c r="K2543" i="1"/>
  <c r="M2545" i="1" l="1"/>
  <c r="E2543" i="1"/>
  <c r="L2541" i="1"/>
  <c r="U2543" i="1"/>
  <c r="W2542" i="1"/>
  <c r="G2541" i="1"/>
  <c r="F2541" i="1"/>
  <c r="I2546" i="1"/>
  <c r="J2545" i="1"/>
  <c r="O2540" i="1"/>
  <c r="N2541" i="1"/>
  <c r="B2538" i="1"/>
  <c r="K2544" i="1"/>
  <c r="P2539" i="1"/>
  <c r="D2542" i="1"/>
  <c r="M2546" i="1" l="1"/>
  <c r="E2544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E2545" i="1" l="1"/>
  <c r="B2539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E2546" i="1" l="1"/>
  <c r="L2544" i="1"/>
  <c r="O2544" i="1" s="1"/>
  <c r="P2544" i="1" s="1"/>
  <c r="G2544" i="1"/>
  <c r="W2545" i="1"/>
  <c r="U2546" i="1"/>
  <c r="B2540" i="1"/>
  <c r="D2545" i="1"/>
  <c r="I2549" i="1"/>
  <c r="J2548" i="1"/>
  <c r="M2548" i="1"/>
  <c r="N2548" i="1"/>
  <c r="P2542" i="1"/>
  <c r="K2547" i="1"/>
  <c r="X2541" i="1"/>
  <c r="F2544" i="1"/>
  <c r="O2543" i="1"/>
  <c r="G2545" i="1" l="1"/>
  <c r="E2547" i="1"/>
  <c r="L2545" i="1"/>
  <c r="O2545" i="1" s="1"/>
  <c r="B2541" i="1"/>
  <c r="U2547" i="1"/>
  <c r="D2546" i="1"/>
  <c r="P2543" i="1"/>
  <c r="K2548" i="1"/>
  <c r="W2546" i="1"/>
  <c r="X2544" i="1"/>
  <c r="X2542" i="1"/>
  <c r="J2549" i="1"/>
  <c r="I2550" i="1"/>
  <c r="M2549" i="1"/>
  <c r="N2549" i="1"/>
  <c r="F2545" i="1"/>
  <c r="L2546" i="1" l="1"/>
  <c r="O2546" i="1" s="1"/>
  <c r="P2546" i="1" s="1"/>
  <c r="P2545" i="1"/>
  <c r="X2545" i="1" s="1"/>
  <c r="E2548" i="1"/>
  <c r="G2546" i="1"/>
  <c r="B2544" i="1"/>
  <c r="B2542" i="1"/>
  <c r="D2547" i="1"/>
  <c r="J2550" i="1"/>
  <c r="I2551" i="1"/>
  <c r="M2550" i="1"/>
  <c r="N2550" i="1"/>
  <c r="X2543" i="1"/>
  <c r="F2546" i="1"/>
  <c r="W2547" i="1"/>
  <c r="K2549" i="1"/>
  <c r="U2548" i="1"/>
  <c r="E2549" i="1" l="1"/>
  <c r="L2547" i="1"/>
  <c r="O2547" i="1" s="1"/>
  <c r="P2547" i="1" s="1"/>
  <c r="B2543" i="1"/>
  <c r="X2546" i="1"/>
  <c r="U2549" i="1"/>
  <c r="K2550" i="1"/>
  <c r="B2545" i="1"/>
  <c r="D2548" i="1"/>
  <c r="W2548" i="1"/>
  <c r="J2551" i="1"/>
  <c r="I2552" i="1"/>
  <c r="M2551" i="1"/>
  <c r="N2551" i="1"/>
  <c r="G2547" i="1"/>
  <c r="F2547" i="1"/>
  <c r="E2550" i="1" l="1"/>
  <c r="L2548" i="1"/>
  <c r="O2548" i="1" s="1"/>
  <c r="U2550" i="1"/>
  <c r="B2546" i="1"/>
  <c r="I2553" i="1"/>
  <c r="J2552" i="1"/>
  <c r="M2552" i="1"/>
  <c r="N2552" i="1"/>
  <c r="X2547" i="1"/>
  <c r="D2549" i="1"/>
  <c r="K2551" i="1"/>
  <c r="G2548" i="1"/>
  <c r="F2548" i="1"/>
  <c r="W2549" i="1"/>
  <c r="P2548" i="1" l="1"/>
  <c r="X2548" i="1" s="1"/>
  <c r="E2551" i="1"/>
  <c r="G2549" i="1"/>
  <c r="K2552" i="1"/>
  <c r="L2549" i="1"/>
  <c r="O2549" i="1" s="1"/>
  <c r="F2549" i="1"/>
  <c r="J2553" i="1"/>
  <c r="I2554" i="1"/>
  <c r="M2553" i="1"/>
  <c r="N2553" i="1"/>
  <c r="D2550" i="1"/>
  <c r="U2551" i="1"/>
  <c r="B2547" i="1"/>
  <c r="W2550" i="1"/>
  <c r="E2552" i="1" l="1"/>
  <c r="L2550" i="1"/>
  <c r="O2550" i="1" s="1"/>
  <c r="P2550" i="1" s="1"/>
  <c r="B2548" i="1"/>
  <c r="W2551" i="1"/>
  <c r="J2554" i="1"/>
  <c r="I2555" i="1"/>
  <c r="M2554" i="1"/>
  <c r="N2554" i="1"/>
  <c r="P2549" i="1"/>
  <c r="F2550" i="1"/>
  <c r="K2553" i="1"/>
  <c r="U2552" i="1"/>
  <c r="D2551" i="1"/>
  <c r="G2550" i="1"/>
  <c r="E2553" i="1" l="1"/>
  <c r="L2551" i="1"/>
  <c r="O2551" i="1" s="1"/>
  <c r="P2551" i="1" s="1"/>
  <c r="F2551" i="1"/>
  <c r="J2555" i="1"/>
  <c r="I2556" i="1"/>
  <c r="M2555" i="1"/>
  <c r="N2555" i="1"/>
  <c r="D2552" i="1"/>
  <c r="U2553" i="1"/>
  <c r="X2549" i="1"/>
  <c r="K2554" i="1"/>
  <c r="G2551" i="1"/>
  <c r="W2552" i="1"/>
  <c r="X2550" i="1"/>
  <c r="E2554" i="1" l="1"/>
  <c r="L2552" i="1"/>
  <c r="O2552" i="1" s="1"/>
  <c r="B2550" i="1"/>
  <c r="B2549" i="1"/>
  <c r="G2552" i="1"/>
  <c r="X2551" i="1"/>
  <c r="I2557" i="1"/>
  <c r="J2556" i="1"/>
  <c r="M2556" i="1"/>
  <c r="N2556" i="1"/>
  <c r="U2554" i="1"/>
  <c r="D2553" i="1"/>
  <c r="K2555" i="1"/>
  <c r="W2553" i="1"/>
  <c r="F2552" i="1"/>
  <c r="P2552" i="1" l="1"/>
  <c r="E2555" i="1"/>
  <c r="B2551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X2552" i="1" l="1"/>
  <c r="B2552" i="1" s="1"/>
  <c r="E2556" i="1"/>
  <c r="L2554" i="1"/>
  <c r="O2554" i="1" s="1"/>
  <c r="G2554" i="1"/>
  <c r="D2555" i="1"/>
  <c r="K2557" i="1"/>
  <c r="U2556" i="1"/>
  <c r="W2555" i="1"/>
  <c r="P2553" i="1"/>
  <c r="J2558" i="1"/>
  <c r="I2559" i="1"/>
  <c r="M2558" i="1"/>
  <c r="N2558" i="1"/>
  <c r="F2554" i="1"/>
  <c r="P2554" i="1" l="1"/>
  <c r="X2554" i="1" s="1"/>
  <c r="E2557" i="1"/>
  <c r="L2555" i="1"/>
  <c r="O2555" i="1" s="1"/>
  <c r="P2555" i="1" s="1"/>
  <c r="G2555" i="1"/>
  <c r="U2557" i="1"/>
  <c r="X2553" i="1"/>
  <c r="D2556" i="1"/>
  <c r="J2559" i="1"/>
  <c r="I2560" i="1"/>
  <c r="M2559" i="1"/>
  <c r="N2559" i="1"/>
  <c r="W2556" i="1"/>
  <c r="K2558" i="1"/>
  <c r="F2555" i="1"/>
  <c r="E2558" i="1" l="1"/>
  <c r="G2556" i="1"/>
  <c r="B2554" i="1"/>
  <c r="K2559" i="1"/>
  <c r="L2556" i="1"/>
  <c r="O2556" i="1" s="1"/>
  <c r="F2556" i="1"/>
  <c r="X2555" i="1"/>
  <c r="W2557" i="1"/>
  <c r="U2558" i="1"/>
  <c r="B2553" i="1"/>
  <c r="D2557" i="1"/>
  <c r="J2560" i="1"/>
  <c r="I2561" i="1"/>
  <c r="M2560" i="1"/>
  <c r="N2560" i="1"/>
  <c r="E2559" i="1" l="1"/>
  <c r="G2557" i="1"/>
  <c r="L2557" i="1"/>
  <c r="O2557" i="1" s="1"/>
  <c r="I2562" i="1"/>
  <c r="J2561" i="1"/>
  <c r="M2561" i="1"/>
  <c r="N2561" i="1"/>
  <c r="F2557" i="1"/>
  <c r="D2558" i="1"/>
  <c r="B2555" i="1"/>
  <c r="K2560" i="1"/>
  <c r="P2556" i="1"/>
  <c r="U2559" i="1"/>
  <c r="W2558" i="1"/>
  <c r="P2557" i="1" l="1"/>
  <c r="X2557" i="1" s="1"/>
  <c r="E2560" i="1"/>
  <c r="L2558" i="1"/>
  <c r="O2558" i="1" s="1"/>
  <c r="P2558" i="1" s="1"/>
  <c r="G2558" i="1"/>
  <c r="D2559" i="1"/>
  <c r="U2560" i="1"/>
  <c r="F2558" i="1"/>
  <c r="W2559" i="1"/>
  <c r="X2556" i="1"/>
  <c r="K2561" i="1"/>
  <c r="J2562" i="1"/>
  <c r="I2563" i="1"/>
  <c r="M2562" i="1"/>
  <c r="N2562" i="1"/>
  <c r="E2561" i="1" l="1"/>
  <c r="G2559" i="1"/>
  <c r="B2557" i="1"/>
  <c r="L2559" i="1"/>
  <c r="O2559" i="1" s="1"/>
  <c r="J2563" i="1"/>
  <c r="I2564" i="1"/>
  <c r="M2563" i="1"/>
  <c r="N2563" i="1"/>
  <c r="D2560" i="1"/>
  <c r="K2562" i="1"/>
  <c r="X2558" i="1"/>
  <c r="U2561" i="1"/>
  <c r="B2556" i="1"/>
  <c r="W2560" i="1"/>
  <c r="F2559" i="1"/>
  <c r="P2559" i="1" l="1"/>
  <c r="E2562" i="1"/>
  <c r="B2558" i="1"/>
  <c r="L2560" i="1"/>
  <c r="O2560" i="1" s="1"/>
  <c r="G2560" i="1"/>
  <c r="U2562" i="1"/>
  <c r="W2561" i="1"/>
  <c r="F2560" i="1"/>
  <c r="J2564" i="1"/>
  <c r="I2565" i="1"/>
  <c r="M2564" i="1"/>
  <c r="N2564" i="1"/>
  <c r="D2561" i="1"/>
  <c r="K2563" i="1"/>
  <c r="X2559" i="1" l="1"/>
  <c r="B2559" i="1" s="1"/>
  <c r="P2560" i="1"/>
  <c r="X2560" i="1" s="1"/>
  <c r="E2563" i="1"/>
  <c r="L2561" i="1"/>
  <c r="O2561" i="1" s="1"/>
  <c r="P2561" i="1" s="1"/>
  <c r="F2561" i="1"/>
  <c r="I2566" i="1"/>
  <c r="J2565" i="1"/>
  <c r="M2565" i="1"/>
  <c r="N2565" i="1"/>
  <c r="W2562" i="1"/>
  <c r="U2563" i="1"/>
  <c r="G2561" i="1"/>
  <c r="K2564" i="1"/>
  <c r="D2562" i="1"/>
  <c r="E2564" i="1" l="1"/>
  <c r="G2562" i="1"/>
  <c r="X2561" i="1"/>
  <c r="F2562" i="1"/>
  <c r="K2565" i="1"/>
  <c r="I2567" i="1"/>
  <c r="J2566" i="1"/>
  <c r="M2566" i="1"/>
  <c r="N2566" i="1"/>
  <c r="L2562" i="1"/>
  <c r="O2562" i="1" s="1"/>
  <c r="W2563" i="1"/>
  <c r="B2560" i="1"/>
  <c r="U2564" i="1"/>
  <c r="D2563" i="1"/>
  <c r="E2565" i="1" l="1"/>
  <c r="L2563" i="1"/>
  <c r="O2563" i="1" s="1"/>
  <c r="G2563" i="1"/>
  <c r="B2561" i="1"/>
  <c r="F2563" i="1"/>
  <c r="P2562" i="1"/>
  <c r="J2567" i="1"/>
  <c r="M2567" i="1"/>
  <c r="N2567" i="1"/>
  <c r="W2564" i="1"/>
  <c r="U2565" i="1"/>
  <c r="D2564" i="1"/>
  <c r="K2566" i="1"/>
  <c r="P2563" i="1" l="1"/>
  <c r="X2563" i="1" s="1"/>
  <c r="E2566" i="1"/>
  <c r="G2564" i="1"/>
  <c r="L2564" i="1"/>
  <c r="O2564" i="1" s="1"/>
  <c r="U2566" i="1"/>
  <c r="F2564" i="1"/>
  <c r="D2565" i="1"/>
  <c r="X2562" i="1"/>
  <c r="W2565" i="1"/>
  <c r="K2567" i="1"/>
  <c r="P2564" i="1" l="1"/>
  <c r="X2564" i="1" s="1"/>
  <c r="E2567" i="1"/>
  <c r="G2565" i="1"/>
  <c r="L2565" i="1"/>
  <c r="O2565" i="1" s="1"/>
  <c r="B2563" i="1"/>
  <c r="B2562" i="1"/>
  <c r="F2565" i="1"/>
  <c r="D2566" i="1"/>
  <c r="U2567" i="1"/>
  <c r="W2566" i="1"/>
  <c r="P2565" i="1" l="1"/>
  <c r="X2565" i="1" s="1"/>
  <c r="G2566" i="1"/>
  <c r="W2567" i="1"/>
  <c r="D2567" i="1"/>
  <c r="B2564" i="1"/>
  <c r="L2566" i="1"/>
  <c r="O2566" i="1" s="1"/>
  <c r="F2566" i="1"/>
  <c r="L2567" i="1" l="1"/>
  <c r="O2567" i="1" s="1"/>
  <c r="B2565" i="1"/>
  <c r="G2567" i="1"/>
  <c r="F2567" i="1"/>
  <c r="P2566" i="1"/>
  <c r="P2567" i="1" l="1"/>
  <c r="X2567" i="1" s="1"/>
  <c r="X2566" i="1"/>
  <c r="S2567" i="1" l="1"/>
  <c r="Y2567" i="1" s="1"/>
  <c r="B2567" i="1"/>
  <c r="B2566" i="1"/>
</calcChain>
</file>

<file path=xl/sharedStrings.xml><?xml version="1.0" encoding="utf-8"?>
<sst xmlns="http://schemas.openxmlformats.org/spreadsheetml/2006/main" count="2686" uniqueCount="76">
  <si>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</si>
  <si>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</si>
  <si>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</si>
  <si>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</si>
  <si>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</si>
  <si>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</si>
  <si>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</si>
  <si>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</si>
  <si>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</si>
  <si>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</si>
  <si>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</si>
  <si>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</si>
  <si>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</si>
  <si>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</si>
  <si>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</si>
  <si>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</si>
  <si>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</si>
  <si>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</si>
  <si>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</si>
  <si>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</si>
  <si>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</si>
  <si>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</si>
  <si>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</si>
  <si>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</si>
  <si>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</si>
  <si>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</si>
  <si>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</si>
  <si>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</si>
  <si>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</si>
  <si>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</si>
  <si>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</si>
  <si>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</si>
  <si>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</si>
  <si>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</si>
  <si>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</si>
  <si>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</si>
  <si>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</si>
  <si>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</si>
  <si>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</si>
  <si>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</si>
  <si>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</si>
  <si>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</si>
  <si>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</si>
  <si>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</si>
  <si>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</si>
  <si>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</si>
  <si>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</si>
  <si>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</si>
  <si>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</si>
  <si>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</si>
  <si>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</si>
  <si>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</si>
  <si>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</si>
  <si>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</si>
  <si>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</si>
  <si>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</si>
  <si>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</si>
  <si>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</si>
  <si>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</si>
  <si>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</si>
  <si>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</si>
  <si>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</si>
  <si>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</si>
  <si>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</si>
  <si>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</si>
  <si>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</si>
  <si>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</si>
  <si>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</si>
  <si>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</si>
  <si>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</si>
  <si>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</si>
  <si>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</si>
  <si>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ENGIE</t>
  </si>
  <si>
    <t>EGIE39</t>
  </si>
  <si>
    <t>ENGIE BRASIL ENERGIA S.A.  -9ª EMI DEB -  TERCEIRA SÉRIE - R$ 378.827.000,00</t>
  </si>
  <si>
    <t>IPCA + 3,600%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</si>
</sst>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7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67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7" fontId="10" fillId="6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68" fontId="7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right" vertical="center"/>
    </xf>
    <xf numFmtId="0" fontId="14" fillId="7" borderId="0" xfId="1" applyFont="1" applyAlignment="1">
      <alignment horizontal="center" vertical="center"/>
    </xf>
    <xf numFmtId="0" fontId="14" fillId="7" borderId="0" xfId="1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14" fontId="14" fillId="7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85725</xdr:rowOff>
    </xdr:from>
    <xdr:to>
      <xdr:col>40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42578125" style="5" customWidth="1"/>
    <col min="10" max="10" width="12.42578125" style="5" customWidth="1"/>
    <col min="11" max="11" width="17.5703125" style="5" customWidth="1"/>
    <col min="12" max="12" width="17.7109375" style="5" customWidth="1"/>
    <col min="13" max="13" width="18.85546875" style="5" customWidth="1"/>
    <col min="14" max="14" width="18.42578125" style="5" customWidth="1"/>
    <col min="15" max="15" width="18.5703125" style="5" customWidth="1"/>
    <col min="16" max="16" width="22.28515625" style="5" customWidth="1"/>
    <col min="17" max="17" width="11.140625" style="5" customWidth="1"/>
    <col min="18" max="18" width="21.57031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9.42578125" style="5" customWidth="1"/>
    <col min="24" max="24" width="17" style="5" customWidth="1"/>
    <col min="25" max="25" width="17.5703125" style="5" customWidth="1"/>
    <col min="26" max="26" width="12.42578125" style="5" customWidth="1"/>
    <col min="27" max="27" width="17.42578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3.7109375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158" width="12.42578125" style="5" customWidth="1"/>
    <col min="159" max="159" width="20.140625" style="6" customWidth="1"/>
    <col min="160" max="160" width="26.5703125" style="6" customWidth="1"/>
    <col min="161" max="161" width="29.140625" style="6" customWidth="1"/>
    <col min="162" max="163" width="13.7109375" style="6" customWidth="1"/>
    <col min="164" max="164" width="17.5703125" style="6" customWidth="1"/>
    <col min="165" max="165" width="12.42578125" style="6" customWidth="1"/>
    <col min="166" max="166" width="20.140625" style="6" customWidth="1"/>
    <col min="167" max="167" width="15" style="6" customWidth="1"/>
    <col min="168" max="168" width="12.42578125" style="6" customWidth="1"/>
    <col min="169" max="169" width="17.570312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8.85546875" style="6" customWidth="1"/>
    <col min="175" max="175" width="11.140625" style="6" customWidth="1"/>
    <col min="176" max="176" width="20.140625" style="6" customWidth="1"/>
    <col min="177" max="177" width="27.85546875" style="6" customWidth="1"/>
    <col min="178" max="178" width="17.5703125" style="6" customWidth="1"/>
    <col min="179" max="180" width="8.5703125" style="6" customWidth="1"/>
    <col min="181" max="181" width="16.28515625" style="6" customWidth="1"/>
    <col min="182" max="182" width="15" style="6" customWidth="1"/>
    <col min="183" max="183" width="17.5703125" style="6" customWidth="1"/>
    <col min="184" max="184" width="12.42578125" style="6" customWidth="1"/>
    <col min="185" max="185" width="15" style="6" customWidth="1"/>
    <col min="186" max="186" width="12.42578125" style="6" customWidth="1"/>
    <col min="187" max="187" width="6" style="6" customWidth="1"/>
    <col min="188" max="188" width="22.7109375" style="6" customWidth="1"/>
    <col min="189" max="189" width="31.7109375" style="6" customWidth="1"/>
    <col min="190" max="190" width="13.7109375" style="6" customWidth="1"/>
    <col min="191" max="191" width="16.28515625" style="6" customWidth="1"/>
    <col min="192" max="192" width="22.7109375" style="6" customWidth="1"/>
    <col min="193" max="193" width="21.42578125" style="6" customWidth="1"/>
    <col min="194" max="194" width="17.5703125" style="6" customWidth="1"/>
    <col min="195" max="195" width="16.28515625" style="6" customWidth="1"/>
    <col min="196" max="196" width="13.7109375" style="6" customWidth="1"/>
    <col min="197" max="197" width="8.5703125" style="6" customWidth="1"/>
    <col min="198" max="198" width="15" style="6" customWidth="1"/>
    <col min="199" max="199" width="17.5703125" style="6" customWidth="1"/>
    <col min="200" max="200" width="26.5703125" style="6" customWidth="1"/>
    <col min="201" max="201" width="25.28515625" style="6" customWidth="1"/>
    <col min="202" max="203" width="17.5703125" style="6" customWidth="1"/>
    <col min="204" max="204" width="12.42578125" style="6" customWidth="1"/>
    <col min="205" max="205" width="17.5703125" style="6" customWidth="1"/>
    <col min="206" max="206" width="12.42578125" style="6" customWidth="1"/>
    <col min="207" max="207" width="15" style="6" customWidth="1"/>
    <col min="208" max="208" width="16.28515625" style="6" customWidth="1"/>
    <col min="209" max="210" width="17.5703125" style="6" customWidth="1"/>
    <col min="211" max="211" width="27.85546875" style="6" customWidth="1"/>
    <col min="212" max="212" width="13.7109375" style="6" customWidth="1"/>
    <col min="213" max="214" width="17.5703125" style="6" customWidth="1"/>
    <col min="215" max="215" width="15" style="6" customWidth="1"/>
    <col min="216" max="217" width="12.42578125" style="6" customWidth="1"/>
    <col min="218" max="219" width="17.5703125" style="6" customWidth="1"/>
    <col min="220" max="220" width="22.7109375" style="6" customWidth="1"/>
    <col min="221" max="221" width="17.5703125" style="6" customWidth="1"/>
    <col min="222" max="222" width="15" style="6" customWidth="1"/>
    <col min="223" max="223" width="17.5703125" style="6" customWidth="1"/>
    <col min="224" max="224" width="12.42578125" style="6" customWidth="1"/>
    <col min="225" max="225" width="34.28515625" style="6" customWidth="1"/>
    <col min="226" max="226" width="29.140625" style="6" customWidth="1"/>
    <col min="227" max="228" width="18.85546875" style="6" customWidth="1"/>
    <col min="229" max="229" width="12.42578125" style="6" customWidth="1"/>
    <col min="230" max="230" width="20.140625" style="6" customWidth="1"/>
    <col min="231" max="231" width="16.28515625" style="6" customWidth="1"/>
    <col min="232" max="232" width="17.5703125" style="6" customWidth="1"/>
    <col min="233" max="414" width="12.42578125" style="6" customWidth="1"/>
    <col min="415" max="415" width="20.140625" style="6" customWidth="1"/>
    <col min="416" max="416" width="26.5703125" style="6" customWidth="1"/>
    <col min="417" max="417" width="29.140625" style="6" customWidth="1"/>
    <col min="418" max="419" width="13.7109375" style="6" customWidth="1"/>
    <col min="420" max="420" width="17.5703125" style="6" customWidth="1"/>
    <col min="421" max="421" width="12.42578125" style="6" customWidth="1"/>
    <col min="422" max="422" width="20.140625" style="6" customWidth="1"/>
    <col min="423" max="423" width="15" style="6" customWidth="1"/>
    <col min="424" max="424" width="12.42578125" style="6" customWidth="1"/>
    <col min="425" max="425" width="17.570312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8.85546875" style="6" customWidth="1"/>
    <col min="431" max="431" width="11.140625" style="6" customWidth="1"/>
    <col min="432" max="432" width="20.140625" style="6" customWidth="1"/>
    <col min="433" max="433" width="27.85546875" style="6" customWidth="1"/>
    <col min="434" max="434" width="17.5703125" style="6" customWidth="1"/>
    <col min="435" max="436" width="8.5703125" style="6" customWidth="1"/>
    <col min="437" max="437" width="16.28515625" style="6" customWidth="1"/>
    <col min="438" max="438" width="15" style="6" customWidth="1"/>
    <col min="439" max="439" width="17.5703125" style="6" customWidth="1"/>
    <col min="440" max="440" width="12.42578125" style="6" customWidth="1"/>
    <col min="441" max="441" width="15" style="6" customWidth="1"/>
    <col min="442" max="442" width="12.42578125" style="6" customWidth="1"/>
    <col min="443" max="443" width="6" style="6" customWidth="1"/>
    <col min="444" max="444" width="22.7109375" style="6" customWidth="1"/>
    <col min="445" max="445" width="31.7109375" style="6" customWidth="1"/>
    <col min="446" max="446" width="13.7109375" style="6" customWidth="1"/>
    <col min="447" max="447" width="16.28515625" style="6" customWidth="1"/>
    <col min="448" max="448" width="22.7109375" style="6" customWidth="1"/>
    <col min="449" max="449" width="21.42578125" style="6" customWidth="1"/>
    <col min="450" max="450" width="17.5703125" style="6" customWidth="1"/>
    <col min="451" max="451" width="16.28515625" style="6" customWidth="1"/>
    <col min="452" max="452" width="13.7109375" style="6" customWidth="1"/>
    <col min="453" max="453" width="8.5703125" style="6" customWidth="1"/>
    <col min="454" max="454" width="15" style="6" customWidth="1"/>
    <col min="455" max="455" width="17.5703125" style="6" customWidth="1"/>
    <col min="456" max="456" width="26.5703125" style="6" customWidth="1"/>
    <col min="457" max="457" width="25.28515625" style="6" customWidth="1"/>
    <col min="458" max="459" width="17.5703125" style="6" customWidth="1"/>
    <col min="460" max="460" width="12.42578125" style="6" customWidth="1"/>
    <col min="461" max="461" width="17.5703125" style="6" customWidth="1"/>
    <col min="462" max="462" width="12.42578125" style="6" customWidth="1"/>
    <col min="463" max="463" width="15" style="6" customWidth="1"/>
    <col min="464" max="464" width="16.28515625" style="6" customWidth="1"/>
    <col min="465" max="466" width="17.5703125" style="6" customWidth="1"/>
    <col min="467" max="467" width="27.85546875" style="6" customWidth="1"/>
    <col min="468" max="468" width="13.7109375" style="6" customWidth="1"/>
    <col min="469" max="470" width="17.5703125" style="6" customWidth="1"/>
    <col min="471" max="471" width="15" style="6" customWidth="1"/>
    <col min="472" max="473" width="12.42578125" style="6" customWidth="1"/>
    <col min="474" max="475" width="17.5703125" style="6" customWidth="1"/>
    <col min="476" max="476" width="22.7109375" style="6" customWidth="1"/>
    <col min="477" max="477" width="17.5703125" style="6" customWidth="1"/>
    <col min="478" max="478" width="15" style="6" customWidth="1"/>
    <col min="479" max="479" width="17.5703125" style="6" customWidth="1"/>
    <col min="480" max="480" width="12.42578125" style="6" customWidth="1"/>
    <col min="481" max="481" width="34.28515625" style="6" customWidth="1"/>
    <col min="482" max="482" width="29.140625" style="6" customWidth="1"/>
    <col min="483" max="484" width="18.85546875" style="6" customWidth="1"/>
    <col min="485" max="485" width="12.42578125" style="6" customWidth="1"/>
    <col min="486" max="486" width="20.140625" style="6" customWidth="1"/>
    <col min="487" max="487" width="16.28515625" style="6" customWidth="1"/>
    <col min="488" max="488" width="17.5703125" style="6" customWidth="1"/>
    <col min="489" max="670" width="12.42578125" style="6" customWidth="1"/>
    <col min="671" max="671" width="20.140625" style="6" customWidth="1"/>
    <col min="672" max="672" width="26.5703125" style="6" customWidth="1"/>
    <col min="673" max="673" width="29.140625" style="6" customWidth="1"/>
    <col min="674" max="675" width="13.7109375" style="6" customWidth="1"/>
    <col min="676" max="676" width="17.5703125" style="6" customWidth="1"/>
    <col min="677" max="677" width="12.42578125" style="6" customWidth="1"/>
    <col min="678" max="678" width="20.140625" style="6" customWidth="1"/>
    <col min="679" max="679" width="15" style="6" customWidth="1"/>
    <col min="680" max="680" width="12.42578125" style="6" customWidth="1"/>
    <col min="681" max="681" width="17.570312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8.85546875" style="6" customWidth="1"/>
    <col min="687" max="687" width="11.140625" style="6" customWidth="1"/>
    <col min="688" max="688" width="20.140625" style="6" customWidth="1"/>
    <col min="689" max="689" width="27.85546875" style="6" customWidth="1"/>
    <col min="690" max="690" width="17.5703125" style="6" customWidth="1"/>
    <col min="691" max="692" width="8.5703125" style="6" customWidth="1"/>
    <col min="693" max="693" width="16.28515625" style="6" customWidth="1"/>
    <col min="694" max="694" width="15" style="6" customWidth="1"/>
    <col min="695" max="695" width="17.5703125" style="6" customWidth="1"/>
    <col min="696" max="696" width="12.42578125" style="6" customWidth="1"/>
    <col min="697" max="697" width="15" style="6" customWidth="1"/>
    <col min="698" max="698" width="12.42578125" style="6" customWidth="1"/>
    <col min="699" max="699" width="6" style="6" customWidth="1"/>
    <col min="700" max="700" width="22.7109375" style="6" customWidth="1"/>
    <col min="701" max="701" width="31.7109375" style="6" customWidth="1"/>
    <col min="702" max="702" width="13.7109375" style="6" customWidth="1"/>
    <col min="703" max="703" width="16.28515625" style="6" customWidth="1"/>
    <col min="704" max="704" width="22.7109375" style="6" customWidth="1"/>
    <col min="705" max="705" width="21.42578125" style="6" customWidth="1"/>
    <col min="706" max="706" width="17.5703125" style="6" customWidth="1"/>
    <col min="707" max="707" width="16.28515625" style="6" customWidth="1"/>
    <col min="708" max="708" width="13.7109375" style="6" customWidth="1"/>
    <col min="709" max="709" width="8.5703125" style="6" customWidth="1"/>
    <col min="710" max="710" width="15" style="6" customWidth="1"/>
    <col min="711" max="711" width="17.5703125" style="6" customWidth="1"/>
    <col min="712" max="712" width="26.5703125" style="6" customWidth="1"/>
    <col min="713" max="713" width="25.28515625" style="6" customWidth="1"/>
    <col min="714" max="715" width="17.5703125" style="6" customWidth="1"/>
    <col min="716" max="716" width="12.42578125" style="6" customWidth="1"/>
    <col min="717" max="717" width="17.5703125" style="6" customWidth="1"/>
    <col min="718" max="718" width="12.42578125" style="6" customWidth="1"/>
    <col min="719" max="719" width="15" style="6" customWidth="1"/>
    <col min="720" max="720" width="16.28515625" style="6" customWidth="1"/>
    <col min="721" max="722" width="17.5703125" style="6" customWidth="1"/>
    <col min="723" max="723" width="27.85546875" style="6" customWidth="1"/>
    <col min="724" max="724" width="13.7109375" style="6" customWidth="1"/>
    <col min="725" max="726" width="17.5703125" style="6" customWidth="1"/>
    <col min="727" max="727" width="15" style="6" customWidth="1"/>
    <col min="728" max="729" width="12.42578125" style="6" customWidth="1"/>
    <col min="730" max="731" width="17.5703125" style="6" customWidth="1"/>
    <col min="732" max="732" width="22.7109375" style="6" customWidth="1"/>
    <col min="733" max="733" width="17.5703125" style="6" customWidth="1"/>
    <col min="734" max="734" width="15" style="6" customWidth="1"/>
    <col min="735" max="735" width="17.5703125" style="6" customWidth="1"/>
    <col min="736" max="736" width="12.42578125" style="6" customWidth="1"/>
    <col min="737" max="737" width="34.28515625" style="6" customWidth="1"/>
    <col min="738" max="738" width="29.140625" style="6" customWidth="1"/>
    <col min="739" max="740" width="18.85546875" style="6" customWidth="1"/>
    <col min="741" max="741" width="12.42578125" style="6" customWidth="1"/>
    <col min="742" max="742" width="20.140625" style="6" customWidth="1"/>
    <col min="743" max="743" width="16.28515625" style="6" customWidth="1"/>
    <col min="744" max="744" width="17.5703125" style="6" customWidth="1"/>
    <col min="745" max="926" width="12.42578125" style="6" customWidth="1"/>
    <col min="927" max="927" width="20.140625" style="6" customWidth="1"/>
    <col min="928" max="928" width="26.5703125" style="6" customWidth="1"/>
    <col min="929" max="929" width="29.140625" style="6" customWidth="1"/>
    <col min="930" max="931" width="13.7109375" style="6" customWidth="1"/>
    <col min="932" max="932" width="17.5703125" style="6" customWidth="1"/>
    <col min="933" max="933" width="12.42578125" style="6" customWidth="1"/>
    <col min="934" max="934" width="20.140625" style="6" customWidth="1"/>
    <col min="935" max="935" width="15" style="6" customWidth="1"/>
    <col min="936" max="936" width="12.42578125" style="6" customWidth="1"/>
    <col min="937" max="937" width="17.570312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8.85546875" style="6" customWidth="1"/>
    <col min="943" max="943" width="11.140625" style="6" customWidth="1"/>
    <col min="944" max="944" width="20.140625" style="6" customWidth="1"/>
    <col min="945" max="945" width="27.85546875" style="6" customWidth="1"/>
    <col min="946" max="946" width="17.5703125" style="6" customWidth="1"/>
    <col min="947" max="948" width="8.5703125" style="6" customWidth="1"/>
    <col min="949" max="949" width="16.28515625" style="6" customWidth="1"/>
    <col min="950" max="950" width="15" style="6" customWidth="1"/>
    <col min="951" max="951" width="17.5703125" style="6" customWidth="1"/>
    <col min="952" max="952" width="12.42578125" style="6" customWidth="1"/>
    <col min="953" max="953" width="15" style="6" customWidth="1"/>
    <col min="954" max="954" width="12.42578125" style="6" customWidth="1"/>
    <col min="955" max="955" width="6" style="6" customWidth="1"/>
    <col min="956" max="956" width="22.7109375" style="6" customWidth="1"/>
    <col min="957" max="957" width="31.7109375" style="6" customWidth="1"/>
    <col min="958" max="958" width="13.7109375" style="6" customWidth="1"/>
    <col min="959" max="959" width="16.28515625" style="6" customWidth="1"/>
    <col min="960" max="960" width="22.7109375" style="6" customWidth="1"/>
    <col min="961" max="961" width="21.42578125" style="6" customWidth="1"/>
    <col min="962" max="962" width="17.5703125" style="6" customWidth="1"/>
    <col min="963" max="963" width="16.28515625" style="6" customWidth="1"/>
    <col min="964" max="964" width="13.7109375" style="6" customWidth="1"/>
    <col min="965" max="965" width="8.5703125" style="6" customWidth="1"/>
    <col min="966" max="966" width="15" style="6" customWidth="1"/>
    <col min="967" max="967" width="17.5703125" style="6" customWidth="1"/>
    <col min="968" max="968" width="26.5703125" style="6" customWidth="1"/>
    <col min="969" max="969" width="25.28515625" style="6" customWidth="1"/>
    <col min="970" max="971" width="17.5703125" style="6" customWidth="1"/>
    <col min="972" max="972" width="12.42578125" style="6" customWidth="1"/>
    <col min="973" max="973" width="17.5703125" style="6" customWidth="1"/>
    <col min="974" max="974" width="12.42578125" style="6" customWidth="1"/>
    <col min="975" max="975" width="15" style="6" customWidth="1"/>
    <col min="976" max="976" width="16.28515625" style="6" customWidth="1"/>
    <col min="977" max="978" width="17.5703125" style="6" customWidth="1"/>
    <col min="979" max="979" width="27.85546875" style="6" customWidth="1"/>
    <col min="980" max="980" width="13.7109375" style="6" customWidth="1"/>
    <col min="981" max="982" width="17.5703125" style="6" customWidth="1"/>
    <col min="983" max="983" width="15" style="6" customWidth="1"/>
    <col min="984" max="985" width="12.42578125" style="6" customWidth="1"/>
    <col min="986" max="987" width="17.5703125" style="6" customWidth="1"/>
    <col min="988" max="988" width="22.7109375" style="6" customWidth="1"/>
    <col min="989" max="989" width="17.5703125" style="6" customWidth="1"/>
    <col min="990" max="990" width="15" style="6" customWidth="1"/>
    <col min="991" max="991" width="17.5703125" style="6" customWidth="1"/>
    <col min="992" max="992" width="12.42578125" style="6" customWidth="1"/>
    <col min="993" max="993" width="34.28515625" style="6" customWidth="1"/>
    <col min="994" max="994" width="29.140625" style="6" customWidth="1"/>
    <col min="995" max="996" width="18.85546875" style="6" customWidth="1"/>
    <col min="997" max="997" width="12.42578125" style="6" customWidth="1"/>
    <col min="998" max="998" width="20.140625" style="6" customWidth="1"/>
    <col min="999" max="999" width="16.28515625" style="6" customWidth="1"/>
    <col min="1000" max="1000" width="17.5703125" style="6" customWidth="1"/>
    <col min="1001" max="1182" width="12.42578125" style="6" customWidth="1"/>
    <col min="1183" max="1183" width="20.140625" style="6" customWidth="1"/>
    <col min="1184" max="1184" width="26.5703125" style="6" customWidth="1"/>
    <col min="1185" max="1185" width="29.140625" style="6" customWidth="1"/>
    <col min="1186" max="1187" width="13.7109375" style="6" customWidth="1"/>
    <col min="1188" max="1188" width="17.5703125" style="6" customWidth="1"/>
    <col min="1189" max="1189" width="12.42578125" style="6" customWidth="1"/>
    <col min="1190" max="1190" width="20.140625" style="6" customWidth="1"/>
    <col min="1191" max="1191" width="15" style="6" customWidth="1"/>
    <col min="1192" max="1192" width="12.42578125" style="6" customWidth="1"/>
    <col min="1193" max="1193" width="17.570312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8.85546875" style="6" customWidth="1"/>
    <col min="1199" max="1199" width="11.140625" style="6" customWidth="1"/>
    <col min="1200" max="1200" width="20.140625" style="6" customWidth="1"/>
    <col min="1201" max="1201" width="27.85546875" style="6" customWidth="1"/>
    <col min="1202" max="1202" width="17.5703125" style="6" customWidth="1"/>
    <col min="1203" max="1204" width="8.5703125" style="6" customWidth="1"/>
    <col min="1205" max="1205" width="16.28515625" style="6" customWidth="1"/>
    <col min="1206" max="1206" width="15" style="6" customWidth="1"/>
    <col min="1207" max="1207" width="17.5703125" style="6" customWidth="1"/>
    <col min="1208" max="1208" width="12.42578125" style="6" customWidth="1"/>
    <col min="1209" max="1209" width="15" style="6" customWidth="1"/>
    <col min="1210" max="1210" width="12.42578125" style="6" customWidth="1"/>
    <col min="1211" max="1211" width="6" style="6" customWidth="1"/>
    <col min="1212" max="1212" width="22.7109375" style="6" customWidth="1"/>
    <col min="1213" max="1213" width="31.7109375" style="6" customWidth="1"/>
    <col min="1214" max="1214" width="13.7109375" style="6" customWidth="1"/>
    <col min="1215" max="1215" width="16.28515625" style="6" customWidth="1"/>
    <col min="1216" max="1216" width="22.7109375" style="6" customWidth="1"/>
    <col min="1217" max="1217" width="21.42578125" style="6" customWidth="1"/>
    <col min="1218" max="1218" width="17.5703125" style="6" customWidth="1"/>
    <col min="1219" max="1219" width="16.28515625" style="6" customWidth="1"/>
    <col min="1220" max="1220" width="13.7109375" style="6" customWidth="1"/>
    <col min="1221" max="1221" width="8.5703125" style="6" customWidth="1"/>
    <col min="1222" max="1222" width="15" style="6" customWidth="1"/>
    <col min="1223" max="1223" width="17.5703125" style="6" customWidth="1"/>
    <col min="1224" max="1224" width="26.5703125" style="6" customWidth="1"/>
    <col min="1225" max="1225" width="25.28515625" style="6" customWidth="1"/>
    <col min="1226" max="1227" width="17.5703125" style="6" customWidth="1"/>
    <col min="1228" max="1228" width="12.42578125" style="6" customWidth="1"/>
    <col min="1229" max="1229" width="17.5703125" style="6" customWidth="1"/>
    <col min="1230" max="1230" width="12.42578125" style="6" customWidth="1"/>
    <col min="1231" max="1231" width="15" style="6" customWidth="1"/>
    <col min="1232" max="1232" width="16.28515625" style="6" customWidth="1"/>
    <col min="1233" max="1234" width="17.5703125" style="6" customWidth="1"/>
    <col min="1235" max="1235" width="27.85546875" style="6" customWidth="1"/>
    <col min="1236" max="1236" width="13.7109375" style="6" customWidth="1"/>
    <col min="1237" max="1238" width="17.5703125" style="6" customWidth="1"/>
    <col min="1239" max="1239" width="15" style="6" customWidth="1"/>
    <col min="1240" max="1241" width="12.42578125" style="6" customWidth="1"/>
    <col min="1242" max="1243" width="17.5703125" style="6" customWidth="1"/>
    <col min="1244" max="1244" width="22.7109375" style="6" customWidth="1"/>
    <col min="1245" max="1245" width="17.5703125" style="6" customWidth="1"/>
    <col min="1246" max="1246" width="15" style="6" customWidth="1"/>
    <col min="1247" max="1247" width="17.5703125" style="6" customWidth="1"/>
    <col min="1248" max="1248" width="12.42578125" style="6" customWidth="1"/>
    <col min="1249" max="1249" width="34.28515625" style="6" customWidth="1"/>
    <col min="1250" max="1250" width="29.140625" style="6" customWidth="1"/>
    <col min="1251" max="1252" width="18.85546875" style="6" customWidth="1"/>
    <col min="1253" max="1253" width="12.42578125" style="6" customWidth="1"/>
    <col min="1254" max="1254" width="20.140625" style="6" customWidth="1"/>
    <col min="1255" max="1255" width="16.28515625" style="6" customWidth="1"/>
    <col min="1256" max="1256" width="17.5703125" style="6" customWidth="1"/>
    <col min="1257" max="1438" width="12.42578125" style="6" customWidth="1"/>
    <col min="1439" max="1439" width="20.140625" style="6" customWidth="1"/>
    <col min="1440" max="1440" width="26.5703125" style="6" customWidth="1"/>
    <col min="1441" max="1441" width="29.140625" style="6" customWidth="1"/>
    <col min="1442" max="1443" width="13.7109375" style="6" customWidth="1"/>
    <col min="1444" max="1444" width="17.5703125" style="6" customWidth="1"/>
    <col min="1445" max="1445" width="12.42578125" style="6" customWidth="1"/>
    <col min="1446" max="1446" width="20.140625" style="6" customWidth="1"/>
    <col min="1447" max="1447" width="15" style="6" customWidth="1"/>
    <col min="1448" max="1448" width="12.42578125" style="6" customWidth="1"/>
    <col min="1449" max="1449" width="17.570312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8.85546875" style="6" customWidth="1"/>
    <col min="1455" max="1455" width="11.140625" style="6" customWidth="1"/>
    <col min="1456" max="1456" width="20.140625" style="6" customWidth="1"/>
    <col min="1457" max="1457" width="27.85546875" style="6" customWidth="1"/>
    <col min="1458" max="1458" width="17.5703125" style="6" customWidth="1"/>
    <col min="1459" max="1460" width="8.5703125" style="6" customWidth="1"/>
    <col min="1461" max="1461" width="16.28515625" style="6" customWidth="1"/>
    <col min="1462" max="1462" width="15" style="6" customWidth="1"/>
    <col min="1463" max="1463" width="17.5703125" style="6" customWidth="1"/>
    <col min="1464" max="1464" width="12.42578125" style="6" customWidth="1"/>
    <col min="1465" max="1465" width="15" style="6" customWidth="1"/>
    <col min="1466" max="1466" width="12.42578125" style="6" customWidth="1"/>
    <col min="1467" max="1467" width="6" style="6" customWidth="1"/>
    <col min="1468" max="1468" width="22.7109375" style="6" customWidth="1"/>
    <col min="1469" max="1469" width="31.7109375" style="6" customWidth="1"/>
    <col min="1470" max="1470" width="13.7109375" style="6" customWidth="1"/>
    <col min="1471" max="1471" width="16.28515625" style="6" customWidth="1"/>
    <col min="1472" max="1472" width="22.7109375" style="6" customWidth="1"/>
    <col min="1473" max="1473" width="21.42578125" style="6" customWidth="1"/>
    <col min="1474" max="1474" width="17.5703125" style="6" customWidth="1"/>
    <col min="1475" max="1475" width="16.28515625" style="6" customWidth="1"/>
    <col min="1476" max="1476" width="13.7109375" style="6" customWidth="1"/>
    <col min="1477" max="1477" width="8.5703125" style="6" customWidth="1"/>
    <col min="1478" max="1478" width="15" style="6" customWidth="1"/>
    <col min="1479" max="1479" width="17.5703125" style="6" customWidth="1"/>
    <col min="1480" max="1480" width="26.5703125" style="6" customWidth="1"/>
    <col min="1481" max="1481" width="25.28515625" style="6" customWidth="1"/>
    <col min="1482" max="1483" width="17.5703125" style="6" customWidth="1"/>
    <col min="1484" max="1484" width="12.42578125" style="6" customWidth="1"/>
    <col min="1485" max="1485" width="17.5703125" style="6" customWidth="1"/>
    <col min="1486" max="1486" width="12.42578125" style="6" customWidth="1"/>
    <col min="1487" max="1487" width="15" style="6" customWidth="1"/>
    <col min="1488" max="1488" width="16.28515625" style="6" customWidth="1"/>
    <col min="1489" max="1490" width="17.5703125" style="6" customWidth="1"/>
    <col min="1491" max="1491" width="27.85546875" style="6" customWidth="1"/>
    <col min="1492" max="1492" width="13.7109375" style="6" customWidth="1"/>
    <col min="1493" max="1494" width="17.5703125" style="6" customWidth="1"/>
    <col min="1495" max="1495" width="15" style="6" customWidth="1"/>
    <col min="1496" max="1497" width="12.42578125" style="6" customWidth="1"/>
    <col min="1498" max="1499" width="17.5703125" style="6" customWidth="1"/>
    <col min="1500" max="1500" width="22.7109375" style="6" customWidth="1"/>
    <col min="1501" max="1501" width="17.5703125" style="6" customWidth="1"/>
    <col min="1502" max="1502" width="15" style="6" customWidth="1"/>
    <col min="1503" max="1503" width="17.5703125" style="6" customWidth="1"/>
    <col min="1504" max="1504" width="12.42578125" style="6" customWidth="1"/>
    <col min="1505" max="1505" width="34.28515625" style="6" customWidth="1"/>
    <col min="1506" max="1506" width="29.140625" style="6" customWidth="1"/>
    <col min="1507" max="1508" width="18.85546875" style="6" customWidth="1"/>
    <col min="1509" max="1509" width="12.42578125" style="6" customWidth="1"/>
    <col min="1510" max="1510" width="20.140625" style="6" customWidth="1"/>
    <col min="1511" max="1511" width="16.28515625" style="6" customWidth="1"/>
    <col min="1512" max="1512" width="17.5703125" style="6" customWidth="1"/>
    <col min="1513" max="1694" width="12.42578125" style="6" customWidth="1"/>
    <col min="1695" max="1695" width="20.140625" style="6" customWidth="1"/>
    <col min="1696" max="1696" width="26.5703125" style="6" customWidth="1"/>
    <col min="1697" max="1697" width="29.140625" style="6" customWidth="1"/>
    <col min="1698" max="1699" width="13.7109375" style="6" customWidth="1"/>
    <col min="1700" max="1700" width="17.5703125" style="6" customWidth="1"/>
    <col min="1701" max="1701" width="12.42578125" style="6" customWidth="1"/>
    <col min="1702" max="1702" width="20.140625" style="6" customWidth="1"/>
    <col min="1703" max="1703" width="15" style="6" customWidth="1"/>
    <col min="1704" max="1704" width="12.42578125" style="6" customWidth="1"/>
    <col min="1705" max="1705" width="17.570312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8.85546875" style="6" customWidth="1"/>
    <col min="1711" max="1711" width="11.140625" style="6" customWidth="1"/>
    <col min="1712" max="1712" width="20.140625" style="6" customWidth="1"/>
    <col min="1713" max="1713" width="27.85546875" style="6" customWidth="1"/>
    <col min="1714" max="1714" width="17.5703125" style="6" customWidth="1"/>
    <col min="1715" max="1716" width="8.5703125" style="6" customWidth="1"/>
    <col min="1717" max="1717" width="16.28515625" style="6" customWidth="1"/>
    <col min="1718" max="1718" width="15" style="6" customWidth="1"/>
    <col min="1719" max="1719" width="17.5703125" style="6" customWidth="1"/>
    <col min="1720" max="1720" width="12.42578125" style="6" customWidth="1"/>
    <col min="1721" max="1721" width="15" style="6" customWidth="1"/>
    <col min="1722" max="1722" width="12.42578125" style="6" customWidth="1"/>
    <col min="1723" max="1723" width="6" style="6" customWidth="1"/>
    <col min="1724" max="1724" width="22.7109375" style="6" customWidth="1"/>
    <col min="1725" max="1725" width="31.7109375" style="6" customWidth="1"/>
    <col min="1726" max="1726" width="13.7109375" style="6" customWidth="1"/>
    <col min="1727" max="1727" width="16.28515625" style="6" customWidth="1"/>
    <col min="1728" max="1728" width="22.7109375" style="6" customWidth="1"/>
    <col min="1729" max="1729" width="21.42578125" style="6" customWidth="1"/>
    <col min="1730" max="1730" width="17.5703125" style="6" customWidth="1"/>
    <col min="1731" max="1731" width="16.28515625" style="6" customWidth="1"/>
    <col min="1732" max="1732" width="13.7109375" style="6" customWidth="1"/>
    <col min="1733" max="1733" width="8.5703125" style="6" customWidth="1"/>
    <col min="1734" max="1734" width="15" style="6" customWidth="1"/>
    <col min="1735" max="1735" width="17.5703125" style="6" customWidth="1"/>
    <col min="1736" max="1736" width="26.5703125" style="6" customWidth="1"/>
    <col min="1737" max="1737" width="25.28515625" style="6" customWidth="1"/>
    <col min="1738" max="1739" width="17.5703125" style="6" customWidth="1"/>
    <col min="1740" max="1740" width="12.42578125" style="6" customWidth="1"/>
    <col min="1741" max="1741" width="17.5703125" style="6" customWidth="1"/>
    <col min="1742" max="1742" width="12.42578125" style="6" customWidth="1"/>
    <col min="1743" max="1743" width="15" style="6" customWidth="1"/>
    <col min="1744" max="1744" width="16.28515625" style="6" customWidth="1"/>
    <col min="1745" max="1746" width="17.5703125" style="6" customWidth="1"/>
    <col min="1747" max="1747" width="27.85546875" style="6" customWidth="1"/>
    <col min="1748" max="1748" width="13.7109375" style="6" customWidth="1"/>
    <col min="1749" max="1750" width="17.5703125" style="6" customWidth="1"/>
    <col min="1751" max="1751" width="15" style="6" customWidth="1"/>
    <col min="1752" max="1753" width="12.42578125" style="6" customWidth="1"/>
    <col min="1754" max="1755" width="17.5703125" style="6" customWidth="1"/>
    <col min="1756" max="1756" width="22.7109375" style="6" customWidth="1"/>
    <col min="1757" max="1757" width="17.5703125" style="6" customWidth="1"/>
    <col min="1758" max="1758" width="15" style="6" customWidth="1"/>
    <col min="1759" max="1759" width="17.5703125" style="6" customWidth="1"/>
    <col min="1760" max="1760" width="12.42578125" style="6" customWidth="1"/>
    <col min="1761" max="1761" width="34.28515625" style="6" customWidth="1"/>
    <col min="1762" max="1762" width="29.140625" style="6" customWidth="1"/>
    <col min="1763" max="1764" width="18.85546875" style="6" customWidth="1"/>
    <col min="1765" max="1765" width="12.42578125" style="6" customWidth="1"/>
    <col min="1766" max="1766" width="20.140625" style="6" customWidth="1"/>
    <col min="1767" max="1767" width="16.28515625" style="6" customWidth="1"/>
    <col min="1768" max="1768" width="17.5703125" style="6" customWidth="1"/>
    <col min="1769" max="1950" width="12.42578125" style="6" customWidth="1"/>
    <col min="1951" max="1951" width="20.140625" style="6" customWidth="1"/>
    <col min="1952" max="1952" width="26.5703125" style="6" customWidth="1"/>
    <col min="1953" max="1953" width="29.140625" style="6" customWidth="1"/>
    <col min="1954" max="1955" width="13.7109375" style="6" customWidth="1"/>
    <col min="1956" max="1956" width="17.5703125" style="6" customWidth="1"/>
    <col min="1957" max="1957" width="12.42578125" style="6" customWidth="1"/>
    <col min="1958" max="1958" width="20.140625" style="6" customWidth="1"/>
    <col min="1959" max="1959" width="15" style="6" customWidth="1"/>
    <col min="1960" max="1960" width="12.42578125" style="6" customWidth="1"/>
    <col min="1961" max="1961" width="17.570312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8.85546875" style="6" customWidth="1"/>
    <col min="1967" max="1967" width="11.140625" style="6" customWidth="1"/>
    <col min="1968" max="1968" width="20.140625" style="6" customWidth="1"/>
    <col min="1969" max="1969" width="27.85546875" style="6" customWidth="1"/>
    <col min="1970" max="1970" width="17.5703125" style="6" customWidth="1"/>
    <col min="1971" max="1972" width="8.5703125" style="6" customWidth="1"/>
    <col min="1973" max="1973" width="16.28515625" style="6" customWidth="1"/>
    <col min="1974" max="1974" width="15" style="6" customWidth="1"/>
    <col min="1975" max="1975" width="17.5703125" style="6" customWidth="1"/>
    <col min="1976" max="1976" width="12.42578125" style="6" customWidth="1"/>
    <col min="1977" max="1977" width="15" style="6" customWidth="1"/>
    <col min="1978" max="1978" width="12.42578125" style="6" customWidth="1"/>
    <col min="1979" max="1979" width="6" style="6" customWidth="1"/>
    <col min="1980" max="1980" width="22.7109375" style="6" customWidth="1"/>
    <col min="1981" max="1981" width="31.7109375" style="6" customWidth="1"/>
    <col min="1982" max="1982" width="13.7109375" style="6" customWidth="1"/>
    <col min="1983" max="1983" width="16.28515625" style="6" customWidth="1"/>
    <col min="1984" max="1984" width="22.7109375" style="6" customWidth="1"/>
    <col min="1985" max="1985" width="21.42578125" style="6" customWidth="1"/>
    <col min="1986" max="1986" width="17.5703125" style="6" customWidth="1"/>
    <col min="1987" max="1987" width="16.28515625" style="6" customWidth="1"/>
    <col min="1988" max="1988" width="13.7109375" style="6" customWidth="1"/>
    <col min="1989" max="1989" width="8.5703125" style="6" customWidth="1"/>
    <col min="1990" max="1990" width="15" style="6" customWidth="1"/>
    <col min="1991" max="1991" width="17.5703125" style="6" customWidth="1"/>
    <col min="1992" max="1992" width="26.5703125" style="6" customWidth="1"/>
    <col min="1993" max="1993" width="25.28515625" style="6" customWidth="1"/>
    <col min="1994" max="1995" width="17.5703125" style="6" customWidth="1"/>
    <col min="1996" max="1996" width="12.42578125" style="6" customWidth="1"/>
    <col min="1997" max="1997" width="17.5703125" style="6" customWidth="1"/>
    <col min="1998" max="1998" width="12.42578125" style="6" customWidth="1"/>
    <col min="1999" max="1999" width="15" style="6" customWidth="1"/>
    <col min="2000" max="2000" width="16.28515625" style="6" customWidth="1"/>
    <col min="2001" max="2002" width="17.5703125" style="6" customWidth="1"/>
    <col min="2003" max="2003" width="27.85546875" style="6" customWidth="1"/>
    <col min="2004" max="2004" width="13.7109375" style="6" customWidth="1"/>
    <col min="2005" max="2006" width="17.5703125" style="6" customWidth="1"/>
    <col min="2007" max="2007" width="15" style="6" customWidth="1"/>
    <col min="2008" max="2009" width="12.42578125" style="6" customWidth="1"/>
    <col min="2010" max="2011" width="17.5703125" style="6" customWidth="1"/>
    <col min="2012" max="2012" width="22.7109375" style="6" customWidth="1"/>
    <col min="2013" max="2013" width="17.5703125" style="6" customWidth="1"/>
    <col min="2014" max="2014" width="15" style="6" customWidth="1"/>
    <col min="2015" max="2015" width="17.5703125" style="6" customWidth="1"/>
    <col min="2016" max="2016" width="12.42578125" style="6" customWidth="1"/>
    <col min="2017" max="2017" width="34.28515625" style="6" customWidth="1"/>
    <col min="2018" max="2018" width="29.140625" style="6" customWidth="1"/>
    <col min="2019" max="2020" width="18.85546875" style="6" customWidth="1"/>
    <col min="2021" max="2021" width="12.42578125" style="6" customWidth="1"/>
    <col min="2022" max="2022" width="20.140625" style="6" customWidth="1"/>
    <col min="2023" max="2023" width="16.28515625" style="6" customWidth="1"/>
    <col min="2024" max="2024" width="17.5703125" style="6" customWidth="1"/>
    <col min="2025" max="2206" width="12.42578125" style="6" customWidth="1"/>
    <col min="2207" max="2207" width="20.140625" style="6" customWidth="1"/>
    <col min="2208" max="2208" width="26.5703125" style="6" customWidth="1"/>
    <col min="2209" max="2209" width="29.140625" style="6" customWidth="1"/>
    <col min="2210" max="2211" width="13.7109375" style="6" customWidth="1"/>
    <col min="2212" max="2212" width="17.5703125" style="6" customWidth="1"/>
    <col min="2213" max="2213" width="12.42578125" style="6" customWidth="1"/>
    <col min="2214" max="2214" width="20.140625" style="6" customWidth="1"/>
    <col min="2215" max="2215" width="15" style="6" customWidth="1"/>
    <col min="2216" max="2216" width="12.42578125" style="6" customWidth="1"/>
    <col min="2217" max="2217" width="17.570312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8.85546875" style="6" customWidth="1"/>
    <col min="2223" max="2223" width="11.140625" style="6" customWidth="1"/>
    <col min="2224" max="2224" width="20.140625" style="6" customWidth="1"/>
    <col min="2225" max="2225" width="27.85546875" style="6" customWidth="1"/>
    <col min="2226" max="2226" width="17.5703125" style="6" customWidth="1"/>
    <col min="2227" max="2228" width="8.5703125" style="6" customWidth="1"/>
    <col min="2229" max="2229" width="16.28515625" style="6" customWidth="1"/>
    <col min="2230" max="2230" width="15" style="6" customWidth="1"/>
    <col min="2231" max="2231" width="17.5703125" style="6" customWidth="1"/>
    <col min="2232" max="2232" width="12.42578125" style="6" customWidth="1"/>
    <col min="2233" max="2233" width="15" style="6" customWidth="1"/>
    <col min="2234" max="2234" width="12.42578125" style="6" customWidth="1"/>
    <col min="2235" max="2235" width="6" style="6" customWidth="1"/>
    <col min="2236" max="2236" width="22.7109375" style="6" customWidth="1"/>
    <col min="2237" max="2237" width="31.7109375" style="6" customWidth="1"/>
    <col min="2238" max="2238" width="13.7109375" style="6" customWidth="1"/>
    <col min="2239" max="2239" width="16.28515625" style="6" customWidth="1"/>
    <col min="2240" max="2240" width="22.7109375" style="6" customWidth="1"/>
    <col min="2241" max="2241" width="21.42578125" style="6" customWidth="1"/>
    <col min="2242" max="2242" width="17.5703125" style="6" customWidth="1"/>
    <col min="2243" max="2243" width="16.28515625" style="6" customWidth="1"/>
    <col min="2244" max="2244" width="13.7109375" style="6" customWidth="1"/>
    <col min="2245" max="2245" width="8.5703125" style="6" customWidth="1"/>
    <col min="2246" max="2246" width="15" style="6" customWidth="1"/>
    <col min="2247" max="2247" width="17.5703125" style="6" customWidth="1"/>
    <col min="2248" max="2248" width="26.5703125" style="6" customWidth="1"/>
    <col min="2249" max="2249" width="25.28515625" style="6" customWidth="1"/>
    <col min="2250" max="2251" width="17.5703125" style="6" customWidth="1"/>
    <col min="2252" max="2252" width="12.42578125" style="6" customWidth="1"/>
    <col min="2253" max="2253" width="17.5703125" style="6" customWidth="1"/>
    <col min="2254" max="2254" width="12.42578125" style="6" customWidth="1"/>
    <col min="2255" max="2255" width="15" style="6" customWidth="1"/>
    <col min="2256" max="2256" width="16.28515625" style="6" customWidth="1"/>
    <col min="2257" max="2258" width="17.5703125" style="6" customWidth="1"/>
    <col min="2259" max="2259" width="27.85546875" style="6" customWidth="1"/>
    <col min="2260" max="2260" width="13.7109375" style="6" customWidth="1"/>
    <col min="2261" max="2262" width="17.5703125" style="6" customWidth="1"/>
    <col min="2263" max="2263" width="15" style="6" customWidth="1"/>
    <col min="2264" max="2265" width="12.42578125" style="6" customWidth="1"/>
    <col min="2266" max="2267" width="17.5703125" style="6" customWidth="1"/>
    <col min="2268" max="2268" width="22.7109375" style="6" customWidth="1"/>
    <col min="2269" max="2269" width="17.5703125" style="6" customWidth="1"/>
    <col min="2270" max="2270" width="15" style="6" customWidth="1"/>
    <col min="2271" max="2271" width="17.5703125" style="6" customWidth="1"/>
    <col min="2272" max="2272" width="12.42578125" style="6" customWidth="1"/>
    <col min="2273" max="2273" width="34.28515625" style="6" customWidth="1"/>
    <col min="2274" max="2274" width="29.140625" style="6" customWidth="1"/>
    <col min="2275" max="2276" width="18.85546875" style="6" customWidth="1"/>
    <col min="2277" max="2277" width="12.42578125" style="6" customWidth="1"/>
    <col min="2278" max="2278" width="20.140625" style="6" customWidth="1"/>
    <col min="2279" max="2279" width="16.28515625" style="6" customWidth="1"/>
    <col min="2280" max="2280" width="17.5703125" style="6" customWidth="1"/>
    <col min="2281" max="2462" width="12.42578125" style="6" customWidth="1"/>
    <col min="2463" max="2463" width="20.140625" style="6" customWidth="1"/>
    <col min="2464" max="2464" width="26.5703125" style="6" customWidth="1"/>
    <col min="2465" max="2465" width="29.140625" style="6" customWidth="1"/>
    <col min="2466" max="2467" width="13.7109375" style="6" customWidth="1"/>
    <col min="2468" max="2468" width="17.5703125" style="6" customWidth="1"/>
    <col min="2469" max="2469" width="12.42578125" style="6" customWidth="1"/>
    <col min="2470" max="2470" width="20.140625" style="6" customWidth="1"/>
    <col min="2471" max="2471" width="15" style="6" customWidth="1"/>
    <col min="2472" max="2472" width="12.42578125" style="6" customWidth="1"/>
    <col min="2473" max="2473" width="17.570312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8.85546875" style="6" customWidth="1"/>
    <col min="2479" max="2479" width="11.140625" style="6" customWidth="1"/>
    <col min="2480" max="2480" width="20.140625" style="6" customWidth="1"/>
    <col min="2481" max="2481" width="27.85546875" style="6" customWidth="1"/>
    <col min="2482" max="2482" width="17.5703125" style="6" customWidth="1"/>
    <col min="2483" max="2484" width="8.5703125" style="6" customWidth="1"/>
    <col min="2485" max="2485" width="16.28515625" style="6" customWidth="1"/>
    <col min="2486" max="2486" width="15" style="6" customWidth="1"/>
    <col min="2487" max="2487" width="17.5703125" style="6" customWidth="1"/>
    <col min="2488" max="2488" width="12.42578125" style="6" customWidth="1"/>
    <col min="2489" max="2489" width="15" style="6" customWidth="1"/>
    <col min="2490" max="2490" width="12.42578125" style="6" customWidth="1"/>
    <col min="2491" max="2491" width="6" style="6" customWidth="1"/>
    <col min="2492" max="2492" width="22.7109375" style="6" customWidth="1"/>
    <col min="2493" max="2493" width="31.7109375" style="6" customWidth="1"/>
    <col min="2494" max="2494" width="13.7109375" style="6" customWidth="1"/>
    <col min="2495" max="2495" width="16.28515625" style="6" customWidth="1"/>
    <col min="2496" max="2496" width="22.7109375" style="6" customWidth="1"/>
    <col min="2497" max="2497" width="21.42578125" style="6" customWidth="1"/>
    <col min="2498" max="2498" width="17.5703125" style="6" customWidth="1"/>
    <col min="2499" max="2499" width="16.28515625" style="6" customWidth="1"/>
    <col min="2500" max="2500" width="13.7109375" style="6" customWidth="1"/>
    <col min="2501" max="2501" width="8.5703125" style="6" customWidth="1"/>
    <col min="2502" max="2502" width="15" style="6" customWidth="1"/>
    <col min="2503" max="2503" width="17.5703125" style="6" customWidth="1"/>
    <col min="2504" max="2504" width="26.5703125" style="6" customWidth="1"/>
    <col min="2505" max="2505" width="25.28515625" style="6" customWidth="1"/>
    <col min="2506" max="2507" width="17.5703125" style="6" customWidth="1"/>
    <col min="2508" max="2508" width="12.42578125" style="6" customWidth="1"/>
    <col min="2509" max="2509" width="17.5703125" style="6" customWidth="1"/>
    <col min="2510" max="2510" width="12.42578125" style="6" customWidth="1"/>
    <col min="2511" max="2511" width="15" style="6" customWidth="1"/>
    <col min="2512" max="2512" width="16.28515625" style="6" customWidth="1"/>
    <col min="2513" max="2514" width="17.5703125" style="6" customWidth="1"/>
    <col min="2515" max="2515" width="27.85546875" style="6" customWidth="1"/>
    <col min="2516" max="2516" width="13.7109375" style="6" customWidth="1"/>
    <col min="2517" max="2518" width="17.5703125" style="6" customWidth="1"/>
    <col min="2519" max="2519" width="15" style="6" customWidth="1"/>
    <col min="2520" max="2521" width="12.42578125" style="6" customWidth="1"/>
    <col min="2522" max="2523" width="17.5703125" style="6" customWidth="1"/>
    <col min="2524" max="2524" width="22.7109375" style="6" customWidth="1"/>
    <col min="2525" max="2525" width="17.5703125" style="6" customWidth="1"/>
    <col min="2526" max="2526" width="15" style="6" customWidth="1"/>
    <col min="2527" max="2527" width="17.5703125" style="6" customWidth="1"/>
    <col min="2528" max="2528" width="12.42578125" style="6" customWidth="1"/>
    <col min="2529" max="2529" width="34.28515625" style="6" customWidth="1"/>
    <col min="2530" max="2530" width="29.140625" style="6" customWidth="1"/>
    <col min="2531" max="2532" width="18.85546875" style="6" customWidth="1"/>
    <col min="2533" max="2533" width="12.42578125" style="6" customWidth="1"/>
    <col min="2534" max="2534" width="20.140625" style="6" customWidth="1"/>
    <col min="2535" max="2535" width="16.28515625" style="6" customWidth="1"/>
    <col min="2536" max="2536" width="17.5703125" style="6" customWidth="1"/>
    <col min="2537" max="2718" width="12.42578125" style="6" customWidth="1"/>
    <col min="2719" max="2719" width="20.140625" style="6" customWidth="1"/>
    <col min="2720" max="2720" width="26.5703125" style="6" customWidth="1"/>
    <col min="2721" max="2721" width="29.140625" style="6" customWidth="1"/>
    <col min="2722" max="2723" width="13.7109375" style="6" customWidth="1"/>
    <col min="2724" max="2724" width="17.5703125" style="6" customWidth="1"/>
    <col min="2725" max="2725" width="12.42578125" style="6" customWidth="1"/>
    <col min="2726" max="2726" width="20.140625" style="6" customWidth="1"/>
    <col min="2727" max="2727" width="15" style="6" customWidth="1"/>
    <col min="2728" max="2728" width="12.42578125" style="6" customWidth="1"/>
    <col min="2729" max="2729" width="17.570312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8.85546875" style="6" customWidth="1"/>
    <col min="2735" max="2735" width="11.140625" style="6" customWidth="1"/>
    <col min="2736" max="2736" width="20.140625" style="6" customWidth="1"/>
    <col min="2737" max="2737" width="27.85546875" style="6" customWidth="1"/>
    <col min="2738" max="2738" width="17.5703125" style="6" customWidth="1"/>
    <col min="2739" max="2740" width="8.5703125" style="6" customWidth="1"/>
    <col min="2741" max="2741" width="16.28515625" style="6" customWidth="1"/>
    <col min="2742" max="2742" width="15" style="6" customWidth="1"/>
    <col min="2743" max="2743" width="17.5703125" style="6" customWidth="1"/>
    <col min="2744" max="2744" width="12.42578125" style="6" customWidth="1"/>
    <col min="2745" max="2745" width="15" style="6" customWidth="1"/>
    <col min="2746" max="2746" width="12.42578125" style="6" customWidth="1"/>
    <col min="2747" max="2747" width="6" style="6" customWidth="1"/>
    <col min="2748" max="2748" width="22.7109375" style="6" customWidth="1"/>
    <col min="2749" max="2749" width="31.7109375" style="6" customWidth="1"/>
    <col min="2750" max="2750" width="13.7109375" style="6" customWidth="1"/>
    <col min="2751" max="2751" width="16.28515625" style="6" customWidth="1"/>
    <col min="2752" max="2752" width="22.7109375" style="6" customWidth="1"/>
    <col min="2753" max="2753" width="21.42578125" style="6" customWidth="1"/>
    <col min="2754" max="2754" width="17.5703125" style="6" customWidth="1"/>
    <col min="2755" max="2755" width="16.28515625" style="6" customWidth="1"/>
    <col min="2756" max="2756" width="13.7109375" style="6" customWidth="1"/>
    <col min="2757" max="2757" width="8.5703125" style="6" customWidth="1"/>
    <col min="2758" max="2758" width="15" style="6" customWidth="1"/>
    <col min="2759" max="2759" width="17.5703125" style="6" customWidth="1"/>
    <col min="2760" max="2760" width="26.5703125" style="6" customWidth="1"/>
    <col min="2761" max="2761" width="25.28515625" style="6" customWidth="1"/>
    <col min="2762" max="2763" width="17.5703125" style="6" customWidth="1"/>
    <col min="2764" max="2764" width="12.42578125" style="6" customWidth="1"/>
    <col min="2765" max="2765" width="17.5703125" style="6" customWidth="1"/>
    <col min="2766" max="2766" width="12.42578125" style="6" customWidth="1"/>
    <col min="2767" max="2767" width="15" style="6" customWidth="1"/>
    <col min="2768" max="2768" width="16.28515625" style="6" customWidth="1"/>
    <col min="2769" max="2770" width="17.5703125" style="6" customWidth="1"/>
    <col min="2771" max="2771" width="27.85546875" style="6" customWidth="1"/>
    <col min="2772" max="2772" width="13.7109375" style="6" customWidth="1"/>
    <col min="2773" max="2774" width="17.5703125" style="6" customWidth="1"/>
    <col min="2775" max="2775" width="15" style="6" customWidth="1"/>
    <col min="2776" max="2777" width="12.42578125" style="6" customWidth="1"/>
    <col min="2778" max="2779" width="17.5703125" style="6" customWidth="1"/>
    <col min="2780" max="2780" width="22.7109375" style="6" customWidth="1"/>
    <col min="2781" max="2781" width="17.5703125" style="6" customWidth="1"/>
    <col min="2782" max="2782" width="15" style="6" customWidth="1"/>
    <col min="2783" max="2783" width="17.5703125" style="6" customWidth="1"/>
    <col min="2784" max="2784" width="12.42578125" style="6" customWidth="1"/>
    <col min="2785" max="2785" width="34.28515625" style="6" customWidth="1"/>
    <col min="2786" max="2786" width="29.140625" style="6" customWidth="1"/>
    <col min="2787" max="2788" width="18.85546875" style="6" customWidth="1"/>
    <col min="2789" max="2789" width="12.42578125" style="6" customWidth="1"/>
    <col min="2790" max="2790" width="20.140625" style="6" customWidth="1"/>
    <col min="2791" max="2791" width="16.28515625" style="6" customWidth="1"/>
    <col min="2792" max="2792" width="17.5703125" style="6" customWidth="1"/>
    <col min="2793" max="2974" width="12.42578125" style="6" customWidth="1"/>
    <col min="2975" max="2975" width="20.140625" style="6" customWidth="1"/>
    <col min="2976" max="2976" width="26.5703125" style="6" customWidth="1"/>
    <col min="2977" max="2977" width="29.140625" style="6" customWidth="1"/>
    <col min="2978" max="2979" width="13.7109375" style="6" customWidth="1"/>
    <col min="2980" max="2980" width="17.5703125" style="6" customWidth="1"/>
    <col min="2981" max="2981" width="12.42578125" style="6" customWidth="1"/>
    <col min="2982" max="2982" width="20.140625" style="6" customWidth="1"/>
    <col min="2983" max="2983" width="15" style="6" customWidth="1"/>
    <col min="2984" max="2984" width="12.42578125" style="6" customWidth="1"/>
    <col min="2985" max="2985" width="17.570312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8.85546875" style="6" customWidth="1"/>
    <col min="2991" max="2991" width="11.140625" style="6" customWidth="1"/>
    <col min="2992" max="2992" width="20.140625" style="6" customWidth="1"/>
    <col min="2993" max="2993" width="27.85546875" style="6" customWidth="1"/>
    <col min="2994" max="2994" width="17.5703125" style="6" customWidth="1"/>
    <col min="2995" max="2996" width="8.5703125" style="6" customWidth="1"/>
    <col min="2997" max="2997" width="16.28515625" style="6" customWidth="1"/>
    <col min="2998" max="2998" width="15" style="6" customWidth="1"/>
    <col min="2999" max="2999" width="17.5703125" style="6" customWidth="1"/>
    <col min="3000" max="3000" width="12.42578125" style="6" customWidth="1"/>
    <col min="3001" max="3001" width="15" style="6" customWidth="1"/>
    <col min="3002" max="3002" width="12.42578125" style="6" customWidth="1"/>
    <col min="3003" max="3003" width="6" style="6" customWidth="1"/>
    <col min="3004" max="3004" width="22.7109375" style="6" customWidth="1"/>
    <col min="3005" max="3005" width="31.7109375" style="6" customWidth="1"/>
    <col min="3006" max="3006" width="13.7109375" style="6" customWidth="1"/>
    <col min="3007" max="3007" width="16.28515625" style="6" customWidth="1"/>
    <col min="3008" max="3008" width="22.7109375" style="6" customWidth="1"/>
    <col min="3009" max="3009" width="21.42578125" style="6" customWidth="1"/>
    <col min="3010" max="3010" width="17.5703125" style="6" customWidth="1"/>
    <col min="3011" max="3011" width="16.28515625" style="6" customWidth="1"/>
    <col min="3012" max="3012" width="13.7109375" style="6" customWidth="1"/>
    <col min="3013" max="3013" width="8.5703125" style="6" customWidth="1"/>
    <col min="3014" max="3014" width="15" style="6" customWidth="1"/>
    <col min="3015" max="3015" width="17.5703125" style="6" customWidth="1"/>
    <col min="3016" max="3016" width="26.5703125" style="6" customWidth="1"/>
    <col min="3017" max="3017" width="25.28515625" style="6" customWidth="1"/>
    <col min="3018" max="3019" width="17.5703125" style="6" customWidth="1"/>
    <col min="3020" max="3020" width="12.42578125" style="6" customWidth="1"/>
    <col min="3021" max="3021" width="17.5703125" style="6" customWidth="1"/>
    <col min="3022" max="3022" width="12.42578125" style="6" customWidth="1"/>
    <col min="3023" max="3023" width="15" style="6" customWidth="1"/>
    <col min="3024" max="3024" width="16.28515625" style="6" customWidth="1"/>
    <col min="3025" max="3026" width="17.5703125" style="6" customWidth="1"/>
    <col min="3027" max="3027" width="27.85546875" style="6" customWidth="1"/>
    <col min="3028" max="3028" width="13.7109375" style="6" customWidth="1"/>
    <col min="3029" max="3030" width="17.5703125" style="6" customWidth="1"/>
    <col min="3031" max="3031" width="15" style="6" customWidth="1"/>
    <col min="3032" max="3033" width="12.42578125" style="6" customWidth="1"/>
    <col min="3034" max="3035" width="17.5703125" style="6" customWidth="1"/>
    <col min="3036" max="3036" width="22.7109375" style="6" customWidth="1"/>
    <col min="3037" max="3037" width="17.5703125" style="6" customWidth="1"/>
    <col min="3038" max="3038" width="15" style="6" customWidth="1"/>
    <col min="3039" max="3039" width="17.5703125" style="6" customWidth="1"/>
    <col min="3040" max="3040" width="12.42578125" style="6" customWidth="1"/>
    <col min="3041" max="3041" width="34.28515625" style="6" customWidth="1"/>
    <col min="3042" max="3042" width="29.140625" style="6" customWidth="1"/>
    <col min="3043" max="3044" width="18.85546875" style="6" customWidth="1"/>
    <col min="3045" max="3045" width="12.42578125" style="6" customWidth="1"/>
    <col min="3046" max="3046" width="20.140625" style="6" customWidth="1"/>
    <col min="3047" max="3047" width="16.28515625" style="6" customWidth="1"/>
    <col min="3048" max="3048" width="17.5703125" style="6" customWidth="1"/>
    <col min="3049" max="3230" width="12.42578125" style="6" customWidth="1"/>
    <col min="3231" max="3231" width="20.140625" style="6" customWidth="1"/>
    <col min="3232" max="3232" width="26.5703125" style="6" customWidth="1"/>
    <col min="3233" max="3233" width="29.140625" style="6" customWidth="1"/>
    <col min="3234" max="3235" width="13.7109375" style="6" customWidth="1"/>
    <col min="3236" max="3236" width="17.5703125" style="6" customWidth="1"/>
    <col min="3237" max="3237" width="12.42578125" style="6" customWidth="1"/>
    <col min="3238" max="3238" width="20.140625" style="6" customWidth="1"/>
    <col min="3239" max="3239" width="15" style="6" customWidth="1"/>
    <col min="3240" max="3240" width="12.42578125" style="6" customWidth="1"/>
    <col min="3241" max="3241" width="17.570312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8.85546875" style="6" customWidth="1"/>
    <col min="3247" max="3247" width="11.140625" style="6" customWidth="1"/>
    <col min="3248" max="3248" width="20.140625" style="6" customWidth="1"/>
    <col min="3249" max="3249" width="27.85546875" style="6" customWidth="1"/>
    <col min="3250" max="3250" width="17.5703125" style="6" customWidth="1"/>
    <col min="3251" max="3252" width="8.5703125" style="6" customWidth="1"/>
    <col min="3253" max="3253" width="16.28515625" style="6" customWidth="1"/>
    <col min="3254" max="3254" width="15" style="6" customWidth="1"/>
    <col min="3255" max="3255" width="17.5703125" style="6" customWidth="1"/>
    <col min="3256" max="3256" width="12.42578125" style="6" customWidth="1"/>
    <col min="3257" max="3257" width="15" style="6" customWidth="1"/>
    <col min="3258" max="3258" width="12.42578125" style="6" customWidth="1"/>
    <col min="3259" max="3259" width="6" style="6" customWidth="1"/>
    <col min="3260" max="3260" width="22.7109375" style="6" customWidth="1"/>
    <col min="3261" max="3261" width="31.7109375" style="6" customWidth="1"/>
    <col min="3262" max="3262" width="13.7109375" style="6" customWidth="1"/>
    <col min="3263" max="3263" width="16.28515625" style="6" customWidth="1"/>
    <col min="3264" max="3264" width="22.7109375" style="6" customWidth="1"/>
    <col min="3265" max="3265" width="21.42578125" style="6" customWidth="1"/>
    <col min="3266" max="3266" width="17.5703125" style="6" customWidth="1"/>
    <col min="3267" max="3267" width="16.28515625" style="6" customWidth="1"/>
    <col min="3268" max="3268" width="13.7109375" style="6" customWidth="1"/>
    <col min="3269" max="3269" width="8.5703125" style="6" customWidth="1"/>
    <col min="3270" max="3270" width="15" style="6" customWidth="1"/>
    <col min="3271" max="3271" width="17.5703125" style="6" customWidth="1"/>
    <col min="3272" max="3272" width="26.5703125" style="6" customWidth="1"/>
    <col min="3273" max="3273" width="25.28515625" style="6" customWidth="1"/>
    <col min="3274" max="3275" width="17.5703125" style="6" customWidth="1"/>
    <col min="3276" max="3276" width="12.42578125" style="6" customWidth="1"/>
    <col min="3277" max="3277" width="17.5703125" style="6" customWidth="1"/>
    <col min="3278" max="3278" width="12.42578125" style="6" customWidth="1"/>
    <col min="3279" max="3279" width="15" style="6" customWidth="1"/>
    <col min="3280" max="3280" width="16.28515625" style="6" customWidth="1"/>
    <col min="3281" max="3282" width="17.5703125" style="6" customWidth="1"/>
    <col min="3283" max="3283" width="27.85546875" style="6" customWidth="1"/>
    <col min="3284" max="3284" width="13.7109375" style="6" customWidth="1"/>
    <col min="3285" max="3286" width="17.5703125" style="6" customWidth="1"/>
    <col min="3287" max="3287" width="15" style="6" customWidth="1"/>
    <col min="3288" max="3289" width="12.42578125" style="6" customWidth="1"/>
    <col min="3290" max="3291" width="17.5703125" style="6" customWidth="1"/>
    <col min="3292" max="3292" width="22.7109375" style="6" customWidth="1"/>
    <col min="3293" max="3293" width="17.5703125" style="6" customWidth="1"/>
    <col min="3294" max="3294" width="15" style="6" customWidth="1"/>
    <col min="3295" max="3295" width="17.5703125" style="6" customWidth="1"/>
    <col min="3296" max="3296" width="12.42578125" style="6" customWidth="1"/>
    <col min="3297" max="3297" width="34.28515625" style="6" customWidth="1"/>
    <col min="3298" max="3298" width="29.140625" style="6" customWidth="1"/>
    <col min="3299" max="3300" width="18.85546875" style="6" customWidth="1"/>
    <col min="3301" max="3301" width="12.42578125" style="6" customWidth="1"/>
    <col min="3302" max="3302" width="20.140625" style="6" customWidth="1"/>
    <col min="3303" max="3303" width="16.28515625" style="6" customWidth="1"/>
    <col min="3304" max="3304" width="17.5703125" style="6" customWidth="1"/>
    <col min="3305" max="3486" width="12.42578125" style="6" customWidth="1"/>
    <col min="3487" max="3487" width="20.140625" style="6" customWidth="1"/>
    <col min="3488" max="3488" width="26.5703125" style="6" customWidth="1"/>
    <col min="3489" max="3489" width="29.140625" style="6" customWidth="1"/>
    <col min="3490" max="3491" width="13.7109375" style="6" customWidth="1"/>
    <col min="3492" max="3492" width="17.5703125" style="6" customWidth="1"/>
    <col min="3493" max="3493" width="12.42578125" style="6" customWidth="1"/>
    <col min="3494" max="3494" width="20.140625" style="6" customWidth="1"/>
    <col min="3495" max="3495" width="15" style="6" customWidth="1"/>
    <col min="3496" max="3496" width="12.42578125" style="6" customWidth="1"/>
    <col min="3497" max="3497" width="17.570312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8.85546875" style="6" customWidth="1"/>
    <col min="3503" max="3503" width="11.140625" style="6" customWidth="1"/>
    <col min="3504" max="3504" width="20.140625" style="6" customWidth="1"/>
    <col min="3505" max="3505" width="27.85546875" style="6" customWidth="1"/>
    <col min="3506" max="3506" width="17.5703125" style="6" customWidth="1"/>
    <col min="3507" max="3508" width="8.5703125" style="6" customWidth="1"/>
    <col min="3509" max="3509" width="16.28515625" style="6" customWidth="1"/>
    <col min="3510" max="3510" width="15" style="6" customWidth="1"/>
    <col min="3511" max="3511" width="17.5703125" style="6" customWidth="1"/>
    <col min="3512" max="3512" width="12.42578125" style="6" customWidth="1"/>
    <col min="3513" max="3513" width="15" style="6" customWidth="1"/>
    <col min="3514" max="3514" width="12.42578125" style="6" customWidth="1"/>
    <col min="3515" max="3515" width="6" style="6" customWidth="1"/>
    <col min="3516" max="3516" width="22.7109375" style="6" customWidth="1"/>
    <col min="3517" max="3517" width="31.7109375" style="6" customWidth="1"/>
    <col min="3518" max="3518" width="13.7109375" style="6" customWidth="1"/>
    <col min="3519" max="3519" width="16.28515625" style="6" customWidth="1"/>
    <col min="3520" max="3520" width="22.7109375" style="6" customWidth="1"/>
    <col min="3521" max="3521" width="21.42578125" style="6" customWidth="1"/>
    <col min="3522" max="3522" width="17.5703125" style="6" customWidth="1"/>
    <col min="3523" max="3523" width="16.28515625" style="6" customWidth="1"/>
    <col min="3524" max="3524" width="13.7109375" style="6" customWidth="1"/>
    <col min="3525" max="3525" width="8.5703125" style="6" customWidth="1"/>
    <col min="3526" max="3526" width="15" style="6" customWidth="1"/>
    <col min="3527" max="3527" width="17.5703125" style="6" customWidth="1"/>
    <col min="3528" max="3528" width="26.5703125" style="6" customWidth="1"/>
    <col min="3529" max="3529" width="25.28515625" style="6" customWidth="1"/>
    <col min="3530" max="3531" width="17.5703125" style="6" customWidth="1"/>
    <col min="3532" max="3532" width="12.42578125" style="6" customWidth="1"/>
    <col min="3533" max="3533" width="17.5703125" style="6" customWidth="1"/>
    <col min="3534" max="3534" width="12.42578125" style="6" customWidth="1"/>
    <col min="3535" max="3535" width="15" style="6" customWidth="1"/>
    <col min="3536" max="3536" width="16.28515625" style="6" customWidth="1"/>
    <col min="3537" max="3538" width="17.5703125" style="6" customWidth="1"/>
    <col min="3539" max="3539" width="27.85546875" style="6" customWidth="1"/>
    <col min="3540" max="3540" width="13.7109375" style="6" customWidth="1"/>
    <col min="3541" max="3542" width="17.5703125" style="6" customWidth="1"/>
    <col min="3543" max="3543" width="15" style="6" customWidth="1"/>
    <col min="3544" max="3545" width="12.42578125" style="6" customWidth="1"/>
    <col min="3546" max="3547" width="17.5703125" style="6" customWidth="1"/>
    <col min="3548" max="3548" width="22.7109375" style="6" customWidth="1"/>
    <col min="3549" max="3549" width="17.5703125" style="6" customWidth="1"/>
    <col min="3550" max="3550" width="15" style="6" customWidth="1"/>
    <col min="3551" max="3551" width="17.5703125" style="6" customWidth="1"/>
    <col min="3552" max="3552" width="12.42578125" style="6" customWidth="1"/>
    <col min="3553" max="3553" width="34.28515625" style="6" customWidth="1"/>
    <col min="3554" max="3554" width="29.140625" style="6" customWidth="1"/>
    <col min="3555" max="3556" width="18.85546875" style="6" customWidth="1"/>
    <col min="3557" max="3557" width="12.42578125" style="6" customWidth="1"/>
    <col min="3558" max="3558" width="20.140625" style="6" customWidth="1"/>
    <col min="3559" max="3559" width="16.28515625" style="6" customWidth="1"/>
    <col min="3560" max="3560" width="17.5703125" style="6" customWidth="1"/>
    <col min="3561" max="3742" width="12.42578125" style="6" customWidth="1"/>
    <col min="3743" max="3743" width="20.140625" style="6" customWidth="1"/>
    <col min="3744" max="3744" width="26.5703125" style="6" customWidth="1"/>
    <col min="3745" max="3745" width="29.140625" style="6" customWidth="1"/>
    <col min="3746" max="3747" width="13.7109375" style="6" customWidth="1"/>
    <col min="3748" max="3748" width="17.5703125" style="6" customWidth="1"/>
    <col min="3749" max="3749" width="12.42578125" style="6" customWidth="1"/>
    <col min="3750" max="3750" width="20.140625" style="6" customWidth="1"/>
    <col min="3751" max="3751" width="15" style="6" customWidth="1"/>
    <col min="3752" max="3752" width="12.42578125" style="6" customWidth="1"/>
    <col min="3753" max="3753" width="17.570312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8.85546875" style="6" customWidth="1"/>
    <col min="3759" max="3759" width="11.140625" style="6" customWidth="1"/>
    <col min="3760" max="3760" width="20.140625" style="6" customWidth="1"/>
    <col min="3761" max="3761" width="27.85546875" style="6" customWidth="1"/>
    <col min="3762" max="3762" width="17.5703125" style="6" customWidth="1"/>
    <col min="3763" max="3764" width="8.5703125" style="6" customWidth="1"/>
    <col min="3765" max="3765" width="16.28515625" style="6" customWidth="1"/>
    <col min="3766" max="3766" width="15" style="6" customWidth="1"/>
    <col min="3767" max="3767" width="17.5703125" style="6" customWidth="1"/>
    <col min="3768" max="3768" width="12.42578125" style="6" customWidth="1"/>
    <col min="3769" max="3769" width="15" style="6" customWidth="1"/>
    <col min="3770" max="3770" width="12.42578125" style="6" customWidth="1"/>
    <col min="3771" max="3771" width="6" style="6" customWidth="1"/>
    <col min="3772" max="3772" width="22.7109375" style="6" customWidth="1"/>
    <col min="3773" max="3773" width="31.7109375" style="6" customWidth="1"/>
    <col min="3774" max="3774" width="13.7109375" style="6" customWidth="1"/>
    <col min="3775" max="3775" width="16.28515625" style="6" customWidth="1"/>
    <col min="3776" max="3776" width="22.7109375" style="6" customWidth="1"/>
    <col min="3777" max="3777" width="21.42578125" style="6" customWidth="1"/>
    <col min="3778" max="3778" width="17.5703125" style="6" customWidth="1"/>
    <col min="3779" max="3779" width="16.28515625" style="6" customWidth="1"/>
    <col min="3780" max="3780" width="13.7109375" style="6" customWidth="1"/>
    <col min="3781" max="3781" width="8.5703125" style="6" customWidth="1"/>
    <col min="3782" max="3782" width="15" style="6" customWidth="1"/>
    <col min="3783" max="3783" width="17.5703125" style="6" customWidth="1"/>
    <col min="3784" max="3784" width="26.5703125" style="6" customWidth="1"/>
    <col min="3785" max="3785" width="25.28515625" style="6" customWidth="1"/>
    <col min="3786" max="3787" width="17.5703125" style="6" customWidth="1"/>
    <col min="3788" max="3788" width="12.42578125" style="6" customWidth="1"/>
    <col min="3789" max="3789" width="17.5703125" style="6" customWidth="1"/>
    <col min="3790" max="3790" width="12.42578125" style="6" customWidth="1"/>
    <col min="3791" max="3791" width="15" style="6" customWidth="1"/>
    <col min="3792" max="3792" width="16.28515625" style="6" customWidth="1"/>
    <col min="3793" max="3794" width="17.5703125" style="6" customWidth="1"/>
    <col min="3795" max="3795" width="27.85546875" style="6" customWidth="1"/>
    <col min="3796" max="3796" width="13.7109375" style="6" customWidth="1"/>
    <col min="3797" max="3798" width="17.5703125" style="6" customWidth="1"/>
    <col min="3799" max="3799" width="15" style="6" customWidth="1"/>
    <col min="3800" max="3801" width="12.42578125" style="6" customWidth="1"/>
    <col min="3802" max="3803" width="17.5703125" style="6" customWidth="1"/>
    <col min="3804" max="3804" width="22.7109375" style="6" customWidth="1"/>
    <col min="3805" max="3805" width="17.5703125" style="6" customWidth="1"/>
    <col min="3806" max="3806" width="15" style="6" customWidth="1"/>
    <col min="3807" max="3807" width="17.5703125" style="6" customWidth="1"/>
    <col min="3808" max="3808" width="12.42578125" style="6" customWidth="1"/>
    <col min="3809" max="3809" width="34.28515625" style="6" customWidth="1"/>
    <col min="3810" max="3810" width="29.140625" style="6" customWidth="1"/>
    <col min="3811" max="3812" width="18.85546875" style="6" customWidth="1"/>
    <col min="3813" max="3813" width="12.42578125" style="6" customWidth="1"/>
    <col min="3814" max="3814" width="20.140625" style="6" customWidth="1"/>
    <col min="3815" max="3815" width="16.28515625" style="6" customWidth="1"/>
    <col min="3816" max="3816" width="17.5703125" style="6" customWidth="1"/>
    <col min="3817" max="3998" width="12.42578125" style="6" customWidth="1"/>
    <col min="3999" max="3999" width="20.140625" style="6" customWidth="1"/>
    <col min="4000" max="4000" width="26.5703125" style="6" customWidth="1"/>
    <col min="4001" max="4001" width="29.140625" style="6" customWidth="1"/>
    <col min="4002" max="4003" width="13.7109375" style="6" customWidth="1"/>
    <col min="4004" max="4004" width="17.5703125" style="6" customWidth="1"/>
    <col min="4005" max="4005" width="12.42578125" style="6" customWidth="1"/>
    <col min="4006" max="4006" width="20.140625" style="6" customWidth="1"/>
    <col min="4007" max="4007" width="15" style="6" customWidth="1"/>
    <col min="4008" max="4008" width="12.42578125" style="6" customWidth="1"/>
    <col min="4009" max="4009" width="17.570312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8.85546875" style="6" customWidth="1"/>
    <col min="4015" max="4015" width="11.140625" style="6" customWidth="1"/>
    <col min="4016" max="4016" width="20.140625" style="6" customWidth="1"/>
    <col min="4017" max="4017" width="27.85546875" style="6" customWidth="1"/>
    <col min="4018" max="4018" width="17.5703125" style="6" customWidth="1"/>
    <col min="4019" max="4020" width="8.5703125" style="6" customWidth="1"/>
    <col min="4021" max="4021" width="16.28515625" style="6" customWidth="1"/>
    <col min="4022" max="4022" width="15" style="6" customWidth="1"/>
    <col min="4023" max="4023" width="17.5703125" style="6" customWidth="1"/>
    <col min="4024" max="4024" width="12.42578125" style="6" customWidth="1"/>
    <col min="4025" max="4025" width="15" style="6" customWidth="1"/>
    <col min="4026" max="4026" width="12.42578125" style="6" customWidth="1"/>
    <col min="4027" max="4027" width="6" style="6" customWidth="1"/>
    <col min="4028" max="4028" width="22.7109375" style="6" customWidth="1"/>
    <col min="4029" max="4029" width="31.7109375" style="6" customWidth="1"/>
    <col min="4030" max="4030" width="13.7109375" style="6" customWidth="1"/>
    <col min="4031" max="4031" width="16.28515625" style="6" customWidth="1"/>
    <col min="4032" max="4032" width="22.7109375" style="6" customWidth="1"/>
    <col min="4033" max="4033" width="21.42578125" style="6" customWidth="1"/>
    <col min="4034" max="4034" width="17.5703125" style="6" customWidth="1"/>
    <col min="4035" max="4035" width="16.28515625" style="6" customWidth="1"/>
    <col min="4036" max="4036" width="13.7109375" style="6" customWidth="1"/>
    <col min="4037" max="4037" width="8.5703125" style="6" customWidth="1"/>
    <col min="4038" max="4038" width="15" style="6" customWidth="1"/>
    <col min="4039" max="4039" width="17.5703125" style="6" customWidth="1"/>
    <col min="4040" max="4040" width="26.5703125" style="6" customWidth="1"/>
    <col min="4041" max="4041" width="25.28515625" style="6" customWidth="1"/>
    <col min="4042" max="4043" width="17.5703125" style="6" customWidth="1"/>
    <col min="4044" max="4044" width="12.42578125" style="6" customWidth="1"/>
    <col min="4045" max="4045" width="17.5703125" style="6" customWidth="1"/>
    <col min="4046" max="4046" width="12.42578125" style="6" customWidth="1"/>
    <col min="4047" max="4047" width="15" style="6" customWidth="1"/>
    <col min="4048" max="4048" width="16.28515625" style="6" customWidth="1"/>
    <col min="4049" max="4050" width="17.5703125" style="6" customWidth="1"/>
    <col min="4051" max="4051" width="27.85546875" style="6" customWidth="1"/>
    <col min="4052" max="4052" width="13.7109375" style="6" customWidth="1"/>
    <col min="4053" max="4054" width="17.5703125" style="6" customWidth="1"/>
    <col min="4055" max="4055" width="15" style="6" customWidth="1"/>
    <col min="4056" max="4057" width="12.42578125" style="6" customWidth="1"/>
    <col min="4058" max="4059" width="17.5703125" style="6" customWidth="1"/>
    <col min="4060" max="4060" width="22.7109375" style="6" customWidth="1"/>
    <col min="4061" max="4061" width="17.5703125" style="6" customWidth="1"/>
    <col min="4062" max="4062" width="15" style="6" customWidth="1"/>
    <col min="4063" max="4063" width="17.5703125" style="6" customWidth="1"/>
    <col min="4064" max="4064" width="12.42578125" style="6" customWidth="1"/>
    <col min="4065" max="4065" width="34.28515625" style="6" customWidth="1"/>
    <col min="4066" max="4066" width="29.140625" style="6" customWidth="1"/>
    <col min="4067" max="4068" width="18.85546875" style="6" customWidth="1"/>
    <col min="4069" max="4069" width="12.42578125" style="6" customWidth="1"/>
    <col min="4070" max="4070" width="20.140625" style="6" customWidth="1"/>
    <col min="4071" max="4071" width="16.28515625" style="6" customWidth="1"/>
    <col min="4072" max="4072" width="17.5703125" style="6" customWidth="1"/>
    <col min="4073" max="4254" width="12.42578125" style="6" customWidth="1"/>
    <col min="4255" max="4255" width="20.140625" style="6" customWidth="1"/>
    <col min="4256" max="4256" width="26.5703125" style="6" customWidth="1"/>
    <col min="4257" max="4257" width="29.140625" style="6" customWidth="1"/>
    <col min="4258" max="4259" width="13.7109375" style="6" customWidth="1"/>
    <col min="4260" max="4260" width="17.5703125" style="6" customWidth="1"/>
    <col min="4261" max="4261" width="12.42578125" style="6" customWidth="1"/>
    <col min="4262" max="4262" width="20.140625" style="6" customWidth="1"/>
    <col min="4263" max="4263" width="15" style="6" customWidth="1"/>
    <col min="4264" max="4264" width="12.42578125" style="6" customWidth="1"/>
    <col min="4265" max="4265" width="17.570312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8.85546875" style="6" customWidth="1"/>
    <col min="4271" max="4271" width="11.140625" style="6" customWidth="1"/>
    <col min="4272" max="4272" width="20.140625" style="6" customWidth="1"/>
    <col min="4273" max="4273" width="27.85546875" style="6" customWidth="1"/>
    <col min="4274" max="4274" width="17.5703125" style="6" customWidth="1"/>
    <col min="4275" max="4276" width="8.5703125" style="6" customWidth="1"/>
    <col min="4277" max="4277" width="16.28515625" style="6" customWidth="1"/>
    <col min="4278" max="4278" width="15" style="6" customWidth="1"/>
    <col min="4279" max="4279" width="17.5703125" style="6" customWidth="1"/>
    <col min="4280" max="4280" width="12.42578125" style="6" customWidth="1"/>
    <col min="4281" max="4281" width="15" style="6" customWidth="1"/>
    <col min="4282" max="4282" width="12.42578125" style="6" customWidth="1"/>
    <col min="4283" max="4283" width="6" style="6" customWidth="1"/>
    <col min="4284" max="4284" width="22.7109375" style="6" customWidth="1"/>
    <col min="4285" max="4285" width="31.7109375" style="6" customWidth="1"/>
    <col min="4286" max="4286" width="13.7109375" style="6" customWidth="1"/>
    <col min="4287" max="4287" width="16.28515625" style="6" customWidth="1"/>
    <col min="4288" max="4288" width="22.7109375" style="6" customWidth="1"/>
    <col min="4289" max="4289" width="21.42578125" style="6" customWidth="1"/>
    <col min="4290" max="4290" width="17.5703125" style="6" customWidth="1"/>
    <col min="4291" max="4291" width="16.28515625" style="6" customWidth="1"/>
    <col min="4292" max="4292" width="13.7109375" style="6" customWidth="1"/>
    <col min="4293" max="4293" width="8.5703125" style="6" customWidth="1"/>
    <col min="4294" max="4294" width="15" style="6" customWidth="1"/>
    <col min="4295" max="4295" width="17.5703125" style="6" customWidth="1"/>
    <col min="4296" max="4296" width="26.5703125" style="6" customWidth="1"/>
    <col min="4297" max="4297" width="25.28515625" style="6" customWidth="1"/>
    <col min="4298" max="4299" width="17.5703125" style="6" customWidth="1"/>
    <col min="4300" max="4300" width="12.42578125" style="6" customWidth="1"/>
    <col min="4301" max="4301" width="17.5703125" style="6" customWidth="1"/>
    <col min="4302" max="4302" width="12.42578125" style="6" customWidth="1"/>
    <col min="4303" max="4303" width="15" style="6" customWidth="1"/>
    <col min="4304" max="4304" width="16.28515625" style="6" customWidth="1"/>
    <col min="4305" max="4306" width="17.5703125" style="6" customWidth="1"/>
    <col min="4307" max="4307" width="27.85546875" style="6" customWidth="1"/>
    <col min="4308" max="4308" width="13.7109375" style="6" customWidth="1"/>
    <col min="4309" max="4310" width="17.5703125" style="6" customWidth="1"/>
    <col min="4311" max="4311" width="15" style="6" customWidth="1"/>
    <col min="4312" max="4313" width="12.42578125" style="6" customWidth="1"/>
    <col min="4314" max="4315" width="17.5703125" style="6" customWidth="1"/>
    <col min="4316" max="4316" width="22.7109375" style="6" customWidth="1"/>
    <col min="4317" max="4317" width="17.5703125" style="6" customWidth="1"/>
    <col min="4318" max="4318" width="15" style="6" customWidth="1"/>
    <col min="4319" max="4319" width="17.5703125" style="6" customWidth="1"/>
    <col min="4320" max="4320" width="12.42578125" style="6" customWidth="1"/>
    <col min="4321" max="4321" width="34.28515625" style="6" customWidth="1"/>
    <col min="4322" max="4322" width="29.140625" style="6" customWidth="1"/>
    <col min="4323" max="4324" width="18.85546875" style="6" customWidth="1"/>
    <col min="4325" max="4325" width="12.42578125" style="6" customWidth="1"/>
    <col min="4326" max="4326" width="20.140625" style="6" customWidth="1"/>
    <col min="4327" max="4327" width="16.28515625" style="6" customWidth="1"/>
    <col min="4328" max="4328" width="17.5703125" style="6" customWidth="1"/>
    <col min="4329" max="4510" width="12.42578125" style="6" customWidth="1"/>
    <col min="4511" max="4511" width="20.140625" style="6" customWidth="1"/>
    <col min="4512" max="4512" width="26.5703125" style="6" customWidth="1"/>
    <col min="4513" max="4513" width="29.140625" style="6" customWidth="1"/>
    <col min="4514" max="4515" width="13.7109375" style="6" customWidth="1"/>
    <col min="4516" max="4516" width="17.5703125" style="6" customWidth="1"/>
    <col min="4517" max="4517" width="12.42578125" style="6" customWidth="1"/>
    <col min="4518" max="4518" width="20.140625" style="6" customWidth="1"/>
    <col min="4519" max="4519" width="15" style="6" customWidth="1"/>
    <col min="4520" max="4520" width="12.42578125" style="6" customWidth="1"/>
    <col min="4521" max="4521" width="17.570312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8.85546875" style="6" customWidth="1"/>
    <col min="4527" max="4527" width="11.140625" style="6" customWidth="1"/>
    <col min="4528" max="4528" width="20.140625" style="6" customWidth="1"/>
    <col min="4529" max="4529" width="27.85546875" style="6" customWidth="1"/>
    <col min="4530" max="4530" width="17.5703125" style="6" customWidth="1"/>
    <col min="4531" max="4532" width="8.5703125" style="6" customWidth="1"/>
    <col min="4533" max="4533" width="16.28515625" style="6" customWidth="1"/>
    <col min="4534" max="4534" width="15" style="6" customWidth="1"/>
    <col min="4535" max="4535" width="17.5703125" style="6" customWidth="1"/>
    <col min="4536" max="4536" width="12.42578125" style="6" customWidth="1"/>
    <col min="4537" max="4537" width="15" style="6" customWidth="1"/>
    <col min="4538" max="4538" width="12.42578125" style="6" customWidth="1"/>
    <col min="4539" max="4539" width="6" style="6" customWidth="1"/>
    <col min="4540" max="4540" width="22.7109375" style="6" customWidth="1"/>
    <col min="4541" max="4541" width="31.7109375" style="6" customWidth="1"/>
    <col min="4542" max="4542" width="13.7109375" style="6" customWidth="1"/>
    <col min="4543" max="4543" width="16.28515625" style="6" customWidth="1"/>
    <col min="4544" max="4544" width="22.7109375" style="6" customWidth="1"/>
    <col min="4545" max="4545" width="21.42578125" style="6" customWidth="1"/>
    <col min="4546" max="4546" width="17.5703125" style="6" customWidth="1"/>
    <col min="4547" max="4547" width="16.28515625" style="6" customWidth="1"/>
    <col min="4548" max="4548" width="13.7109375" style="6" customWidth="1"/>
    <col min="4549" max="4549" width="8.5703125" style="6" customWidth="1"/>
    <col min="4550" max="4550" width="15" style="6" customWidth="1"/>
    <col min="4551" max="4551" width="17.5703125" style="6" customWidth="1"/>
    <col min="4552" max="4552" width="26.5703125" style="6" customWidth="1"/>
    <col min="4553" max="4553" width="25.28515625" style="6" customWidth="1"/>
    <col min="4554" max="4555" width="17.5703125" style="6" customWidth="1"/>
    <col min="4556" max="4556" width="12.42578125" style="6" customWidth="1"/>
    <col min="4557" max="4557" width="17.5703125" style="6" customWidth="1"/>
    <col min="4558" max="4558" width="12.42578125" style="6" customWidth="1"/>
    <col min="4559" max="4559" width="15" style="6" customWidth="1"/>
    <col min="4560" max="4560" width="16.28515625" style="6" customWidth="1"/>
    <col min="4561" max="4562" width="17.5703125" style="6" customWidth="1"/>
    <col min="4563" max="4563" width="27.85546875" style="6" customWidth="1"/>
    <col min="4564" max="4564" width="13.7109375" style="6" customWidth="1"/>
    <col min="4565" max="4566" width="17.5703125" style="6" customWidth="1"/>
    <col min="4567" max="4567" width="15" style="6" customWidth="1"/>
    <col min="4568" max="4569" width="12.42578125" style="6" customWidth="1"/>
    <col min="4570" max="4571" width="17.5703125" style="6" customWidth="1"/>
    <col min="4572" max="4572" width="22.7109375" style="6" customWidth="1"/>
    <col min="4573" max="4573" width="17.5703125" style="6" customWidth="1"/>
    <col min="4574" max="4574" width="15" style="6" customWidth="1"/>
    <col min="4575" max="4575" width="17.5703125" style="6" customWidth="1"/>
    <col min="4576" max="4576" width="12.42578125" style="6" customWidth="1"/>
    <col min="4577" max="4577" width="34.28515625" style="6" customWidth="1"/>
    <col min="4578" max="4578" width="29.140625" style="6" customWidth="1"/>
    <col min="4579" max="4580" width="18.85546875" style="6" customWidth="1"/>
    <col min="4581" max="4581" width="12.42578125" style="6" customWidth="1"/>
    <col min="4582" max="4582" width="20.140625" style="6" customWidth="1"/>
    <col min="4583" max="4583" width="16.28515625" style="6" customWidth="1"/>
    <col min="4584" max="4584" width="17.5703125" style="6" customWidth="1"/>
    <col min="4585" max="4766" width="12.42578125" style="6" customWidth="1"/>
    <col min="4767" max="4767" width="20.140625" style="6" customWidth="1"/>
    <col min="4768" max="4768" width="26.5703125" style="6" customWidth="1"/>
    <col min="4769" max="4769" width="29.140625" style="6" customWidth="1"/>
    <col min="4770" max="4771" width="13.7109375" style="6" customWidth="1"/>
    <col min="4772" max="4772" width="17.5703125" style="6" customWidth="1"/>
    <col min="4773" max="4773" width="12.42578125" style="6" customWidth="1"/>
    <col min="4774" max="4774" width="20.140625" style="6" customWidth="1"/>
    <col min="4775" max="4775" width="15" style="6" customWidth="1"/>
    <col min="4776" max="4776" width="12.42578125" style="6" customWidth="1"/>
    <col min="4777" max="4777" width="17.570312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8.85546875" style="6" customWidth="1"/>
    <col min="4783" max="4783" width="11.140625" style="6" customWidth="1"/>
    <col min="4784" max="4784" width="20.140625" style="6" customWidth="1"/>
    <col min="4785" max="4785" width="27.85546875" style="6" customWidth="1"/>
    <col min="4786" max="4786" width="17.5703125" style="6" customWidth="1"/>
    <col min="4787" max="4788" width="8.5703125" style="6" customWidth="1"/>
    <col min="4789" max="4789" width="16.28515625" style="6" customWidth="1"/>
    <col min="4790" max="4790" width="15" style="6" customWidth="1"/>
    <col min="4791" max="4791" width="17.5703125" style="6" customWidth="1"/>
    <col min="4792" max="4792" width="12.42578125" style="6" customWidth="1"/>
    <col min="4793" max="4793" width="15" style="6" customWidth="1"/>
    <col min="4794" max="4794" width="12.42578125" style="6" customWidth="1"/>
    <col min="4795" max="4795" width="6" style="6" customWidth="1"/>
    <col min="4796" max="4796" width="22.7109375" style="6" customWidth="1"/>
    <col min="4797" max="4797" width="31.7109375" style="6" customWidth="1"/>
    <col min="4798" max="4798" width="13.7109375" style="6" customWidth="1"/>
    <col min="4799" max="4799" width="16.28515625" style="6" customWidth="1"/>
    <col min="4800" max="4800" width="22.7109375" style="6" customWidth="1"/>
    <col min="4801" max="4801" width="21.42578125" style="6" customWidth="1"/>
    <col min="4802" max="4802" width="17.5703125" style="6" customWidth="1"/>
    <col min="4803" max="4803" width="16.28515625" style="6" customWidth="1"/>
    <col min="4804" max="4804" width="13.7109375" style="6" customWidth="1"/>
    <col min="4805" max="4805" width="8.5703125" style="6" customWidth="1"/>
    <col min="4806" max="4806" width="15" style="6" customWidth="1"/>
    <col min="4807" max="4807" width="17.5703125" style="6" customWidth="1"/>
    <col min="4808" max="4808" width="26.5703125" style="6" customWidth="1"/>
    <col min="4809" max="4809" width="25.28515625" style="6" customWidth="1"/>
    <col min="4810" max="4811" width="17.5703125" style="6" customWidth="1"/>
    <col min="4812" max="4812" width="12.42578125" style="6" customWidth="1"/>
    <col min="4813" max="4813" width="17.5703125" style="6" customWidth="1"/>
    <col min="4814" max="4814" width="12.42578125" style="6" customWidth="1"/>
    <col min="4815" max="4815" width="15" style="6" customWidth="1"/>
    <col min="4816" max="4816" width="16.28515625" style="6" customWidth="1"/>
    <col min="4817" max="4818" width="17.5703125" style="6" customWidth="1"/>
    <col min="4819" max="4819" width="27.85546875" style="6" customWidth="1"/>
    <col min="4820" max="4820" width="13.7109375" style="6" customWidth="1"/>
    <col min="4821" max="4822" width="17.5703125" style="6" customWidth="1"/>
    <col min="4823" max="4823" width="15" style="6" customWidth="1"/>
    <col min="4824" max="4825" width="12.42578125" style="6" customWidth="1"/>
    <col min="4826" max="4827" width="17.5703125" style="6" customWidth="1"/>
    <col min="4828" max="4828" width="22.7109375" style="6" customWidth="1"/>
    <col min="4829" max="4829" width="17.5703125" style="6" customWidth="1"/>
    <col min="4830" max="4830" width="15" style="6" customWidth="1"/>
    <col min="4831" max="4831" width="17.5703125" style="6" customWidth="1"/>
    <col min="4832" max="4832" width="12.42578125" style="6" customWidth="1"/>
    <col min="4833" max="4833" width="34.28515625" style="6" customWidth="1"/>
    <col min="4834" max="4834" width="29.140625" style="6" customWidth="1"/>
    <col min="4835" max="4836" width="18.85546875" style="6" customWidth="1"/>
    <col min="4837" max="4837" width="12.42578125" style="6" customWidth="1"/>
    <col min="4838" max="4838" width="20.140625" style="6" customWidth="1"/>
    <col min="4839" max="4839" width="16.28515625" style="6" customWidth="1"/>
    <col min="4840" max="4840" width="17.5703125" style="6" customWidth="1"/>
    <col min="4841" max="5022" width="12.42578125" style="6" customWidth="1"/>
    <col min="5023" max="5023" width="20.140625" style="6" customWidth="1"/>
    <col min="5024" max="5024" width="26.5703125" style="6" customWidth="1"/>
    <col min="5025" max="5025" width="29.140625" style="6" customWidth="1"/>
    <col min="5026" max="5027" width="13.7109375" style="6" customWidth="1"/>
    <col min="5028" max="5028" width="17.5703125" style="6" customWidth="1"/>
    <col min="5029" max="5029" width="12.42578125" style="6" customWidth="1"/>
    <col min="5030" max="5030" width="20.140625" style="6" customWidth="1"/>
    <col min="5031" max="5031" width="15" style="6" customWidth="1"/>
    <col min="5032" max="5032" width="12.42578125" style="6" customWidth="1"/>
    <col min="5033" max="5033" width="17.570312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8.85546875" style="6" customWidth="1"/>
    <col min="5039" max="5039" width="11.140625" style="6" customWidth="1"/>
    <col min="5040" max="5040" width="20.140625" style="6" customWidth="1"/>
    <col min="5041" max="5041" width="27.85546875" style="6" customWidth="1"/>
    <col min="5042" max="5042" width="17.5703125" style="6" customWidth="1"/>
    <col min="5043" max="5044" width="8.5703125" style="6" customWidth="1"/>
    <col min="5045" max="5045" width="16.28515625" style="6" customWidth="1"/>
    <col min="5046" max="5046" width="15" style="6" customWidth="1"/>
    <col min="5047" max="5047" width="17.5703125" style="6" customWidth="1"/>
    <col min="5048" max="5048" width="12.42578125" style="6" customWidth="1"/>
    <col min="5049" max="5049" width="15" style="6" customWidth="1"/>
    <col min="5050" max="5050" width="12.42578125" style="6" customWidth="1"/>
    <col min="5051" max="5051" width="6" style="6" customWidth="1"/>
    <col min="5052" max="5052" width="22.7109375" style="6" customWidth="1"/>
    <col min="5053" max="5053" width="31.7109375" style="6" customWidth="1"/>
    <col min="5054" max="5054" width="13.7109375" style="6" customWidth="1"/>
    <col min="5055" max="5055" width="16.28515625" style="6" customWidth="1"/>
    <col min="5056" max="5056" width="22.7109375" style="6" customWidth="1"/>
    <col min="5057" max="5057" width="21.42578125" style="6" customWidth="1"/>
    <col min="5058" max="5058" width="17.5703125" style="6" customWidth="1"/>
    <col min="5059" max="5059" width="16.28515625" style="6" customWidth="1"/>
    <col min="5060" max="5060" width="13.7109375" style="6" customWidth="1"/>
    <col min="5061" max="5061" width="8.5703125" style="6" customWidth="1"/>
    <col min="5062" max="5062" width="15" style="6" customWidth="1"/>
    <col min="5063" max="5063" width="17.5703125" style="6" customWidth="1"/>
    <col min="5064" max="5064" width="26.5703125" style="6" customWidth="1"/>
    <col min="5065" max="5065" width="25.28515625" style="6" customWidth="1"/>
    <col min="5066" max="5067" width="17.5703125" style="6" customWidth="1"/>
    <col min="5068" max="5068" width="12.42578125" style="6" customWidth="1"/>
    <col min="5069" max="5069" width="17.5703125" style="6" customWidth="1"/>
    <col min="5070" max="5070" width="12.42578125" style="6" customWidth="1"/>
    <col min="5071" max="5071" width="15" style="6" customWidth="1"/>
    <col min="5072" max="5072" width="16.28515625" style="6" customWidth="1"/>
    <col min="5073" max="5074" width="17.5703125" style="6" customWidth="1"/>
    <col min="5075" max="5075" width="27.85546875" style="6" customWidth="1"/>
    <col min="5076" max="5076" width="13.7109375" style="6" customWidth="1"/>
    <col min="5077" max="5078" width="17.5703125" style="6" customWidth="1"/>
    <col min="5079" max="5079" width="15" style="6" customWidth="1"/>
    <col min="5080" max="5081" width="12.42578125" style="6" customWidth="1"/>
    <col min="5082" max="5083" width="17.5703125" style="6" customWidth="1"/>
    <col min="5084" max="5084" width="22.7109375" style="6" customWidth="1"/>
    <col min="5085" max="5085" width="17.5703125" style="6" customWidth="1"/>
    <col min="5086" max="5086" width="15" style="6" customWidth="1"/>
    <col min="5087" max="5087" width="17.5703125" style="6" customWidth="1"/>
    <col min="5088" max="5088" width="12.42578125" style="6" customWidth="1"/>
    <col min="5089" max="5089" width="34.28515625" style="6" customWidth="1"/>
    <col min="5090" max="5090" width="29.140625" style="6" customWidth="1"/>
    <col min="5091" max="5092" width="18.85546875" style="6" customWidth="1"/>
    <col min="5093" max="5093" width="12.42578125" style="6" customWidth="1"/>
    <col min="5094" max="5094" width="20.140625" style="6" customWidth="1"/>
    <col min="5095" max="5095" width="16.28515625" style="6" customWidth="1"/>
    <col min="5096" max="5096" width="17.5703125" style="6" customWidth="1"/>
    <col min="5097" max="5278" width="12.42578125" style="6" customWidth="1"/>
    <col min="5279" max="5279" width="20.140625" style="6" customWidth="1"/>
    <col min="5280" max="5280" width="26.5703125" style="6" customWidth="1"/>
    <col min="5281" max="5281" width="29.140625" style="6" customWidth="1"/>
    <col min="5282" max="5283" width="13.7109375" style="6" customWidth="1"/>
    <col min="5284" max="5284" width="17.5703125" style="6" customWidth="1"/>
    <col min="5285" max="5285" width="12.42578125" style="6" customWidth="1"/>
    <col min="5286" max="5286" width="20.140625" style="6" customWidth="1"/>
    <col min="5287" max="5287" width="15" style="6" customWidth="1"/>
    <col min="5288" max="5288" width="12.42578125" style="6" customWidth="1"/>
    <col min="5289" max="5289" width="17.570312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8.85546875" style="6" customWidth="1"/>
    <col min="5295" max="5295" width="11.140625" style="6" customWidth="1"/>
    <col min="5296" max="5296" width="20.140625" style="6" customWidth="1"/>
    <col min="5297" max="5297" width="27.85546875" style="6" customWidth="1"/>
    <col min="5298" max="5298" width="17.5703125" style="6" customWidth="1"/>
    <col min="5299" max="5300" width="8.5703125" style="6" customWidth="1"/>
    <col min="5301" max="5301" width="16.28515625" style="6" customWidth="1"/>
    <col min="5302" max="5302" width="15" style="6" customWidth="1"/>
    <col min="5303" max="5303" width="17.5703125" style="6" customWidth="1"/>
    <col min="5304" max="5304" width="12.42578125" style="6" customWidth="1"/>
    <col min="5305" max="5305" width="15" style="6" customWidth="1"/>
    <col min="5306" max="5306" width="12.42578125" style="6" customWidth="1"/>
    <col min="5307" max="5307" width="6" style="6" customWidth="1"/>
    <col min="5308" max="5308" width="22.7109375" style="6" customWidth="1"/>
    <col min="5309" max="5309" width="31.7109375" style="6" customWidth="1"/>
    <col min="5310" max="5310" width="13.7109375" style="6" customWidth="1"/>
    <col min="5311" max="5311" width="16.28515625" style="6" customWidth="1"/>
    <col min="5312" max="5312" width="22.7109375" style="6" customWidth="1"/>
    <col min="5313" max="5313" width="21.42578125" style="6" customWidth="1"/>
    <col min="5314" max="5314" width="17.5703125" style="6" customWidth="1"/>
    <col min="5315" max="5315" width="16.28515625" style="6" customWidth="1"/>
    <col min="5316" max="5316" width="13.7109375" style="6" customWidth="1"/>
    <col min="5317" max="5317" width="8.5703125" style="6" customWidth="1"/>
    <col min="5318" max="5318" width="15" style="6" customWidth="1"/>
    <col min="5319" max="5319" width="17.5703125" style="6" customWidth="1"/>
    <col min="5320" max="5320" width="26.5703125" style="6" customWidth="1"/>
    <col min="5321" max="5321" width="25.28515625" style="6" customWidth="1"/>
    <col min="5322" max="5323" width="17.5703125" style="6" customWidth="1"/>
    <col min="5324" max="5324" width="12.42578125" style="6" customWidth="1"/>
    <col min="5325" max="5325" width="17.5703125" style="6" customWidth="1"/>
    <col min="5326" max="5326" width="12.42578125" style="6" customWidth="1"/>
    <col min="5327" max="5327" width="15" style="6" customWidth="1"/>
    <col min="5328" max="5328" width="16.28515625" style="6" customWidth="1"/>
    <col min="5329" max="5330" width="17.5703125" style="6" customWidth="1"/>
    <col min="5331" max="5331" width="27.85546875" style="6" customWidth="1"/>
    <col min="5332" max="5332" width="13.7109375" style="6" customWidth="1"/>
    <col min="5333" max="5334" width="17.5703125" style="6" customWidth="1"/>
    <col min="5335" max="5335" width="15" style="6" customWidth="1"/>
    <col min="5336" max="5337" width="12.42578125" style="6" customWidth="1"/>
    <col min="5338" max="5339" width="17.5703125" style="6" customWidth="1"/>
    <col min="5340" max="5340" width="22.7109375" style="6" customWidth="1"/>
    <col min="5341" max="5341" width="17.5703125" style="6" customWidth="1"/>
    <col min="5342" max="5342" width="15" style="6" customWidth="1"/>
    <col min="5343" max="5343" width="17.5703125" style="6" customWidth="1"/>
    <col min="5344" max="5344" width="12.42578125" style="6" customWidth="1"/>
    <col min="5345" max="5345" width="34.28515625" style="6" customWidth="1"/>
    <col min="5346" max="5346" width="29.140625" style="6" customWidth="1"/>
    <col min="5347" max="5348" width="18.85546875" style="6" customWidth="1"/>
    <col min="5349" max="5349" width="12.42578125" style="6" customWidth="1"/>
    <col min="5350" max="5350" width="20.140625" style="6" customWidth="1"/>
    <col min="5351" max="5351" width="16.28515625" style="6" customWidth="1"/>
    <col min="5352" max="5352" width="17.5703125" style="6" customWidth="1"/>
    <col min="5353" max="5534" width="12.42578125" style="6" customWidth="1"/>
    <col min="5535" max="5535" width="20.140625" style="6" customWidth="1"/>
    <col min="5536" max="5536" width="26.5703125" style="6" customWidth="1"/>
    <col min="5537" max="5537" width="29.140625" style="6" customWidth="1"/>
    <col min="5538" max="5539" width="13.7109375" style="6" customWidth="1"/>
    <col min="5540" max="5540" width="17.5703125" style="6" customWidth="1"/>
    <col min="5541" max="5541" width="12.42578125" style="6" customWidth="1"/>
    <col min="5542" max="5542" width="20.140625" style="6" customWidth="1"/>
    <col min="5543" max="5543" width="15" style="6" customWidth="1"/>
    <col min="5544" max="5544" width="12.42578125" style="6" customWidth="1"/>
    <col min="5545" max="5545" width="17.570312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8.85546875" style="6" customWidth="1"/>
    <col min="5551" max="5551" width="11.140625" style="6" customWidth="1"/>
    <col min="5552" max="5552" width="20.140625" style="6" customWidth="1"/>
    <col min="5553" max="5553" width="27.85546875" style="6" customWidth="1"/>
    <col min="5554" max="5554" width="17.5703125" style="6" customWidth="1"/>
    <col min="5555" max="5556" width="8.5703125" style="6" customWidth="1"/>
    <col min="5557" max="5557" width="16.28515625" style="6" customWidth="1"/>
    <col min="5558" max="5558" width="15" style="6" customWidth="1"/>
    <col min="5559" max="5559" width="17.5703125" style="6" customWidth="1"/>
    <col min="5560" max="5560" width="12.42578125" style="6" customWidth="1"/>
    <col min="5561" max="5561" width="15" style="6" customWidth="1"/>
    <col min="5562" max="5562" width="12.42578125" style="6" customWidth="1"/>
    <col min="5563" max="5563" width="6" style="6" customWidth="1"/>
    <col min="5564" max="5564" width="22.7109375" style="6" customWidth="1"/>
    <col min="5565" max="5565" width="31.7109375" style="6" customWidth="1"/>
    <col min="5566" max="5566" width="13.7109375" style="6" customWidth="1"/>
    <col min="5567" max="5567" width="16.28515625" style="6" customWidth="1"/>
    <col min="5568" max="5568" width="22.7109375" style="6" customWidth="1"/>
    <col min="5569" max="5569" width="21.42578125" style="6" customWidth="1"/>
    <col min="5570" max="5570" width="17.5703125" style="6" customWidth="1"/>
    <col min="5571" max="5571" width="16.28515625" style="6" customWidth="1"/>
    <col min="5572" max="5572" width="13.7109375" style="6" customWidth="1"/>
    <col min="5573" max="5573" width="8.5703125" style="6" customWidth="1"/>
    <col min="5574" max="5574" width="15" style="6" customWidth="1"/>
    <col min="5575" max="5575" width="17.5703125" style="6" customWidth="1"/>
    <col min="5576" max="5576" width="26.5703125" style="6" customWidth="1"/>
    <col min="5577" max="5577" width="25.28515625" style="6" customWidth="1"/>
    <col min="5578" max="5579" width="17.5703125" style="6" customWidth="1"/>
    <col min="5580" max="5580" width="12.42578125" style="6" customWidth="1"/>
    <col min="5581" max="5581" width="17.5703125" style="6" customWidth="1"/>
    <col min="5582" max="5582" width="12.42578125" style="6" customWidth="1"/>
    <col min="5583" max="5583" width="15" style="6" customWidth="1"/>
    <col min="5584" max="5584" width="16.28515625" style="6" customWidth="1"/>
    <col min="5585" max="5586" width="17.5703125" style="6" customWidth="1"/>
    <col min="5587" max="5587" width="27.85546875" style="6" customWidth="1"/>
    <col min="5588" max="5588" width="13.7109375" style="6" customWidth="1"/>
    <col min="5589" max="5590" width="17.5703125" style="6" customWidth="1"/>
    <col min="5591" max="5591" width="15" style="6" customWidth="1"/>
    <col min="5592" max="5593" width="12.42578125" style="6" customWidth="1"/>
    <col min="5594" max="5595" width="17.5703125" style="6" customWidth="1"/>
    <col min="5596" max="5596" width="22.7109375" style="6" customWidth="1"/>
    <col min="5597" max="5597" width="17.5703125" style="6" customWidth="1"/>
    <col min="5598" max="5598" width="15" style="6" customWidth="1"/>
    <col min="5599" max="5599" width="17.5703125" style="6" customWidth="1"/>
    <col min="5600" max="5600" width="12.42578125" style="6" customWidth="1"/>
    <col min="5601" max="5601" width="34.28515625" style="6" customWidth="1"/>
    <col min="5602" max="5602" width="29.140625" style="6" customWidth="1"/>
    <col min="5603" max="5604" width="18.85546875" style="6" customWidth="1"/>
    <col min="5605" max="5605" width="12.42578125" style="6" customWidth="1"/>
    <col min="5606" max="5606" width="20.140625" style="6" customWidth="1"/>
    <col min="5607" max="5607" width="16.28515625" style="6" customWidth="1"/>
    <col min="5608" max="5608" width="17.5703125" style="6" customWidth="1"/>
    <col min="5609" max="5790" width="12.42578125" style="6" customWidth="1"/>
    <col min="5791" max="5791" width="20.140625" style="6" customWidth="1"/>
    <col min="5792" max="5792" width="26.5703125" style="6" customWidth="1"/>
    <col min="5793" max="5793" width="29.140625" style="6" customWidth="1"/>
    <col min="5794" max="5795" width="13.7109375" style="6" customWidth="1"/>
    <col min="5796" max="5796" width="17.5703125" style="6" customWidth="1"/>
    <col min="5797" max="5797" width="12.42578125" style="6" customWidth="1"/>
    <col min="5798" max="5798" width="20.140625" style="6" customWidth="1"/>
    <col min="5799" max="5799" width="15" style="6" customWidth="1"/>
    <col min="5800" max="5800" width="12.42578125" style="6" customWidth="1"/>
    <col min="5801" max="5801" width="17.570312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8.85546875" style="6" customWidth="1"/>
    <col min="5807" max="5807" width="11.140625" style="6" customWidth="1"/>
    <col min="5808" max="5808" width="20.140625" style="6" customWidth="1"/>
    <col min="5809" max="5809" width="27.85546875" style="6" customWidth="1"/>
    <col min="5810" max="5810" width="17.5703125" style="6" customWidth="1"/>
    <col min="5811" max="5812" width="8.5703125" style="6" customWidth="1"/>
    <col min="5813" max="5813" width="16.28515625" style="6" customWidth="1"/>
    <col min="5814" max="5814" width="15" style="6" customWidth="1"/>
    <col min="5815" max="5815" width="17.5703125" style="6" customWidth="1"/>
    <col min="5816" max="5816" width="12.42578125" style="6" customWidth="1"/>
    <col min="5817" max="5817" width="15" style="6" customWidth="1"/>
    <col min="5818" max="5818" width="12.42578125" style="6" customWidth="1"/>
    <col min="5819" max="5819" width="6" style="6" customWidth="1"/>
    <col min="5820" max="5820" width="22.7109375" style="6" customWidth="1"/>
    <col min="5821" max="5821" width="31.7109375" style="6" customWidth="1"/>
    <col min="5822" max="5822" width="13.7109375" style="6" customWidth="1"/>
    <col min="5823" max="5823" width="16.28515625" style="6" customWidth="1"/>
    <col min="5824" max="5824" width="22.7109375" style="6" customWidth="1"/>
    <col min="5825" max="5825" width="21.42578125" style="6" customWidth="1"/>
    <col min="5826" max="5826" width="17.5703125" style="6" customWidth="1"/>
    <col min="5827" max="5827" width="16.28515625" style="6" customWidth="1"/>
    <col min="5828" max="5828" width="13.7109375" style="6" customWidth="1"/>
    <col min="5829" max="5829" width="8.5703125" style="6" customWidth="1"/>
    <col min="5830" max="5830" width="15" style="6" customWidth="1"/>
    <col min="5831" max="5831" width="17.5703125" style="6" customWidth="1"/>
    <col min="5832" max="5832" width="26.5703125" style="6" customWidth="1"/>
    <col min="5833" max="5833" width="25.28515625" style="6" customWidth="1"/>
    <col min="5834" max="5835" width="17.5703125" style="6" customWidth="1"/>
    <col min="5836" max="5836" width="12.42578125" style="6" customWidth="1"/>
    <col min="5837" max="5837" width="17.5703125" style="6" customWidth="1"/>
    <col min="5838" max="5838" width="12.42578125" style="6" customWidth="1"/>
    <col min="5839" max="5839" width="15" style="6" customWidth="1"/>
    <col min="5840" max="5840" width="16.28515625" style="6" customWidth="1"/>
    <col min="5841" max="5842" width="17.5703125" style="6" customWidth="1"/>
    <col min="5843" max="5843" width="27.85546875" style="6" customWidth="1"/>
    <col min="5844" max="5844" width="13.7109375" style="6" customWidth="1"/>
    <col min="5845" max="5846" width="17.5703125" style="6" customWidth="1"/>
    <col min="5847" max="5847" width="15" style="6" customWidth="1"/>
    <col min="5848" max="5849" width="12.42578125" style="6" customWidth="1"/>
    <col min="5850" max="5851" width="17.5703125" style="6" customWidth="1"/>
    <col min="5852" max="5852" width="22.7109375" style="6" customWidth="1"/>
    <col min="5853" max="5853" width="17.5703125" style="6" customWidth="1"/>
    <col min="5854" max="5854" width="15" style="6" customWidth="1"/>
    <col min="5855" max="5855" width="17.5703125" style="6" customWidth="1"/>
    <col min="5856" max="5856" width="12.42578125" style="6" customWidth="1"/>
    <col min="5857" max="5857" width="34.28515625" style="6" customWidth="1"/>
    <col min="5858" max="5858" width="29.140625" style="6" customWidth="1"/>
    <col min="5859" max="5860" width="18.85546875" style="6" customWidth="1"/>
    <col min="5861" max="5861" width="12.42578125" style="6" customWidth="1"/>
    <col min="5862" max="5862" width="20.140625" style="6" customWidth="1"/>
    <col min="5863" max="5863" width="16.28515625" style="6" customWidth="1"/>
    <col min="5864" max="5864" width="17.5703125" style="6" customWidth="1"/>
    <col min="5865" max="6046" width="12.42578125" style="6" customWidth="1"/>
    <col min="6047" max="6047" width="20.140625" style="6" customWidth="1"/>
    <col min="6048" max="6048" width="26.5703125" style="6" customWidth="1"/>
    <col min="6049" max="6049" width="29.140625" style="6" customWidth="1"/>
    <col min="6050" max="6051" width="13.7109375" style="6" customWidth="1"/>
    <col min="6052" max="6052" width="17.5703125" style="6" customWidth="1"/>
    <col min="6053" max="6053" width="12.42578125" style="6" customWidth="1"/>
    <col min="6054" max="6054" width="20.140625" style="6" customWidth="1"/>
    <col min="6055" max="6055" width="15" style="6" customWidth="1"/>
    <col min="6056" max="6056" width="12.42578125" style="6" customWidth="1"/>
    <col min="6057" max="6057" width="17.570312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8.85546875" style="6" customWidth="1"/>
    <col min="6063" max="6063" width="11.140625" style="6" customWidth="1"/>
    <col min="6064" max="6064" width="20.140625" style="6" customWidth="1"/>
    <col min="6065" max="6065" width="27.85546875" style="6" customWidth="1"/>
    <col min="6066" max="6066" width="17.5703125" style="6" customWidth="1"/>
    <col min="6067" max="6068" width="8.5703125" style="6" customWidth="1"/>
    <col min="6069" max="6069" width="16.28515625" style="6" customWidth="1"/>
    <col min="6070" max="6070" width="15" style="6" customWidth="1"/>
    <col min="6071" max="6071" width="17.5703125" style="6" customWidth="1"/>
    <col min="6072" max="6072" width="12.42578125" style="6" customWidth="1"/>
    <col min="6073" max="6073" width="15" style="6" customWidth="1"/>
    <col min="6074" max="6074" width="12.42578125" style="6" customWidth="1"/>
    <col min="6075" max="6075" width="6" style="6" customWidth="1"/>
    <col min="6076" max="6076" width="22.7109375" style="6" customWidth="1"/>
    <col min="6077" max="6077" width="31.7109375" style="6" customWidth="1"/>
    <col min="6078" max="6078" width="13.7109375" style="6" customWidth="1"/>
    <col min="6079" max="6079" width="16.28515625" style="6" customWidth="1"/>
    <col min="6080" max="6080" width="22.7109375" style="6" customWidth="1"/>
    <col min="6081" max="6081" width="21.42578125" style="6" customWidth="1"/>
    <col min="6082" max="6082" width="17.5703125" style="6" customWidth="1"/>
    <col min="6083" max="6083" width="16.28515625" style="6" customWidth="1"/>
    <col min="6084" max="6084" width="13.7109375" style="6" customWidth="1"/>
    <col min="6085" max="6085" width="8.5703125" style="6" customWidth="1"/>
    <col min="6086" max="6086" width="15" style="6" customWidth="1"/>
    <col min="6087" max="6087" width="17.5703125" style="6" customWidth="1"/>
    <col min="6088" max="6088" width="26.5703125" style="6" customWidth="1"/>
    <col min="6089" max="6089" width="25.28515625" style="6" customWidth="1"/>
    <col min="6090" max="6091" width="17.5703125" style="6" customWidth="1"/>
    <col min="6092" max="6092" width="12.42578125" style="6" customWidth="1"/>
    <col min="6093" max="6093" width="17.5703125" style="6" customWidth="1"/>
    <col min="6094" max="6094" width="12.42578125" style="6" customWidth="1"/>
    <col min="6095" max="6095" width="15" style="6" customWidth="1"/>
    <col min="6096" max="6096" width="16.28515625" style="6" customWidth="1"/>
    <col min="6097" max="6098" width="17.5703125" style="6" customWidth="1"/>
    <col min="6099" max="6099" width="27.85546875" style="6" customWidth="1"/>
    <col min="6100" max="6100" width="13.7109375" style="6" customWidth="1"/>
    <col min="6101" max="6102" width="17.5703125" style="6" customWidth="1"/>
    <col min="6103" max="6103" width="15" style="6" customWidth="1"/>
    <col min="6104" max="6105" width="12.42578125" style="6" customWidth="1"/>
    <col min="6106" max="6107" width="17.5703125" style="6" customWidth="1"/>
    <col min="6108" max="6108" width="22.7109375" style="6" customWidth="1"/>
    <col min="6109" max="6109" width="17.5703125" style="6" customWidth="1"/>
    <col min="6110" max="6110" width="15" style="6" customWidth="1"/>
    <col min="6111" max="6111" width="17.5703125" style="6" customWidth="1"/>
    <col min="6112" max="6112" width="12.42578125" style="6" customWidth="1"/>
    <col min="6113" max="6113" width="34.28515625" style="6" customWidth="1"/>
    <col min="6114" max="6114" width="29.140625" style="6" customWidth="1"/>
    <col min="6115" max="6116" width="18.85546875" style="6" customWidth="1"/>
    <col min="6117" max="6117" width="12.42578125" style="6" customWidth="1"/>
    <col min="6118" max="6118" width="20.140625" style="6" customWidth="1"/>
    <col min="6119" max="6119" width="16.28515625" style="6" customWidth="1"/>
    <col min="6120" max="6120" width="17.5703125" style="6" customWidth="1"/>
    <col min="6121" max="6302" width="12.42578125" style="6" customWidth="1"/>
    <col min="6303" max="6303" width="20.140625" style="6" customWidth="1"/>
    <col min="6304" max="6304" width="26.5703125" style="6" customWidth="1"/>
    <col min="6305" max="6305" width="29.140625" style="6" customWidth="1"/>
    <col min="6306" max="6307" width="13.7109375" style="6" customWidth="1"/>
    <col min="6308" max="6308" width="17.5703125" style="6" customWidth="1"/>
    <col min="6309" max="6309" width="12.42578125" style="6" customWidth="1"/>
    <col min="6310" max="6310" width="20.140625" style="6" customWidth="1"/>
    <col min="6311" max="6311" width="15" style="6" customWidth="1"/>
    <col min="6312" max="6312" width="12.42578125" style="6" customWidth="1"/>
    <col min="6313" max="6313" width="17.570312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8.85546875" style="6" customWidth="1"/>
    <col min="6319" max="6319" width="11.140625" style="6" customWidth="1"/>
    <col min="6320" max="6320" width="20.140625" style="6" customWidth="1"/>
    <col min="6321" max="6321" width="27.85546875" style="6" customWidth="1"/>
    <col min="6322" max="6322" width="17.5703125" style="6" customWidth="1"/>
    <col min="6323" max="6324" width="8.5703125" style="6" customWidth="1"/>
    <col min="6325" max="6325" width="16.28515625" style="6" customWidth="1"/>
    <col min="6326" max="6326" width="15" style="6" customWidth="1"/>
    <col min="6327" max="6327" width="17.5703125" style="6" customWidth="1"/>
    <col min="6328" max="6328" width="12.42578125" style="6" customWidth="1"/>
    <col min="6329" max="6329" width="15" style="6" customWidth="1"/>
    <col min="6330" max="6330" width="12.42578125" style="6" customWidth="1"/>
    <col min="6331" max="6331" width="6" style="6" customWidth="1"/>
    <col min="6332" max="6332" width="22.7109375" style="6" customWidth="1"/>
    <col min="6333" max="6333" width="31.7109375" style="6" customWidth="1"/>
    <col min="6334" max="6334" width="13.7109375" style="6" customWidth="1"/>
    <col min="6335" max="6335" width="16.28515625" style="6" customWidth="1"/>
    <col min="6336" max="6336" width="22.7109375" style="6" customWidth="1"/>
    <col min="6337" max="6337" width="21.42578125" style="6" customWidth="1"/>
    <col min="6338" max="6338" width="17.5703125" style="6" customWidth="1"/>
    <col min="6339" max="6339" width="16.28515625" style="6" customWidth="1"/>
    <col min="6340" max="6340" width="13.7109375" style="6" customWidth="1"/>
    <col min="6341" max="6341" width="8.5703125" style="6" customWidth="1"/>
    <col min="6342" max="6342" width="15" style="6" customWidth="1"/>
    <col min="6343" max="6343" width="17.5703125" style="6" customWidth="1"/>
    <col min="6344" max="6344" width="26.5703125" style="6" customWidth="1"/>
    <col min="6345" max="6345" width="25.28515625" style="6" customWidth="1"/>
    <col min="6346" max="6347" width="17.5703125" style="6" customWidth="1"/>
    <col min="6348" max="6348" width="12.42578125" style="6" customWidth="1"/>
    <col min="6349" max="6349" width="17.5703125" style="6" customWidth="1"/>
    <col min="6350" max="6350" width="12.42578125" style="6" customWidth="1"/>
    <col min="6351" max="6351" width="15" style="6" customWidth="1"/>
    <col min="6352" max="6352" width="16.28515625" style="6" customWidth="1"/>
    <col min="6353" max="6354" width="17.5703125" style="6" customWidth="1"/>
    <col min="6355" max="6355" width="27.85546875" style="6" customWidth="1"/>
    <col min="6356" max="6356" width="13.7109375" style="6" customWidth="1"/>
    <col min="6357" max="6358" width="17.5703125" style="6" customWidth="1"/>
    <col min="6359" max="6359" width="15" style="6" customWidth="1"/>
    <col min="6360" max="6361" width="12.42578125" style="6" customWidth="1"/>
    <col min="6362" max="6363" width="17.5703125" style="6" customWidth="1"/>
    <col min="6364" max="6364" width="22.7109375" style="6" customWidth="1"/>
    <col min="6365" max="6365" width="17.5703125" style="6" customWidth="1"/>
    <col min="6366" max="6366" width="15" style="6" customWidth="1"/>
    <col min="6367" max="6367" width="17.5703125" style="6" customWidth="1"/>
    <col min="6368" max="6368" width="12.42578125" style="6" customWidth="1"/>
    <col min="6369" max="6369" width="34.28515625" style="6" customWidth="1"/>
    <col min="6370" max="6370" width="29.140625" style="6" customWidth="1"/>
    <col min="6371" max="6372" width="18.85546875" style="6" customWidth="1"/>
    <col min="6373" max="6373" width="12.42578125" style="6" customWidth="1"/>
    <col min="6374" max="6374" width="20.140625" style="6" customWidth="1"/>
    <col min="6375" max="6375" width="16.28515625" style="6" customWidth="1"/>
    <col min="6376" max="6376" width="17.5703125" style="6" customWidth="1"/>
    <col min="6377" max="6558" width="12.42578125" style="6" customWidth="1"/>
    <col min="6559" max="6559" width="20.140625" style="6" customWidth="1"/>
    <col min="6560" max="6560" width="26.5703125" style="6" customWidth="1"/>
    <col min="6561" max="6561" width="29.140625" style="6" customWidth="1"/>
    <col min="6562" max="6563" width="13.7109375" style="6" customWidth="1"/>
    <col min="6564" max="6564" width="17.5703125" style="6" customWidth="1"/>
    <col min="6565" max="6565" width="12.42578125" style="6" customWidth="1"/>
    <col min="6566" max="6566" width="20.140625" style="6" customWidth="1"/>
    <col min="6567" max="6567" width="15" style="6" customWidth="1"/>
    <col min="6568" max="6568" width="12.42578125" style="6" customWidth="1"/>
    <col min="6569" max="6569" width="17.570312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8.85546875" style="6" customWidth="1"/>
    <col min="6575" max="6575" width="11.140625" style="6" customWidth="1"/>
    <col min="6576" max="6576" width="20.140625" style="6" customWidth="1"/>
    <col min="6577" max="6577" width="27.85546875" style="6" customWidth="1"/>
    <col min="6578" max="6578" width="17.5703125" style="6" customWidth="1"/>
    <col min="6579" max="6580" width="8.5703125" style="6" customWidth="1"/>
    <col min="6581" max="6581" width="16.28515625" style="6" customWidth="1"/>
    <col min="6582" max="6582" width="15" style="6" customWidth="1"/>
    <col min="6583" max="6583" width="17.5703125" style="6" customWidth="1"/>
    <col min="6584" max="6584" width="12.42578125" style="6" customWidth="1"/>
    <col min="6585" max="6585" width="15" style="6" customWidth="1"/>
    <col min="6586" max="6586" width="12.42578125" style="6" customWidth="1"/>
    <col min="6587" max="6587" width="6" style="6" customWidth="1"/>
    <col min="6588" max="6588" width="22.7109375" style="6" customWidth="1"/>
    <col min="6589" max="6589" width="31.7109375" style="6" customWidth="1"/>
    <col min="6590" max="6590" width="13.7109375" style="6" customWidth="1"/>
    <col min="6591" max="6591" width="16.28515625" style="6" customWidth="1"/>
    <col min="6592" max="6592" width="22.7109375" style="6" customWidth="1"/>
    <col min="6593" max="6593" width="21.42578125" style="6" customWidth="1"/>
    <col min="6594" max="6594" width="17.5703125" style="6" customWidth="1"/>
    <col min="6595" max="6595" width="16.28515625" style="6" customWidth="1"/>
    <col min="6596" max="6596" width="13.7109375" style="6" customWidth="1"/>
    <col min="6597" max="6597" width="8.5703125" style="6" customWidth="1"/>
    <col min="6598" max="6598" width="15" style="6" customWidth="1"/>
    <col min="6599" max="6599" width="17.5703125" style="6" customWidth="1"/>
    <col min="6600" max="6600" width="26.5703125" style="6" customWidth="1"/>
    <col min="6601" max="6601" width="25.28515625" style="6" customWidth="1"/>
    <col min="6602" max="6603" width="17.5703125" style="6" customWidth="1"/>
    <col min="6604" max="6604" width="12.42578125" style="6" customWidth="1"/>
    <col min="6605" max="6605" width="17.5703125" style="6" customWidth="1"/>
    <col min="6606" max="6606" width="12.42578125" style="6" customWidth="1"/>
    <col min="6607" max="6607" width="15" style="6" customWidth="1"/>
    <col min="6608" max="6608" width="16.28515625" style="6" customWidth="1"/>
    <col min="6609" max="6610" width="17.5703125" style="6" customWidth="1"/>
    <col min="6611" max="6611" width="27.85546875" style="6" customWidth="1"/>
    <col min="6612" max="6612" width="13.7109375" style="6" customWidth="1"/>
    <col min="6613" max="6614" width="17.5703125" style="6" customWidth="1"/>
    <col min="6615" max="6615" width="15" style="6" customWidth="1"/>
    <col min="6616" max="6617" width="12.42578125" style="6" customWidth="1"/>
    <col min="6618" max="6619" width="17.5703125" style="6" customWidth="1"/>
    <col min="6620" max="6620" width="22.7109375" style="6" customWidth="1"/>
    <col min="6621" max="6621" width="17.5703125" style="6" customWidth="1"/>
    <col min="6622" max="6622" width="15" style="6" customWidth="1"/>
    <col min="6623" max="6623" width="17.5703125" style="6" customWidth="1"/>
    <col min="6624" max="6624" width="12.42578125" style="6" customWidth="1"/>
    <col min="6625" max="6625" width="34.28515625" style="6" customWidth="1"/>
    <col min="6626" max="6626" width="29.140625" style="6" customWidth="1"/>
    <col min="6627" max="6628" width="18.85546875" style="6" customWidth="1"/>
    <col min="6629" max="6629" width="12.42578125" style="6" customWidth="1"/>
    <col min="6630" max="6630" width="20.140625" style="6" customWidth="1"/>
    <col min="6631" max="6631" width="16.28515625" style="6" customWidth="1"/>
    <col min="6632" max="6632" width="17.5703125" style="6" customWidth="1"/>
    <col min="6633" max="6814" width="12.42578125" style="6" customWidth="1"/>
    <col min="6815" max="6815" width="20.140625" style="6" customWidth="1"/>
    <col min="6816" max="6816" width="26.5703125" style="6" customWidth="1"/>
    <col min="6817" max="6817" width="29.140625" style="6" customWidth="1"/>
    <col min="6818" max="6819" width="13.7109375" style="6" customWidth="1"/>
    <col min="6820" max="6820" width="17.5703125" style="6" customWidth="1"/>
    <col min="6821" max="6821" width="12.42578125" style="6" customWidth="1"/>
    <col min="6822" max="6822" width="20.140625" style="6" customWidth="1"/>
    <col min="6823" max="6823" width="15" style="6" customWidth="1"/>
    <col min="6824" max="6824" width="12.42578125" style="6" customWidth="1"/>
    <col min="6825" max="6825" width="17.570312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8.85546875" style="6" customWidth="1"/>
    <col min="6831" max="6831" width="11.140625" style="6" customWidth="1"/>
    <col min="6832" max="6832" width="20.140625" style="6" customWidth="1"/>
    <col min="6833" max="6833" width="27.85546875" style="6" customWidth="1"/>
    <col min="6834" max="6834" width="17.5703125" style="6" customWidth="1"/>
    <col min="6835" max="6836" width="8.5703125" style="6" customWidth="1"/>
    <col min="6837" max="6837" width="16.28515625" style="6" customWidth="1"/>
    <col min="6838" max="6838" width="15" style="6" customWidth="1"/>
    <col min="6839" max="6839" width="17.5703125" style="6" customWidth="1"/>
    <col min="6840" max="6840" width="12.42578125" style="6" customWidth="1"/>
    <col min="6841" max="6841" width="15" style="6" customWidth="1"/>
    <col min="6842" max="6842" width="12.42578125" style="6" customWidth="1"/>
    <col min="6843" max="6843" width="6" style="6" customWidth="1"/>
    <col min="6844" max="6844" width="22.7109375" style="6" customWidth="1"/>
    <col min="6845" max="6845" width="31.7109375" style="6" customWidth="1"/>
    <col min="6846" max="6846" width="13.7109375" style="6" customWidth="1"/>
    <col min="6847" max="6847" width="16.28515625" style="6" customWidth="1"/>
    <col min="6848" max="6848" width="22.7109375" style="6" customWidth="1"/>
    <col min="6849" max="6849" width="21.42578125" style="6" customWidth="1"/>
    <col min="6850" max="6850" width="17.5703125" style="6" customWidth="1"/>
    <col min="6851" max="6851" width="16.28515625" style="6" customWidth="1"/>
    <col min="6852" max="6852" width="13.7109375" style="6" customWidth="1"/>
    <col min="6853" max="6853" width="8.5703125" style="6" customWidth="1"/>
    <col min="6854" max="6854" width="15" style="6" customWidth="1"/>
    <col min="6855" max="6855" width="17.5703125" style="6" customWidth="1"/>
    <col min="6856" max="6856" width="26.5703125" style="6" customWidth="1"/>
    <col min="6857" max="6857" width="25.28515625" style="6" customWidth="1"/>
    <col min="6858" max="6859" width="17.5703125" style="6" customWidth="1"/>
    <col min="6860" max="6860" width="12.42578125" style="6" customWidth="1"/>
    <col min="6861" max="6861" width="17.5703125" style="6" customWidth="1"/>
    <col min="6862" max="6862" width="12.42578125" style="6" customWidth="1"/>
    <col min="6863" max="6863" width="15" style="6" customWidth="1"/>
    <col min="6864" max="6864" width="16.28515625" style="6" customWidth="1"/>
    <col min="6865" max="6866" width="17.5703125" style="6" customWidth="1"/>
    <col min="6867" max="6867" width="27.85546875" style="6" customWidth="1"/>
    <col min="6868" max="6868" width="13.7109375" style="6" customWidth="1"/>
    <col min="6869" max="6870" width="17.5703125" style="6" customWidth="1"/>
    <col min="6871" max="6871" width="15" style="6" customWidth="1"/>
    <col min="6872" max="6873" width="12.42578125" style="6" customWidth="1"/>
    <col min="6874" max="6875" width="17.5703125" style="6" customWidth="1"/>
    <col min="6876" max="6876" width="22.7109375" style="6" customWidth="1"/>
    <col min="6877" max="6877" width="17.5703125" style="6" customWidth="1"/>
    <col min="6878" max="6878" width="15" style="6" customWidth="1"/>
    <col min="6879" max="6879" width="17.5703125" style="6" customWidth="1"/>
    <col min="6880" max="6880" width="12.42578125" style="6" customWidth="1"/>
    <col min="6881" max="6881" width="34.28515625" style="6" customWidth="1"/>
    <col min="6882" max="6882" width="29.140625" style="6" customWidth="1"/>
    <col min="6883" max="6884" width="18.85546875" style="6" customWidth="1"/>
    <col min="6885" max="6885" width="12.42578125" style="6" customWidth="1"/>
    <col min="6886" max="6886" width="20.140625" style="6" customWidth="1"/>
    <col min="6887" max="6887" width="16.28515625" style="6" customWidth="1"/>
    <col min="6888" max="6888" width="17.5703125" style="6" customWidth="1"/>
    <col min="6889" max="7070" width="12.42578125" style="6" customWidth="1"/>
    <col min="7071" max="7071" width="20.140625" style="6" customWidth="1"/>
    <col min="7072" max="7072" width="26.5703125" style="6" customWidth="1"/>
    <col min="7073" max="7073" width="29.140625" style="6" customWidth="1"/>
    <col min="7074" max="7075" width="13.7109375" style="6" customWidth="1"/>
    <col min="7076" max="7076" width="17.5703125" style="6" customWidth="1"/>
    <col min="7077" max="7077" width="12.42578125" style="6" customWidth="1"/>
    <col min="7078" max="7078" width="20.140625" style="6" customWidth="1"/>
    <col min="7079" max="7079" width="15" style="6" customWidth="1"/>
    <col min="7080" max="7080" width="12.42578125" style="6" customWidth="1"/>
    <col min="7081" max="7081" width="17.570312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8.85546875" style="6" customWidth="1"/>
    <col min="7087" max="7087" width="11.140625" style="6" customWidth="1"/>
    <col min="7088" max="7088" width="20.140625" style="6" customWidth="1"/>
    <col min="7089" max="7089" width="27.85546875" style="6" customWidth="1"/>
    <col min="7090" max="7090" width="17.5703125" style="6" customWidth="1"/>
    <col min="7091" max="7092" width="8.5703125" style="6" customWidth="1"/>
    <col min="7093" max="7093" width="16.28515625" style="6" customWidth="1"/>
    <col min="7094" max="7094" width="15" style="6" customWidth="1"/>
    <col min="7095" max="7095" width="17.5703125" style="6" customWidth="1"/>
    <col min="7096" max="7096" width="12.42578125" style="6" customWidth="1"/>
    <col min="7097" max="7097" width="15" style="6" customWidth="1"/>
    <col min="7098" max="7098" width="12.42578125" style="6" customWidth="1"/>
    <col min="7099" max="7099" width="6" style="6" customWidth="1"/>
    <col min="7100" max="7100" width="22.7109375" style="6" customWidth="1"/>
    <col min="7101" max="7101" width="31.7109375" style="6" customWidth="1"/>
    <col min="7102" max="7102" width="13.7109375" style="6" customWidth="1"/>
    <col min="7103" max="7103" width="16.28515625" style="6" customWidth="1"/>
    <col min="7104" max="7104" width="22.7109375" style="6" customWidth="1"/>
    <col min="7105" max="7105" width="21.42578125" style="6" customWidth="1"/>
    <col min="7106" max="7106" width="17.5703125" style="6" customWidth="1"/>
    <col min="7107" max="7107" width="16.28515625" style="6" customWidth="1"/>
    <col min="7108" max="7108" width="13.7109375" style="6" customWidth="1"/>
    <col min="7109" max="7109" width="8.5703125" style="6" customWidth="1"/>
    <col min="7110" max="7110" width="15" style="6" customWidth="1"/>
    <col min="7111" max="7111" width="17.5703125" style="6" customWidth="1"/>
    <col min="7112" max="7112" width="26.5703125" style="6" customWidth="1"/>
    <col min="7113" max="7113" width="25.28515625" style="6" customWidth="1"/>
    <col min="7114" max="7115" width="17.5703125" style="6" customWidth="1"/>
    <col min="7116" max="7116" width="12.42578125" style="6" customWidth="1"/>
    <col min="7117" max="7117" width="17.5703125" style="6" customWidth="1"/>
    <col min="7118" max="7118" width="12.42578125" style="6" customWidth="1"/>
    <col min="7119" max="7119" width="15" style="6" customWidth="1"/>
    <col min="7120" max="7120" width="16.28515625" style="6" customWidth="1"/>
    <col min="7121" max="7122" width="17.5703125" style="6" customWidth="1"/>
    <col min="7123" max="7123" width="27.85546875" style="6" customWidth="1"/>
    <col min="7124" max="7124" width="13.7109375" style="6" customWidth="1"/>
    <col min="7125" max="7126" width="17.5703125" style="6" customWidth="1"/>
    <col min="7127" max="7127" width="15" style="6" customWidth="1"/>
    <col min="7128" max="7129" width="12.42578125" style="6" customWidth="1"/>
    <col min="7130" max="7131" width="17.5703125" style="6" customWidth="1"/>
    <col min="7132" max="7132" width="22.7109375" style="6" customWidth="1"/>
    <col min="7133" max="7133" width="17.5703125" style="6" customWidth="1"/>
    <col min="7134" max="7134" width="15" style="6" customWidth="1"/>
    <col min="7135" max="7135" width="17.5703125" style="6" customWidth="1"/>
    <col min="7136" max="7136" width="12.42578125" style="6" customWidth="1"/>
    <col min="7137" max="7137" width="34.28515625" style="6" customWidth="1"/>
    <col min="7138" max="7138" width="29.140625" style="6" customWidth="1"/>
    <col min="7139" max="7140" width="18.85546875" style="6" customWidth="1"/>
    <col min="7141" max="7141" width="12.42578125" style="6" customWidth="1"/>
    <col min="7142" max="7142" width="20.140625" style="6" customWidth="1"/>
    <col min="7143" max="7143" width="16.28515625" style="6" customWidth="1"/>
    <col min="7144" max="7144" width="17.5703125" style="6" customWidth="1"/>
    <col min="7145" max="7326" width="12.42578125" style="6" customWidth="1"/>
    <col min="7327" max="7327" width="20.140625" style="6" customWidth="1"/>
    <col min="7328" max="7328" width="26.5703125" style="6" customWidth="1"/>
    <col min="7329" max="7329" width="29.140625" style="6" customWidth="1"/>
    <col min="7330" max="7331" width="13.7109375" style="6" customWidth="1"/>
    <col min="7332" max="7332" width="17.5703125" style="6" customWidth="1"/>
    <col min="7333" max="7333" width="12.42578125" style="6" customWidth="1"/>
    <col min="7334" max="7334" width="20.140625" style="6" customWidth="1"/>
    <col min="7335" max="7335" width="15" style="6" customWidth="1"/>
    <col min="7336" max="7336" width="12.42578125" style="6" customWidth="1"/>
    <col min="7337" max="7337" width="17.570312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8.85546875" style="6" customWidth="1"/>
    <col min="7343" max="7343" width="11.140625" style="6" customWidth="1"/>
    <col min="7344" max="7344" width="20.140625" style="6" customWidth="1"/>
    <col min="7345" max="7345" width="27.85546875" style="6" customWidth="1"/>
    <col min="7346" max="7346" width="17.5703125" style="6" customWidth="1"/>
    <col min="7347" max="7348" width="8.5703125" style="6" customWidth="1"/>
    <col min="7349" max="7349" width="16.28515625" style="6" customWidth="1"/>
    <col min="7350" max="7350" width="15" style="6" customWidth="1"/>
    <col min="7351" max="7351" width="17.5703125" style="6" customWidth="1"/>
    <col min="7352" max="7352" width="12.42578125" style="6" customWidth="1"/>
    <col min="7353" max="7353" width="15" style="6" customWidth="1"/>
    <col min="7354" max="7354" width="12.42578125" style="6" customWidth="1"/>
    <col min="7355" max="7355" width="6" style="6" customWidth="1"/>
    <col min="7356" max="7356" width="22.7109375" style="6" customWidth="1"/>
    <col min="7357" max="7357" width="31.7109375" style="6" customWidth="1"/>
    <col min="7358" max="7358" width="13.7109375" style="6" customWidth="1"/>
    <col min="7359" max="7359" width="16.28515625" style="6" customWidth="1"/>
    <col min="7360" max="7360" width="22.7109375" style="6" customWidth="1"/>
    <col min="7361" max="7361" width="21.42578125" style="6" customWidth="1"/>
    <col min="7362" max="7362" width="17.5703125" style="6" customWidth="1"/>
    <col min="7363" max="7363" width="16.28515625" style="6" customWidth="1"/>
    <col min="7364" max="7364" width="13.7109375" style="6" customWidth="1"/>
    <col min="7365" max="7365" width="8.5703125" style="6" customWidth="1"/>
    <col min="7366" max="7366" width="15" style="6" customWidth="1"/>
    <col min="7367" max="7367" width="17.5703125" style="6" customWidth="1"/>
    <col min="7368" max="7368" width="26.5703125" style="6" customWidth="1"/>
    <col min="7369" max="7369" width="25.28515625" style="6" customWidth="1"/>
    <col min="7370" max="7371" width="17.5703125" style="6" customWidth="1"/>
    <col min="7372" max="7372" width="12.42578125" style="6" customWidth="1"/>
    <col min="7373" max="7373" width="17.5703125" style="6" customWidth="1"/>
    <col min="7374" max="7374" width="12.42578125" style="6" customWidth="1"/>
    <col min="7375" max="7375" width="15" style="6" customWidth="1"/>
    <col min="7376" max="7376" width="16.28515625" style="6" customWidth="1"/>
    <col min="7377" max="7378" width="17.5703125" style="6" customWidth="1"/>
    <col min="7379" max="7379" width="27.85546875" style="6" customWidth="1"/>
    <col min="7380" max="7380" width="13.7109375" style="6" customWidth="1"/>
    <col min="7381" max="7382" width="17.5703125" style="6" customWidth="1"/>
    <col min="7383" max="7383" width="15" style="6" customWidth="1"/>
    <col min="7384" max="7385" width="12.42578125" style="6" customWidth="1"/>
    <col min="7386" max="7387" width="17.5703125" style="6" customWidth="1"/>
    <col min="7388" max="7388" width="22.7109375" style="6" customWidth="1"/>
    <col min="7389" max="7389" width="17.5703125" style="6" customWidth="1"/>
    <col min="7390" max="7390" width="15" style="6" customWidth="1"/>
    <col min="7391" max="7391" width="17.5703125" style="6" customWidth="1"/>
    <col min="7392" max="7392" width="12.42578125" style="6" customWidth="1"/>
    <col min="7393" max="7393" width="34.28515625" style="6" customWidth="1"/>
    <col min="7394" max="7394" width="29.140625" style="6" customWidth="1"/>
    <col min="7395" max="7396" width="18.85546875" style="6" customWidth="1"/>
    <col min="7397" max="7397" width="12.42578125" style="6" customWidth="1"/>
    <col min="7398" max="7398" width="20.140625" style="6" customWidth="1"/>
    <col min="7399" max="7399" width="16.28515625" style="6" customWidth="1"/>
    <col min="7400" max="7400" width="17.5703125" style="6" customWidth="1"/>
    <col min="7401" max="7582" width="12.42578125" style="6" customWidth="1"/>
    <col min="7583" max="7583" width="20.140625" style="6" customWidth="1"/>
    <col min="7584" max="7584" width="26.5703125" style="6" customWidth="1"/>
    <col min="7585" max="7585" width="29.140625" style="6" customWidth="1"/>
    <col min="7586" max="7587" width="13.7109375" style="6" customWidth="1"/>
    <col min="7588" max="7588" width="17.5703125" style="6" customWidth="1"/>
    <col min="7589" max="7589" width="12.42578125" style="6" customWidth="1"/>
    <col min="7590" max="7590" width="20.140625" style="6" customWidth="1"/>
    <col min="7591" max="7591" width="15" style="6" customWidth="1"/>
    <col min="7592" max="7592" width="12.42578125" style="6" customWidth="1"/>
    <col min="7593" max="7593" width="17.570312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8.85546875" style="6" customWidth="1"/>
    <col min="7599" max="7599" width="11.140625" style="6" customWidth="1"/>
    <col min="7600" max="7600" width="20.140625" style="6" customWidth="1"/>
    <col min="7601" max="7601" width="27.85546875" style="6" customWidth="1"/>
    <col min="7602" max="7602" width="17.5703125" style="6" customWidth="1"/>
    <col min="7603" max="7604" width="8.5703125" style="6" customWidth="1"/>
    <col min="7605" max="7605" width="16.28515625" style="6" customWidth="1"/>
    <col min="7606" max="7606" width="15" style="6" customWidth="1"/>
    <col min="7607" max="7607" width="17.5703125" style="6" customWidth="1"/>
    <col min="7608" max="7608" width="12.42578125" style="6" customWidth="1"/>
    <col min="7609" max="7609" width="15" style="6" customWidth="1"/>
    <col min="7610" max="7610" width="12.42578125" style="6" customWidth="1"/>
    <col min="7611" max="7611" width="6" style="6" customWidth="1"/>
    <col min="7612" max="7612" width="22.7109375" style="6" customWidth="1"/>
    <col min="7613" max="7613" width="31.7109375" style="6" customWidth="1"/>
    <col min="7614" max="7614" width="13.7109375" style="6" customWidth="1"/>
    <col min="7615" max="7615" width="16.28515625" style="6" customWidth="1"/>
    <col min="7616" max="7616" width="22.7109375" style="6" customWidth="1"/>
    <col min="7617" max="7617" width="21.42578125" style="6" customWidth="1"/>
    <col min="7618" max="7618" width="17.5703125" style="6" customWidth="1"/>
    <col min="7619" max="7619" width="16.28515625" style="6" customWidth="1"/>
    <col min="7620" max="7620" width="13.7109375" style="6" customWidth="1"/>
    <col min="7621" max="7621" width="8.5703125" style="6" customWidth="1"/>
    <col min="7622" max="7622" width="15" style="6" customWidth="1"/>
    <col min="7623" max="7623" width="17.5703125" style="6" customWidth="1"/>
    <col min="7624" max="7624" width="26.5703125" style="6" customWidth="1"/>
    <col min="7625" max="7625" width="25.28515625" style="6" customWidth="1"/>
    <col min="7626" max="7627" width="17.5703125" style="6" customWidth="1"/>
    <col min="7628" max="7628" width="12.42578125" style="6" customWidth="1"/>
    <col min="7629" max="7629" width="17.5703125" style="6" customWidth="1"/>
    <col min="7630" max="7630" width="12.42578125" style="6" customWidth="1"/>
    <col min="7631" max="7631" width="15" style="6" customWidth="1"/>
    <col min="7632" max="7632" width="16.28515625" style="6" customWidth="1"/>
    <col min="7633" max="7634" width="17.5703125" style="6" customWidth="1"/>
    <col min="7635" max="7635" width="27.85546875" style="6" customWidth="1"/>
    <col min="7636" max="7636" width="13.7109375" style="6" customWidth="1"/>
    <col min="7637" max="7638" width="17.5703125" style="6" customWidth="1"/>
    <col min="7639" max="7639" width="15" style="6" customWidth="1"/>
    <col min="7640" max="7641" width="12.42578125" style="6" customWidth="1"/>
    <col min="7642" max="7643" width="17.5703125" style="6" customWidth="1"/>
    <col min="7644" max="7644" width="22.7109375" style="6" customWidth="1"/>
    <col min="7645" max="7645" width="17.5703125" style="6" customWidth="1"/>
    <col min="7646" max="7646" width="15" style="6" customWidth="1"/>
    <col min="7647" max="7647" width="17.5703125" style="6" customWidth="1"/>
    <col min="7648" max="7648" width="12.42578125" style="6" customWidth="1"/>
    <col min="7649" max="7649" width="34.28515625" style="6" customWidth="1"/>
    <col min="7650" max="7650" width="29.140625" style="6" customWidth="1"/>
    <col min="7651" max="7652" width="18.85546875" style="6" customWidth="1"/>
    <col min="7653" max="7653" width="12.42578125" style="6" customWidth="1"/>
    <col min="7654" max="7654" width="20.140625" style="6" customWidth="1"/>
    <col min="7655" max="7655" width="16.28515625" style="6" customWidth="1"/>
    <col min="7656" max="7656" width="17.5703125" style="6" customWidth="1"/>
    <col min="7657" max="7838" width="12.42578125" style="6" customWidth="1"/>
    <col min="7839" max="7839" width="20.140625" style="6" customWidth="1"/>
    <col min="7840" max="7840" width="26.5703125" style="6" customWidth="1"/>
    <col min="7841" max="7841" width="29.140625" style="6" customWidth="1"/>
    <col min="7842" max="7843" width="13.7109375" style="6" customWidth="1"/>
    <col min="7844" max="7844" width="17.5703125" style="6" customWidth="1"/>
    <col min="7845" max="7845" width="12.42578125" style="6" customWidth="1"/>
    <col min="7846" max="7846" width="20.140625" style="6" customWidth="1"/>
    <col min="7847" max="7847" width="15" style="6" customWidth="1"/>
    <col min="7848" max="7848" width="12.42578125" style="6" customWidth="1"/>
    <col min="7849" max="7849" width="17.570312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8.85546875" style="6" customWidth="1"/>
    <col min="7855" max="7855" width="11.140625" style="6" customWidth="1"/>
    <col min="7856" max="7856" width="20.140625" style="6" customWidth="1"/>
    <col min="7857" max="7857" width="27.85546875" style="6" customWidth="1"/>
    <col min="7858" max="7858" width="17.5703125" style="6" customWidth="1"/>
    <col min="7859" max="7860" width="8.5703125" style="6" customWidth="1"/>
    <col min="7861" max="7861" width="16.28515625" style="6" customWidth="1"/>
    <col min="7862" max="7862" width="15" style="6" customWidth="1"/>
    <col min="7863" max="7863" width="17.5703125" style="6" customWidth="1"/>
    <col min="7864" max="7864" width="12.42578125" style="6" customWidth="1"/>
    <col min="7865" max="7865" width="15" style="6" customWidth="1"/>
    <col min="7866" max="7866" width="12.42578125" style="6" customWidth="1"/>
    <col min="7867" max="7867" width="6" style="6" customWidth="1"/>
    <col min="7868" max="7868" width="22.7109375" style="6" customWidth="1"/>
    <col min="7869" max="7869" width="31.7109375" style="6" customWidth="1"/>
    <col min="7870" max="7870" width="13.7109375" style="6" customWidth="1"/>
    <col min="7871" max="7871" width="16.28515625" style="6" customWidth="1"/>
    <col min="7872" max="7872" width="22.7109375" style="6" customWidth="1"/>
    <col min="7873" max="7873" width="21.42578125" style="6" customWidth="1"/>
    <col min="7874" max="7874" width="17.5703125" style="6" customWidth="1"/>
    <col min="7875" max="7875" width="16.28515625" style="6" customWidth="1"/>
    <col min="7876" max="7876" width="13.7109375" style="6" customWidth="1"/>
    <col min="7877" max="7877" width="8.5703125" style="6" customWidth="1"/>
    <col min="7878" max="7878" width="15" style="6" customWidth="1"/>
    <col min="7879" max="7879" width="17.5703125" style="6" customWidth="1"/>
    <col min="7880" max="7880" width="26.5703125" style="6" customWidth="1"/>
    <col min="7881" max="7881" width="25.28515625" style="6" customWidth="1"/>
    <col min="7882" max="7883" width="17.5703125" style="6" customWidth="1"/>
    <col min="7884" max="7884" width="12.42578125" style="6" customWidth="1"/>
    <col min="7885" max="7885" width="17.5703125" style="6" customWidth="1"/>
    <col min="7886" max="7886" width="12.42578125" style="6" customWidth="1"/>
    <col min="7887" max="7887" width="15" style="6" customWidth="1"/>
    <col min="7888" max="7888" width="16.28515625" style="6" customWidth="1"/>
    <col min="7889" max="7890" width="17.5703125" style="6" customWidth="1"/>
    <col min="7891" max="7891" width="27.85546875" style="6" customWidth="1"/>
    <col min="7892" max="7892" width="13.7109375" style="6" customWidth="1"/>
    <col min="7893" max="7894" width="17.5703125" style="6" customWidth="1"/>
    <col min="7895" max="7895" width="15" style="6" customWidth="1"/>
    <col min="7896" max="7897" width="12.42578125" style="6" customWidth="1"/>
    <col min="7898" max="7899" width="17.5703125" style="6" customWidth="1"/>
    <col min="7900" max="7900" width="22.7109375" style="6" customWidth="1"/>
    <col min="7901" max="7901" width="17.5703125" style="6" customWidth="1"/>
    <col min="7902" max="7902" width="15" style="6" customWidth="1"/>
    <col min="7903" max="7903" width="17.5703125" style="6" customWidth="1"/>
    <col min="7904" max="7904" width="12.42578125" style="6" customWidth="1"/>
    <col min="7905" max="7905" width="34.28515625" style="6" customWidth="1"/>
    <col min="7906" max="7906" width="29.140625" style="6" customWidth="1"/>
    <col min="7907" max="7908" width="18.85546875" style="6" customWidth="1"/>
    <col min="7909" max="7909" width="12.42578125" style="6" customWidth="1"/>
    <col min="7910" max="7910" width="20.140625" style="6" customWidth="1"/>
    <col min="7911" max="7911" width="16.28515625" style="6" customWidth="1"/>
    <col min="7912" max="7912" width="17.5703125" style="6" customWidth="1"/>
    <col min="7913" max="8094" width="12.42578125" style="6" customWidth="1"/>
    <col min="8095" max="8095" width="20.140625" style="6" customWidth="1"/>
    <col min="8096" max="8096" width="26.5703125" style="6" customWidth="1"/>
    <col min="8097" max="8097" width="29.140625" style="6" customWidth="1"/>
    <col min="8098" max="8099" width="13.7109375" style="6" customWidth="1"/>
    <col min="8100" max="8100" width="17.5703125" style="6" customWidth="1"/>
    <col min="8101" max="8101" width="12.42578125" style="6" customWidth="1"/>
    <col min="8102" max="8102" width="20.140625" style="6" customWidth="1"/>
    <col min="8103" max="8103" width="15" style="6" customWidth="1"/>
    <col min="8104" max="8104" width="12.42578125" style="6" customWidth="1"/>
    <col min="8105" max="8105" width="17.570312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8.85546875" style="6" customWidth="1"/>
    <col min="8111" max="8111" width="11.140625" style="6" customWidth="1"/>
    <col min="8112" max="8112" width="20.140625" style="6" customWidth="1"/>
    <col min="8113" max="8113" width="27.85546875" style="6" customWidth="1"/>
    <col min="8114" max="8114" width="17.5703125" style="6" customWidth="1"/>
    <col min="8115" max="8116" width="8.5703125" style="6" customWidth="1"/>
    <col min="8117" max="8117" width="16.28515625" style="6" customWidth="1"/>
    <col min="8118" max="8118" width="15" style="6" customWidth="1"/>
    <col min="8119" max="8119" width="17.5703125" style="6" customWidth="1"/>
    <col min="8120" max="8120" width="12.42578125" style="6" customWidth="1"/>
    <col min="8121" max="8121" width="15" style="6" customWidth="1"/>
    <col min="8122" max="8122" width="12.42578125" style="6" customWidth="1"/>
    <col min="8123" max="8123" width="6" style="6" customWidth="1"/>
    <col min="8124" max="8124" width="22.7109375" style="6" customWidth="1"/>
    <col min="8125" max="8125" width="31.7109375" style="6" customWidth="1"/>
    <col min="8126" max="8126" width="13.7109375" style="6" customWidth="1"/>
    <col min="8127" max="8127" width="16.28515625" style="6" customWidth="1"/>
    <col min="8128" max="8128" width="22.7109375" style="6" customWidth="1"/>
    <col min="8129" max="8129" width="21.42578125" style="6" customWidth="1"/>
    <col min="8130" max="8130" width="17.5703125" style="6" customWidth="1"/>
    <col min="8131" max="8131" width="16.28515625" style="6" customWidth="1"/>
    <col min="8132" max="8132" width="13.7109375" style="6" customWidth="1"/>
    <col min="8133" max="8133" width="8.5703125" style="6" customWidth="1"/>
    <col min="8134" max="8134" width="15" style="6" customWidth="1"/>
    <col min="8135" max="8135" width="17.5703125" style="6" customWidth="1"/>
    <col min="8136" max="8136" width="26.5703125" style="6" customWidth="1"/>
    <col min="8137" max="8137" width="25.28515625" style="6" customWidth="1"/>
    <col min="8138" max="8139" width="17.5703125" style="6" customWidth="1"/>
    <col min="8140" max="8140" width="12.42578125" style="6" customWidth="1"/>
    <col min="8141" max="8141" width="17.5703125" style="6" customWidth="1"/>
    <col min="8142" max="8142" width="12.42578125" style="6" customWidth="1"/>
    <col min="8143" max="8143" width="15" style="6" customWidth="1"/>
    <col min="8144" max="8144" width="16.28515625" style="6" customWidth="1"/>
    <col min="8145" max="8146" width="17.5703125" style="6" customWidth="1"/>
    <col min="8147" max="8147" width="27.85546875" style="6" customWidth="1"/>
    <col min="8148" max="8148" width="13.7109375" style="6" customWidth="1"/>
    <col min="8149" max="8150" width="17.5703125" style="6" customWidth="1"/>
    <col min="8151" max="8151" width="15" style="6" customWidth="1"/>
    <col min="8152" max="8153" width="12.42578125" style="6" customWidth="1"/>
    <col min="8154" max="8155" width="17.5703125" style="6" customWidth="1"/>
    <col min="8156" max="8156" width="22.7109375" style="6" customWidth="1"/>
    <col min="8157" max="8157" width="17.5703125" style="6" customWidth="1"/>
    <col min="8158" max="8158" width="15" style="6" customWidth="1"/>
    <col min="8159" max="8159" width="17.5703125" style="6" customWidth="1"/>
    <col min="8160" max="8160" width="12.42578125" style="6" customWidth="1"/>
    <col min="8161" max="8161" width="34.28515625" style="6" customWidth="1"/>
    <col min="8162" max="8162" width="29.140625" style="6" customWidth="1"/>
    <col min="8163" max="8164" width="18.85546875" style="6" customWidth="1"/>
    <col min="8165" max="8165" width="12.42578125" style="6" customWidth="1"/>
    <col min="8166" max="8166" width="20.140625" style="6" customWidth="1"/>
    <col min="8167" max="8167" width="16.28515625" style="6" customWidth="1"/>
    <col min="8168" max="8168" width="17.5703125" style="6" customWidth="1"/>
    <col min="8169" max="8350" width="12.42578125" style="6" customWidth="1"/>
    <col min="8351" max="8351" width="20.140625" style="6" customWidth="1"/>
    <col min="8352" max="8352" width="26.5703125" style="6" customWidth="1"/>
    <col min="8353" max="8353" width="29.140625" style="6" customWidth="1"/>
    <col min="8354" max="8355" width="13.7109375" style="6" customWidth="1"/>
    <col min="8356" max="8356" width="17.5703125" style="6" customWidth="1"/>
    <col min="8357" max="8357" width="12.42578125" style="6" customWidth="1"/>
    <col min="8358" max="8358" width="20.140625" style="6" customWidth="1"/>
    <col min="8359" max="8359" width="15" style="6" customWidth="1"/>
    <col min="8360" max="8360" width="12.42578125" style="6" customWidth="1"/>
    <col min="8361" max="8361" width="17.570312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8.85546875" style="6" customWidth="1"/>
    <col min="8367" max="8367" width="11.140625" style="6" customWidth="1"/>
    <col min="8368" max="8368" width="20.140625" style="6" customWidth="1"/>
    <col min="8369" max="8369" width="27.85546875" style="6" customWidth="1"/>
    <col min="8370" max="8370" width="17.5703125" style="6" customWidth="1"/>
    <col min="8371" max="8372" width="8.5703125" style="6" customWidth="1"/>
    <col min="8373" max="8373" width="16.28515625" style="6" customWidth="1"/>
    <col min="8374" max="8374" width="15" style="6" customWidth="1"/>
    <col min="8375" max="8375" width="17.5703125" style="6" customWidth="1"/>
    <col min="8376" max="8376" width="12.42578125" style="6" customWidth="1"/>
    <col min="8377" max="8377" width="15" style="6" customWidth="1"/>
    <col min="8378" max="8378" width="12.42578125" style="6" customWidth="1"/>
    <col min="8379" max="8379" width="6" style="6" customWidth="1"/>
    <col min="8380" max="8380" width="22.7109375" style="6" customWidth="1"/>
    <col min="8381" max="8381" width="31.7109375" style="6" customWidth="1"/>
    <col min="8382" max="8382" width="13.7109375" style="6" customWidth="1"/>
    <col min="8383" max="8383" width="16.28515625" style="6" customWidth="1"/>
    <col min="8384" max="8384" width="22.7109375" style="6" customWidth="1"/>
    <col min="8385" max="8385" width="21.42578125" style="6" customWidth="1"/>
    <col min="8386" max="8386" width="17.5703125" style="6" customWidth="1"/>
    <col min="8387" max="8387" width="16.28515625" style="6" customWidth="1"/>
    <col min="8388" max="8388" width="13.7109375" style="6" customWidth="1"/>
    <col min="8389" max="8389" width="8.5703125" style="6" customWidth="1"/>
    <col min="8390" max="8390" width="15" style="6" customWidth="1"/>
    <col min="8391" max="8391" width="17.5703125" style="6" customWidth="1"/>
    <col min="8392" max="8392" width="26.5703125" style="6" customWidth="1"/>
    <col min="8393" max="8393" width="25.28515625" style="6" customWidth="1"/>
    <col min="8394" max="8395" width="17.5703125" style="6" customWidth="1"/>
    <col min="8396" max="8396" width="12.42578125" style="6" customWidth="1"/>
    <col min="8397" max="8397" width="17.5703125" style="6" customWidth="1"/>
    <col min="8398" max="8398" width="12.42578125" style="6" customWidth="1"/>
    <col min="8399" max="8399" width="15" style="6" customWidth="1"/>
    <col min="8400" max="8400" width="16.28515625" style="6" customWidth="1"/>
    <col min="8401" max="8402" width="17.5703125" style="6" customWidth="1"/>
    <col min="8403" max="8403" width="27.85546875" style="6" customWidth="1"/>
    <col min="8404" max="8404" width="13.7109375" style="6" customWidth="1"/>
    <col min="8405" max="8406" width="17.5703125" style="6" customWidth="1"/>
    <col min="8407" max="8407" width="15" style="6" customWidth="1"/>
    <col min="8408" max="8409" width="12.42578125" style="6" customWidth="1"/>
    <col min="8410" max="8411" width="17.5703125" style="6" customWidth="1"/>
    <col min="8412" max="8412" width="22.7109375" style="6" customWidth="1"/>
    <col min="8413" max="8413" width="17.5703125" style="6" customWidth="1"/>
    <col min="8414" max="8414" width="15" style="6" customWidth="1"/>
    <col min="8415" max="8415" width="17.5703125" style="6" customWidth="1"/>
    <col min="8416" max="8416" width="12.42578125" style="6" customWidth="1"/>
    <col min="8417" max="8417" width="34.28515625" style="6" customWidth="1"/>
    <col min="8418" max="8418" width="29.140625" style="6" customWidth="1"/>
    <col min="8419" max="8420" width="18.85546875" style="6" customWidth="1"/>
    <col min="8421" max="8421" width="12.42578125" style="6" customWidth="1"/>
    <col min="8422" max="8422" width="20.140625" style="6" customWidth="1"/>
    <col min="8423" max="8423" width="16.28515625" style="6" customWidth="1"/>
    <col min="8424" max="8424" width="17.5703125" style="6" customWidth="1"/>
    <col min="8425" max="8606" width="12.42578125" style="6" customWidth="1"/>
    <col min="8607" max="8607" width="20.140625" style="6" customWidth="1"/>
    <col min="8608" max="8608" width="26.5703125" style="6" customWidth="1"/>
    <col min="8609" max="8609" width="29.140625" style="6" customWidth="1"/>
    <col min="8610" max="8611" width="13.7109375" style="6" customWidth="1"/>
    <col min="8612" max="8612" width="17.5703125" style="6" customWidth="1"/>
    <col min="8613" max="8613" width="12.42578125" style="6" customWidth="1"/>
    <col min="8614" max="8614" width="20.140625" style="6" customWidth="1"/>
    <col min="8615" max="8615" width="15" style="6" customWidth="1"/>
    <col min="8616" max="8616" width="12.42578125" style="6" customWidth="1"/>
    <col min="8617" max="8617" width="17.570312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8.85546875" style="6" customWidth="1"/>
    <col min="8623" max="8623" width="11.140625" style="6" customWidth="1"/>
    <col min="8624" max="8624" width="20.140625" style="6" customWidth="1"/>
    <col min="8625" max="8625" width="27.85546875" style="6" customWidth="1"/>
    <col min="8626" max="8626" width="17.5703125" style="6" customWidth="1"/>
    <col min="8627" max="8628" width="8.5703125" style="6" customWidth="1"/>
    <col min="8629" max="8629" width="16.28515625" style="6" customWidth="1"/>
    <col min="8630" max="8630" width="15" style="6" customWidth="1"/>
    <col min="8631" max="8631" width="17.5703125" style="6" customWidth="1"/>
    <col min="8632" max="8632" width="12.42578125" style="6" customWidth="1"/>
    <col min="8633" max="8633" width="15" style="6" customWidth="1"/>
    <col min="8634" max="8634" width="12.42578125" style="6" customWidth="1"/>
    <col min="8635" max="8635" width="6" style="6" customWidth="1"/>
    <col min="8636" max="8636" width="22.7109375" style="6" customWidth="1"/>
    <col min="8637" max="8637" width="31.7109375" style="6" customWidth="1"/>
    <col min="8638" max="8638" width="13.7109375" style="6" customWidth="1"/>
    <col min="8639" max="8639" width="16.28515625" style="6" customWidth="1"/>
    <col min="8640" max="8640" width="22.7109375" style="6" customWidth="1"/>
    <col min="8641" max="8641" width="21.42578125" style="6" customWidth="1"/>
    <col min="8642" max="8642" width="17.5703125" style="6" customWidth="1"/>
    <col min="8643" max="8643" width="16.28515625" style="6" customWidth="1"/>
    <col min="8644" max="8644" width="13.7109375" style="6" customWidth="1"/>
    <col min="8645" max="8645" width="8.5703125" style="6" customWidth="1"/>
    <col min="8646" max="8646" width="15" style="6" customWidth="1"/>
    <col min="8647" max="8647" width="17.5703125" style="6" customWidth="1"/>
    <col min="8648" max="8648" width="26.5703125" style="6" customWidth="1"/>
    <col min="8649" max="8649" width="25.28515625" style="6" customWidth="1"/>
    <col min="8650" max="8651" width="17.5703125" style="6" customWidth="1"/>
    <col min="8652" max="8652" width="12.42578125" style="6" customWidth="1"/>
    <col min="8653" max="8653" width="17.5703125" style="6" customWidth="1"/>
    <col min="8654" max="8654" width="12.42578125" style="6" customWidth="1"/>
    <col min="8655" max="8655" width="15" style="6" customWidth="1"/>
    <col min="8656" max="8656" width="16.28515625" style="6" customWidth="1"/>
    <col min="8657" max="8658" width="17.5703125" style="6" customWidth="1"/>
    <col min="8659" max="8659" width="27.85546875" style="6" customWidth="1"/>
    <col min="8660" max="8660" width="13.7109375" style="6" customWidth="1"/>
    <col min="8661" max="8662" width="17.5703125" style="6" customWidth="1"/>
    <col min="8663" max="8663" width="15" style="6" customWidth="1"/>
    <col min="8664" max="8665" width="12.42578125" style="6" customWidth="1"/>
    <col min="8666" max="8667" width="17.5703125" style="6" customWidth="1"/>
    <col min="8668" max="8668" width="22.7109375" style="6" customWidth="1"/>
    <col min="8669" max="8669" width="17.5703125" style="6" customWidth="1"/>
    <col min="8670" max="8670" width="15" style="6" customWidth="1"/>
    <col min="8671" max="8671" width="17.5703125" style="6" customWidth="1"/>
    <col min="8672" max="8672" width="12.42578125" style="6" customWidth="1"/>
    <col min="8673" max="8673" width="34.28515625" style="6" customWidth="1"/>
    <col min="8674" max="8674" width="29.140625" style="6" customWidth="1"/>
    <col min="8675" max="8676" width="18.85546875" style="6" customWidth="1"/>
    <col min="8677" max="8677" width="12.42578125" style="6" customWidth="1"/>
    <col min="8678" max="8678" width="20.140625" style="6" customWidth="1"/>
    <col min="8679" max="8679" width="16.28515625" style="6" customWidth="1"/>
    <col min="8680" max="8680" width="17.5703125" style="6" customWidth="1"/>
    <col min="8681" max="8862" width="12.42578125" style="6" customWidth="1"/>
    <col min="8863" max="8863" width="20.140625" style="6" customWidth="1"/>
    <col min="8864" max="8864" width="26.5703125" style="6" customWidth="1"/>
    <col min="8865" max="8865" width="29.140625" style="6" customWidth="1"/>
    <col min="8866" max="8867" width="13.7109375" style="6" customWidth="1"/>
    <col min="8868" max="8868" width="17.5703125" style="6" customWidth="1"/>
    <col min="8869" max="8869" width="12.42578125" style="6" customWidth="1"/>
    <col min="8870" max="8870" width="20.140625" style="6" customWidth="1"/>
    <col min="8871" max="8871" width="15" style="6" customWidth="1"/>
    <col min="8872" max="8872" width="12.42578125" style="6" customWidth="1"/>
    <col min="8873" max="8873" width="17.570312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8.85546875" style="6" customWidth="1"/>
    <col min="8879" max="8879" width="11.140625" style="6" customWidth="1"/>
    <col min="8880" max="8880" width="20.140625" style="6" customWidth="1"/>
    <col min="8881" max="8881" width="27.85546875" style="6" customWidth="1"/>
    <col min="8882" max="8882" width="17.5703125" style="6" customWidth="1"/>
    <col min="8883" max="8884" width="8.5703125" style="6" customWidth="1"/>
    <col min="8885" max="8885" width="16.28515625" style="6" customWidth="1"/>
    <col min="8886" max="8886" width="15" style="6" customWidth="1"/>
    <col min="8887" max="8887" width="17.5703125" style="6" customWidth="1"/>
    <col min="8888" max="8888" width="12.42578125" style="6" customWidth="1"/>
    <col min="8889" max="8889" width="15" style="6" customWidth="1"/>
    <col min="8890" max="8890" width="12.42578125" style="6" customWidth="1"/>
    <col min="8891" max="8891" width="6" style="6" customWidth="1"/>
    <col min="8892" max="8892" width="22.7109375" style="6" customWidth="1"/>
    <col min="8893" max="8893" width="31.7109375" style="6" customWidth="1"/>
    <col min="8894" max="8894" width="13.7109375" style="6" customWidth="1"/>
    <col min="8895" max="8895" width="16.28515625" style="6" customWidth="1"/>
    <col min="8896" max="8896" width="22.7109375" style="6" customWidth="1"/>
    <col min="8897" max="8897" width="21.42578125" style="6" customWidth="1"/>
    <col min="8898" max="8898" width="17.5703125" style="6" customWidth="1"/>
    <col min="8899" max="8899" width="16.28515625" style="6" customWidth="1"/>
    <col min="8900" max="8900" width="13.7109375" style="6" customWidth="1"/>
    <col min="8901" max="8901" width="8.5703125" style="6" customWidth="1"/>
    <col min="8902" max="8902" width="15" style="6" customWidth="1"/>
    <col min="8903" max="8903" width="17.5703125" style="6" customWidth="1"/>
    <col min="8904" max="8904" width="26.5703125" style="6" customWidth="1"/>
    <col min="8905" max="8905" width="25.28515625" style="6" customWidth="1"/>
    <col min="8906" max="8907" width="17.5703125" style="6" customWidth="1"/>
    <col min="8908" max="8908" width="12.42578125" style="6" customWidth="1"/>
    <col min="8909" max="8909" width="17.5703125" style="6" customWidth="1"/>
    <col min="8910" max="8910" width="12.42578125" style="6" customWidth="1"/>
    <col min="8911" max="8911" width="15" style="6" customWidth="1"/>
    <col min="8912" max="8912" width="16.28515625" style="6" customWidth="1"/>
    <col min="8913" max="8914" width="17.5703125" style="6" customWidth="1"/>
    <col min="8915" max="8915" width="27.85546875" style="6" customWidth="1"/>
    <col min="8916" max="8916" width="13.7109375" style="6" customWidth="1"/>
    <col min="8917" max="8918" width="17.5703125" style="6" customWidth="1"/>
    <col min="8919" max="8919" width="15" style="6" customWidth="1"/>
    <col min="8920" max="8921" width="12.42578125" style="6" customWidth="1"/>
    <col min="8922" max="8923" width="17.5703125" style="6" customWidth="1"/>
    <col min="8924" max="8924" width="22.7109375" style="6" customWidth="1"/>
    <col min="8925" max="8925" width="17.5703125" style="6" customWidth="1"/>
    <col min="8926" max="8926" width="15" style="6" customWidth="1"/>
    <col min="8927" max="8927" width="17.5703125" style="6" customWidth="1"/>
    <col min="8928" max="8928" width="12.42578125" style="6" customWidth="1"/>
    <col min="8929" max="8929" width="34.28515625" style="6" customWidth="1"/>
    <col min="8930" max="8930" width="29.140625" style="6" customWidth="1"/>
    <col min="8931" max="8932" width="18.85546875" style="6" customWidth="1"/>
    <col min="8933" max="8933" width="12.42578125" style="6" customWidth="1"/>
    <col min="8934" max="8934" width="20.140625" style="6" customWidth="1"/>
    <col min="8935" max="8935" width="16.28515625" style="6" customWidth="1"/>
    <col min="8936" max="8936" width="17.5703125" style="6" customWidth="1"/>
    <col min="8937" max="9118" width="12.42578125" style="6" customWidth="1"/>
    <col min="9119" max="9119" width="20.140625" style="6" customWidth="1"/>
    <col min="9120" max="9120" width="26.5703125" style="6" customWidth="1"/>
    <col min="9121" max="9121" width="29.140625" style="6" customWidth="1"/>
    <col min="9122" max="9123" width="13.7109375" style="6" customWidth="1"/>
    <col min="9124" max="9124" width="17.5703125" style="6" customWidth="1"/>
    <col min="9125" max="9125" width="12.42578125" style="6" customWidth="1"/>
    <col min="9126" max="9126" width="20.140625" style="6" customWidth="1"/>
    <col min="9127" max="9127" width="15" style="6" customWidth="1"/>
    <col min="9128" max="9128" width="12.42578125" style="6" customWidth="1"/>
    <col min="9129" max="9129" width="17.570312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8.85546875" style="6" customWidth="1"/>
    <col min="9135" max="9135" width="11.140625" style="6" customWidth="1"/>
    <col min="9136" max="9136" width="20.140625" style="6" customWidth="1"/>
    <col min="9137" max="9137" width="27.85546875" style="6" customWidth="1"/>
    <col min="9138" max="9138" width="17.5703125" style="6" customWidth="1"/>
    <col min="9139" max="9140" width="8.5703125" style="6" customWidth="1"/>
    <col min="9141" max="9141" width="16.28515625" style="6" customWidth="1"/>
    <col min="9142" max="9142" width="15" style="6" customWidth="1"/>
    <col min="9143" max="9143" width="17.5703125" style="6" customWidth="1"/>
    <col min="9144" max="9144" width="12.42578125" style="6" customWidth="1"/>
    <col min="9145" max="9145" width="15" style="6" customWidth="1"/>
    <col min="9146" max="9146" width="12.42578125" style="6" customWidth="1"/>
    <col min="9147" max="9147" width="6" style="6" customWidth="1"/>
    <col min="9148" max="9148" width="22.7109375" style="6" customWidth="1"/>
    <col min="9149" max="9149" width="31.7109375" style="6" customWidth="1"/>
    <col min="9150" max="9150" width="13.7109375" style="6" customWidth="1"/>
    <col min="9151" max="9151" width="16.28515625" style="6" customWidth="1"/>
    <col min="9152" max="9152" width="22.7109375" style="6" customWidth="1"/>
    <col min="9153" max="9153" width="21.42578125" style="6" customWidth="1"/>
    <col min="9154" max="9154" width="17.5703125" style="6" customWidth="1"/>
    <col min="9155" max="9155" width="16.28515625" style="6" customWidth="1"/>
    <col min="9156" max="9156" width="13.7109375" style="6" customWidth="1"/>
    <col min="9157" max="9157" width="8.5703125" style="6" customWidth="1"/>
    <col min="9158" max="9158" width="15" style="6" customWidth="1"/>
    <col min="9159" max="9159" width="17.5703125" style="6" customWidth="1"/>
    <col min="9160" max="9160" width="26.5703125" style="6" customWidth="1"/>
    <col min="9161" max="9161" width="25.28515625" style="6" customWidth="1"/>
    <col min="9162" max="9163" width="17.5703125" style="6" customWidth="1"/>
    <col min="9164" max="9164" width="12.42578125" style="6" customWidth="1"/>
    <col min="9165" max="9165" width="17.5703125" style="6" customWidth="1"/>
    <col min="9166" max="9166" width="12.42578125" style="6" customWidth="1"/>
    <col min="9167" max="9167" width="15" style="6" customWidth="1"/>
    <col min="9168" max="9168" width="16.28515625" style="6" customWidth="1"/>
    <col min="9169" max="9170" width="17.5703125" style="6" customWidth="1"/>
    <col min="9171" max="9171" width="27.85546875" style="6" customWidth="1"/>
    <col min="9172" max="9172" width="13.7109375" style="6" customWidth="1"/>
    <col min="9173" max="9174" width="17.5703125" style="6" customWidth="1"/>
    <col min="9175" max="9175" width="15" style="6" customWidth="1"/>
    <col min="9176" max="9177" width="12.42578125" style="6" customWidth="1"/>
    <col min="9178" max="9179" width="17.5703125" style="6" customWidth="1"/>
    <col min="9180" max="9180" width="22.7109375" style="6" customWidth="1"/>
    <col min="9181" max="9181" width="17.5703125" style="6" customWidth="1"/>
    <col min="9182" max="9182" width="15" style="6" customWidth="1"/>
    <col min="9183" max="9183" width="17.5703125" style="6" customWidth="1"/>
    <col min="9184" max="9184" width="12.42578125" style="6" customWidth="1"/>
    <col min="9185" max="9185" width="34.28515625" style="6" customWidth="1"/>
    <col min="9186" max="9186" width="29.140625" style="6" customWidth="1"/>
    <col min="9187" max="9188" width="18.85546875" style="6" customWidth="1"/>
    <col min="9189" max="9189" width="12.42578125" style="6" customWidth="1"/>
    <col min="9190" max="9190" width="20.140625" style="6" customWidth="1"/>
    <col min="9191" max="9191" width="16.28515625" style="6" customWidth="1"/>
    <col min="9192" max="9192" width="17.5703125" style="6" customWidth="1"/>
    <col min="9193" max="9374" width="12.42578125" style="6" customWidth="1"/>
    <col min="9375" max="9375" width="20.140625" style="6" customWidth="1"/>
    <col min="9376" max="9376" width="26.5703125" style="6" customWidth="1"/>
    <col min="9377" max="9377" width="29.140625" style="6" customWidth="1"/>
    <col min="9378" max="9379" width="13.7109375" style="6" customWidth="1"/>
    <col min="9380" max="9380" width="17.5703125" style="6" customWidth="1"/>
    <col min="9381" max="9381" width="12.42578125" style="6" customWidth="1"/>
    <col min="9382" max="9382" width="20.140625" style="6" customWidth="1"/>
    <col min="9383" max="9383" width="15" style="6" customWidth="1"/>
    <col min="9384" max="9384" width="12.42578125" style="6" customWidth="1"/>
    <col min="9385" max="9385" width="17.570312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8.85546875" style="6" customWidth="1"/>
    <col min="9391" max="9391" width="11.140625" style="6" customWidth="1"/>
    <col min="9392" max="9392" width="20.140625" style="6" customWidth="1"/>
    <col min="9393" max="9393" width="27.85546875" style="6" customWidth="1"/>
    <col min="9394" max="9394" width="17.5703125" style="6" customWidth="1"/>
    <col min="9395" max="9396" width="8.5703125" style="6" customWidth="1"/>
    <col min="9397" max="9397" width="16.28515625" style="6" customWidth="1"/>
    <col min="9398" max="9398" width="15" style="6" customWidth="1"/>
    <col min="9399" max="9399" width="17.5703125" style="6" customWidth="1"/>
    <col min="9400" max="9400" width="12.42578125" style="6" customWidth="1"/>
    <col min="9401" max="9401" width="15" style="6" customWidth="1"/>
    <col min="9402" max="9402" width="12.42578125" style="6" customWidth="1"/>
    <col min="9403" max="9403" width="6" style="6" customWidth="1"/>
    <col min="9404" max="9404" width="22.7109375" style="6" customWidth="1"/>
    <col min="9405" max="9405" width="31.7109375" style="6" customWidth="1"/>
    <col min="9406" max="9406" width="13.7109375" style="6" customWidth="1"/>
    <col min="9407" max="9407" width="16.28515625" style="6" customWidth="1"/>
    <col min="9408" max="9408" width="22.7109375" style="6" customWidth="1"/>
    <col min="9409" max="9409" width="21.42578125" style="6" customWidth="1"/>
    <col min="9410" max="9410" width="17.5703125" style="6" customWidth="1"/>
    <col min="9411" max="9411" width="16.28515625" style="6" customWidth="1"/>
    <col min="9412" max="9412" width="13.7109375" style="6" customWidth="1"/>
    <col min="9413" max="9413" width="8.5703125" style="6" customWidth="1"/>
    <col min="9414" max="9414" width="15" style="6" customWidth="1"/>
    <col min="9415" max="9415" width="17.5703125" style="6" customWidth="1"/>
    <col min="9416" max="9416" width="26.5703125" style="6" customWidth="1"/>
    <col min="9417" max="9417" width="25.28515625" style="6" customWidth="1"/>
    <col min="9418" max="9419" width="17.5703125" style="6" customWidth="1"/>
    <col min="9420" max="9420" width="12.42578125" style="6" customWidth="1"/>
    <col min="9421" max="9421" width="17.5703125" style="6" customWidth="1"/>
    <col min="9422" max="9422" width="12.42578125" style="6" customWidth="1"/>
    <col min="9423" max="9423" width="15" style="6" customWidth="1"/>
    <col min="9424" max="9424" width="16.28515625" style="6" customWidth="1"/>
    <col min="9425" max="9426" width="17.5703125" style="6" customWidth="1"/>
    <col min="9427" max="9427" width="27.85546875" style="6" customWidth="1"/>
    <col min="9428" max="9428" width="13.7109375" style="6" customWidth="1"/>
    <col min="9429" max="9430" width="17.5703125" style="6" customWidth="1"/>
    <col min="9431" max="9431" width="15" style="6" customWidth="1"/>
    <col min="9432" max="9433" width="12.42578125" style="6" customWidth="1"/>
    <col min="9434" max="9435" width="17.5703125" style="6" customWidth="1"/>
    <col min="9436" max="9436" width="22.7109375" style="6" customWidth="1"/>
    <col min="9437" max="9437" width="17.5703125" style="6" customWidth="1"/>
    <col min="9438" max="9438" width="15" style="6" customWidth="1"/>
    <col min="9439" max="9439" width="17.5703125" style="6" customWidth="1"/>
    <col min="9440" max="9440" width="12.42578125" style="6" customWidth="1"/>
    <col min="9441" max="9441" width="34.28515625" style="6" customWidth="1"/>
    <col min="9442" max="9442" width="29.140625" style="6" customWidth="1"/>
    <col min="9443" max="9444" width="18.85546875" style="6" customWidth="1"/>
    <col min="9445" max="9445" width="12.42578125" style="6" customWidth="1"/>
    <col min="9446" max="9446" width="20.140625" style="6" customWidth="1"/>
    <col min="9447" max="9447" width="16.28515625" style="6" customWidth="1"/>
    <col min="9448" max="9448" width="17.5703125" style="6" customWidth="1"/>
    <col min="9449" max="9630" width="12.42578125" style="6" customWidth="1"/>
    <col min="9631" max="9631" width="20.140625" style="6" customWidth="1"/>
    <col min="9632" max="9632" width="26.5703125" style="6" customWidth="1"/>
    <col min="9633" max="9633" width="29.140625" style="6" customWidth="1"/>
    <col min="9634" max="9635" width="13.7109375" style="6" customWidth="1"/>
    <col min="9636" max="9636" width="17.5703125" style="6" customWidth="1"/>
    <col min="9637" max="9637" width="12.42578125" style="6" customWidth="1"/>
    <col min="9638" max="9638" width="20.140625" style="6" customWidth="1"/>
    <col min="9639" max="9639" width="15" style="6" customWidth="1"/>
    <col min="9640" max="9640" width="12.42578125" style="6" customWidth="1"/>
    <col min="9641" max="9641" width="17.570312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8.85546875" style="6" customWidth="1"/>
    <col min="9647" max="9647" width="11.140625" style="6" customWidth="1"/>
    <col min="9648" max="9648" width="20.140625" style="6" customWidth="1"/>
    <col min="9649" max="9649" width="27.85546875" style="6" customWidth="1"/>
    <col min="9650" max="9650" width="17.5703125" style="6" customWidth="1"/>
    <col min="9651" max="9652" width="8.5703125" style="6" customWidth="1"/>
    <col min="9653" max="9653" width="16.28515625" style="6" customWidth="1"/>
    <col min="9654" max="9654" width="15" style="6" customWidth="1"/>
    <col min="9655" max="9655" width="17.5703125" style="6" customWidth="1"/>
    <col min="9656" max="9656" width="12.42578125" style="6" customWidth="1"/>
    <col min="9657" max="9657" width="15" style="6" customWidth="1"/>
    <col min="9658" max="9658" width="12.42578125" style="6" customWidth="1"/>
    <col min="9659" max="9659" width="6" style="6" customWidth="1"/>
    <col min="9660" max="9660" width="22.7109375" style="6" customWidth="1"/>
    <col min="9661" max="9661" width="31.7109375" style="6" customWidth="1"/>
    <col min="9662" max="9662" width="13.7109375" style="6" customWidth="1"/>
    <col min="9663" max="9663" width="16.28515625" style="6" customWidth="1"/>
    <col min="9664" max="9664" width="22.7109375" style="6" customWidth="1"/>
    <col min="9665" max="9665" width="21.42578125" style="6" customWidth="1"/>
    <col min="9666" max="9666" width="17.5703125" style="6" customWidth="1"/>
    <col min="9667" max="9667" width="16.28515625" style="6" customWidth="1"/>
    <col min="9668" max="9668" width="13.7109375" style="6" customWidth="1"/>
    <col min="9669" max="9669" width="8.5703125" style="6" customWidth="1"/>
    <col min="9670" max="9670" width="15" style="6" customWidth="1"/>
    <col min="9671" max="9671" width="17.5703125" style="6" customWidth="1"/>
    <col min="9672" max="9672" width="26.5703125" style="6" customWidth="1"/>
    <col min="9673" max="9673" width="25.28515625" style="6" customWidth="1"/>
    <col min="9674" max="9675" width="17.5703125" style="6" customWidth="1"/>
    <col min="9676" max="9676" width="12.42578125" style="6" customWidth="1"/>
    <col min="9677" max="9677" width="17.5703125" style="6" customWidth="1"/>
    <col min="9678" max="9678" width="12.42578125" style="6" customWidth="1"/>
    <col min="9679" max="9679" width="15" style="6" customWidth="1"/>
    <col min="9680" max="9680" width="16.28515625" style="6" customWidth="1"/>
    <col min="9681" max="9682" width="17.5703125" style="6" customWidth="1"/>
    <col min="9683" max="9683" width="27.85546875" style="6" customWidth="1"/>
    <col min="9684" max="9684" width="13.7109375" style="6" customWidth="1"/>
    <col min="9685" max="9686" width="17.5703125" style="6" customWidth="1"/>
    <col min="9687" max="9687" width="15" style="6" customWidth="1"/>
    <col min="9688" max="9689" width="12.42578125" style="6" customWidth="1"/>
    <col min="9690" max="9691" width="17.5703125" style="6" customWidth="1"/>
    <col min="9692" max="9692" width="22.7109375" style="6" customWidth="1"/>
    <col min="9693" max="9693" width="17.5703125" style="6" customWidth="1"/>
    <col min="9694" max="9694" width="15" style="6" customWidth="1"/>
    <col min="9695" max="9695" width="17.5703125" style="6" customWidth="1"/>
    <col min="9696" max="9696" width="12.42578125" style="6" customWidth="1"/>
    <col min="9697" max="9697" width="34.28515625" style="6" customWidth="1"/>
    <col min="9698" max="9698" width="29.140625" style="6" customWidth="1"/>
    <col min="9699" max="9700" width="18.85546875" style="6" customWidth="1"/>
    <col min="9701" max="9701" width="12.42578125" style="6" customWidth="1"/>
    <col min="9702" max="9702" width="20.140625" style="6" customWidth="1"/>
    <col min="9703" max="9703" width="16.28515625" style="6" customWidth="1"/>
    <col min="9704" max="9704" width="17.5703125" style="6" customWidth="1"/>
    <col min="9705" max="9886" width="12.42578125" style="6" customWidth="1"/>
    <col min="9887" max="9887" width="20.140625" style="6" customWidth="1"/>
    <col min="9888" max="9888" width="26.5703125" style="6" customWidth="1"/>
    <col min="9889" max="9889" width="29.140625" style="6" customWidth="1"/>
    <col min="9890" max="9891" width="13.7109375" style="6" customWidth="1"/>
    <col min="9892" max="9892" width="17.5703125" style="6" customWidth="1"/>
    <col min="9893" max="9893" width="12.42578125" style="6" customWidth="1"/>
    <col min="9894" max="9894" width="20.140625" style="6" customWidth="1"/>
    <col min="9895" max="9895" width="15" style="6" customWidth="1"/>
    <col min="9896" max="9896" width="12.42578125" style="6" customWidth="1"/>
    <col min="9897" max="9897" width="17.570312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8.85546875" style="6" customWidth="1"/>
    <col min="9903" max="9903" width="11.140625" style="6" customWidth="1"/>
    <col min="9904" max="9904" width="20.140625" style="6" customWidth="1"/>
    <col min="9905" max="9905" width="27.85546875" style="6" customWidth="1"/>
    <col min="9906" max="9906" width="17.5703125" style="6" customWidth="1"/>
    <col min="9907" max="9908" width="8.5703125" style="6" customWidth="1"/>
    <col min="9909" max="9909" width="16.28515625" style="6" customWidth="1"/>
    <col min="9910" max="9910" width="15" style="6" customWidth="1"/>
    <col min="9911" max="9911" width="17.5703125" style="6" customWidth="1"/>
    <col min="9912" max="9912" width="12.42578125" style="6" customWidth="1"/>
    <col min="9913" max="9913" width="15" style="6" customWidth="1"/>
    <col min="9914" max="9914" width="12.42578125" style="6" customWidth="1"/>
    <col min="9915" max="9915" width="6" style="6" customWidth="1"/>
    <col min="9916" max="9916" width="22.7109375" style="6" customWidth="1"/>
    <col min="9917" max="9917" width="31.7109375" style="6" customWidth="1"/>
    <col min="9918" max="9918" width="13.7109375" style="6" customWidth="1"/>
    <col min="9919" max="9919" width="16.28515625" style="6" customWidth="1"/>
    <col min="9920" max="9920" width="22.7109375" style="6" customWidth="1"/>
    <col min="9921" max="9921" width="21.42578125" style="6" customWidth="1"/>
    <col min="9922" max="9922" width="17.5703125" style="6" customWidth="1"/>
    <col min="9923" max="9923" width="16.28515625" style="6" customWidth="1"/>
    <col min="9924" max="9924" width="13.7109375" style="6" customWidth="1"/>
    <col min="9925" max="9925" width="8.5703125" style="6" customWidth="1"/>
    <col min="9926" max="9926" width="15" style="6" customWidth="1"/>
    <col min="9927" max="9927" width="17.5703125" style="6" customWidth="1"/>
    <col min="9928" max="9928" width="26.5703125" style="6" customWidth="1"/>
    <col min="9929" max="9929" width="25.28515625" style="6" customWidth="1"/>
    <col min="9930" max="9931" width="17.5703125" style="6" customWidth="1"/>
    <col min="9932" max="9932" width="12.42578125" style="6" customWidth="1"/>
    <col min="9933" max="9933" width="17.5703125" style="6" customWidth="1"/>
    <col min="9934" max="9934" width="12.42578125" style="6" customWidth="1"/>
    <col min="9935" max="9935" width="15" style="6" customWidth="1"/>
    <col min="9936" max="9936" width="16.28515625" style="6" customWidth="1"/>
    <col min="9937" max="9938" width="17.5703125" style="6" customWidth="1"/>
    <col min="9939" max="9939" width="27.85546875" style="6" customWidth="1"/>
    <col min="9940" max="9940" width="13.7109375" style="6" customWidth="1"/>
    <col min="9941" max="9942" width="17.5703125" style="6" customWidth="1"/>
    <col min="9943" max="9943" width="15" style="6" customWidth="1"/>
    <col min="9944" max="9945" width="12.42578125" style="6" customWidth="1"/>
    <col min="9946" max="9947" width="17.5703125" style="6" customWidth="1"/>
    <col min="9948" max="9948" width="22.7109375" style="6" customWidth="1"/>
    <col min="9949" max="9949" width="17.5703125" style="6" customWidth="1"/>
    <col min="9950" max="9950" width="15" style="6" customWidth="1"/>
    <col min="9951" max="9951" width="17.5703125" style="6" customWidth="1"/>
    <col min="9952" max="9952" width="12.42578125" style="6" customWidth="1"/>
    <col min="9953" max="9953" width="34.28515625" style="6" customWidth="1"/>
    <col min="9954" max="9954" width="29.140625" style="6" customWidth="1"/>
    <col min="9955" max="9956" width="18.85546875" style="6" customWidth="1"/>
    <col min="9957" max="9957" width="12.42578125" style="6" customWidth="1"/>
    <col min="9958" max="9958" width="20.140625" style="6" customWidth="1"/>
    <col min="9959" max="9959" width="16.28515625" style="6" customWidth="1"/>
    <col min="9960" max="9960" width="17.5703125" style="6" customWidth="1"/>
    <col min="9961" max="10142" width="12.42578125" style="6" customWidth="1"/>
    <col min="10143" max="10143" width="20.140625" style="6" customWidth="1"/>
    <col min="10144" max="10144" width="26.5703125" style="6" customWidth="1"/>
    <col min="10145" max="10145" width="29.140625" style="6" customWidth="1"/>
    <col min="10146" max="10147" width="13.7109375" style="6" customWidth="1"/>
    <col min="10148" max="10148" width="17.5703125" style="6" customWidth="1"/>
    <col min="10149" max="10149" width="12.42578125" style="6" customWidth="1"/>
    <col min="10150" max="10150" width="20.140625" style="6" customWidth="1"/>
    <col min="10151" max="10151" width="15" style="6" customWidth="1"/>
    <col min="10152" max="10152" width="12.42578125" style="6" customWidth="1"/>
    <col min="10153" max="10153" width="17.570312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8.85546875" style="6" customWidth="1"/>
    <col min="10159" max="10159" width="11.140625" style="6" customWidth="1"/>
    <col min="10160" max="10160" width="20.140625" style="6" customWidth="1"/>
    <col min="10161" max="10161" width="27.85546875" style="6" customWidth="1"/>
    <col min="10162" max="10162" width="17.5703125" style="6" customWidth="1"/>
    <col min="10163" max="10164" width="8.5703125" style="6" customWidth="1"/>
    <col min="10165" max="10165" width="16.28515625" style="6" customWidth="1"/>
    <col min="10166" max="10166" width="15" style="6" customWidth="1"/>
    <col min="10167" max="10167" width="17.5703125" style="6" customWidth="1"/>
    <col min="10168" max="10168" width="12.42578125" style="6" customWidth="1"/>
    <col min="10169" max="10169" width="15" style="6" customWidth="1"/>
    <col min="10170" max="10170" width="12.42578125" style="6" customWidth="1"/>
    <col min="10171" max="10171" width="6" style="6" customWidth="1"/>
    <col min="10172" max="10172" width="22.7109375" style="6" customWidth="1"/>
    <col min="10173" max="10173" width="31.7109375" style="6" customWidth="1"/>
    <col min="10174" max="10174" width="13.7109375" style="6" customWidth="1"/>
    <col min="10175" max="10175" width="16.28515625" style="6" customWidth="1"/>
    <col min="10176" max="10176" width="22.7109375" style="6" customWidth="1"/>
    <col min="10177" max="10177" width="21.42578125" style="6" customWidth="1"/>
    <col min="10178" max="10178" width="17.5703125" style="6" customWidth="1"/>
    <col min="10179" max="10179" width="16.28515625" style="6" customWidth="1"/>
    <col min="10180" max="10180" width="13.7109375" style="6" customWidth="1"/>
    <col min="10181" max="10181" width="8.5703125" style="6" customWidth="1"/>
    <col min="10182" max="10182" width="15" style="6" customWidth="1"/>
    <col min="10183" max="10183" width="17.5703125" style="6" customWidth="1"/>
    <col min="10184" max="10184" width="26.5703125" style="6" customWidth="1"/>
    <col min="10185" max="10185" width="25.28515625" style="6" customWidth="1"/>
    <col min="10186" max="10187" width="17.5703125" style="6" customWidth="1"/>
    <col min="10188" max="10188" width="12.42578125" style="6" customWidth="1"/>
    <col min="10189" max="10189" width="17.5703125" style="6" customWidth="1"/>
    <col min="10190" max="10190" width="12.42578125" style="6" customWidth="1"/>
    <col min="10191" max="10191" width="15" style="6" customWidth="1"/>
    <col min="10192" max="10192" width="16.28515625" style="6" customWidth="1"/>
    <col min="10193" max="10194" width="17.5703125" style="6" customWidth="1"/>
    <col min="10195" max="10195" width="27.85546875" style="6" customWidth="1"/>
    <col min="10196" max="10196" width="13.7109375" style="6" customWidth="1"/>
    <col min="10197" max="10198" width="17.5703125" style="6" customWidth="1"/>
    <col min="10199" max="10199" width="15" style="6" customWidth="1"/>
    <col min="10200" max="10201" width="12.42578125" style="6" customWidth="1"/>
    <col min="10202" max="10203" width="17.5703125" style="6" customWidth="1"/>
    <col min="10204" max="10204" width="22.7109375" style="6" customWidth="1"/>
    <col min="10205" max="10205" width="17.5703125" style="6" customWidth="1"/>
    <col min="10206" max="10206" width="15" style="6" customWidth="1"/>
    <col min="10207" max="10207" width="17.5703125" style="6" customWidth="1"/>
    <col min="10208" max="10208" width="12.42578125" style="6" customWidth="1"/>
    <col min="10209" max="10209" width="34.28515625" style="6" customWidth="1"/>
    <col min="10210" max="10210" width="29.140625" style="6" customWidth="1"/>
    <col min="10211" max="10212" width="18.85546875" style="6" customWidth="1"/>
    <col min="10213" max="10213" width="12.42578125" style="6" customWidth="1"/>
    <col min="10214" max="10214" width="20.140625" style="6" customWidth="1"/>
    <col min="10215" max="10215" width="16.28515625" style="6" customWidth="1"/>
    <col min="10216" max="10216" width="17.5703125" style="6" customWidth="1"/>
    <col min="10217" max="10398" width="12.42578125" style="6" customWidth="1"/>
    <col min="10399" max="10399" width="20.140625" style="6" customWidth="1"/>
    <col min="10400" max="10400" width="26.5703125" style="6" customWidth="1"/>
    <col min="10401" max="10401" width="29.140625" style="6" customWidth="1"/>
    <col min="10402" max="10403" width="13.7109375" style="6" customWidth="1"/>
    <col min="10404" max="10404" width="17.5703125" style="6" customWidth="1"/>
    <col min="10405" max="10405" width="12.42578125" style="6" customWidth="1"/>
    <col min="10406" max="10406" width="20.140625" style="6" customWidth="1"/>
    <col min="10407" max="10407" width="15" style="6" customWidth="1"/>
    <col min="10408" max="10408" width="12.42578125" style="6" customWidth="1"/>
    <col min="10409" max="10409" width="17.570312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8.85546875" style="6" customWidth="1"/>
    <col min="10415" max="10415" width="11.140625" style="6" customWidth="1"/>
    <col min="10416" max="10416" width="20.140625" style="6" customWidth="1"/>
    <col min="10417" max="10417" width="27.85546875" style="6" customWidth="1"/>
    <col min="10418" max="10418" width="17.5703125" style="6" customWidth="1"/>
    <col min="10419" max="10420" width="8.5703125" style="6" customWidth="1"/>
    <col min="10421" max="10421" width="16.28515625" style="6" customWidth="1"/>
    <col min="10422" max="10422" width="15" style="6" customWidth="1"/>
    <col min="10423" max="10423" width="17.5703125" style="6" customWidth="1"/>
    <col min="10424" max="10424" width="12.42578125" style="6" customWidth="1"/>
    <col min="10425" max="10425" width="15" style="6" customWidth="1"/>
    <col min="10426" max="10426" width="12.42578125" style="6" customWidth="1"/>
    <col min="10427" max="10427" width="6" style="6" customWidth="1"/>
    <col min="10428" max="10428" width="22.7109375" style="6" customWidth="1"/>
    <col min="10429" max="10429" width="31.7109375" style="6" customWidth="1"/>
    <col min="10430" max="10430" width="13.7109375" style="6" customWidth="1"/>
    <col min="10431" max="10431" width="16.28515625" style="6" customWidth="1"/>
    <col min="10432" max="10432" width="22.7109375" style="6" customWidth="1"/>
    <col min="10433" max="10433" width="21.42578125" style="6" customWidth="1"/>
    <col min="10434" max="10434" width="17.5703125" style="6" customWidth="1"/>
    <col min="10435" max="10435" width="16.28515625" style="6" customWidth="1"/>
    <col min="10436" max="10436" width="13.7109375" style="6" customWidth="1"/>
    <col min="10437" max="10437" width="8.5703125" style="6" customWidth="1"/>
    <col min="10438" max="10438" width="15" style="6" customWidth="1"/>
    <col min="10439" max="10439" width="17.5703125" style="6" customWidth="1"/>
    <col min="10440" max="10440" width="26.5703125" style="6" customWidth="1"/>
    <col min="10441" max="10441" width="25.28515625" style="6" customWidth="1"/>
    <col min="10442" max="10443" width="17.5703125" style="6" customWidth="1"/>
    <col min="10444" max="10444" width="12.42578125" style="6" customWidth="1"/>
    <col min="10445" max="10445" width="17.5703125" style="6" customWidth="1"/>
    <col min="10446" max="10446" width="12.42578125" style="6" customWidth="1"/>
    <col min="10447" max="10447" width="15" style="6" customWidth="1"/>
    <col min="10448" max="10448" width="16.28515625" style="6" customWidth="1"/>
    <col min="10449" max="10450" width="17.5703125" style="6" customWidth="1"/>
    <col min="10451" max="10451" width="27.85546875" style="6" customWidth="1"/>
    <col min="10452" max="10452" width="13.7109375" style="6" customWidth="1"/>
    <col min="10453" max="10454" width="17.5703125" style="6" customWidth="1"/>
    <col min="10455" max="10455" width="15" style="6" customWidth="1"/>
    <col min="10456" max="10457" width="12.42578125" style="6" customWidth="1"/>
    <col min="10458" max="10459" width="17.5703125" style="6" customWidth="1"/>
    <col min="10460" max="10460" width="22.7109375" style="6" customWidth="1"/>
    <col min="10461" max="10461" width="17.5703125" style="6" customWidth="1"/>
    <col min="10462" max="10462" width="15" style="6" customWidth="1"/>
    <col min="10463" max="10463" width="17.5703125" style="6" customWidth="1"/>
    <col min="10464" max="10464" width="12.42578125" style="6" customWidth="1"/>
    <col min="10465" max="10465" width="34.28515625" style="6" customWidth="1"/>
    <col min="10466" max="10466" width="29.140625" style="6" customWidth="1"/>
    <col min="10467" max="10468" width="18.85546875" style="6" customWidth="1"/>
    <col min="10469" max="10469" width="12.42578125" style="6" customWidth="1"/>
    <col min="10470" max="10470" width="20.140625" style="6" customWidth="1"/>
    <col min="10471" max="10471" width="16.28515625" style="6" customWidth="1"/>
    <col min="10472" max="10472" width="17.5703125" style="6" customWidth="1"/>
    <col min="10473" max="10654" width="12.42578125" style="6" customWidth="1"/>
    <col min="10655" max="10655" width="20.140625" style="6" customWidth="1"/>
    <col min="10656" max="10656" width="26.5703125" style="6" customWidth="1"/>
    <col min="10657" max="10657" width="29.140625" style="6" customWidth="1"/>
    <col min="10658" max="10659" width="13.7109375" style="6" customWidth="1"/>
    <col min="10660" max="10660" width="17.5703125" style="6" customWidth="1"/>
    <col min="10661" max="10661" width="12.42578125" style="6" customWidth="1"/>
    <col min="10662" max="10662" width="20.140625" style="6" customWidth="1"/>
    <col min="10663" max="10663" width="15" style="6" customWidth="1"/>
    <col min="10664" max="10664" width="12.42578125" style="6" customWidth="1"/>
    <col min="10665" max="10665" width="17.570312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8.85546875" style="6" customWidth="1"/>
    <col min="10671" max="10671" width="11.140625" style="6" customWidth="1"/>
    <col min="10672" max="10672" width="20.140625" style="6" customWidth="1"/>
    <col min="10673" max="10673" width="27.85546875" style="6" customWidth="1"/>
    <col min="10674" max="10674" width="17.5703125" style="6" customWidth="1"/>
    <col min="10675" max="10676" width="8.5703125" style="6" customWidth="1"/>
    <col min="10677" max="10677" width="16.28515625" style="6" customWidth="1"/>
    <col min="10678" max="10678" width="15" style="6" customWidth="1"/>
    <col min="10679" max="10679" width="17.5703125" style="6" customWidth="1"/>
    <col min="10680" max="10680" width="12.42578125" style="6" customWidth="1"/>
    <col min="10681" max="10681" width="15" style="6" customWidth="1"/>
    <col min="10682" max="10682" width="12.42578125" style="6" customWidth="1"/>
    <col min="10683" max="10683" width="6" style="6" customWidth="1"/>
    <col min="10684" max="10684" width="22.7109375" style="6" customWidth="1"/>
    <col min="10685" max="10685" width="31.7109375" style="6" customWidth="1"/>
    <col min="10686" max="10686" width="13.7109375" style="6" customWidth="1"/>
    <col min="10687" max="10687" width="16.28515625" style="6" customWidth="1"/>
    <col min="10688" max="10688" width="22.7109375" style="6" customWidth="1"/>
    <col min="10689" max="10689" width="21.42578125" style="6" customWidth="1"/>
    <col min="10690" max="10690" width="17.5703125" style="6" customWidth="1"/>
    <col min="10691" max="10691" width="16.28515625" style="6" customWidth="1"/>
    <col min="10692" max="10692" width="13.7109375" style="6" customWidth="1"/>
    <col min="10693" max="10693" width="8.5703125" style="6" customWidth="1"/>
    <col min="10694" max="10694" width="15" style="6" customWidth="1"/>
    <col min="10695" max="10695" width="17.5703125" style="6" customWidth="1"/>
    <col min="10696" max="10696" width="26.5703125" style="6" customWidth="1"/>
    <col min="10697" max="10697" width="25.28515625" style="6" customWidth="1"/>
    <col min="10698" max="10699" width="17.5703125" style="6" customWidth="1"/>
    <col min="10700" max="10700" width="12.42578125" style="6" customWidth="1"/>
    <col min="10701" max="10701" width="17.5703125" style="6" customWidth="1"/>
    <col min="10702" max="10702" width="12.42578125" style="6" customWidth="1"/>
    <col min="10703" max="10703" width="15" style="6" customWidth="1"/>
    <col min="10704" max="10704" width="16.28515625" style="6" customWidth="1"/>
    <col min="10705" max="10706" width="17.5703125" style="6" customWidth="1"/>
    <col min="10707" max="10707" width="27.85546875" style="6" customWidth="1"/>
    <col min="10708" max="10708" width="13.7109375" style="6" customWidth="1"/>
    <col min="10709" max="10710" width="17.5703125" style="6" customWidth="1"/>
    <col min="10711" max="10711" width="15" style="6" customWidth="1"/>
    <col min="10712" max="10713" width="12.42578125" style="6" customWidth="1"/>
    <col min="10714" max="10715" width="17.5703125" style="6" customWidth="1"/>
    <col min="10716" max="10716" width="22.7109375" style="6" customWidth="1"/>
    <col min="10717" max="10717" width="17.5703125" style="6" customWidth="1"/>
    <col min="10718" max="10718" width="15" style="6" customWidth="1"/>
    <col min="10719" max="10719" width="17.5703125" style="6" customWidth="1"/>
    <col min="10720" max="10720" width="12.42578125" style="6" customWidth="1"/>
    <col min="10721" max="10721" width="34.28515625" style="6" customWidth="1"/>
    <col min="10722" max="10722" width="29.140625" style="6" customWidth="1"/>
    <col min="10723" max="10724" width="18.85546875" style="6" customWidth="1"/>
    <col min="10725" max="10725" width="12.42578125" style="6" customWidth="1"/>
    <col min="10726" max="10726" width="20.140625" style="6" customWidth="1"/>
    <col min="10727" max="10727" width="16.28515625" style="6" customWidth="1"/>
    <col min="10728" max="10728" width="17.5703125" style="6" customWidth="1"/>
    <col min="10729" max="10910" width="12.42578125" style="6" customWidth="1"/>
    <col min="10911" max="10911" width="20.140625" style="6" customWidth="1"/>
    <col min="10912" max="10912" width="26.5703125" style="6" customWidth="1"/>
    <col min="10913" max="10913" width="29.140625" style="6" customWidth="1"/>
    <col min="10914" max="10915" width="13.7109375" style="6" customWidth="1"/>
    <col min="10916" max="10916" width="17.5703125" style="6" customWidth="1"/>
    <col min="10917" max="10917" width="12.42578125" style="6" customWidth="1"/>
    <col min="10918" max="10918" width="20.140625" style="6" customWidth="1"/>
    <col min="10919" max="10919" width="15" style="6" customWidth="1"/>
    <col min="10920" max="10920" width="12.42578125" style="6" customWidth="1"/>
    <col min="10921" max="10921" width="17.570312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8.85546875" style="6" customWidth="1"/>
    <col min="10927" max="10927" width="11.140625" style="6" customWidth="1"/>
    <col min="10928" max="10928" width="20.140625" style="6" customWidth="1"/>
    <col min="10929" max="10929" width="27.85546875" style="6" customWidth="1"/>
    <col min="10930" max="10930" width="17.5703125" style="6" customWidth="1"/>
    <col min="10931" max="10932" width="8.5703125" style="6" customWidth="1"/>
    <col min="10933" max="10933" width="16.28515625" style="6" customWidth="1"/>
    <col min="10934" max="10934" width="15" style="6" customWidth="1"/>
    <col min="10935" max="10935" width="17.5703125" style="6" customWidth="1"/>
    <col min="10936" max="10936" width="12.42578125" style="6" customWidth="1"/>
    <col min="10937" max="10937" width="15" style="6" customWidth="1"/>
    <col min="10938" max="10938" width="12.42578125" style="6" customWidth="1"/>
    <col min="10939" max="10939" width="6" style="6" customWidth="1"/>
    <col min="10940" max="10940" width="22.7109375" style="6" customWidth="1"/>
    <col min="10941" max="10941" width="31.7109375" style="6" customWidth="1"/>
    <col min="10942" max="10942" width="13.7109375" style="6" customWidth="1"/>
    <col min="10943" max="10943" width="16.28515625" style="6" customWidth="1"/>
    <col min="10944" max="10944" width="22.7109375" style="6" customWidth="1"/>
    <col min="10945" max="10945" width="21.42578125" style="6" customWidth="1"/>
    <col min="10946" max="10946" width="17.5703125" style="6" customWidth="1"/>
    <col min="10947" max="10947" width="16.28515625" style="6" customWidth="1"/>
    <col min="10948" max="10948" width="13.7109375" style="6" customWidth="1"/>
    <col min="10949" max="10949" width="8.5703125" style="6" customWidth="1"/>
    <col min="10950" max="10950" width="15" style="6" customWidth="1"/>
    <col min="10951" max="10951" width="17.5703125" style="6" customWidth="1"/>
    <col min="10952" max="10952" width="26.5703125" style="6" customWidth="1"/>
    <col min="10953" max="10953" width="25.28515625" style="6" customWidth="1"/>
    <col min="10954" max="10955" width="17.5703125" style="6" customWidth="1"/>
    <col min="10956" max="10956" width="12.42578125" style="6" customWidth="1"/>
    <col min="10957" max="10957" width="17.5703125" style="6" customWidth="1"/>
    <col min="10958" max="10958" width="12.42578125" style="6" customWidth="1"/>
    <col min="10959" max="10959" width="15" style="6" customWidth="1"/>
    <col min="10960" max="10960" width="16.28515625" style="6" customWidth="1"/>
    <col min="10961" max="10962" width="17.5703125" style="6" customWidth="1"/>
    <col min="10963" max="10963" width="27.85546875" style="6" customWidth="1"/>
    <col min="10964" max="10964" width="13.7109375" style="6" customWidth="1"/>
    <col min="10965" max="10966" width="17.5703125" style="6" customWidth="1"/>
    <col min="10967" max="10967" width="15" style="6" customWidth="1"/>
    <col min="10968" max="10969" width="12.42578125" style="6" customWidth="1"/>
    <col min="10970" max="10971" width="17.5703125" style="6" customWidth="1"/>
    <col min="10972" max="10972" width="22.7109375" style="6" customWidth="1"/>
    <col min="10973" max="10973" width="17.5703125" style="6" customWidth="1"/>
    <col min="10974" max="10974" width="15" style="6" customWidth="1"/>
    <col min="10975" max="10975" width="17.5703125" style="6" customWidth="1"/>
    <col min="10976" max="10976" width="12.42578125" style="6" customWidth="1"/>
    <col min="10977" max="10977" width="34.28515625" style="6" customWidth="1"/>
    <col min="10978" max="10978" width="29.140625" style="6" customWidth="1"/>
    <col min="10979" max="10980" width="18.85546875" style="6" customWidth="1"/>
    <col min="10981" max="10981" width="12.42578125" style="6" customWidth="1"/>
    <col min="10982" max="10982" width="20.140625" style="6" customWidth="1"/>
    <col min="10983" max="10983" width="16.28515625" style="6" customWidth="1"/>
    <col min="10984" max="10984" width="17.5703125" style="6" customWidth="1"/>
    <col min="10985" max="11166" width="12.42578125" style="6" customWidth="1"/>
    <col min="11167" max="11167" width="20.140625" style="6" customWidth="1"/>
    <col min="11168" max="11168" width="26.5703125" style="6" customWidth="1"/>
    <col min="11169" max="11169" width="29.140625" style="6" customWidth="1"/>
    <col min="11170" max="11171" width="13.7109375" style="6" customWidth="1"/>
    <col min="11172" max="11172" width="17.5703125" style="6" customWidth="1"/>
    <col min="11173" max="11173" width="12.42578125" style="6" customWidth="1"/>
    <col min="11174" max="11174" width="20.140625" style="6" customWidth="1"/>
    <col min="11175" max="11175" width="15" style="6" customWidth="1"/>
    <col min="11176" max="11176" width="12.42578125" style="6" customWidth="1"/>
    <col min="11177" max="11177" width="17.570312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8.85546875" style="6" customWidth="1"/>
    <col min="11183" max="11183" width="11.140625" style="6" customWidth="1"/>
    <col min="11184" max="11184" width="20.140625" style="6" customWidth="1"/>
    <col min="11185" max="11185" width="27.85546875" style="6" customWidth="1"/>
    <col min="11186" max="11186" width="17.5703125" style="6" customWidth="1"/>
    <col min="11187" max="11188" width="8.5703125" style="6" customWidth="1"/>
    <col min="11189" max="11189" width="16.28515625" style="6" customWidth="1"/>
    <col min="11190" max="11190" width="15" style="6" customWidth="1"/>
    <col min="11191" max="11191" width="17.5703125" style="6" customWidth="1"/>
    <col min="11192" max="11192" width="12.42578125" style="6" customWidth="1"/>
    <col min="11193" max="11193" width="15" style="6" customWidth="1"/>
    <col min="11194" max="11194" width="12.42578125" style="6" customWidth="1"/>
    <col min="11195" max="11195" width="6" style="6" customWidth="1"/>
    <col min="11196" max="11196" width="22.7109375" style="6" customWidth="1"/>
    <col min="11197" max="11197" width="31.7109375" style="6" customWidth="1"/>
    <col min="11198" max="11198" width="13.7109375" style="6" customWidth="1"/>
    <col min="11199" max="11199" width="16.28515625" style="6" customWidth="1"/>
    <col min="11200" max="11200" width="22.7109375" style="6" customWidth="1"/>
    <col min="11201" max="11201" width="21.42578125" style="6" customWidth="1"/>
    <col min="11202" max="11202" width="17.5703125" style="6" customWidth="1"/>
    <col min="11203" max="11203" width="16.28515625" style="6" customWidth="1"/>
    <col min="11204" max="11204" width="13.7109375" style="6" customWidth="1"/>
    <col min="11205" max="11205" width="8.5703125" style="6" customWidth="1"/>
    <col min="11206" max="11206" width="15" style="6" customWidth="1"/>
    <col min="11207" max="11207" width="17.5703125" style="6" customWidth="1"/>
    <col min="11208" max="11208" width="26.5703125" style="6" customWidth="1"/>
    <col min="11209" max="11209" width="25.28515625" style="6" customWidth="1"/>
    <col min="11210" max="11211" width="17.5703125" style="6" customWidth="1"/>
    <col min="11212" max="11212" width="12.42578125" style="6" customWidth="1"/>
    <col min="11213" max="11213" width="17.5703125" style="6" customWidth="1"/>
    <col min="11214" max="11214" width="12.42578125" style="6" customWidth="1"/>
    <col min="11215" max="11215" width="15" style="6" customWidth="1"/>
    <col min="11216" max="11216" width="16.28515625" style="6" customWidth="1"/>
    <col min="11217" max="11218" width="17.5703125" style="6" customWidth="1"/>
    <col min="11219" max="11219" width="27.85546875" style="6" customWidth="1"/>
    <col min="11220" max="11220" width="13.7109375" style="6" customWidth="1"/>
    <col min="11221" max="11222" width="17.5703125" style="6" customWidth="1"/>
    <col min="11223" max="11223" width="15" style="6" customWidth="1"/>
    <col min="11224" max="11225" width="12.42578125" style="6" customWidth="1"/>
    <col min="11226" max="11227" width="17.5703125" style="6" customWidth="1"/>
    <col min="11228" max="11228" width="22.7109375" style="6" customWidth="1"/>
    <col min="11229" max="11229" width="17.5703125" style="6" customWidth="1"/>
    <col min="11230" max="11230" width="15" style="6" customWidth="1"/>
    <col min="11231" max="11231" width="17.5703125" style="6" customWidth="1"/>
    <col min="11232" max="11232" width="12.42578125" style="6" customWidth="1"/>
    <col min="11233" max="11233" width="34.28515625" style="6" customWidth="1"/>
    <col min="11234" max="11234" width="29.140625" style="6" customWidth="1"/>
    <col min="11235" max="11236" width="18.85546875" style="6" customWidth="1"/>
    <col min="11237" max="11237" width="12.42578125" style="6" customWidth="1"/>
    <col min="11238" max="11238" width="20.140625" style="6" customWidth="1"/>
    <col min="11239" max="11239" width="16.28515625" style="6" customWidth="1"/>
    <col min="11240" max="11240" width="17.5703125" style="6" customWidth="1"/>
    <col min="11241" max="11422" width="12.42578125" style="6" customWidth="1"/>
    <col min="11423" max="11423" width="20.140625" style="6" customWidth="1"/>
    <col min="11424" max="11424" width="26.5703125" style="6" customWidth="1"/>
    <col min="11425" max="11425" width="29.140625" style="6" customWidth="1"/>
    <col min="11426" max="11427" width="13.7109375" style="6" customWidth="1"/>
    <col min="11428" max="11428" width="17.5703125" style="6" customWidth="1"/>
    <col min="11429" max="11429" width="12.42578125" style="6" customWidth="1"/>
    <col min="11430" max="11430" width="20.140625" style="6" customWidth="1"/>
    <col min="11431" max="11431" width="15" style="6" customWidth="1"/>
    <col min="11432" max="11432" width="12.42578125" style="6" customWidth="1"/>
    <col min="11433" max="11433" width="17.570312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8.85546875" style="6" customWidth="1"/>
    <col min="11439" max="11439" width="11.140625" style="6" customWidth="1"/>
    <col min="11440" max="11440" width="20.140625" style="6" customWidth="1"/>
    <col min="11441" max="11441" width="27.85546875" style="6" customWidth="1"/>
    <col min="11442" max="11442" width="17.5703125" style="6" customWidth="1"/>
    <col min="11443" max="11444" width="8.5703125" style="6" customWidth="1"/>
    <col min="11445" max="11445" width="16.28515625" style="6" customWidth="1"/>
    <col min="11446" max="11446" width="15" style="6" customWidth="1"/>
    <col min="11447" max="11447" width="17.5703125" style="6" customWidth="1"/>
    <col min="11448" max="11448" width="12.42578125" style="6" customWidth="1"/>
    <col min="11449" max="11449" width="15" style="6" customWidth="1"/>
    <col min="11450" max="11450" width="12.42578125" style="6" customWidth="1"/>
    <col min="11451" max="11451" width="6" style="6" customWidth="1"/>
    <col min="11452" max="11452" width="22.7109375" style="6" customWidth="1"/>
    <col min="11453" max="11453" width="31.7109375" style="6" customWidth="1"/>
    <col min="11454" max="11454" width="13.7109375" style="6" customWidth="1"/>
    <col min="11455" max="11455" width="16.28515625" style="6" customWidth="1"/>
    <col min="11456" max="11456" width="22.7109375" style="6" customWidth="1"/>
    <col min="11457" max="11457" width="21.42578125" style="6" customWidth="1"/>
    <col min="11458" max="11458" width="17.5703125" style="6" customWidth="1"/>
    <col min="11459" max="11459" width="16.28515625" style="6" customWidth="1"/>
    <col min="11460" max="11460" width="13.7109375" style="6" customWidth="1"/>
    <col min="11461" max="11461" width="8.5703125" style="6" customWidth="1"/>
    <col min="11462" max="11462" width="15" style="6" customWidth="1"/>
    <col min="11463" max="11463" width="17.5703125" style="6" customWidth="1"/>
    <col min="11464" max="11464" width="26.5703125" style="6" customWidth="1"/>
    <col min="11465" max="11465" width="25.28515625" style="6" customWidth="1"/>
    <col min="11466" max="11467" width="17.5703125" style="6" customWidth="1"/>
    <col min="11468" max="11468" width="12.42578125" style="6" customWidth="1"/>
    <col min="11469" max="11469" width="17.5703125" style="6" customWidth="1"/>
    <col min="11470" max="11470" width="12.42578125" style="6" customWidth="1"/>
    <col min="11471" max="11471" width="15" style="6" customWidth="1"/>
    <col min="11472" max="11472" width="16.28515625" style="6" customWidth="1"/>
    <col min="11473" max="11474" width="17.5703125" style="6" customWidth="1"/>
    <col min="11475" max="11475" width="27.85546875" style="6" customWidth="1"/>
    <col min="11476" max="11476" width="13.7109375" style="6" customWidth="1"/>
    <col min="11477" max="11478" width="17.5703125" style="6" customWidth="1"/>
    <col min="11479" max="11479" width="15" style="6" customWidth="1"/>
    <col min="11480" max="11481" width="12.42578125" style="6" customWidth="1"/>
    <col min="11482" max="11483" width="17.5703125" style="6" customWidth="1"/>
    <col min="11484" max="11484" width="22.7109375" style="6" customWidth="1"/>
    <col min="11485" max="11485" width="17.5703125" style="6" customWidth="1"/>
    <col min="11486" max="11486" width="15" style="6" customWidth="1"/>
    <col min="11487" max="11487" width="17.5703125" style="6" customWidth="1"/>
    <col min="11488" max="11488" width="12.42578125" style="6" customWidth="1"/>
    <col min="11489" max="11489" width="34.28515625" style="6" customWidth="1"/>
    <col min="11490" max="11490" width="29.140625" style="6" customWidth="1"/>
    <col min="11491" max="11492" width="18.85546875" style="6" customWidth="1"/>
    <col min="11493" max="11493" width="12.42578125" style="6" customWidth="1"/>
    <col min="11494" max="11494" width="20.140625" style="6" customWidth="1"/>
    <col min="11495" max="11495" width="16.28515625" style="6" customWidth="1"/>
    <col min="11496" max="11496" width="17.5703125" style="6" customWidth="1"/>
    <col min="11497" max="11678" width="12.42578125" style="6" customWidth="1"/>
    <col min="11679" max="11679" width="20.140625" style="6" customWidth="1"/>
    <col min="11680" max="11680" width="26.5703125" style="6" customWidth="1"/>
    <col min="11681" max="11681" width="29.140625" style="6" customWidth="1"/>
    <col min="11682" max="11683" width="13.7109375" style="6" customWidth="1"/>
    <col min="11684" max="11684" width="17.5703125" style="6" customWidth="1"/>
    <col min="11685" max="11685" width="12.42578125" style="6" customWidth="1"/>
    <col min="11686" max="11686" width="20.140625" style="6" customWidth="1"/>
    <col min="11687" max="11687" width="15" style="6" customWidth="1"/>
    <col min="11688" max="11688" width="12.42578125" style="6" customWidth="1"/>
    <col min="11689" max="11689" width="17.570312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8.85546875" style="6" customWidth="1"/>
    <col min="11695" max="11695" width="11.140625" style="6" customWidth="1"/>
    <col min="11696" max="11696" width="20.140625" style="6" customWidth="1"/>
    <col min="11697" max="11697" width="27.85546875" style="6" customWidth="1"/>
    <col min="11698" max="11698" width="17.5703125" style="6" customWidth="1"/>
    <col min="11699" max="11700" width="8.5703125" style="6" customWidth="1"/>
    <col min="11701" max="11701" width="16.28515625" style="6" customWidth="1"/>
    <col min="11702" max="11702" width="15" style="6" customWidth="1"/>
    <col min="11703" max="11703" width="17.5703125" style="6" customWidth="1"/>
    <col min="11704" max="11704" width="12.42578125" style="6" customWidth="1"/>
    <col min="11705" max="11705" width="15" style="6" customWidth="1"/>
    <col min="11706" max="11706" width="12.42578125" style="6" customWidth="1"/>
    <col min="11707" max="11707" width="6" style="6" customWidth="1"/>
    <col min="11708" max="11708" width="22.7109375" style="6" customWidth="1"/>
    <col min="11709" max="11709" width="31.7109375" style="6" customWidth="1"/>
    <col min="11710" max="11710" width="13.7109375" style="6" customWidth="1"/>
    <col min="11711" max="11711" width="16.28515625" style="6" customWidth="1"/>
    <col min="11712" max="11712" width="22.7109375" style="6" customWidth="1"/>
    <col min="11713" max="11713" width="21.42578125" style="6" customWidth="1"/>
    <col min="11714" max="11714" width="17.5703125" style="6" customWidth="1"/>
    <col min="11715" max="11715" width="16.28515625" style="6" customWidth="1"/>
    <col min="11716" max="11716" width="13.7109375" style="6" customWidth="1"/>
    <col min="11717" max="11717" width="8.5703125" style="6" customWidth="1"/>
    <col min="11718" max="11718" width="15" style="6" customWidth="1"/>
    <col min="11719" max="11719" width="17.5703125" style="6" customWidth="1"/>
    <col min="11720" max="11720" width="26.5703125" style="6" customWidth="1"/>
    <col min="11721" max="11721" width="25.28515625" style="6" customWidth="1"/>
    <col min="11722" max="11723" width="17.5703125" style="6" customWidth="1"/>
    <col min="11724" max="11724" width="12.42578125" style="6" customWidth="1"/>
    <col min="11725" max="11725" width="17.5703125" style="6" customWidth="1"/>
    <col min="11726" max="11726" width="12.42578125" style="6" customWidth="1"/>
    <col min="11727" max="11727" width="15" style="6" customWidth="1"/>
    <col min="11728" max="11728" width="16.28515625" style="6" customWidth="1"/>
    <col min="11729" max="11730" width="17.5703125" style="6" customWidth="1"/>
    <col min="11731" max="11731" width="27.85546875" style="6" customWidth="1"/>
    <col min="11732" max="11732" width="13.7109375" style="6" customWidth="1"/>
    <col min="11733" max="11734" width="17.5703125" style="6" customWidth="1"/>
    <col min="11735" max="11735" width="15" style="6" customWidth="1"/>
    <col min="11736" max="11737" width="12.42578125" style="6" customWidth="1"/>
    <col min="11738" max="11739" width="17.5703125" style="6" customWidth="1"/>
    <col min="11740" max="11740" width="22.7109375" style="6" customWidth="1"/>
    <col min="11741" max="11741" width="17.5703125" style="6" customWidth="1"/>
    <col min="11742" max="11742" width="15" style="6" customWidth="1"/>
    <col min="11743" max="11743" width="17.5703125" style="6" customWidth="1"/>
    <col min="11744" max="11744" width="12.42578125" style="6" customWidth="1"/>
    <col min="11745" max="11745" width="34.28515625" style="6" customWidth="1"/>
    <col min="11746" max="11746" width="29.140625" style="6" customWidth="1"/>
    <col min="11747" max="11748" width="18.85546875" style="6" customWidth="1"/>
    <col min="11749" max="11749" width="12.42578125" style="6" customWidth="1"/>
    <col min="11750" max="11750" width="20.140625" style="6" customWidth="1"/>
    <col min="11751" max="11751" width="16.28515625" style="6" customWidth="1"/>
    <col min="11752" max="11752" width="17.5703125" style="6" customWidth="1"/>
    <col min="11753" max="11934" width="12.42578125" style="6" customWidth="1"/>
    <col min="11935" max="11935" width="20.140625" style="6" customWidth="1"/>
    <col min="11936" max="11936" width="26.5703125" style="6" customWidth="1"/>
    <col min="11937" max="11937" width="29.140625" style="6" customWidth="1"/>
    <col min="11938" max="11939" width="13.7109375" style="6" customWidth="1"/>
    <col min="11940" max="11940" width="17.5703125" style="6" customWidth="1"/>
    <col min="11941" max="11941" width="12.42578125" style="6" customWidth="1"/>
    <col min="11942" max="11942" width="20.140625" style="6" customWidth="1"/>
    <col min="11943" max="11943" width="15" style="6" customWidth="1"/>
    <col min="11944" max="11944" width="12.42578125" style="6" customWidth="1"/>
    <col min="11945" max="11945" width="17.570312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8.85546875" style="6" customWidth="1"/>
    <col min="11951" max="11951" width="11.140625" style="6" customWidth="1"/>
    <col min="11952" max="11952" width="20.140625" style="6" customWidth="1"/>
    <col min="11953" max="11953" width="27.85546875" style="6" customWidth="1"/>
    <col min="11954" max="11954" width="17.5703125" style="6" customWidth="1"/>
    <col min="11955" max="11956" width="8.5703125" style="6" customWidth="1"/>
    <col min="11957" max="11957" width="16.28515625" style="6" customWidth="1"/>
    <col min="11958" max="11958" width="15" style="6" customWidth="1"/>
    <col min="11959" max="11959" width="17.5703125" style="6" customWidth="1"/>
    <col min="11960" max="11960" width="12.42578125" style="6" customWidth="1"/>
    <col min="11961" max="11961" width="15" style="6" customWidth="1"/>
    <col min="11962" max="11962" width="12.42578125" style="6" customWidth="1"/>
    <col min="11963" max="11963" width="6" style="6" customWidth="1"/>
    <col min="11964" max="11964" width="22.7109375" style="6" customWidth="1"/>
    <col min="11965" max="11965" width="31.7109375" style="6" customWidth="1"/>
    <col min="11966" max="11966" width="13.7109375" style="6" customWidth="1"/>
    <col min="11967" max="11967" width="16.28515625" style="6" customWidth="1"/>
    <col min="11968" max="11968" width="22.7109375" style="6" customWidth="1"/>
    <col min="11969" max="11969" width="21.42578125" style="6" customWidth="1"/>
    <col min="11970" max="11970" width="17.5703125" style="6" customWidth="1"/>
    <col min="11971" max="11971" width="16.28515625" style="6" customWidth="1"/>
    <col min="11972" max="11972" width="13.7109375" style="6" customWidth="1"/>
    <col min="11973" max="11973" width="8.5703125" style="6" customWidth="1"/>
    <col min="11974" max="11974" width="15" style="6" customWidth="1"/>
    <col min="11975" max="11975" width="17.5703125" style="6" customWidth="1"/>
    <col min="11976" max="11976" width="26.5703125" style="6" customWidth="1"/>
    <col min="11977" max="11977" width="25.28515625" style="6" customWidth="1"/>
    <col min="11978" max="11979" width="17.5703125" style="6" customWidth="1"/>
    <col min="11980" max="11980" width="12.42578125" style="6" customWidth="1"/>
    <col min="11981" max="11981" width="17.5703125" style="6" customWidth="1"/>
    <col min="11982" max="11982" width="12.42578125" style="6" customWidth="1"/>
    <col min="11983" max="11983" width="15" style="6" customWidth="1"/>
    <col min="11984" max="11984" width="16.28515625" style="6" customWidth="1"/>
    <col min="11985" max="11986" width="17.5703125" style="6" customWidth="1"/>
    <col min="11987" max="11987" width="27.85546875" style="6" customWidth="1"/>
    <col min="11988" max="11988" width="13.7109375" style="6" customWidth="1"/>
    <col min="11989" max="11990" width="17.5703125" style="6" customWidth="1"/>
    <col min="11991" max="11991" width="15" style="6" customWidth="1"/>
    <col min="11992" max="11993" width="12.42578125" style="6" customWidth="1"/>
    <col min="11994" max="11995" width="17.5703125" style="6" customWidth="1"/>
    <col min="11996" max="11996" width="22.7109375" style="6" customWidth="1"/>
    <col min="11997" max="11997" width="17.5703125" style="6" customWidth="1"/>
    <col min="11998" max="11998" width="15" style="6" customWidth="1"/>
    <col min="11999" max="11999" width="17.5703125" style="6" customWidth="1"/>
    <col min="12000" max="12000" width="12.42578125" style="6" customWidth="1"/>
    <col min="12001" max="12001" width="34.28515625" style="6" customWidth="1"/>
    <col min="12002" max="12002" width="29.140625" style="6" customWidth="1"/>
    <col min="12003" max="12004" width="18.85546875" style="6" customWidth="1"/>
    <col min="12005" max="12005" width="12.42578125" style="6" customWidth="1"/>
    <col min="12006" max="12006" width="20.140625" style="6" customWidth="1"/>
    <col min="12007" max="12007" width="16.28515625" style="6" customWidth="1"/>
    <col min="12008" max="12008" width="17.5703125" style="6" customWidth="1"/>
    <col min="12009" max="12190" width="12.42578125" style="6" customWidth="1"/>
    <col min="12191" max="12191" width="20.140625" style="6" customWidth="1"/>
    <col min="12192" max="12192" width="26.5703125" style="6" customWidth="1"/>
    <col min="12193" max="12193" width="29.140625" style="6" customWidth="1"/>
    <col min="12194" max="12195" width="13.7109375" style="6" customWidth="1"/>
    <col min="12196" max="12196" width="17.5703125" style="6" customWidth="1"/>
    <col min="12197" max="12197" width="12.42578125" style="6" customWidth="1"/>
    <col min="12198" max="12198" width="20.140625" style="6" customWidth="1"/>
    <col min="12199" max="12199" width="15" style="6" customWidth="1"/>
    <col min="12200" max="12200" width="12.42578125" style="6" customWidth="1"/>
    <col min="12201" max="12201" width="17.570312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8.85546875" style="6" customWidth="1"/>
    <col min="12207" max="12207" width="11.140625" style="6" customWidth="1"/>
    <col min="12208" max="12208" width="20.140625" style="6" customWidth="1"/>
    <col min="12209" max="12209" width="27.85546875" style="6" customWidth="1"/>
    <col min="12210" max="12210" width="17.5703125" style="6" customWidth="1"/>
    <col min="12211" max="12212" width="8.5703125" style="6" customWidth="1"/>
    <col min="12213" max="12213" width="16.28515625" style="6" customWidth="1"/>
    <col min="12214" max="12214" width="15" style="6" customWidth="1"/>
    <col min="12215" max="12215" width="17.5703125" style="6" customWidth="1"/>
    <col min="12216" max="12216" width="12.42578125" style="6" customWidth="1"/>
    <col min="12217" max="12217" width="15" style="6" customWidth="1"/>
    <col min="12218" max="12218" width="12.42578125" style="6" customWidth="1"/>
    <col min="12219" max="12219" width="6" style="6" customWidth="1"/>
    <col min="12220" max="12220" width="22.7109375" style="6" customWidth="1"/>
    <col min="12221" max="12221" width="31.7109375" style="6" customWidth="1"/>
    <col min="12222" max="12222" width="13.7109375" style="6" customWidth="1"/>
    <col min="12223" max="12223" width="16.28515625" style="6" customWidth="1"/>
    <col min="12224" max="12224" width="22.7109375" style="6" customWidth="1"/>
    <col min="12225" max="12225" width="21.42578125" style="6" customWidth="1"/>
    <col min="12226" max="12226" width="17.5703125" style="6" customWidth="1"/>
    <col min="12227" max="12227" width="16.28515625" style="6" customWidth="1"/>
    <col min="12228" max="12228" width="13.7109375" style="6" customWidth="1"/>
    <col min="12229" max="12229" width="8.5703125" style="6" customWidth="1"/>
    <col min="12230" max="12230" width="15" style="6" customWidth="1"/>
    <col min="12231" max="12231" width="17.5703125" style="6" customWidth="1"/>
    <col min="12232" max="12232" width="26.5703125" style="6" customWidth="1"/>
    <col min="12233" max="12233" width="25.28515625" style="6" customWidth="1"/>
    <col min="12234" max="12235" width="17.5703125" style="6" customWidth="1"/>
    <col min="12236" max="12236" width="12.42578125" style="6" customWidth="1"/>
    <col min="12237" max="12237" width="17.5703125" style="6" customWidth="1"/>
    <col min="12238" max="12238" width="12.42578125" style="6" customWidth="1"/>
    <col min="12239" max="12239" width="15" style="6" customWidth="1"/>
    <col min="12240" max="12240" width="16.28515625" style="6" customWidth="1"/>
    <col min="12241" max="12242" width="17.5703125" style="6" customWidth="1"/>
    <col min="12243" max="12243" width="27.85546875" style="6" customWidth="1"/>
    <col min="12244" max="12244" width="13.7109375" style="6" customWidth="1"/>
    <col min="12245" max="12246" width="17.5703125" style="6" customWidth="1"/>
    <col min="12247" max="12247" width="15" style="6" customWidth="1"/>
    <col min="12248" max="12249" width="12.42578125" style="6" customWidth="1"/>
    <col min="12250" max="12251" width="17.5703125" style="6" customWidth="1"/>
    <col min="12252" max="12252" width="22.7109375" style="6" customWidth="1"/>
    <col min="12253" max="12253" width="17.5703125" style="6" customWidth="1"/>
    <col min="12254" max="12254" width="15" style="6" customWidth="1"/>
    <col min="12255" max="12255" width="17.5703125" style="6" customWidth="1"/>
    <col min="12256" max="12256" width="12.42578125" style="6" customWidth="1"/>
    <col min="12257" max="12257" width="34.28515625" style="6" customWidth="1"/>
    <col min="12258" max="12258" width="29.140625" style="6" customWidth="1"/>
    <col min="12259" max="12260" width="18.85546875" style="6" customWidth="1"/>
    <col min="12261" max="12261" width="12.42578125" style="6" customWidth="1"/>
    <col min="12262" max="12262" width="20.140625" style="6" customWidth="1"/>
    <col min="12263" max="12263" width="16.28515625" style="6" customWidth="1"/>
    <col min="12264" max="12264" width="17.5703125" style="6" customWidth="1"/>
    <col min="12265" max="12446" width="12.42578125" style="6" customWidth="1"/>
    <col min="12447" max="12447" width="20.140625" style="6" customWidth="1"/>
    <col min="12448" max="12448" width="26.5703125" style="6" customWidth="1"/>
    <col min="12449" max="12449" width="29.140625" style="6" customWidth="1"/>
    <col min="12450" max="12451" width="13.7109375" style="6" customWidth="1"/>
    <col min="12452" max="12452" width="17.5703125" style="6" customWidth="1"/>
    <col min="12453" max="12453" width="12.42578125" style="6" customWidth="1"/>
    <col min="12454" max="12454" width="20.140625" style="6" customWidth="1"/>
    <col min="12455" max="12455" width="15" style="6" customWidth="1"/>
    <col min="12456" max="12456" width="12.42578125" style="6" customWidth="1"/>
    <col min="12457" max="12457" width="17.570312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8.85546875" style="6" customWidth="1"/>
    <col min="12463" max="12463" width="11.140625" style="6" customWidth="1"/>
    <col min="12464" max="12464" width="20.140625" style="6" customWidth="1"/>
    <col min="12465" max="12465" width="27.85546875" style="6" customWidth="1"/>
    <col min="12466" max="12466" width="17.5703125" style="6" customWidth="1"/>
    <col min="12467" max="12468" width="8.5703125" style="6" customWidth="1"/>
    <col min="12469" max="12469" width="16.28515625" style="6" customWidth="1"/>
    <col min="12470" max="12470" width="15" style="6" customWidth="1"/>
    <col min="12471" max="12471" width="17.5703125" style="6" customWidth="1"/>
    <col min="12472" max="12472" width="12.42578125" style="6" customWidth="1"/>
    <col min="12473" max="12473" width="15" style="6" customWidth="1"/>
    <col min="12474" max="12474" width="12.42578125" style="6" customWidth="1"/>
    <col min="12475" max="12475" width="6" style="6" customWidth="1"/>
    <col min="12476" max="12476" width="22.7109375" style="6" customWidth="1"/>
    <col min="12477" max="12477" width="31.7109375" style="6" customWidth="1"/>
    <col min="12478" max="12478" width="13.7109375" style="6" customWidth="1"/>
    <col min="12479" max="12479" width="16.28515625" style="6" customWidth="1"/>
    <col min="12480" max="12480" width="22.7109375" style="6" customWidth="1"/>
    <col min="12481" max="12481" width="21.42578125" style="6" customWidth="1"/>
    <col min="12482" max="12482" width="17.5703125" style="6" customWidth="1"/>
    <col min="12483" max="12483" width="16.28515625" style="6" customWidth="1"/>
    <col min="12484" max="12484" width="13.7109375" style="6" customWidth="1"/>
    <col min="12485" max="12485" width="8.5703125" style="6" customWidth="1"/>
    <col min="12486" max="12486" width="15" style="6" customWidth="1"/>
    <col min="12487" max="12487" width="17.5703125" style="6" customWidth="1"/>
    <col min="12488" max="12488" width="26.5703125" style="6" customWidth="1"/>
    <col min="12489" max="12489" width="25.28515625" style="6" customWidth="1"/>
    <col min="12490" max="12491" width="17.5703125" style="6" customWidth="1"/>
    <col min="12492" max="12492" width="12.42578125" style="6" customWidth="1"/>
    <col min="12493" max="12493" width="17.5703125" style="6" customWidth="1"/>
    <col min="12494" max="12494" width="12.42578125" style="6" customWidth="1"/>
    <col min="12495" max="12495" width="15" style="6" customWidth="1"/>
    <col min="12496" max="12496" width="16.28515625" style="6" customWidth="1"/>
    <col min="12497" max="12498" width="17.5703125" style="6" customWidth="1"/>
    <col min="12499" max="12499" width="27.85546875" style="6" customWidth="1"/>
    <col min="12500" max="12500" width="13.7109375" style="6" customWidth="1"/>
    <col min="12501" max="12502" width="17.5703125" style="6" customWidth="1"/>
    <col min="12503" max="12503" width="15" style="6" customWidth="1"/>
    <col min="12504" max="12505" width="12.42578125" style="6" customWidth="1"/>
    <col min="12506" max="12507" width="17.5703125" style="6" customWidth="1"/>
    <col min="12508" max="12508" width="22.7109375" style="6" customWidth="1"/>
    <col min="12509" max="12509" width="17.5703125" style="6" customWidth="1"/>
    <col min="12510" max="12510" width="15" style="6" customWidth="1"/>
    <col min="12511" max="12511" width="17.5703125" style="6" customWidth="1"/>
    <col min="12512" max="12512" width="12.42578125" style="6" customWidth="1"/>
    <col min="12513" max="12513" width="34.28515625" style="6" customWidth="1"/>
    <col min="12514" max="12514" width="29.140625" style="6" customWidth="1"/>
    <col min="12515" max="12516" width="18.85546875" style="6" customWidth="1"/>
    <col min="12517" max="12517" width="12.42578125" style="6" customWidth="1"/>
    <col min="12518" max="12518" width="20.140625" style="6" customWidth="1"/>
    <col min="12519" max="12519" width="16.28515625" style="6" customWidth="1"/>
    <col min="12520" max="12520" width="17.5703125" style="6" customWidth="1"/>
    <col min="12521" max="12702" width="12.42578125" style="6" customWidth="1"/>
    <col min="12703" max="12703" width="20.140625" style="6" customWidth="1"/>
    <col min="12704" max="12704" width="26.5703125" style="6" customWidth="1"/>
    <col min="12705" max="12705" width="29.140625" style="6" customWidth="1"/>
    <col min="12706" max="12707" width="13.7109375" style="6" customWidth="1"/>
    <col min="12708" max="12708" width="17.5703125" style="6" customWidth="1"/>
    <col min="12709" max="12709" width="12.42578125" style="6" customWidth="1"/>
    <col min="12710" max="12710" width="20.140625" style="6" customWidth="1"/>
    <col min="12711" max="12711" width="15" style="6" customWidth="1"/>
    <col min="12712" max="12712" width="12.42578125" style="6" customWidth="1"/>
    <col min="12713" max="12713" width="17.570312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8.85546875" style="6" customWidth="1"/>
    <col min="12719" max="12719" width="11.140625" style="6" customWidth="1"/>
    <col min="12720" max="12720" width="20.140625" style="6" customWidth="1"/>
    <col min="12721" max="12721" width="27.85546875" style="6" customWidth="1"/>
    <col min="12722" max="12722" width="17.5703125" style="6" customWidth="1"/>
    <col min="12723" max="12724" width="8.5703125" style="6" customWidth="1"/>
    <col min="12725" max="12725" width="16.28515625" style="6" customWidth="1"/>
    <col min="12726" max="12726" width="15" style="6" customWidth="1"/>
    <col min="12727" max="12727" width="17.5703125" style="6" customWidth="1"/>
    <col min="12728" max="12728" width="12.42578125" style="6" customWidth="1"/>
    <col min="12729" max="12729" width="15" style="6" customWidth="1"/>
    <col min="12730" max="12730" width="12.42578125" style="6" customWidth="1"/>
    <col min="12731" max="12731" width="6" style="6" customWidth="1"/>
    <col min="12732" max="12732" width="22.7109375" style="6" customWidth="1"/>
    <col min="12733" max="12733" width="31.7109375" style="6" customWidth="1"/>
    <col min="12734" max="12734" width="13.7109375" style="6" customWidth="1"/>
    <col min="12735" max="12735" width="16.28515625" style="6" customWidth="1"/>
    <col min="12736" max="12736" width="22.7109375" style="6" customWidth="1"/>
    <col min="12737" max="12737" width="21.42578125" style="6" customWidth="1"/>
    <col min="12738" max="12738" width="17.5703125" style="6" customWidth="1"/>
    <col min="12739" max="12739" width="16.28515625" style="6" customWidth="1"/>
    <col min="12740" max="12740" width="13.7109375" style="6" customWidth="1"/>
    <col min="12741" max="12741" width="8.5703125" style="6" customWidth="1"/>
    <col min="12742" max="12742" width="15" style="6" customWidth="1"/>
    <col min="12743" max="12743" width="17.5703125" style="6" customWidth="1"/>
    <col min="12744" max="12744" width="26.5703125" style="6" customWidth="1"/>
    <col min="12745" max="12745" width="25.28515625" style="6" customWidth="1"/>
    <col min="12746" max="12747" width="17.5703125" style="6" customWidth="1"/>
    <col min="12748" max="12748" width="12.42578125" style="6" customWidth="1"/>
    <col min="12749" max="12749" width="17.5703125" style="6" customWidth="1"/>
    <col min="12750" max="12750" width="12.42578125" style="6" customWidth="1"/>
    <col min="12751" max="12751" width="15" style="6" customWidth="1"/>
    <col min="12752" max="12752" width="16.28515625" style="6" customWidth="1"/>
    <col min="12753" max="12754" width="17.5703125" style="6" customWidth="1"/>
    <col min="12755" max="12755" width="27.85546875" style="6" customWidth="1"/>
    <col min="12756" max="12756" width="13.7109375" style="6" customWidth="1"/>
    <col min="12757" max="12758" width="17.5703125" style="6" customWidth="1"/>
    <col min="12759" max="12759" width="15" style="6" customWidth="1"/>
    <col min="12760" max="12761" width="12.42578125" style="6" customWidth="1"/>
    <col min="12762" max="12763" width="17.5703125" style="6" customWidth="1"/>
    <col min="12764" max="12764" width="22.7109375" style="6" customWidth="1"/>
    <col min="12765" max="12765" width="17.5703125" style="6" customWidth="1"/>
    <col min="12766" max="12766" width="15" style="6" customWidth="1"/>
    <col min="12767" max="12767" width="17.5703125" style="6" customWidth="1"/>
    <col min="12768" max="12768" width="12.42578125" style="6" customWidth="1"/>
    <col min="12769" max="12769" width="34.28515625" style="6" customWidth="1"/>
    <col min="12770" max="12770" width="29.140625" style="6" customWidth="1"/>
    <col min="12771" max="12772" width="18.85546875" style="6" customWidth="1"/>
    <col min="12773" max="12773" width="12.42578125" style="6" customWidth="1"/>
    <col min="12774" max="12774" width="20.140625" style="6" customWidth="1"/>
    <col min="12775" max="12775" width="16.28515625" style="6" customWidth="1"/>
    <col min="12776" max="12776" width="17.5703125" style="6" customWidth="1"/>
    <col min="12777" max="12958" width="12.42578125" style="6" customWidth="1"/>
    <col min="12959" max="12959" width="20.140625" style="6" customWidth="1"/>
    <col min="12960" max="12960" width="26.5703125" style="6" customWidth="1"/>
    <col min="12961" max="12961" width="29.140625" style="6" customWidth="1"/>
    <col min="12962" max="12963" width="13.7109375" style="6" customWidth="1"/>
    <col min="12964" max="12964" width="17.5703125" style="6" customWidth="1"/>
    <col min="12965" max="12965" width="12.42578125" style="6" customWidth="1"/>
    <col min="12966" max="12966" width="20.140625" style="6" customWidth="1"/>
    <col min="12967" max="12967" width="15" style="6" customWidth="1"/>
    <col min="12968" max="12968" width="12.42578125" style="6" customWidth="1"/>
    <col min="12969" max="12969" width="17.570312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8.85546875" style="6" customWidth="1"/>
    <col min="12975" max="12975" width="11.140625" style="6" customWidth="1"/>
    <col min="12976" max="12976" width="20.140625" style="6" customWidth="1"/>
    <col min="12977" max="12977" width="27.85546875" style="6" customWidth="1"/>
    <col min="12978" max="12978" width="17.5703125" style="6" customWidth="1"/>
    <col min="12979" max="12980" width="8.5703125" style="6" customWidth="1"/>
    <col min="12981" max="12981" width="16.28515625" style="6" customWidth="1"/>
    <col min="12982" max="12982" width="15" style="6" customWidth="1"/>
    <col min="12983" max="12983" width="17.5703125" style="6" customWidth="1"/>
    <col min="12984" max="12984" width="12.42578125" style="6" customWidth="1"/>
    <col min="12985" max="12985" width="15" style="6" customWidth="1"/>
    <col min="12986" max="12986" width="12.42578125" style="6" customWidth="1"/>
    <col min="12987" max="12987" width="6" style="6" customWidth="1"/>
    <col min="12988" max="12988" width="22.7109375" style="6" customWidth="1"/>
    <col min="12989" max="12989" width="31.7109375" style="6" customWidth="1"/>
    <col min="12990" max="12990" width="13.7109375" style="6" customWidth="1"/>
    <col min="12991" max="12991" width="16.28515625" style="6" customWidth="1"/>
    <col min="12992" max="12992" width="22.7109375" style="6" customWidth="1"/>
    <col min="12993" max="12993" width="21.42578125" style="6" customWidth="1"/>
    <col min="12994" max="12994" width="17.5703125" style="6" customWidth="1"/>
    <col min="12995" max="12995" width="16.28515625" style="6" customWidth="1"/>
    <col min="12996" max="12996" width="13.7109375" style="6" customWidth="1"/>
    <col min="12997" max="12997" width="8.5703125" style="6" customWidth="1"/>
    <col min="12998" max="12998" width="15" style="6" customWidth="1"/>
    <col min="12999" max="12999" width="17.5703125" style="6" customWidth="1"/>
    <col min="13000" max="13000" width="26.5703125" style="6" customWidth="1"/>
    <col min="13001" max="13001" width="25.28515625" style="6" customWidth="1"/>
    <col min="13002" max="13003" width="17.5703125" style="6" customWidth="1"/>
    <col min="13004" max="13004" width="12.42578125" style="6" customWidth="1"/>
    <col min="13005" max="13005" width="17.5703125" style="6" customWidth="1"/>
    <col min="13006" max="13006" width="12.42578125" style="6" customWidth="1"/>
    <col min="13007" max="13007" width="15" style="6" customWidth="1"/>
    <col min="13008" max="13008" width="16.28515625" style="6" customWidth="1"/>
    <col min="13009" max="13010" width="17.5703125" style="6" customWidth="1"/>
    <col min="13011" max="13011" width="27.85546875" style="6" customWidth="1"/>
    <col min="13012" max="13012" width="13.7109375" style="6" customWidth="1"/>
    <col min="13013" max="13014" width="17.5703125" style="6" customWidth="1"/>
    <col min="13015" max="13015" width="15" style="6" customWidth="1"/>
    <col min="13016" max="13017" width="12.42578125" style="6" customWidth="1"/>
    <col min="13018" max="13019" width="17.5703125" style="6" customWidth="1"/>
    <col min="13020" max="13020" width="22.7109375" style="6" customWidth="1"/>
    <col min="13021" max="13021" width="17.5703125" style="6" customWidth="1"/>
    <col min="13022" max="13022" width="15" style="6" customWidth="1"/>
    <col min="13023" max="13023" width="17.5703125" style="6" customWidth="1"/>
    <col min="13024" max="13024" width="12.42578125" style="6" customWidth="1"/>
    <col min="13025" max="13025" width="34.28515625" style="6" customWidth="1"/>
    <col min="13026" max="13026" width="29.140625" style="6" customWidth="1"/>
    <col min="13027" max="13028" width="18.85546875" style="6" customWidth="1"/>
    <col min="13029" max="13029" width="12.42578125" style="6" customWidth="1"/>
    <col min="13030" max="13030" width="20.140625" style="6" customWidth="1"/>
    <col min="13031" max="13031" width="16.28515625" style="6" customWidth="1"/>
    <col min="13032" max="13032" width="17.5703125" style="6" customWidth="1"/>
    <col min="13033" max="13214" width="12.42578125" style="6" customWidth="1"/>
    <col min="13215" max="13215" width="20.140625" style="6" customWidth="1"/>
    <col min="13216" max="13216" width="26.5703125" style="6" customWidth="1"/>
    <col min="13217" max="13217" width="29.140625" style="6" customWidth="1"/>
    <col min="13218" max="13219" width="13.7109375" style="6" customWidth="1"/>
    <col min="13220" max="13220" width="17.5703125" style="6" customWidth="1"/>
    <col min="13221" max="13221" width="12.42578125" style="6" customWidth="1"/>
    <col min="13222" max="13222" width="20.140625" style="6" customWidth="1"/>
    <col min="13223" max="13223" width="15" style="6" customWidth="1"/>
    <col min="13224" max="13224" width="12.42578125" style="6" customWidth="1"/>
    <col min="13225" max="13225" width="17.570312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8.85546875" style="6" customWidth="1"/>
    <col min="13231" max="13231" width="11.140625" style="6" customWidth="1"/>
    <col min="13232" max="13232" width="20.140625" style="6" customWidth="1"/>
    <col min="13233" max="13233" width="27.85546875" style="6" customWidth="1"/>
    <col min="13234" max="13234" width="17.5703125" style="6" customWidth="1"/>
    <col min="13235" max="13236" width="8.5703125" style="6" customWidth="1"/>
    <col min="13237" max="13237" width="16.28515625" style="6" customWidth="1"/>
    <col min="13238" max="13238" width="15" style="6" customWidth="1"/>
    <col min="13239" max="13239" width="17.5703125" style="6" customWidth="1"/>
    <col min="13240" max="13240" width="12.42578125" style="6" customWidth="1"/>
    <col min="13241" max="13241" width="15" style="6" customWidth="1"/>
    <col min="13242" max="13242" width="12.42578125" style="6" customWidth="1"/>
    <col min="13243" max="13243" width="6" style="6" customWidth="1"/>
    <col min="13244" max="13244" width="22.7109375" style="6" customWidth="1"/>
    <col min="13245" max="13245" width="31.7109375" style="6" customWidth="1"/>
    <col min="13246" max="13246" width="13.7109375" style="6" customWidth="1"/>
    <col min="13247" max="13247" width="16.28515625" style="6" customWidth="1"/>
    <col min="13248" max="13248" width="22.7109375" style="6" customWidth="1"/>
    <col min="13249" max="13249" width="21.42578125" style="6" customWidth="1"/>
    <col min="13250" max="13250" width="17.5703125" style="6" customWidth="1"/>
    <col min="13251" max="13251" width="16.28515625" style="6" customWidth="1"/>
    <col min="13252" max="13252" width="13.7109375" style="6" customWidth="1"/>
    <col min="13253" max="13253" width="8.5703125" style="6" customWidth="1"/>
    <col min="13254" max="13254" width="15" style="6" customWidth="1"/>
    <col min="13255" max="13255" width="17.5703125" style="6" customWidth="1"/>
    <col min="13256" max="13256" width="26.5703125" style="6" customWidth="1"/>
    <col min="13257" max="13257" width="25.28515625" style="6" customWidth="1"/>
    <col min="13258" max="13259" width="17.5703125" style="6" customWidth="1"/>
    <col min="13260" max="13260" width="12.42578125" style="6" customWidth="1"/>
    <col min="13261" max="13261" width="17.5703125" style="6" customWidth="1"/>
    <col min="13262" max="13262" width="12.42578125" style="6" customWidth="1"/>
    <col min="13263" max="13263" width="15" style="6" customWidth="1"/>
    <col min="13264" max="13264" width="16.28515625" style="6" customWidth="1"/>
    <col min="13265" max="13266" width="17.5703125" style="6" customWidth="1"/>
    <col min="13267" max="13267" width="27.85546875" style="6" customWidth="1"/>
    <col min="13268" max="13268" width="13.7109375" style="6" customWidth="1"/>
    <col min="13269" max="13270" width="17.5703125" style="6" customWidth="1"/>
    <col min="13271" max="13271" width="15" style="6" customWidth="1"/>
    <col min="13272" max="13273" width="12.42578125" style="6" customWidth="1"/>
    <col min="13274" max="13275" width="17.5703125" style="6" customWidth="1"/>
    <col min="13276" max="13276" width="22.7109375" style="6" customWidth="1"/>
    <col min="13277" max="13277" width="17.5703125" style="6" customWidth="1"/>
    <col min="13278" max="13278" width="15" style="6" customWidth="1"/>
    <col min="13279" max="13279" width="17.5703125" style="6" customWidth="1"/>
    <col min="13280" max="13280" width="12.42578125" style="6" customWidth="1"/>
    <col min="13281" max="13281" width="34.28515625" style="6" customWidth="1"/>
    <col min="13282" max="13282" width="29.140625" style="6" customWidth="1"/>
    <col min="13283" max="13284" width="18.85546875" style="6" customWidth="1"/>
    <col min="13285" max="13285" width="12.42578125" style="6" customWidth="1"/>
    <col min="13286" max="13286" width="20.140625" style="6" customWidth="1"/>
    <col min="13287" max="13287" width="16.28515625" style="6" customWidth="1"/>
    <col min="13288" max="13288" width="17.5703125" style="6" customWidth="1"/>
    <col min="13289" max="13470" width="12.42578125" style="6" customWidth="1"/>
    <col min="13471" max="13471" width="20.140625" style="6" customWidth="1"/>
    <col min="13472" max="13472" width="26.5703125" style="6" customWidth="1"/>
    <col min="13473" max="13473" width="29.140625" style="6" customWidth="1"/>
    <col min="13474" max="13475" width="13.7109375" style="6" customWidth="1"/>
    <col min="13476" max="13476" width="17.5703125" style="6" customWidth="1"/>
    <col min="13477" max="13477" width="12.42578125" style="6" customWidth="1"/>
    <col min="13478" max="13478" width="20.140625" style="6" customWidth="1"/>
    <col min="13479" max="13479" width="15" style="6" customWidth="1"/>
    <col min="13480" max="13480" width="12.42578125" style="6" customWidth="1"/>
    <col min="13481" max="13481" width="17.570312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8.85546875" style="6" customWidth="1"/>
    <col min="13487" max="13487" width="11.140625" style="6" customWidth="1"/>
    <col min="13488" max="13488" width="20.140625" style="6" customWidth="1"/>
    <col min="13489" max="13489" width="27.85546875" style="6" customWidth="1"/>
    <col min="13490" max="13490" width="17.5703125" style="6" customWidth="1"/>
    <col min="13491" max="13492" width="8.5703125" style="6" customWidth="1"/>
    <col min="13493" max="13493" width="16.28515625" style="6" customWidth="1"/>
    <col min="13494" max="13494" width="15" style="6" customWidth="1"/>
    <col min="13495" max="13495" width="17.5703125" style="6" customWidth="1"/>
    <col min="13496" max="13496" width="12.42578125" style="6" customWidth="1"/>
    <col min="13497" max="13497" width="15" style="6" customWidth="1"/>
    <col min="13498" max="13498" width="12.42578125" style="6" customWidth="1"/>
    <col min="13499" max="13499" width="6" style="6" customWidth="1"/>
    <col min="13500" max="13500" width="22.7109375" style="6" customWidth="1"/>
    <col min="13501" max="13501" width="31.7109375" style="6" customWidth="1"/>
    <col min="13502" max="13502" width="13.7109375" style="6" customWidth="1"/>
    <col min="13503" max="13503" width="16.28515625" style="6" customWidth="1"/>
    <col min="13504" max="13504" width="22.7109375" style="6" customWidth="1"/>
    <col min="13505" max="13505" width="21.42578125" style="6" customWidth="1"/>
    <col min="13506" max="13506" width="17.5703125" style="6" customWidth="1"/>
    <col min="13507" max="13507" width="16.28515625" style="6" customWidth="1"/>
    <col min="13508" max="13508" width="13.7109375" style="6" customWidth="1"/>
    <col min="13509" max="13509" width="8.5703125" style="6" customWidth="1"/>
    <col min="13510" max="13510" width="15" style="6" customWidth="1"/>
    <col min="13511" max="13511" width="17.5703125" style="6" customWidth="1"/>
    <col min="13512" max="13512" width="26.5703125" style="6" customWidth="1"/>
    <col min="13513" max="13513" width="25.28515625" style="6" customWidth="1"/>
    <col min="13514" max="13515" width="17.5703125" style="6" customWidth="1"/>
    <col min="13516" max="13516" width="12.42578125" style="6" customWidth="1"/>
    <col min="13517" max="13517" width="17.5703125" style="6" customWidth="1"/>
    <col min="13518" max="13518" width="12.42578125" style="6" customWidth="1"/>
    <col min="13519" max="13519" width="15" style="6" customWidth="1"/>
    <col min="13520" max="13520" width="16.28515625" style="6" customWidth="1"/>
    <col min="13521" max="13522" width="17.5703125" style="6" customWidth="1"/>
    <col min="13523" max="13523" width="27.85546875" style="6" customWidth="1"/>
    <col min="13524" max="13524" width="13.7109375" style="6" customWidth="1"/>
    <col min="13525" max="13526" width="17.5703125" style="6" customWidth="1"/>
    <col min="13527" max="13527" width="15" style="6" customWidth="1"/>
    <col min="13528" max="13529" width="12.42578125" style="6" customWidth="1"/>
    <col min="13530" max="13531" width="17.5703125" style="6" customWidth="1"/>
    <col min="13532" max="13532" width="22.7109375" style="6" customWidth="1"/>
    <col min="13533" max="13533" width="17.5703125" style="6" customWidth="1"/>
    <col min="13534" max="13534" width="15" style="6" customWidth="1"/>
    <col min="13535" max="13535" width="17.5703125" style="6" customWidth="1"/>
    <col min="13536" max="13536" width="12.42578125" style="6" customWidth="1"/>
    <col min="13537" max="13537" width="34.28515625" style="6" customWidth="1"/>
    <col min="13538" max="13538" width="29.140625" style="6" customWidth="1"/>
    <col min="13539" max="13540" width="18.85546875" style="6" customWidth="1"/>
    <col min="13541" max="13541" width="12.42578125" style="6" customWidth="1"/>
    <col min="13542" max="13542" width="20.140625" style="6" customWidth="1"/>
    <col min="13543" max="13543" width="16.28515625" style="6" customWidth="1"/>
    <col min="13544" max="13544" width="17.5703125" style="6" customWidth="1"/>
    <col min="13545" max="13726" width="12.42578125" style="6" customWidth="1"/>
    <col min="13727" max="13727" width="20.140625" style="6" customWidth="1"/>
    <col min="13728" max="13728" width="26.5703125" style="6" customWidth="1"/>
    <col min="13729" max="13729" width="29.140625" style="6" customWidth="1"/>
    <col min="13730" max="13731" width="13.7109375" style="6" customWidth="1"/>
    <col min="13732" max="13732" width="17.5703125" style="6" customWidth="1"/>
    <col min="13733" max="13733" width="12.42578125" style="6" customWidth="1"/>
    <col min="13734" max="13734" width="20.140625" style="6" customWidth="1"/>
    <col min="13735" max="13735" width="15" style="6" customWidth="1"/>
    <col min="13736" max="13736" width="12.42578125" style="6" customWidth="1"/>
    <col min="13737" max="13737" width="17.570312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8.85546875" style="6" customWidth="1"/>
    <col min="13743" max="13743" width="11.140625" style="6" customWidth="1"/>
    <col min="13744" max="13744" width="20.140625" style="6" customWidth="1"/>
    <col min="13745" max="13745" width="27.85546875" style="6" customWidth="1"/>
    <col min="13746" max="13746" width="17.5703125" style="6" customWidth="1"/>
    <col min="13747" max="13748" width="8.5703125" style="6" customWidth="1"/>
    <col min="13749" max="13749" width="16.28515625" style="6" customWidth="1"/>
    <col min="13750" max="13750" width="15" style="6" customWidth="1"/>
    <col min="13751" max="13751" width="17.5703125" style="6" customWidth="1"/>
    <col min="13752" max="13752" width="12.42578125" style="6" customWidth="1"/>
    <col min="13753" max="13753" width="15" style="6" customWidth="1"/>
    <col min="13754" max="13754" width="12.42578125" style="6" customWidth="1"/>
    <col min="13755" max="13755" width="6" style="6" customWidth="1"/>
    <col min="13756" max="13756" width="22.7109375" style="6" customWidth="1"/>
    <col min="13757" max="13757" width="31.7109375" style="6" customWidth="1"/>
    <col min="13758" max="13758" width="13.7109375" style="6" customWidth="1"/>
    <col min="13759" max="13759" width="16.28515625" style="6" customWidth="1"/>
    <col min="13760" max="13760" width="22.7109375" style="6" customWidth="1"/>
    <col min="13761" max="13761" width="21.42578125" style="6" customWidth="1"/>
    <col min="13762" max="13762" width="17.5703125" style="6" customWidth="1"/>
    <col min="13763" max="13763" width="16.28515625" style="6" customWidth="1"/>
    <col min="13764" max="13764" width="13.7109375" style="6" customWidth="1"/>
    <col min="13765" max="13765" width="8.5703125" style="6" customWidth="1"/>
    <col min="13766" max="13766" width="15" style="6" customWidth="1"/>
    <col min="13767" max="13767" width="17.5703125" style="6" customWidth="1"/>
    <col min="13768" max="13768" width="26.5703125" style="6" customWidth="1"/>
    <col min="13769" max="13769" width="25.28515625" style="6" customWidth="1"/>
    <col min="13770" max="13771" width="17.5703125" style="6" customWidth="1"/>
    <col min="13772" max="13772" width="12.42578125" style="6" customWidth="1"/>
    <col min="13773" max="13773" width="17.5703125" style="6" customWidth="1"/>
    <col min="13774" max="13774" width="12.42578125" style="6" customWidth="1"/>
    <col min="13775" max="13775" width="15" style="6" customWidth="1"/>
    <col min="13776" max="13776" width="16.28515625" style="6" customWidth="1"/>
    <col min="13777" max="13778" width="17.5703125" style="6" customWidth="1"/>
    <col min="13779" max="13779" width="27.85546875" style="6" customWidth="1"/>
    <col min="13780" max="13780" width="13.7109375" style="6" customWidth="1"/>
    <col min="13781" max="13782" width="17.5703125" style="6" customWidth="1"/>
    <col min="13783" max="13783" width="15" style="6" customWidth="1"/>
    <col min="13784" max="13785" width="12.42578125" style="6" customWidth="1"/>
    <col min="13786" max="13787" width="17.5703125" style="6" customWidth="1"/>
    <col min="13788" max="13788" width="22.7109375" style="6" customWidth="1"/>
    <col min="13789" max="13789" width="17.5703125" style="6" customWidth="1"/>
    <col min="13790" max="13790" width="15" style="6" customWidth="1"/>
    <col min="13791" max="13791" width="17.5703125" style="6" customWidth="1"/>
    <col min="13792" max="13792" width="12.42578125" style="6" customWidth="1"/>
    <col min="13793" max="13793" width="34.28515625" style="6" customWidth="1"/>
    <col min="13794" max="13794" width="29.140625" style="6" customWidth="1"/>
    <col min="13795" max="13796" width="18.85546875" style="6" customWidth="1"/>
    <col min="13797" max="13797" width="12.42578125" style="6" customWidth="1"/>
    <col min="13798" max="13798" width="20.140625" style="6" customWidth="1"/>
    <col min="13799" max="13799" width="16.28515625" style="6" customWidth="1"/>
    <col min="13800" max="13800" width="17.5703125" style="6" customWidth="1"/>
    <col min="13801" max="13982" width="12.42578125" style="6" customWidth="1"/>
    <col min="13983" max="13983" width="20.140625" style="6" customWidth="1"/>
    <col min="13984" max="13984" width="26.5703125" style="6" customWidth="1"/>
    <col min="13985" max="13985" width="29.140625" style="6" customWidth="1"/>
    <col min="13986" max="13987" width="13.7109375" style="6" customWidth="1"/>
    <col min="13988" max="13988" width="17.5703125" style="6" customWidth="1"/>
    <col min="13989" max="13989" width="12.42578125" style="6" customWidth="1"/>
    <col min="13990" max="13990" width="20.140625" style="6" customWidth="1"/>
    <col min="13991" max="13991" width="15" style="6" customWidth="1"/>
    <col min="13992" max="13992" width="12.42578125" style="6" customWidth="1"/>
    <col min="13993" max="13993" width="17.570312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8.85546875" style="6" customWidth="1"/>
    <col min="13999" max="13999" width="11.140625" style="6" customWidth="1"/>
    <col min="14000" max="14000" width="20.140625" style="6" customWidth="1"/>
    <col min="14001" max="14001" width="27.85546875" style="6" customWidth="1"/>
    <col min="14002" max="14002" width="17.5703125" style="6" customWidth="1"/>
    <col min="14003" max="14004" width="8.5703125" style="6" customWidth="1"/>
    <col min="14005" max="14005" width="16.28515625" style="6" customWidth="1"/>
    <col min="14006" max="14006" width="15" style="6" customWidth="1"/>
    <col min="14007" max="14007" width="17.5703125" style="6" customWidth="1"/>
    <col min="14008" max="14008" width="12.42578125" style="6" customWidth="1"/>
    <col min="14009" max="14009" width="15" style="6" customWidth="1"/>
    <col min="14010" max="14010" width="12.42578125" style="6" customWidth="1"/>
    <col min="14011" max="14011" width="6" style="6" customWidth="1"/>
    <col min="14012" max="14012" width="22.7109375" style="6" customWidth="1"/>
    <col min="14013" max="14013" width="31.7109375" style="6" customWidth="1"/>
    <col min="14014" max="14014" width="13.7109375" style="6" customWidth="1"/>
    <col min="14015" max="14015" width="16.28515625" style="6" customWidth="1"/>
    <col min="14016" max="14016" width="22.7109375" style="6" customWidth="1"/>
    <col min="14017" max="14017" width="21.42578125" style="6" customWidth="1"/>
    <col min="14018" max="14018" width="17.5703125" style="6" customWidth="1"/>
    <col min="14019" max="14019" width="16.28515625" style="6" customWidth="1"/>
    <col min="14020" max="14020" width="13.7109375" style="6" customWidth="1"/>
    <col min="14021" max="14021" width="8.5703125" style="6" customWidth="1"/>
    <col min="14022" max="14022" width="15" style="6" customWidth="1"/>
    <col min="14023" max="14023" width="17.5703125" style="6" customWidth="1"/>
    <col min="14024" max="14024" width="26.5703125" style="6" customWidth="1"/>
    <col min="14025" max="14025" width="25.28515625" style="6" customWidth="1"/>
    <col min="14026" max="14027" width="17.5703125" style="6" customWidth="1"/>
    <col min="14028" max="14028" width="12.42578125" style="6" customWidth="1"/>
    <col min="14029" max="14029" width="17.5703125" style="6" customWidth="1"/>
    <col min="14030" max="14030" width="12.42578125" style="6" customWidth="1"/>
    <col min="14031" max="14031" width="15" style="6" customWidth="1"/>
    <col min="14032" max="14032" width="16.28515625" style="6" customWidth="1"/>
    <col min="14033" max="14034" width="17.5703125" style="6" customWidth="1"/>
    <col min="14035" max="14035" width="27.85546875" style="6" customWidth="1"/>
    <col min="14036" max="14036" width="13.7109375" style="6" customWidth="1"/>
    <col min="14037" max="14038" width="17.5703125" style="6" customWidth="1"/>
    <col min="14039" max="14039" width="15" style="6" customWidth="1"/>
    <col min="14040" max="14041" width="12.42578125" style="6" customWidth="1"/>
    <col min="14042" max="14043" width="17.5703125" style="6" customWidth="1"/>
    <col min="14044" max="14044" width="22.7109375" style="6" customWidth="1"/>
    <col min="14045" max="14045" width="17.5703125" style="6" customWidth="1"/>
    <col min="14046" max="14046" width="15" style="6" customWidth="1"/>
    <col min="14047" max="14047" width="17.5703125" style="6" customWidth="1"/>
    <col min="14048" max="14048" width="12.42578125" style="6" customWidth="1"/>
    <col min="14049" max="14049" width="34.28515625" style="6" customWidth="1"/>
    <col min="14050" max="14050" width="29.140625" style="6" customWidth="1"/>
    <col min="14051" max="14052" width="18.85546875" style="6" customWidth="1"/>
    <col min="14053" max="14053" width="12.42578125" style="6" customWidth="1"/>
    <col min="14054" max="14054" width="20.140625" style="6" customWidth="1"/>
    <col min="14055" max="14055" width="16.28515625" style="6" customWidth="1"/>
    <col min="14056" max="14056" width="17.5703125" style="6" customWidth="1"/>
    <col min="14057" max="14238" width="12.42578125" style="6" customWidth="1"/>
    <col min="14239" max="14239" width="20.140625" style="6" customWidth="1"/>
    <col min="14240" max="14240" width="26.5703125" style="6" customWidth="1"/>
    <col min="14241" max="14241" width="29.140625" style="6" customWidth="1"/>
    <col min="14242" max="14243" width="13.7109375" style="6" customWidth="1"/>
    <col min="14244" max="14244" width="17.5703125" style="6" customWidth="1"/>
    <col min="14245" max="14245" width="12.42578125" style="6" customWidth="1"/>
    <col min="14246" max="14246" width="20.140625" style="6" customWidth="1"/>
    <col min="14247" max="14247" width="15" style="6" customWidth="1"/>
    <col min="14248" max="14248" width="12.42578125" style="6" customWidth="1"/>
    <col min="14249" max="14249" width="17.570312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8.85546875" style="6" customWidth="1"/>
    <col min="14255" max="14255" width="11.140625" style="6" customWidth="1"/>
    <col min="14256" max="14256" width="20.140625" style="6" customWidth="1"/>
    <col min="14257" max="14257" width="27.85546875" style="6" customWidth="1"/>
    <col min="14258" max="14258" width="17.5703125" style="6" customWidth="1"/>
    <col min="14259" max="14260" width="8.5703125" style="6" customWidth="1"/>
    <col min="14261" max="14261" width="16.28515625" style="6" customWidth="1"/>
    <col min="14262" max="14262" width="15" style="6" customWidth="1"/>
    <col min="14263" max="14263" width="17.5703125" style="6" customWidth="1"/>
    <col min="14264" max="14264" width="12.42578125" style="6" customWidth="1"/>
    <col min="14265" max="14265" width="15" style="6" customWidth="1"/>
    <col min="14266" max="14266" width="12.42578125" style="6" customWidth="1"/>
    <col min="14267" max="14267" width="6" style="6" customWidth="1"/>
    <col min="14268" max="14268" width="22.7109375" style="6" customWidth="1"/>
    <col min="14269" max="14269" width="31.7109375" style="6" customWidth="1"/>
    <col min="14270" max="14270" width="13.7109375" style="6" customWidth="1"/>
    <col min="14271" max="14271" width="16.28515625" style="6" customWidth="1"/>
    <col min="14272" max="14272" width="22.7109375" style="6" customWidth="1"/>
    <col min="14273" max="14273" width="21.42578125" style="6" customWidth="1"/>
    <col min="14274" max="14274" width="17.5703125" style="6" customWidth="1"/>
    <col min="14275" max="14275" width="16.28515625" style="6" customWidth="1"/>
    <col min="14276" max="14276" width="13.7109375" style="6" customWidth="1"/>
    <col min="14277" max="14277" width="8.5703125" style="6" customWidth="1"/>
    <col min="14278" max="14278" width="15" style="6" customWidth="1"/>
    <col min="14279" max="14279" width="17.5703125" style="6" customWidth="1"/>
    <col min="14280" max="14280" width="26.5703125" style="6" customWidth="1"/>
    <col min="14281" max="14281" width="25.28515625" style="6" customWidth="1"/>
    <col min="14282" max="14283" width="17.5703125" style="6" customWidth="1"/>
    <col min="14284" max="14284" width="12.42578125" style="6" customWidth="1"/>
    <col min="14285" max="14285" width="17.5703125" style="6" customWidth="1"/>
    <col min="14286" max="14286" width="12.42578125" style="6" customWidth="1"/>
    <col min="14287" max="14287" width="15" style="6" customWidth="1"/>
    <col min="14288" max="14288" width="16.28515625" style="6" customWidth="1"/>
    <col min="14289" max="14290" width="17.5703125" style="6" customWidth="1"/>
    <col min="14291" max="14291" width="27.85546875" style="6" customWidth="1"/>
    <col min="14292" max="14292" width="13.7109375" style="6" customWidth="1"/>
    <col min="14293" max="14294" width="17.5703125" style="6" customWidth="1"/>
    <col min="14295" max="14295" width="15" style="6" customWidth="1"/>
    <col min="14296" max="14297" width="12.42578125" style="6" customWidth="1"/>
    <col min="14298" max="14299" width="17.5703125" style="6" customWidth="1"/>
    <col min="14300" max="14300" width="22.7109375" style="6" customWidth="1"/>
    <col min="14301" max="14301" width="17.5703125" style="6" customWidth="1"/>
    <col min="14302" max="14302" width="15" style="6" customWidth="1"/>
    <col min="14303" max="14303" width="17.5703125" style="6" customWidth="1"/>
    <col min="14304" max="14304" width="12.42578125" style="6" customWidth="1"/>
    <col min="14305" max="14305" width="34.28515625" style="6" customWidth="1"/>
    <col min="14306" max="14306" width="29.140625" style="6" customWidth="1"/>
    <col min="14307" max="14308" width="18.85546875" style="6" customWidth="1"/>
    <col min="14309" max="14309" width="12.42578125" style="6" customWidth="1"/>
    <col min="14310" max="14310" width="20.140625" style="6" customWidth="1"/>
    <col min="14311" max="14311" width="16.28515625" style="6" customWidth="1"/>
    <col min="14312" max="14312" width="17.5703125" style="6" customWidth="1"/>
    <col min="14313" max="14494" width="12.42578125" style="6" customWidth="1"/>
    <col min="14495" max="14495" width="20.140625" style="6" customWidth="1"/>
    <col min="14496" max="14496" width="26.5703125" style="6" customWidth="1"/>
    <col min="14497" max="14497" width="29.140625" style="6" customWidth="1"/>
    <col min="14498" max="14499" width="13.7109375" style="6" customWidth="1"/>
    <col min="14500" max="14500" width="17.5703125" style="6" customWidth="1"/>
    <col min="14501" max="14501" width="12.42578125" style="6" customWidth="1"/>
    <col min="14502" max="14502" width="20.140625" style="6" customWidth="1"/>
    <col min="14503" max="14503" width="15" style="6" customWidth="1"/>
    <col min="14504" max="14504" width="12.42578125" style="6" customWidth="1"/>
    <col min="14505" max="14505" width="17.570312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8.85546875" style="6" customWidth="1"/>
    <col min="14511" max="14511" width="11.140625" style="6" customWidth="1"/>
    <col min="14512" max="14512" width="20.140625" style="6" customWidth="1"/>
    <col min="14513" max="14513" width="27.85546875" style="6" customWidth="1"/>
    <col min="14514" max="14514" width="17.5703125" style="6" customWidth="1"/>
    <col min="14515" max="14516" width="8.5703125" style="6" customWidth="1"/>
    <col min="14517" max="14517" width="16.28515625" style="6" customWidth="1"/>
    <col min="14518" max="14518" width="15" style="6" customWidth="1"/>
    <col min="14519" max="14519" width="17.5703125" style="6" customWidth="1"/>
    <col min="14520" max="14520" width="12.42578125" style="6" customWidth="1"/>
    <col min="14521" max="14521" width="15" style="6" customWidth="1"/>
    <col min="14522" max="14522" width="12.42578125" style="6" customWidth="1"/>
    <col min="14523" max="14523" width="6" style="6" customWidth="1"/>
    <col min="14524" max="14524" width="22.7109375" style="6" customWidth="1"/>
    <col min="14525" max="14525" width="31.7109375" style="6" customWidth="1"/>
    <col min="14526" max="14526" width="13.7109375" style="6" customWidth="1"/>
    <col min="14527" max="14527" width="16.28515625" style="6" customWidth="1"/>
    <col min="14528" max="14528" width="22.7109375" style="6" customWidth="1"/>
    <col min="14529" max="14529" width="21.42578125" style="6" customWidth="1"/>
    <col min="14530" max="14530" width="17.5703125" style="6" customWidth="1"/>
    <col min="14531" max="14531" width="16.28515625" style="6" customWidth="1"/>
    <col min="14532" max="14532" width="13.7109375" style="6" customWidth="1"/>
    <col min="14533" max="14533" width="8.5703125" style="6" customWidth="1"/>
    <col min="14534" max="14534" width="15" style="6" customWidth="1"/>
    <col min="14535" max="14535" width="17.5703125" style="6" customWidth="1"/>
    <col min="14536" max="14536" width="26.5703125" style="6" customWidth="1"/>
    <col min="14537" max="14537" width="25.28515625" style="6" customWidth="1"/>
    <col min="14538" max="14539" width="17.5703125" style="6" customWidth="1"/>
    <col min="14540" max="14540" width="12.42578125" style="6" customWidth="1"/>
    <col min="14541" max="14541" width="17.5703125" style="6" customWidth="1"/>
    <col min="14542" max="14542" width="12.42578125" style="6" customWidth="1"/>
    <col min="14543" max="14543" width="15" style="6" customWidth="1"/>
    <col min="14544" max="14544" width="16.28515625" style="6" customWidth="1"/>
    <col min="14545" max="14546" width="17.5703125" style="6" customWidth="1"/>
    <col min="14547" max="14547" width="27.85546875" style="6" customWidth="1"/>
    <col min="14548" max="14548" width="13.7109375" style="6" customWidth="1"/>
    <col min="14549" max="14550" width="17.5703125" style="6" customWidth="1"/>
    <col min="14551" max="14551" width="15" style="6" customWidth="1"/>
    <col min="14552" max="14553" width="12.42578125" style="6" customWidth="1"/>
    <col min="14554" max="14555" width="17.5703125" style="6" customWidth="1"/>
    <col min="14556" max="14556" width="22.7109375" style="6" customWidth="1"/>
    <col min="14557" max="14557" width="17.5703125" style="6" customWidth="1"/>
    <col min="14558" max="14558" width="15" style="6" customWidth="1"/>
    <col min="14559" max="14559" width="17.5703125" style="6" customWidth="1"/>
    <col min="14560" max="14560" width="12.42578125" style="6" customWidth="1"/>
    <col min="14561" max="14561" width="34.28515625" style="6" customWidth="1"/>
    <col min="14562" max="14562" width="29.140625" style="6" customWidth="1"/>
    <col min="14563" max="14564" width="18.85546875" style="6" customWidth="1"/>
    <col min="14565" max="14565" width="12.42578125" style="6" customWidth="1"/>
    <col min="14566" max="14566" width="20.140625" style="6" customWidth="1"/>
    <col min="14567" max="14567" width="16.28515625" style="6" customWidth="1"/>
    <col min="14568" max="14568" width="17.5703125" style="6" customWidth="1"/>
    <col min="14569" max="14750" width="12.42578125" style="6" customWidth="1"/>
    <col min="14751" max="14751" width="20.140625" style="6" customWidth="1"/>
    <col min="14752" max="14752" width="26.5703125" style="6" customWidth="1"/>
    <col min="14753" max="14753" width="29.140625" style="6" customWidth="1"/>
    <col min="14754" max="14755" width="13.7109375" style="6" customWidth="1"/>
    <col min="14756" max="14756" width="17.5703125" style="6" customWidth="1"/>
    <col min="14757" max="14757" width="12.42578125" style="6" customWidth="1"/>
    <col min="14758" max="14758" width="20.140625" style="6" customWidth="1"/>
    <col min="14759" max="14759" width="15" style="6" customWidth="1"/>
    <col min="14760" max="14760" width="12.42578125" style="6" customWidth="1"/>
    <col min="14761" max="14761" width="17.570312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8.85546875" style="6" customWidth="1"/>
    <col min="14767" max="14767" width="11.140625" style="6" customWidth="1"/>
    <col min="14768" max="14768" width="20.140625" style="6" customWidth="1"/>
    <col min="14769" max="14769" width="27.85546875" style="6" customWidth="1"/>
    <col min="14770" max="14770" width="17.5703125" style="6" customWidth="1"/>
    <col min="14771" max="14772" width="8.5703125" style="6" customWidth="1"/>
    <col min="14773" max="14773" width="16.28515625" style="6" customWidth="1"/>
    <col min="14774" max="14774" width="15" style="6" customWidth="1"/>
    <col min="14775" max="14775" width="17.5703125" style="6" customWidth="1"/>
    <col min="14776" max="14776" width="12.42578125" style="6" customWidth="1"/>
    <col min="14777" max="14777" width="15" style="6" customWidth="1"/>
    <col min="14778" max="14778" width="12.42578125" style="6" customWidth="1"/>
    <col min="14779" max="14779" width="6" style="6" customWidth="1"/>
    <col min="14780" max="14780" width="22.7109375" style="6" customWidth="1"/>
    <col min="14781" max="14781" width="31.7109375" style="6" customWidth="1"/>
    <col min="14782" max="14782" width="13.7109375" style="6" customWidth="1"/>
    <col min="14783" max="14783" width="16.28515625" style="6" customWidth="1"/>
    <col min="14784" max="14784" width="22.7109375" style="6" customWidth="1"/>
    <col min="14785" max="14785" width="21.42578125" style="6" customWidth="1"/>
    <col min="14786" max="14786" width="17.5703125" style="6" customWidth="1"/>
    <col min="14787" max="14787" width="16.28515625" style="6" customWidth="1"/>
    <col min="14788" max="14788" width="13.7109375" style="6" customWidth="1"/>
    <col min="14789" max="14789" width="8.5703125" style="6" customWidth="1"/>
    <col min="14790" max="14790" width="15" style="6" customWidth="1"/>
    <col min="14791" max="14791" width="17.5703125" style="6" customWidth="1"/>
    <col min="14792" max="14792" width="26.5703125" style="6" customWidth="1"/>
    <col min="14793" max="14793" width="25.28515625" style="6" customWidth="1"/>
    <col min="14794" max="14795" width="17.5703125" style="6" customWidth="1"/>
    <col min="14796" max="14796" width="12.42578125" style="6" customWidth="1"/>
    <col min="14797" max="14797" width="17.5703125" style="6" customWidth="1"/>
    <col min="14798" max="14798" width="12.42578125" style="6" customWidth="1"/>
    <col min="14799" max="14799" width="15" style="6" customWidth="1"/>
    <col min="14800" max="14800" width="16.28515625" style="6" customWidth="1"/>
    <col min="14801" max="14802" width="17.5703125" style="6" customWidth="1"/>
    <col min="14803" max="14803" width="27.85546875" style="6" customWidth="1"/>
    <col min="14804" max="14804" width="13.7109375" style="6" customWidth="1"/>
    <col min="14805" max="14806" width="17.5703125" style="6" customWidth="1"/>
    <col min="14807" max="14807" width="15" style="6" customWidth="1"/>
    <col min="14808" max="14809" width="12.42578125" style="6" customWidth="1"/>
    <col min="14810" max="14811" width="17.5703125" style="6" customWidth="1"/>
    <col min="14812" max="14812" width="22.7109375" style="6" customWidth="1"/>
    <col min="14813" max="14813" width="17.5703125" style="6" customWidth="1"/>
    <col min="14814" max="14814" width="15" style="6" customWidth="1"/>
    <col min="14815" max="14815" width="17.5703125" style="6" customWidth="1"/>
    <col min="14816" max="14816" width="12.42578125" style="6" customWidth="1"/>
    <col min="14817" max="14817" width="34.28515625" style="6" customWidth="1"/>
    <col min="14818" max="14818" width="29.140625" style="6" customWidth="1"/>
    <col min="14819" max="14820" width="18.85546875" style="6" customWidth="1"/>
    <col min="14821" max="14821" width="12.42578125" style="6" customWidth="1"/>
    <col min="14822" max="14822" width="20.140625" style="6" customWidth="1"/>
    <col min="14823" max="14823" width="16.28515625" style="6" customWidth="1"/>
    <col min="14824" max="14824" width="17.5703125" style="6" customWidth="1"/>
    <col min="14825" max="15006" width="12.42578125" style="6" customWidth="1"/>
    <col min="15007" max="15007" width="20.140625" style="6" customWidth="1"/>
    <col min="15008" max="15008" width="26.5703125" style="6" customWidth="1"/>
    <col min="15009" max="15009" width="29.140625" style="6" customWidth="1"/>
    <col min="15010" max="15011" width="13.7109375" style="6" customWidth="1"/>
    <col min="15012" max="15012" width="17.5703125" style="6" customWidth="1"/>
    <col min="15013" max="15013" width="12.42578125" style="6" customWidth="1"/>
    <col min="15014" max="15014" width="20.140625" style="6" customWidth="1"/>
    <col min="15015" max="15015" width="15" style="6" customWidth="1"/>
    <col min="15016" max="15016" width="12.42578125" style="6" customWidth="1"/>
    <col min="15017" max="15017" width="17.570312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8.85546875" style="6" customWidth="1"/>
    <col min="15023" max="15023" width="11.140625" style="6" customWidth="1"/>
    <col min="15024" max="15024" width="20.140625" style="6" customWidth="1"/>
    <col min="15025" max="15025" width="27.85546875" style="6" customWidth="1"/>
    <col min="15026" max="15026" width="17.5703125" style="6" customWidth="1"/>
    <col min="15027" max="15028" width="8.5703125" style="6" customWidth="1"/>
    <col min="15029" max="15029" width="16.28515625" style="6" customWidth="1"/>
    <col min="15030" max="15030" width="15" style="6" customWidth="1"/>
    <col min="15031" max="15031" width="17.5703125" style="6" customWidth="1"/>
    <col min="15032" max="15032" width="12.42578125" style="6" customWidth="1"/>
    <col min="15033" max="15033" width="15" style="6" customWidth="1"/>
    <col min="15034" max="15034" width="12.42578125" style="6" customWidth="1"/>
    <col min="15035" max="15035" width="6" style="6" customWidth="1"/>
    <col min="15036" max="15036" width="22.7109375" style="6" customWidth="1"/>
    <col min="15037" max="15037" width="31.7109375" style="6" customWidth="1"/>
    <col min="15038" max="15038" width="13.7109375" style="6" customWidth="1"/>
    <col min="15039" max="15039" width="16.28515625" style="6" customWidth="1"/>
    <col min="15040" max="15040" width="22.7109375" style="6" customWidth="1"/>
    <col min="15041" max="15041" width="21.42578125" style="6" customWidth="1"/>
    <col min="15042" max="15042" width="17.5703125" style="6" customWidth="1"/>
    <col min="15043" max="15043" width="16.28515625" style="6" customWidth="1"/>
    <col min="15044" max="15044" width="13.7109375" style="6" customWidth="1"/>
    <col min="15045" max="15045" width="8.5703125" style="6" customWidth="1"/>
    <col min="15046" max="15046" width="15" style="6" customWidth="1"/>
    <col min="15047" max="15047" width="17.5703125" style="6" customWidth="1"/>
    <col min="15048" max="15048" width="26.5703125" style="6" customWidth="1"/>
    <col min="15049" max="15049" width="25.28515625" style="6" customWidth="1"/>
    <col min="15050" max="15051" width="17.5703125" style="6" customWidth="1"/>
    <col min="15052" max="15052" width="12.42578125" style="6" customWidth="1"/>
    <col min="15053" max="15053" width="17.5703125" style="6" customWidth="1"/>
    <col min="15054" max="15054" width="12.42578125" style="6" customWidth="1"/>
    <col min="15055" max="15055" width="15" style="6" customWidth="1"/>
    <col min="15056" max="15056" width="16.28515625" style="6" customWidth="1"/>
    <col min="15057" max="15058" width="17.5703125" style="6" customWidth="1"/>
    <col min="15059" max="15059" width="27.85546875" style="6" customWidth="1"/>
    <col min="15060" max="15060" width="13.7109375" style="6" customWidth="1"/>
    <col min="15061" max="15062" width="17.5703125" style="6" customWidth="1"/>
    <col min="15063" max="15063" width="15" style="6" customWidth="1"/>
    <col min="15064" max="15065" width="12.42578125" style="6" customWidth="1"/>
    <col min="15066" max="15067" width="17.5703125" style="6" customWidth="1"/>
    <col min="15068" max="15068" width="22.7109375" style="6" customWidth="1"/>
    <col min="15069" max="15069" width="17.5703125" style="6" customWidth="1"/>
    <col min="15070" max="15070" width="15" style="6" customWidth="1"/>
    <col min="15071" max="15071" width="17.5703125" style="6" customWidth="1"/>
    <col min="15072" max="15072" width="12.42578125" style="6" customWidth="1"/>
    <col min="15073" max="15073" width="34.28515625" style="6" customWidth="1"/>
    <col min="15074" max="15074" width="29.140625" style="6" customWidth="1"/>
    <col min="15075" max="15076" width="18.85546875" style="6" customWidth="1"/>
    <col min="15077" max="15077" width="12.42578125" style="6" customWidth="1"/>
    <col min="15078" max="15078" width="20.140625" style="6" customWidth="1"/>
    <col min="15079" max="15079" width="16.28515625" style="6" customWidth="1"/>
    <col min="15080" max="15080" width="17.5703125" style="6" customWidth="1"/>
    <col min="15081" max="15262" width="12.42578125" style="6" customWidth="1"/>
    <col min="15263" max="15263" width="20.140625" style="6" customWidth="1"/>
    <col min="15264" max="15264" width="26.5703125" style="6" customWidth="1"/>
    <col min="15265" max="15265" width="29.140625" style="6" customWidth="1"/>
    <col min="15266" max="15267" width="13.7109375" style="6" customWidth="1"/>
    <col min="15268" max="15268" width="17.5703125" style="6" customWidth="1"/>
    <col min="15269" max="15269" width="12.42578125" style="6" customWidth="1"/>
    <col min="15270" max="15270" width="20.140625" style="6" customWidth="1"/>
    <col min="15271" max="15271" width="15" style="6" customWidth="1"/>
    <col min="15272" max="15272" width="12.42578125" style="6" customWidth="1"/>
    <col min="15273" max="15273" width="17.570312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8.85546875" style="6" customWidth="1"/>
    <col min="15279" max="15279" width="11.140625" style="6" customWidth="1"/>
    <col min="15280" max="15280" width="20.140625" style="6" customWidth="1"/>
    <col min="15281" max="15281" width="27.85546875" style="6" customWidth="1"/>
    <col min="15282" max="15282" width="17.5703125" style="6" customWidth="1"/>
    <col min="15283" max="15284" width="8.5703125" style="6" customWidth="1"/>
    <col min="15285" max="15285" width="16.28515625" style="6" customWidth="1"/>
    <col min="15286" max="15286" width="15" style="6" customWidth="1"/>
    <col min="15287" max="15287" width="17.5703125" style="6" customWidth="1"/>
    <col min="15288" max="15288" width="12.42578125" style="6" customWidth="1"/>
    <col min="15289" max="15289" width="15" style="6" customWidth="1"/>
    <col min="15290" max="15290" width="12.42578125" style="6" customWidth="1"/>
    <col min="15291" max="15291" width="6" style="6" customWidth="1"/>
    <col min="15292" max="15292" width="22.7109375" style="6" customWidth="1"/>
    <col min="15293" max="15293" width="31.7109375" style="6" customWidth="1"/>
    <col min="15294" max="15294" width="13.7109375" style="6" customWidth="1"/>
    <col min="15295" max="15295" width="16.28515625" style="6" customWidth="1"/>
    <col min="15296" max="15296" width="22.7109375" style="6" customWidth="1"/>
    <col min="15297" max="15297" width="21.42578125" style="6" customWidth="1"/>
    <col min="15298" max="15298" width="17.5703125" style="6" customWidth="1"/>
    <col min="15299" max="15299" width="16.28515625" style="6" customWidth="1"/>
    <col min="15300" max="15300" width="13.7109375" style="6" customWidth="1"/>
    <col min="15301" max="15301" width="8.5703125" style="6" customWidth="1"/>
    <col min="15302" max="15302" width="15" style="6" customWidth="1"/>
    <col min="15303" max="15303" width="17.5703125" style="6" customWidth="1"/>
    <col min="15304" max="15304" width="26.5703125" style="6" customWidth="1"/>
    <col min="15305" max="15305" width="25.28515625" style="6" customWidth="1"/>
    <col min="15306" max="15307" width="17.5703125" style="6" customWidth="1"/>
    <col min="15308" max="15308" width="12.42578125" style="6" customWidth="1"/>
    <col min="15309" max="15309" width="17.5703125" style="6" customWidth="1"/>
    <col min="15310" max="15310" width="12.42578125" style="6" customWidth="1"/>
    <col min="15311" max="15311" width="15" style="6" customWidth="1"/>
    <col min="15312" max="15312" width="16.28515625" style="6" customWidth="1"/>
    <col min="15313" max="15314" width="17.5703125" style="6" customWidth="1"/>
    <col min="15315" max="15315" width="27.85546875" style="6" customWidth="1"/>
    <col min="15316" max="15316" width="13.7109375" style="6" customWidth="1"/>
    <col min="15317" max="15318" width="17.5703125" style="6" customWidth="1"/>
    <col min="15319" max="15319" width="15" style="6" customWidth="1"/>
    <col min="15320" max="15321" width="12.42578125" style="6" customWidth="1"/>
    <col min="15322" max="15323" width="17.5703125" style="6" customWidth="1"/>
    <col min="15324" max="15324" width="22.7109375" style="6" customWidth="1"/>
    <col min="15325" max="15325" width="17.5703125" style="6" customWidth="1"/>
    <col min="15326" max="15326" width="15" style="6" customWidth="1"/>
    <col min="15327" max="15327" width="17.5703125" style="6" customWidth="1"/>
    <col min="15328" max="15328" width="12.42578125" style="6" customWidth="1"/>
    <col min="15329" max="15329" width="34.28515625" style="6" customWidth="1"/>
    <col min="15330" max="15330" width="29.140625" style="6" customWidth="1"/>
    <col min="15331" max="15332" width="18.85546875" style="6" customWidth="1"/>
    <col min="15333" max="15333" width="12.42578125" style="6" customWidth="1"/>
    <col min="15334" max="15334" width="20.140625" style="6" customWidth="1"/>
    <col min="15335" max="15335" width="16.28515625" style="6" customWidth="1"/>
    <col min="15336" max="15336" width="17.5703125" style="6" customWidth="1"/>
    <col min="15337" max="15518" width="12.42578125" style="6" customWidth="1"/>
    <col min="15519" max="15519" width="20.140625" style="6" customWidth="1"/>
    <col min="15520" max="15520" width="26.5703125" style="6" customWidth="1"/>
    <col min="15521" max="15521" width="29.140625" style="6" customWidth="1"/>
    <col min="15522" max="15523" width="13.7109375" style="6" customWidth="1"/>
    <col min="15524" max="15524" width="17.5703125" style="6" customWidth="1"/>
    <col min="15525" max="15525" width="12.42578125" style="6" customWidth="1"/>
    <col min="15526" max="15526" width="20.140625" style="6" customWidth="1"/>
    <col min="15527" max="15527" width="15" style="6" customWidth="1"/>
    <col min="15528" max="15528" width="12.42578125" style="6" customWidth="1"/>
    <col min="15529" max="15529" width="17.570312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8.85546875" style="6" customWidth="1"/>
    <col min="15535" max="15535" width="11.140625" style="6" customWidth="1"/>
    <col min="15536" max="15536" width="20.140625" style="6" customWidth="1"/>
    <col min="15537" max="15537" width="27.85546875" style="6" customWidth="1"/>
    <col min="15538" max="15538" width="17.5703125" style="6" customWidth="1"/>
    <col min="15539" max="15540" width="8.5703125" style="6" customWidth="1"/>
    <col min="15541" max="15541" width="16.28515625" style="6" customWidth="1"/>
    <col min="15542" max="15542" width="15" style="6" customWidth="1"/>
    <col min="15543" max="15543" width="17.5703125" style="6" customWidth="1"/>
    <col min="15544" max="15544" width="12.42578125" style="6" customWidth="1"/>
    <col min="15545" max="15545" width="15" style="6" customWidth="1"/>
    <col min="15546" max="15546" width="12.42578125" style="6" customWidth="1"/>
    <col min="15547" max="15547" width="6" style="6" customWidth="1"/>
    <col min="15548" max="15548" width="22.7109375" style="6" customWidth="1"/>
    <col min="15549" max="15549" width="31.7109375" style="6" customWidth="1"/>
    <col min="15550" max="15550" width="13.7109375" style="6" customWidth="1"/>
    <col min="15551" max="15551" width="16.28515625" style="6" customWidth="1"/>
    <col min="15552" max="15552" width="22.7109375" style="6" customWidth="1"/>
    <col min="15553" max="15553" width="21.42578125" style="6" customWidth="1"/>
    <col min="15554" max="15554" width="17.5703125" style="6" customWidth="1"/>
    <col min="15555" max="15555" width="16.28515625" style="6" customWidth="1"/>
    <col min="15556" max="15556" width="13.7109375" style="6" customWidth="1"/>
    <col min="15557" max="15557" width="8.5703125" style="6" customWidth="1"/>
    <col min="15558" max="15558" width="15" style="6" customWidth="1"/>
    <col min="15559" max="15559" width="17.5703125" style="6" customWidth="1"/>
    <col min="15560" max="15560" width="26.5703125" style="6" customWidth="1"/>
    <col min="15561" max="15561" width="25.28515625" style="6" customWidth="1"/>
    <col min="15562" max="15563" width="17.5703125" style="6" customWidth="1"/>
    <col min="15564" max="15564" width="12.42578125" style="6" customWidth="1"/>
    <col min="15565" max="15565" width="17.5703125" style="6" customWidth="1"/>
    <col min="15566" max="15566" width="12.42578125" style="6" customWidth="1"/>
    <col min="15567" max="15567" width="15" style="6" customWidth="1"/>
    <col min="15568" max="15568" width="16.28515625" style="6" customWidth="1"/>
    <col min="15569" max="15570" width="17.5703125" style="6" customWidth="1"/>
    <col min="15571" max="15571" width="27.85546875" style="6" customWidth="1"/>
    <col min="15572" max="15572" width="13.7109375" style="6" customWidth="1"/>
    <col min="15573" max="15574" width="17.5703125" style="6" customWidth="1"/>
    <col min="15575" max="15575" width="15" style="6" customWidth="1"/>
    <col min="15576" max="15577" width="12.42578125" style="6" customWidth="1"/>
    <col min="15578" max="15579" width="17.5703125" style="6" customWidth="1"/>
    <col min="15580" max="15580" width="22.7109375" style="6" customWidth="1"/>
    <col min="15581" max="15581" width="17.5703125" style="6" customWidth="1"/>
    <col min="15582" max="15582" width="15" style="6" customWidth="1"/>
    <col min="15583" max="15583" width="17.5703125" style="6" customWidth="1"/>
    <col min="15584" max="15584" width="12.42578125" style="6" customWidth="1"/>
    <col min="15585" max="15585" width="34.28515625" style="6" customWidth="1"/>
    <col min="15586" max="15586" width="29.140625" style="6" customWidth="1"/>
    <col min="15587" max="15588" width="18.85546875" style="6" customWidth="1"/>
    <col min="15589" max="15589" width="12.42578125" style="6" customWidth="1"/>
    <col min="15590" max="15590" width="20.140625" style="6" customWidth="1"/>
    <col min="15591" max="15591" width="16.28515625" style="6" customWidth="1"/>
    <col min="15592" max="15592" width="17.5703125" style="6" customWidth="1"/>
    <col min="15593" max="15774" width="12.42578125" style="6" customWidth="1"/>
    <col min="15775" max="15775" width="20.140625" style="6" customWidth="1"/>
    <col min="15776" max="15776" width="26.5703125" style="6" customWidth="1"/>
    <col min="15777" max="15777" width="29.140625" style="6" customWidth="1"/>
    <col min="15778" max="15779" width="13.7109375" style="6" customWidth="1"/>
    <col min="15780" max="15780" width="17.5703125" style="6" customWidth="1"/>
    <col min="15781" max="15781" width="12.42578125" style="6" customWidth="1"/>
    <col min="15782" max="15782" width="20.140625" style="6" customWidth="1"/>
    <col min="15783" max="15783" width="15" style="6" customWidth="1"/>
    <col min="15784" max="15784" width="12.42578125" style="6" customWidth="1"/>
    <col min="15785" max="15785" width="17.570312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8.85546875" style="6" customWidth="1"/>
    <col min="15791" max="15791" width="11.140625" style="6" customWidth="1"/>
    <col min="15792" max="15792" width="20.140625" style="6" customWidth="1"/>
    <col min="15793" max="15793" width="27.85546875" style="6" customWidth="1"/>
    <col min="15794" max="15794" width="17.5703125" style="6" customWidth="1"/>
    <col min="15795" max="15796" width="8.5703125" style="6" customWidth="1"/>
    <col min="15797" max="15797" width="16.28515625" style="6" customWidth="1"/>
    <col min="15798" max="15798" width="15" style="6" customWidth="1"/>
    <col min="15799" max="15799" width="17.5703125" style="6" customWidth="1"/>
    <col min="15800" max="15800" width="12.42578125" style="6" customWidth="1"/>
    <col min="15801" max="15801" width="15" style="6" customWidth="1"/>
    <col min="15802" max="15802" width="12.42578125" style="6" customWidth="1"/>
    <col min="15803" max="15803" width="6" style="6" customWidth="1"/>
    <col min="15804" max="15804" width="22.7109375" style="6" customWidth="1"/>
    <col min="15805" max="15805" width="31.7109375" style="6" customWidth="1"/>
    <col min="15806" max="15806" width="13.7109375" style="6" customWidth="1"/>
    <col min="15807" max="15807" width="16.28515625" style="6" customWidth="1"/>
    <col min="15808" max="15808" width="22.7109375" style="6" customWidth="1"/>
    <col min="15809" max="15809" width="21.42578125" style="6" customWidth="1"/>
    <col min="15810" max="15810" width="17.5703125" style="6" customWidth="1"/>
    <col min="15811" max="15811" width="16.28515625" style="6" customWidth="1"/>
    <col min="15812" max="15812" width="13.7109375" style="6" customWidth="1"/>
    <col min="15813" max="15813" width="8.5703125" style="6" customWidth="1"/>
    <col min="15814" max="15814" width="15" style="6" customWidth="1"/>
    <col min="15815" max="15815" width="17.5703125" style="6" customWidth="1"/>
    <col min="15816" max="15816" width="26.5703125" style="6" customWidth="1"/>
    <col min="15817" max="15817" width="25.28515625" style="6" customWidth="1"/>
    <col min="15818" max="15819" width="17.5703125" style="6" customWidth="1"/>
    <col min="15820" max="15820" width="12.42578125" style="6" customWidth="1"/>
    <col min="15821" max="15821" width="17.5703125" style="6" customWidth="1"/>
    <col min="15822" max="15822" width="12.42578125" style="6" customWidth="1"/>
    <col min="15823" max="15823" width="15" style="6" customWidth="1"/>
    <col min="15824" max="15824" width="16.28515625" style="6" customWidth="1"/>
    <col min="15825" max="15826" width="17.5703125" style="6" customWidth="1"/>
    <col min="15827" max="15827" width="27.85546875" style="6" customWidth="1"/>
    <col min="15828" max="15828" width="13.7109375" style="6" customWidth="1"/>
    <col min="15829" max="15830" width="17.5703125" style="6" customWidth="1"/>
    <col min="15831" max="15831" width="15" style="6" customWidth="1"/>
    <col min="15832" max="15833" width="12.42578125" style="6" customWidth="1"/>
    <col min="15834" max="15835" width="17.5703125" style="6" customWidth="1"/>
    <col min="15836" max="15836" width="22.7109375" style="6" customWidth="1"/>
    <col min="15837" max="15837" width="17.5703125" style="6" customWidth="1"/>
    <col min="15838" max="15838" width="15" style="6" customWidth="1"/>
    <col min="15839" max="15839" width="17.5703125" style="6" customWidth="1"/>
    <col min="15840" max="15840" width="12.42578125" style="6" customWidth="1"/>
    <col min="15841" max="15841" width="34.28515625" style="6" customWidth="1"/>
    <col min="15842" max="15842" width="29.140625" style="6" customWidth="1"/>
    <col min="15843" max="15844" width="18.85546875" style="6" customWidth="1"/>
    <col min="15845" max="15845" width="12.42578125" style="6" customWidth="1"/>
    <col min="15846" max="15846" width="20.140625" style="6" customWidth="1"/>
    <col min="15847" max="15847" width="16.28515625" style="6" customWidth="1"/>
    <col min="15848" max="15848" width="17.5703125" style="6" customWidth="1"/>
    <col min="15849" max="16030" width="12.42578125" style="6" customWidth="1"/>
    <col min="16031" max="16031" width="20.140625" style="6" customWidth="1"/>
    <col min="16032" max="16032" width="26.5703125" style="6" customWidth="1"/>
    <col min="16033" max="16033" width="29.140625" style="6" customWidth="1"/>
    <col min="16034" max="16035" width="13.7109375" style="6" customWidth="1"/>
    <col min="16036" max="16036" width="17.5703125" style="6" customWidth="1"/>
    <col min="16037" max="16037" width="12.42578125" style="6" customWidth="1"/>
    <col min="16038" max="16038" width="20.140625" style="6" customWidth="1"/>
    <col min="16039" max="16039" width="15" style="6" customWidth="1"/>
    <col min="16040" max="16040" width="12.42578125" style="6" customWidth="1"/>
    <col min="16041" max="16041" width="17.570312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8.85546875" style="6" customWidth="1"/>
    <col min="16047" max="16047" width="11.140625" style="6" customWidth="1"/>
    <col min="16048" max="16048" width="20.140625" style="6" customWidth="1"/>
    <col min="16049" max="16049" width="27.85546875" style="6" customWidth="1"/>
    <col min="16050" max="16050" width="17.5703125" style="6" customWidth="1"/>
    <col min="16051" max="16052" width="8.5703125" style="6" customWidth="1"/>
    <col min="16053" max="16053" width="16.28515625" style="6" customWidth="1"/>
    <col min="16054" max="16054" width="15" style="6" customWidth="1"/>
    <col min="16055" max="16055" width="17.5703125" style="6" customWidth="1"/>
    <col min="16056" max="16056" width="12.42578125" style="6" customWidth="1"/>
    <col min="16057" max="16057" width="15" style="6" customWidth="1"/>
    <col min="16058" max="16058" width="12.42578125" style="6" customWidth="1"/>
    <col min="16059" max="16059" width="6" style="6" customWidth="1"/>
    <col min="16060" max="16060" width="22.7109375" style="6" customWidth="1"/>
    <col min="16061" max="16061" width="31.7109375" style="6" customWidth="1"/>
    <col min="16062" max="16062" width="13.7109375" style="6" customWidth="1"/>
    <col min="16063" max="16063" width="16.28515625" style="6" customWidth="1"/>
    <col min="16064" max="16064" width="22.7109375" style="6" customWidth="1"/>
    <col min="16065" max="16065" width="21.42578125" style="6" customWidth="1"/>
    <col min="16066" max="16066" width="17.5703125" style="6" customWidth="1"/>
    <col min="16067" max="16067" width="16.28515625" style="6" customWidth="1"/>
    <col min="16068" max="16068" width="13.7109375" style="6" customWidth="1"/>
    <col min="16069" max="16069" width="8.5703125" style="6" customWidth="1"/>
    <col min="16070" max="16070" width="15" style="6" customWidth="1"/>
    <col min="16071" max="16071" width="17.5703125" style="6" customWidth="1"/>
    <col min="16072" max="16072" width="26.5703125" style="6" customWidth="1"/>
    <col min="16073" max="16073" width="25.28515625" style="6" customWidth="1"/>
    <col min="16074" max="16075" width="17.5703125" style="6" customWidth="1"/>
    <col min="16076" max="16076" width="12.42578125" style="6" customWidth="1"/>
    <col min="16077" max="16077" width="17.5703125" style="6" customWidth="1"/>
    <col min="16078" max="16078" width="12.42578125" style="6" customWidth="1"/>
    <col min="16079" max="16079" width="15" style="6" customWidth="1"/>
    <col min="16080" max="16080" width="16.28515625" style="6" customWidth="1"/>
    <col min="16081" max="16082" width="17.5703125" style="6" customWidth="1"/>
    <col min="16083" max="16083" width="27.85546875" style="6" customWidth="1"/>
    <col min="16084" max="16084" width="13.7109375" style="6" customWidth="1"/>
    <col min="16085" max="16086" width="17.5703125" style="6" customWidth="1"/>
    <col min="16087" max="16087" width="15" style="6" customWidth="1"/>
    <col min="16088" max="16089" width="12.42578125" style="6" customWidth="1"/>
    <col min="16090" max="16091" width="17.5703125" style="6" customWidth="1"/>
    <col min="16092" max="16092" width="22.7109375" style="6" customWidth="1"/>
    <col min="16093" max="16093" width="17.5703125" style="6" customWidth="1"/>
    <col min="16094" max="16094" width="15" style="6" customWidth="1"/>
    <col min="16095" max="16095" width="17.5703125" style="6" customWidth="1"/>
    <col min="16096" max="16096" width="12.42578125" style="6" customWidth="1"/>
    <col min="16097" max="16097" width="34.28515625" style="6" customWidth="1"/>
    <col min="16098" max="16098" width="29.140625" style="6" customWidth="1"/>
    <col min="16099" max="16100" width="18.85546875" style="6" customWidth="1"/>
    <col min="16101" max="16101" width="12.42578125" style="6" customWidth="1"/>
    <col min="16102" max="16102" width="20.140625" style="6" customWidth="1"/>
    <col min="16103" max="16103" width="16.28515625" style="6" customWidth="1"/>
    <col min="16104" max="16104" width="17.5703125" style="6" customWidth="1"/>
    <col min="16105" max="16384" width="12.42578125" style="6" customWidth="1"/>
  </cols>
  <sheetData>
    <row r="1" spans="1:158" s="79" customFormat="1" ht="15" x14ac:dyDescent="0.15">
      <c r="A1" s="65"/>
      <c r="B1" s="68"/>
      <c r="C1" s="68"/>
      <c r="D1" s="68"/>
      <c r="E1" s="69"/>
      <c r="F1" s="113">
        <v>43600</v>
      </c>
      <c r="G1" s="116">
        <f>VLOOKUP(F1,[1]Plan1!$BO$80:$BQ$314,3)</f>
        <v>5213.75</v>
      </c>
      <c r="H1" s="71"/>
      <c r="I1" s="68"/>
      <c r="J1" s="118" t="s">
        <v>0</v>
      </c>
      <c r="K1" s="113">
        <v>43661</v>
      </c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72"/>
      <c r="AA1" s="68"/>
      <c r="AB1" s="72"/>
      <c r="AC1" s="68"/>
      <c r="AD1" s="73" t="s">
        <v>1</v>
      </c>
      <c r="AE1" s="74"/>
      <c r="AF1" s="68"/>
      <c r="AG1" s="68"/>
      <c r="AH1" s="73" t="s">
        <v>2</v>
      </c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72"/>
      <c r="BL1" s="68"/>
      <c r="BM1" s="68"/>
      <c r="BN1" s="68"/>
      <c r="BO1" s="68"/>
      <c r="BP1" s="68"/>
      <c r="BQ1" s="68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</row>
    <row r="2" spans="1:158" s="79" customFormat="1" ht="15" x14ac:dyDescent="0.15">
      <c r="A2" s="65"/>
      <c r="B2" s="76" t="s">
        <v>74</v>
      </c>
      <c r="C2" s="80"/>
      <c r="D2" s="70"/>
      <c r="E2" s="81"/>
      <c r="F2" s="113">
        <v>43633</v>
      </c>
      <c r="G2" s="116">
        <f>VLOOKUP(F2,[1]Plan1!$BO$80:$BQ$314,3)</f>
        <v>5214.2700000000004</v>
      </c>
      <c r="H2" s="82"/>
      <c r="I2" s="82"/>
      <c r="J2" s="119" t="s">
        <v>3</v>
      </c>
      <c r="K2" s="113">
        <v>43684</v>
      </c>
      <c r="L2" s="68"/>
      <c r="M2" s="82"/>
      <c r="N2" s="82"/>
      <c r="O2" s="82"/>
      <c r="P2" s="83"/>
      <c r="Q2" s="82"/>
      <c r="R2" s="84"/>
      <c r="S2" s="83"/>
      <c r="T2" s="85"/>
      <c r="U2" s="82"/>
      <c r="V2" s="82"/>
      <c r="W2" s="82"/>
      <c r="X2" s="86"/>
      <c r="Y2" s="82"/>
      <c r="Z2" s="87"/>
      <c r="AA2" s="82"/>
      <c r="AB2" s="87"/>
      <c r="AC2" s="82"/>
      <c r="AD2" s="82"/>
      <c r="AE2" s="76"/>
      <c r="AF2" s="68"/>
      <c r="AG2" s="68"/>
      <c r="AH2" s="68"/>
      <c r="AI2" s="88"/>
      <c r="AJ2" s="68"/>
      <c r="AK2" s="68"/>
      <c r="AL2" s="68"/>
      <c r="AM2" s="68"/>
      <c r="AN2" s="68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72"/>
      <c r="BL2" s="93"/>
      <c r="BM2" s="93"/>
      <c r="BN2" s="73"/>
      <c r="BO2" s="68"/>
      <c r="BP2" s="68"/>
      <c r="BQ2" s="6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</row>
    <row r="3" spans="1:158" s="79" customFormat="1" ht="15" x14ac:dyDescent="0.15">
      <c r="A3" s="64"/>
      <c r="B3" s="111" t="s">
        <v>75</v>
      </c>
      <c r="C3" s="83"/>
      <c r="D3" s="94"/>
      <c r="E3" s="69"/>
      <c r="F3" s="113">
        <v>43661</v>
      </c>
      <c r="G3" s="116">
        <f>VLOOKUP(F3,[1]Plan1!$BO$80:$BQ$314,3)</f>
        <v>5224.18</v>
      </c>
      <c r="H3" s="71"/>
      <c r="I3" s="71"/>
      <c r="J3" s="120" t="s">
        <v>4</v>
      </c>
      <c r="K3" s="121">
        <f>NETWORKDAYS(K1,K2,AD$118:AD$502)-1</f>
        <v>17</v>
      </c>
      <c r="L3" s="71"/>
      <c r="M3" s="95"/>
      <c r="N3" s="95"/>
      <c r="O3" s="96"/>
      <c r="P3" s="96"/>
      <c r="Q3" s="71"/>
      <c r="R3" s="97"/>
      <c r="S3" s="96"/>
      <c r="T3" s="98"/>
      <c r="U3" s="68"/>
      <c r="V3" s="68"/>
      <c r="W3" s="92"/>
      <c r="X3" s="89"/>
      <c r="Y3" s="70"/>
      <c r="Z3" s="72"/>
      <c r="AA3" s="68"/>
      <c r="AB3" s="72"/>
      <c r="AC3" s="68"/>
      <c r="AD3" s="91"/>
      <c r="AE3" s="76"/>
      <c r="AF3" s="68"/>
      <c r="AG3" s="68"/>
      <c r="AH3" s="68"/>
      <c r="AI3" s="88"/>
      <c r="AJ3" s="68"/>
      <c r="AK3" s="68"/>
      <c r="AL3" s="68"/>
      <c r="AM3" s="68"/>
      <c r="AN3" s="68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100"/>
      <c r="BC3" s="68"/>
      <c r="BD3" s="68"/>
      <c r="BE3" s="68"/>
      <c r="BF3" s="68"/>
      <c r="BG3" s="68"/>
      <c r="BH3" s="68"/>
      <c r="BI3" s="68"/>
      <c r="BJ3" s="68"/>
      <c r="BK3" s="72"/>
      <c r="BL3" s="68"/>
      <c r="BM3" s="68"/>
      <c r="BN3" s="73"/>
      <c r="BO3" s="68"/>
      <c r="BP3" s="68"/>
      <c r="BQ3" s="6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</row>
    <row r="4" spans="1:158" s="79" customFormat="1" x14ac:dyDescent="0.15">
      <c r="A4" s="170"/>
      <c r="B4" s="151">
        <v>1</v>
      </c>
      <c r="C4" s="151">
        <f t="shared" ref="C4:X4" si="0">(B4+1)</f>
        <v>2</v>
      </c>
      <c r="D4" s="151">
        <f t="shared" si="0"/>
        <v>3</v>
      </c>
      <c r="E4" s="151">
        <f t="shared" si="0"/>
        <v>4</v>
      </c>
      <c r="F4" s="151">
        <f t="shared" si="0"/>
        <v>5</v>
      </c>
      <c r="G4" s="151">
        <f t="shared" si="0"/>
        <v>6</v>
      </c>
      <c r="H4" s="151">
        <f t="shared" si="0"/>
        <v>7</v>
      </c>
      <c r="I4" s="151">
        <f t="shared" si="0"/>
        <v>8</v>
      </c>
      <c r="J4" s="151">
        <f t="shared" si="0"/>
        <v>9</v>
      </c>
      <c r="K4" s="151">
        <f t="shared" si="0"/>
        <v>10</v>
      </c>
      <c r="L4" s="151">
        <f t="shared" si="0"/>
        <v>11</v>
      </c>
      <c r="M4" s="151">
        <f t="shared" si="0"/>
        <v>12</v>
      </c>
      <c r="N4" s="151">
        <f t="shared" si="0"/>
        <v>13</v>
      </c>
      <c r="O4" s="151">
        <f t="shared" si="0"/>
        <v>14</v>
      </c>
      <c r="P4" s="151">
        <f t="shared" si="0"/>
        <v>15</v>
      </c>
      <c r="Q4" s="151">
        <f t="shared" si="0"/>
        <v>16</v>
      </c>
      <c r="R4" s="151">
        <f t="shared" si="0"/>
        <v>17</v>
      </c>
      <c r="S4" s="151">
        <f t="shared" si="0"/>
        <v>18</v>
      </c>
      <c r="T4" s="151">
        <f t="shared" si="0"/>
        <v>19</v>
      </c>
      <c r="U4" s="151">
        <f t="shared" si="0"/>
        <v>20</v>
      </c>
      <c r="V4" s="151">
        <f t="shared" si="0"/>
        <v>21</v>
      </c>
      <c r="W4" s="151">
        <f t="shared" si="0"/>
        <v>22</v>
      </c>
      <c r="X4" s="151">
        <f t="shared" si="0"/>
        <v>23</v>
      </c>
      <c r="Y4" s="151">
        <v>25</v>
      </c>
      <c r="Z4" s="152">
        <v>26</v>
      </c>
      <c r="AA4" s="151">
        <f>(Z4+1)</f>
        <v>27</v>
      </c>
      <c r="AB4" s="75"/>
      <c r="AC4" s="73"/>
      <c r="AD4" s="73"/>
      <c r="AE4" s="76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5"/>
      <c r="BL4" s="73"/>
      <c r="BM4" s="73"/>
      <c r="BN4" s="73"/>
      <c r="BO4" s="73"/>
      <c r="BP4" s="73"/>
      <c r="BQ4" s="73"/>
      <c r="BR4" s="77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</row>
    <row r="5" spans="1:158" s="79" customFormat="1" x14ac:dyDescent="0.15">
      <c r="A5" s="153" t="s">
        <v>5</v>
      </c>
      <c r="B5" s="154" t="s">
        <v>6</v>
      </c>
      <c r="C5" s="154" t="s">
        <v>7</v>
      </c>
      <c r="D5" s="155" t="s">
        <v>8</v>
      </c>
      <c r="E5" s="155" t="s">
        <v>8</v>
      </c>
      <c r="F5" s="156" t="s">
        <v>8</v>
      </c>
      <c r="G5" s="156" t="s">
        <v>8</v>
      </c>
      <c r="H5" s="157" t="s">
        <v>9</v>
      </c>
      <c r="I5" s="157" t="s">
        <v>9</v>
      </c>
      <c r="J5" s="156" t="s">
        <v>8</v>
      </c>
      <c r="K5" s="156" t="s">
        <v>8</v>
      </c>
      <c r="L5" s="156" t="s">
        <v>8</v>
      </c>
      <c r="M5" s="156" t="s">
        <v>8</v>
      </c>
      <c r="N5" s="156" t="s">
        <v>8</v>
      </c>
      <c r="O5" s="156" t="s">
        <v>8</v>
      </c>
      <c r="P5" s="154" t="s">
        <v>7</v>
      </c>
      <c r="Q5" s="158" t="s">
        <v>10</v>
      </c>
      <c r="R5" s="159" t="s">
        <v>7</v>
      </c>
      <c r="S5" s="154" t="s">
        <v>7</v>
      </c>
      <c r="T5" s="160" t="s">
        <v>11</v>
      </c>
      <c r="U5" s="161" t="s">
        <v>11</v>
      </c>
      <c r="V5" s="161" t="s">
        <v>11</v>
      </c>
      <c r="W5" s="161" t="s">
        <v>11</v>
      </c>
      <c r="X5" s="162" t="s">
        <v>7</v>
      </c>
      <c r="Y5" s="155" t="s">
        <v>12</v>
      </c>
      <c r="Z5" s="163" t="s">
        <v>13</v>
      </c>
      <c r="AA5" s="156" t="s">
        <v>13</v>
      </c>
      <c r="AB5" s="75"/>
      <c r="AC5" s="73"/>
      <c r="AD5" s="90"/>
      <c r="AE5" s="76"/>
      <c r="AF5" s="73"/>
      <c r="AG5" s="73"/>
      <c r="AH5" s="73"/>
      <c r="AI5" s="101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5"/>
      <c r="BL5" s="73"/>
      <c r="BM5" s="73"/>
      <c r="BN5" s="73"/>
      <c r="BO5" s="73"/>
      <c r="BP5" s="73"/>
      <c r="BQ5" s="73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</row>
    <row r="6" spans="1:158" s="79" customFormat="1" x14ac:dyDescent="0.15">
      <c r="A6" s="153"/>
      <c r="B6" s="154" t="s">
        <v>73</v>
      </c>
      <c r="C6" s="154" t="s">
        <v>14</v>
      </c>
      <c r="D6" s="155" t="s">
        <v>15</v>
      </c>
      <c r="E6" s="155" t="s">
        <v>15</v>
      </c>
      <c r="F6" s="164" t="s">
        <v>16</v>
      </c>
      <c r="G6" s="165" t="s">
        <v>17</v>
      </c>
      <c r="H6" s="157" t="s">
        <v>18</v>
      </c>
      <c r="I6" s="157" t="s">
        <v>18</v>
      </c>
      <c r="J6" s="156" t="s">
        <v>19</v>
      </c>
      <c r="K6" s="156" t="s">
        <v>19</v>
      </c>
      <c r="L6" s="156" t="s">
        <v>20</v>
      </c>
      <c r="M6" s="166" t="s">
        <v>20</v>
      </c>
      <c r="N6" s="166" t="s">
        <v>20</v>
      </c>
      <c r="O6" s="154" t="s">
        <v>20</v>
      </c>
      <c r="P6" s="154" t="s">
        <v>14</v>
      </c>
      <c r="Q6" s="158" t="s">
        <v>21</v>
      </c>
      <c r="R6" s="159" t="s">
        <v>12</v>
      </c>
      <c r="S6" s="154" t="s">
        <v>12</v>
      </c>
      <c r="T6" s="157" t="s">
        <v>22</v>
      </c>
      <c r="U6" s="156" t="s">
        <v>23</v>
      </c>
      <c r="V6" s="156" t="s">
        <v>24</v>
      </c>
      <c r="W6" s="156" t="s">
        <v>20</v>
      </c>
      <c r="X6" s="162" t="s">
        <v>11</v>
      </c>
      <c r="Y6" s="155" t="s">
        <v>25</v>
      </c>
      <c r="Z6" s="163" t="s">
        <v>26</v>
      </c>
      <c r="AA6" s="156" t="s">
        <v>26</v>
      </c>
      <c r="AB6" s="75"/>
      <c r="AC6" s="73"/>
      <c r="AD6" s="90"/>
      <c r="AE6" s="76"/>
      <c r="AF6" s="73"/>
      <c r="AG6" s="73"/>
      <c r="AH6" s="73"/>
      <c r="AI6" s="101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5"/>
      <c r="BL6" s="73"/>
      <c r="BM6" s="73"/>
      <c r="BN6" s="73"/>
      <c r="BO6" s="73"/>
      <c r="BP6" s="73"/>
      <c r="BQ6" s="73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</row>
    <row r="7" spans="1:158" s="79" customFormat="1" x14ac:dyDescent="0.15">
      <c r="A7" s="153"/>
      <c r="B7" s="154" t="s">
        <v>72</v>
      </c>
      <c r="C7" s="154"/>
      <c r="D7" s="155" t="s">
        <v>27</v>
      </c>
      <c r="E7" s="155" t="s">
        <v>27</v>
      </c>
      <c r="F7" s="167" t="s">
        <v>28</v>
      </c>
      <c r="G7" s="165" t="s">
        <v>29</v>
      </c>
      <c r="H7" s="157" t="s">
        <v>30</v>
      </c>
      <c r="I7" s="157" t="s">
        <v>30</v>
      </c>
      <c r="J7" s="156" t="s">
        <v>31</v>
      </c>
      <c r="K7" s="156" t="s">
        <v>32</v>
      </c>
      <c r="L7" s="156" t="s">
        <v>33</v>
      </c>
      <c r="M7" s="166" t="s">
        <v>34</v>
      </c>
      <c r="N7" s="156" t="s">
        <v>33</v>
      </c>
      <c r="O7" s="154" t="s">
        <v>33</v>
      </c>
      <c r="P7" s="154" t="s">
        <v>35</v>
      </c>
      <c r="Q7" s="158"/>
      <c r="R7" s="159"/>
      <c r="S7" s="154" t="s">
        <v>35</v>
      </c>
      <c r="T7" s="157" t="s">
        <v>36</v>
      </c>
      <c r="U7" s="156" t="s">
        <v>37</v>
      </c>
      <c r="V7" s="156" t="s">
        <v>23</v>
      </c>
      <c r="W7" s="156" t="s">
        <v>38</v>
      </c>
      <c r="X7" s="162"/>
      <c r="Y7" s="155"/>
      <c r="Z7" s="163" t="s">
        <v>39</v>
      </c>
      <c r="AA7" s="156" t="s">
        <v>5</v>
      </c>
      <c r="AB7" s="75"/>
      <c r="AC7" s="73"/>
      <c r="AD7" s="90"/>
      <c r="AE7" s="76">
        <v>1</v>
      </c>
      <c r="AF7" s="73">
        <v>2</v>
      </c>
      <c r="AG7" s="73">
        <v>3</v>
      </c>
      <c r="AH7" s="73">
        <v>4</v>
      </c>
      <c r="AI7" s="73">
        <v>5</v>
      </c>
      <c r="AJ7" s="73">
        <v>6</v>
      </c>
      <c r="AK7" s="73">
        <v>7</v>
      </c>
      <c r="AL7" s="73">
        <v>8</v>
      </c>
      <c r="AM7" s="102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5"/>
      <c r="BL7" s="73"/>
      <c r="BM7" s="73"/>
      <c r="BN7" s="73"/>
      <c r="BO7" s="73"/>
      <c r="BP7" s="73"/>
      <c r="BQ7" s="73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</row>
    <row r="8" spans="1:158" s="79" customFormat="1" x14ac:dyDescent="0.15">
      <c r="A8" s="168"/>
      <c r="B8" s="154" t="s">
        <v>73</v>
      </c>
      <c r="C8" s="154" t="s">
        <v>40</v>
      </c>
      <c r="D8" s="155" t="s">
        <v>41</v>
      </c>
      <c r="E8" s="155" t="s">
        <v>42</v>
      </c>
      <c r="F8" s="167"/>
      <c r="G8" s="165"/>
      <c r="H8" s="157" t="s">
        <v>43</v>
      </c>
      <c r="I8" s="157"/>
      <c r="J8" s="156" t="s">
        <v>44</v>
      </c>
      <c r="K8" s="156" t="s">
        <v>45</v>
      </c>
      <c r="L8" s="156" t="s">
        <v>16</v>
      </c>
      <c r="M8" s="156" t="s">
        <v>16</v>
      </c>
      <c r="N8" s="156" t="s">
        <v>46</v>
      </c>
      <c r="O8" s="154" t="s">
        <v>47</v>
      </c>
      <c r="P8" s="154" t="s">
        <v>48</v>
      </c>
      <c r="Q8" s="158"/>
      <c r="R8" s="159" t="s">
        <v>49</v>
      </c>
      <c r="S8" s="154" t="s">
        <v>50</v>
      </c>
      <c r="T8" s="157"/>
      <c r="U8" s="156" t="s">
        <v>51</v>
      </c>
      <c r="V8" s="156"/>
      <c r="W8" s="156" t="s">
        <v>52</v>
      </c>
      <c r="X8" s="162"/>
      <c r="Y8" s="155"/>
      <c r="Z8" s="163" t="s">
        <v>53</v>
      </c>
      <c r="AA8" s="156"/>
      <c r="AB8" s="75"/>
      <c r="AC8" s="105" t="s">
        <v>54</v>
      </c>
      <c r="AD8" s="106" t="s">
        <v>9</v>
      </c>
      <c r="AE8" s="105" t="s">
        <v>55</v>
      </c>
      <c r="AF8" s="105" t="s">
        <v>56</v>
      </c>
      <c r="AG8" s="105" t="s">
        <v>57</v>
      </c>
      <c r="AH8" s="105" t="s">
        <v>58</v>
      </c>
      <c r="AI8" s="107" t="s">
        <v>58</v>
      </c>
      <c r="AJ8" s="105" t="s">
        <v>59</v>
      </c>
      <c r="AK8" s="105" t="s">
        <v>54</v>
      </c>
      <c r="AL8" s="105" t="s">
        <v>18</v>
      </c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5"/>
      <c r="BL8" s="103"/>
      <c r="BM8" s="103"/>
      <c r="BN8" s="103"/>
      <c r="BO8" s="103"/>
      <c r="BP8" s="103"/>
      <c r="BQ8" s="103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</row>
    <row r="9" spans="1:158" s="79" customFormat="1" ht="15" x14ac:dyDescent="0.2">
      <c r="A9" s="169">
        <v>43661</v>
      </c>
      <c r="B9" s="154" t="s">
        <v>60</v>
      </c>
      <c r="C9" s="154" t="s">
        <v>60</v>
      </c>
      <c r="D9" s="155"/>
      <c r="E9" s="155"/>
      <c r="F9" s="167"/>
      <c r="G9" s="165"/>
      <c r="H9" s="157"/>
      <c r="I9" s="157"/>
      <c r="J9" s="157"/>
      <c r="K9" s="157"/>
      <c r="L9" s="156"/>
      <c r="M9" s="166"/>
      <c r="N9" s="166"/>
      <c r="O9" s="154"/>
      <c r="P9" s="154" t="s">
        <v>60</v>
      </c>
      <c r="Q9" s="158"/>
      <c r="R9" s="159" t="s">
        <v>61</v>
      </c>
      <c r="S9" s="154" t="s">
        <v>60</v>
      </c>
      <c r="T9" s="157"/>
      <c r="U9" s="158"/>
      <c r="V9" s="158"/>
      <c r="W9" s="159"/>
      <c r="X9" s="162" t="s">
        <v>60</v>
      </c>
      <c r="Y9" s="155" t="s">
        <v>60</v>
      </c>
      <c r="Z9" s="163"/>
      <c r="AA9" s="156"/>
      <c r="AB9" s="75"/>
      <c r="AC9" s="108"/>
      <c r="AD9" s="109"/>
      <c r="AE9" s="105" t="s">
        <v>60</v>
      </c>
      <c r="AF9" s="105" t="s">
        <v>62</v>
      </c>
      <c r="AG9" s="122">
        <f>T10</f>
        <v>3.5999999999999997E-2</v>
      </c>
      <c r="AH9" s="105" t="s">
        <v>60</v>
      </c>
      <c r="AI9" s="107" t="s">
        <v>61</v>
      </c>
      <c r="AJ9" s="105" t="s">
        <v>60</v>
      </c>
      <c r="AK9" s="108"/>
      <c r="AL9" s="105" t="s">
        <v>63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5"/>
      <c r="BL9" s="104"/>
      <c r="BM9" s="104"/>
      <c r="BN9" s="103"/>
      <c r="BO9" s="103"/>
      <c r="BP9" s="103"/>
      <c r="BQ9" s="103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</row>
    <row r="10" spans="1:158" ht="15" x14ac:dyDescent="0.15">
      <c r="A10" s="113">
        <v>43661</v>
      </c>
      <c r="B10" s="9">
        <f t="shared" ref="B10:B73" si="1">(P10+X10)</f>
        <v>1000</v>
      </c>
      <c r="C10" s="114">
        <v>1000</v>
      </c>
      <c r="D10" s="115">
        <f>IF(G3&lt;&gt;G2,G2,G1)</f>
        <v>5214.2700000000004</v>
      </c>
      <c r="E10" s="115">
        <f>G3</f>
        <v>5224.18</v>
      </c>
      <c r="F10" s="117">
        <f>A10</f>
        <v>43661</v>
      </c>
      <c r="G10" s="11">
        <f t="shared" ref="G10:G73" si="2">(E10/D10)-1</f>
        <v>1.9005536729015393E-3</v>
      </c>
      <c r="H10" s="117">
        <f>AK118</f>
        <v>43692</v>
      </c>
      <c r="I10" s="61">
        <f t="shared" ref="I10:I73" si="3">IF(A10&gt;I9,H10,I9)</f>
        <v>43692</v>
      </c>
      <c r="J10" s="52">
        <f>AL118</f>
        <v>23</v>
      </c>
      <c r="K10" s="125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37">
        <f t="shared" ref="R10:R73" si="9">IF(Q10&gt;0,VLOOKUP($A10,$AD$10:$AI$114,6),0)</f>
        <v>0</v>
      </c>
      <c r="S10" s="8">
        <f t="shared" ref="S10:S73" si="10">IF(R10&gt;0,TRUNC(R10*P10,8),0)</f>
        <v>0</v>
      </c>
      <c r="T10" s="112">
        <v>3.5999999999999997E-2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64</v>
      </c>
      <c r="AA10" s="61">
        <f>AL11</f>
        <v>44392</v>
      </c>
      <c r="AB10" s="4"/>
      <c r="AC10" s="17"/>
      <c r="AD10" s="123">
        <f>A9</f>
        <v>43661</v>
      </c>
      <c r="AE10" s="110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2"/>
      <c r="AM10" s="12"/>
      <c r="AN10" s="1"/>
      <c r="AO10" s="25"/>
      <c r="AP10" s="25"/>
      <c r="AQ10" s="25"/>
      <c r="AR10" s="26"/>
      <c r="AS10" s="25"/>
      <c r="AT10" s="25"/>
      <c r="AU10" s="25"/>
      <c r="AV10" s="1"/>
      <c r="AW10" s="1"/>
      <c r="AX10" s="1"/>
      <c r="AY10" s="1"/>
      <c r="AZ10" s="1"/>
      <c r="BA10" s="3"/>
      <c r="BB10" s="15"/>
      <c r="BC10" s="1"/>
      <c r="BD10" s="1"/>
      <c r="BE10" s="1"/>
      <c r="BF10" s="1"/>
      <c r="BG10" s="1"/>
      <c r="BH10" s="1"/>
      <c r="BI10" s="1"/>
      <c r="BJ10" s="1"/>
      <c r="BK10" s="4"/>
      <c r="BL10" s="20"/>
      <c r="BM10" s="20"/>
      <c r="BN10" s="20"/>
      <c r="BO10" s="27"/>
      <c r="BP10" s="20"/>
      <c r="BQ10" s="20"/>
    </row>
    <row r="11" spans="1:158" x14ac:dyDescent="0.15">
      <c r="A11" s="138">
        <f t="shared" ref="A11:A74" si="14">(A10+1)</f>
        <v>43662</v>
      </c>
      <c r="B11" s="148">
        <f t="shared" si="1"/>
        <v>1000</v>
      </c>
      <c r="C11" s="139">
        <f t="shared" ref="C11:C74" si="15">TRUNC(IF(Q10&gt;0,VLOOKUP(A10,$AD$12:$AE$114,2),C10),8)</f>
        <v>1000</v>
      </c>
      <c r="D11" s="140">
        <f t="shared" ref="D11:D74" si="16">IF(E11=E10,D10,E10)</f>
        <v>5214.2700000000004</v>
      </c>
      <c r="E11" s="124">
        <f t="shared" ref="E11:E41" si="17">E10</f>
        <v>5224.18</v>
      </c>
      <c r="F11" s="141">
        <f t="shared" ref="F11:F74" si="18">IF(D11=D10,F10,A11)</f>
        <v>43661</v>
      </c>
      <c r="G11" s="142">
        <f t="shared" si="2"/>
        <v>1.9005536729015393E-3</v>
      </c>
      <c r="H11" s="141">
        <f t="shared" ref="H11:H74" si="19">IF(DAY(A11)=15,VLOOKUP(A11,AH$118:AM$450,4),H10)</f>
        <v>43692</v>
      </c>
      <c r="I11" s="141">
        <f t="shared" si="3"/>
        <v>43692</v>
      </c>
      <c r="J11" s="125">
        <f t="shared" ref="J11:J74" si="20">IF(I11=I10,J10,NETWORKDAYS(I10,I11,$AD$118:$AD$502)-1)</f>
        <v>23</v>
      </c>
      <c r="K11" s="125">
        <f t="shared" si="4"/>
        <v>0</v>
      </c>
      <c r="L11" s="139">
        <f t="shared" si="5"/>
        <v>1</v>
      </c>
      <c r="M11" s="143">
        <f t="shared" ref="M11:M41" si="21">IF(I11&gt;I10,ROUND(O10,4),M10)</f>
        <v>1</v>
      </c>
      <c r="N11" s="143">
        <v>1</v>
      </c>
      <c r="O11" s="139">
        <f t="shared" si="6"/>
        <v>1</v>
      </c>
      <c r="P11" s="139">
        <f t="shared" si="7"/>
        <v>1000</v>
      </c>
      <c r="Q11" s="144">
        <f t="shared" si="8"/>
        <v>0</v>
      </c>
      <c r="R11" s="145">
        <f t="shared" si="9"/>
        <v>0</v>
      </c>
      <c r="S11" s="139">
        <f t="shared" si="10"/>
        <v>0</v>
      </c>
      <c r="T11" s="146">
        <f t="shared" ref="T11:T74" si="22">(T10)</f>
        <v>3.5999999999999997E-2</v>
      </c>
      <c r="U11" s="144">
        <f t="shared" ref="U11:U36" si="23">IF(A10&lt;K$2,0,IF(Q10&gt;0,1,IF(K11=K10,U10,U10+1)))</f>
        <v>0</v>
      </c>
      <c r="V11" s="144">
        <v>252</v>
      </c>
      <c r="W11" s="143">
        <f t="shared" si="11"/>
        <v>1</v>
      </c>
      <c r="X11" s="139">
        <f t="shared" si="12"/>
        <v>0</v>
      </c>
      <c r="Y11" s="124">
        <f t="shared" si="13"/>
        <v>0</v>
      </c>
      <c r="Z11" s="147" t="s">
        <v>64</v>
      </c>
      <c r="AA11" s="141">
        <f t="shared" ref="AA11:AA74" si="24">IF(Q10&gt;0,VLOOKUP(A10,$AD$10:$AL$114,9),AA10)</f>
        <v>44392</v>
      </c>
      <c r="AB11" s="4"/>
      <c r="AC11" s="17">
        <v>0</v>
      </c>
      <c r="AD11" s="123">
        <f>K2</f>
        <v>43684</v>
      </c>
      <c r="AE11" s="28">
        <f>C10</f>
        <v>1000</v>
      </c>
      <c r="AF11" s="20">
        <v>0</v>
      </c>
      <c r="AG11" s="20">
        <v>0</v>
      </c>
      <c r="AH11" s="28">
        <v>0</v>
      </c>
      <c r="AI11" s="29">
        <v>0</v>
      </c>
      <c r="AJ11" s="28">
        <f t="shared" ref="AJ11:AJ15" si="25">(AG11+AH11)</f>
        <v>0</v>
      </c>
      <c r="AK11" s="17">
        <v>0</v>
      </c>
      <c r="AL11" s="62">
        <f t="shared" ref="AL11:AL15" si="26">AD12</f>
        <v>44392</v>
      </c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3"/>
      <c r="BB11" s="1"/>
      <c r="BC11" s="1"/>
      <c r="BD11" s="1"/>
      <c r="BE11" s="1"/>
      <c r="BF11" s="1"/>
      <c r="BG11" s="1"/>
      <c r="BH11" s="1"/>
      <c r="BI11" s="1"/>
      <c r="BJ11" s="1"/>
      <c r="BK11" s="4"/>
      <c r="BL11" s="20"/>
      <c r="BM11" s="20"/>
      <c r="BN11" s="20"/>
      <c r="BO11" s="20"/>
      <c r="BP11" s="20"/>
      <c r="BQ11" s="20"/>
    </row>
    <row r="12" spans="1:158" x14ac:dyDescent="0.15">
      <c r="A12" s="138">
        <f t="shared" si="14"/>
        <v>43663</v>
      </c>
      <c r="B12" s="148">
        <f t="shared" si="1"/>
        <v>1000</v>
      </c>
      <c r="C12" s="139">
        <f t="shared" si="15"/>
        <v>1000</v>
      </c>
      <c r="D12" s="140">
        <f t="shared" si="16"/>
        <v>5214.2700000000004</v>
      </c>
      <c r="E12" s="124">
        <f t="shared" si="17"/>
        <v>5224.18</v>
      </c>
      <c r="F12" s="141">
        <f t="shared" si="18"/>
        <v>43661</v>
      </c>
      <c r="G12" s="142">
        <f t="shared" si="2"/>
        <v>1.9005536729015393E-3</v>
      </c>
      <c r="H12" s="141">
        <f t="shared" si="19"/>
        <v>43692</v>
      </c>
      <c r="I12" s="141">
        <f t="shared" si="3"/>
        <v>43692</v>
      </c>
      <c r="J12" s="125">
        <f t="shared" si="20"/>
        <v>23</v>
      </c>
      <c r="K12" s="125">
        <f t="shared" si="4"/>
        <v>0</v>
      </c>
      <c r="L12" s="139">
        <f t="shared" si="5"/>
        <v>1</v>
      </c>
      <c r="M12" s="143">
        <f t="shared" si="21"/>
        <v>1</v>
      </c>
      <c r="N12" s="143">
        <v>1</v>
      </c>
      <c r="O12" s="139">
        <f t="shared" si="6"/>
        <v>1</v>
      </c>
      <c r="P12" s="139">
        <f t="shared" si="7"/>
        <v>1000</v>
      </c>
      <c r="Q12" s="144">
        <f t="shared" si="8"/>
        <v>0</v>
      </c>
      <c r="R12" s="145">
        <f t="shared" si="9"/>
        <v>0</v>
      </c>
      <c r="S12" s="139">
        <f t="shared" si="10"/>
        <v>0</v>
      </c>
      <c r="T12" s="146">
        <f t="shared" si="22"/>
        <v>3.5999999999999997E-2</v>
      </c>
      <c r="U12" s="144">
        <f t="shared" si="23"/>
        <v>0</v>
      </c>
      <c r="V12" s="144">
        <v>252</v>
      </c>
      <c r="W12" s="143">
        <f t="shared" si="11"/>
        <v>1</v>
      </c>
      <c r="X12" s="139">
        <f t="shared" si="12"/>
        <v>0</v>
      </c>
      <c r="Y12" s="124">
        <f t="shared" si="13"/>
        <v>0</v>
      </c>
      <c r="Z12" s="147" t="s">
        <v>64</v>
      </c>
      <c r="AA12" s="141">
        <f t="shared" si="24"/>
        <v>44392</v>
      </c>
      <c r="AB12" s="4"/>
      <c r="AC12" s="17">
        <f t="shared" ref="AC12:AC22" si="27">AC11+1</f>
        <v>1</v>
      </c>
      <c r="AD12" s="62">
        <f t="shared" ref="AD12:AD22" si="28">VLOOKUP(AC12,$AG$118:$AJ$238,4,FALSE)</f>
        <v>44392</v>
      </c>
      <c r="AE12" s="28">
        <f t="shared" ref="AE12:AE15" si="29">(AE11-AH12)</f>
        <v>1000</v>
      </c>
      <c r="AF12" s="20">
        <f t="shared" ref="AF12:AF15" si="30">NETWORKDAYS(AD11,AD12,AD$118:AD$502)-1</f>
        <v>487</v>
      </c>
      <c r="AG12" s="30">
        <f t="shared" ref="AG12:AG15" si="31">TRUNC(AE11*(ROUND((1+T$10)^(AF12/252),9)-1),8)</f>
        <v>70.738298</v>
      </c>
      <c r="AH12" s="30">
        <f t="shared" ref="AH12:AH15" si="32">TRUNC((AE11*AI12),8)</f>
        <v>0</v>
      </c>
      <c r="AI12" s="29">
        <v>0</v>
      </c>
      <c r="AJ12" s="28">
        <f t="shared" si="25"/>
        <v>70.738298</v>
      </c>
      <c r="AK12" s="17">
        <f t="shared" ref="AK12:AK22" si="33">AK11+1</f>
        <v>1</v>
      </c>
      <c r="AL12" s="62">
        <f t="shared" si="26"/>
        <v>44578</v>
      </c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3"/>
      <c r="BB12" s="1"/>
      <c r="BC12" s="1"/>
      <c r="BD12" s="1"/>
      <c r="BE12" s="1"/>
      <c r="BF12" s="1"/>
      <c r="BG12" s="1"/>
      <c r="BH12" s="1"/>
      <c r="BI12" s="1"/>
      <c r="BJ12" s="1"/>
      <c r="BK12" s="4"/>
      <c r="BL12" s="20"/>
      <c r="BM12" s="20"/>
      <c r="BN12" s="20"/>
      <c r="BO12" s="20"/>
      <c r="BP12" s="31"/>
      <c r="BQ12" s="31"/>
    </row>
    <row r="13" spans="1:158" x14ac:dyDescent="0.15">
      <c r="A13" s="138">
        <f t="shared" si="14"/>
        <v>43664</v>
      </c>
      <c r="B13" s="148">
        <f t="shared" si="1"/>
        <v>1000</v>
      </c>
      <c r="C13" s="139">
        <f t="shared" si="15"/>
        <v>1000</v>
      </c>
      <c r="D13" s="140">
        <f t="shared" si="16"/>
        <v>5214.2700000000004</v>
      </c>
      <c r="E13" s="124">
        <f t="shared" si="17"/>
        <v>5224.18</v>
      </c>
      <c r="F13" s="141">
        <f t="shared" si="18"/>
        <v>43661</v>
      </c>
      <c r="G13" s="142">
        <f t="shared" si="2"/>
        <v>1.9005536729015393E-3</v>
      </c>
      <c r="H13" s="141">
        <f t="shared" si="19"/>
        <v>43692</v>
      </c>
      <c r="I13" s="141">
        <f t="shared" si="3"/>
        <v>43692</v>
      </c>
      <c r="J13" s="125">
        <f t="shared" si="20"/>
        <v>23</v>
      </c>
      <c r="K13" s="125">
        <f t="shared" si="4"/>
        <v>0</v>
      </c>
      <c r="L13" s="139">
        <f t="shared" si="5"/>
        <v>1</v>
      </c>
      <c r="M13" s="143">
        <f t="shared" si="21"/>
        <v>1</v>
      </c>
      <c r="N13" s="143">
        <v>1</v>
      </c>
      <c r="O13" s="139">
        <f t="shared" si="6"/>
        <v>1</v>
      </c>
      <c r="P13" s="139">
        <f t="shared" si="7"/>
        <v>1000</v>
      </c>
      <c r="Q13" s="144">
        <f t="shared" si="8"/>
        <v>0</v>
      </c>
      <c r="R13" s="145">
        <f t="shared" si="9"/>
        <v>0</v>
      </c>
      <c r="S13" s="139">
        <f t="shared" si="10"/>
        <v>0</v>
      </c>
      <c r="T13" s="146">
        <f t="shared" si="22"/>
        <v>3.5999999999999997E-2</v>
      </c>
      <c r="U13" s="144">
        <f t="shared" si="23"/>
        <v>0</v>
      </c>
      <c r="V13" s="144">
        <v>252</v>
      </c>
      <c r="W13" s="143">
        <f t="shared" si="11"/>
        <v>1</v>
      </c>
      <c r="X13" s="139">
        <f t="shared" si="12"/>
        <v>0</v>
      </c>
      <c r="Y13" s="124">
        <f t="shared" si="13"/>
        <v>0</v>
      </c>
      <c r="Z13" s="147" t="s">
        <v>64</v>
      </c>
      <c r="AA13" s="141">
        <f t="shared" si="24"/>
        <v>44392</v>
      </c>
      <c r="AB13" s="4"/>
      <c r="AC13" s="17">
        <f t="shared" si="27"/>
        <v>2</v>
      </c>
      <c r="AD13" s="62">
        <f t="shared" si="28"/>
        <v>44578</v>
      </c>
      <c r="AE13" s="28">
        <f t="shared" si="29"/>
        <v>1000</v>
      </c>
      <c r="AF13" s="20">
        <f t="shared" si="30"/>
        <v>128</v>
      </c>
      <c r="AG13" s="30">
        <f t="shared" si="31"/>
        <v>18.12659099</v>
      </c>
      <c r="AH13" s="30">
        <f t="shared" si="32"/>
        <v>0</v>
      </c>
      <c r="AI13" s="29">
        <v>0</v>
      </c>
      <c r="AJ13" s="28">
        <f t="shared" si="25"/>
        <v>18.12659099</v>
      </c>
      <c r="AK13" s="17">
        <f t="shared" si="33"/>
        <v>2</v>
      </c>
      <c r="AL13" s="62">
        <f t="shared" si="26"/>
        <v>44757</v>
      </c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3"/>
      <c r="BB13" s="1"/>
      <c r="BC13" s="1"/>
      <c r="BD13" s="1"/>
      <c r="BE13" s="1"/>
      <c r="BF13" s="1"/>
      <c r="BG13" s="1"/>
      <c r="BH13" s="1"/>
      <c r="BI13" s="1"/>
      <c r="BJ13" s="1"/>
      <c r="BK13" s="4"/>
      <c r="BL13" s="20"/>
      <c r="BM13" s="20"/>
      <c r="BN13" s="20"/>
      <c r="BO13" s="20"/>
      <c r="BP13" s="31"/>
      <c r="BQ13" s="31"/>
    </row>
    <row r="14" spans="1:158" x14ac:dyDescent="0.15">
      <c r="A14" s="138">
        <f t="shared" si="14"/>
        <v>43665</v>
      </c>
      <c r="B14" s="148">
        <f t="shared" si="1"/>
        <v>1000</v>
      </c>
      <c r="C14" s="139">
        <f t="shared" si="15"/>
        <v>1000</v>
      </c>
      <c r="D14" s="140">
        <f t="shared" si="16"/>
        <v>5214.2700000000004</v>
      </c>
      <c r="E14" s="124">
        <f t="shared" si="17"/>
        <v>5224.18</v>
      </c>
      <c r="F14" s="141">
        <f t="shared" si="18"/>
        <v>43661</v>
      </c>
      <c r="G14" s="142">
        <f t="shared" si="2"/>
        <v>1.9005536729015393E-3</v>
      </c>
      <c r="H14" s="141">
        <f t="shared" si="19"/>
        <v>43692</v>
      </c>
      <c r="I14" s="141">
        <f t="shared" si="3"/>
        <v>43692</v>
      </c>
      <c r="J14" s="125">
        <f t="shared" si="20"/>
        <v>23</v>
      </c>
      <c r="K14" s="125">
        <f t="shared" si="4"/>
        <v>0</v>
      </c>
      <c r="L14" s="139">
        <f t="shared" si="5"/>
        <v>1</v>
      </c>
      <c r="M14" s="143">
        <f t="shared" si="21"/>
        <v>1</v>
      </c>
      <c r="N14" s="143">
        <v>1</v>
      </c>
      <c r="O14" s="139">
        <f t="shared" si="6"/>
        <v>1</v>
      </c>
      <c r="P14" s="139">
        <f t="shared" si="7"/>
        <v>1000</v>
      </c>
      <c r="Q14" s="144">
        <f t="shared" si="8"/>
        <v>0</v>
      </c>
      <c r="R14" s="145">
        <f t="shared" si="9"/>
        <v>0</v>
      </c>
      <c r="S14" s="139">
        <f t="shared" si="10"/>
        <v>0</v>
      </c>
      <c r="T14" s="146">
        <f t="shared" si="22"/>
        <v>3.5999999999999997E-2</v>
      </c>
      <c r="U14" s="144">
        <f t="shared" si="23"/>
        <v>0</v>
      </c>
      <c r="V14" s="144">
        <v>252</v>
      </c>
      <c r="W14" s="143">
        <f t="shared" si="11"/>
        <v>1</v>
      </c>
      <c r="X14" s="139">
        <f t="shared" si="12"/>
        <v>0</v>
      </c>
      <c r="Y14" s="124">
        <f t="shared" si="13"/>
        <v>0</v>
      </c>
      <c r="Z14" s="147" t="s">
        <v>64</v>
      </c>
      <c r="AA14" s="141">
        <f t="shared" si="24"/>
        <v>44392</v>
      </c>
      <c r="AB14" s="4"/>
      <c r="AC14" s="17">
        <f t="shared" si="27"/>
        <v>3</v>
      </c>
      <c r="AD14" s="62">
        <f t="shared" si="28"/>
        <v>44757</v>
      </c>
      <c r="AE14" s="28">
        <f t="shared" si="29"/>
        <v>1000</v>
      </c>
      <c r="AF14" s="20">
        <f t="shared" si="30"/>
        <v>124</v>
      </c>
      <c r="AG14" s="30">
        <f t="shared" si="31"/>
        <v>17.555192999999999</v>
      </c>
      <c r="AH14" s="30">
        <f t="shared" si="32"/>
        <v>0</v>
      </c>
      <c r="AI14" s="29">
        <v>0</v>
      </c>
      <c r="AJ14" s="28">
        <f t="shared" si="25"/>
        <v>17.555192999999999</v>
      </c>
      <c r="AK14" s="17">
        <f t="shared" si="33"/>
        <v>3</v>
      </c>
      <c r="AL14" s="62">
        <f t="shared" si="26"/>
        <v>44942</v>
      </c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3"/>
      <c r="BB14" s="1"/>
      <c r="BC14" s="1"/>
      <c r="BD14" s="1"/>
      <c r="BE14" s="1"/>
      <c r="BF14" s="1"/>
      <c r="BG14" s="1"/>
      <c r="BH14" s="1"/>
      <c r="BI14" s="1"/>
      <c r="BJ14" s="1"/>
      <c r="BK14" s="4"/>
      <c r="BL14" s="20"/>
      <c r="BM14" s="20"/>
      <c r="BN14" s="20"/>
      <c r="BO14" s="20"/>
      <c r="BP14" s="31"/>
      <c r="BQ14" s="31"/>
    </row>
    <row r="15" spans="1:158" x14ac:dyDescent="0.15">
      <c r="A15" s="138">
        <f t="shared" si="14"/>
        <v>43666</v>
      </c>
      <c r="B15" s="148">
        <f t="shared" si="1"/>
        <v>1000</v>
      </c>
      <c r="C15" s="139">
        <f t="shared" si="15"/>
        <v>1000</v>
      </c>
      <c r="D15" s="140">
        <f t="shared" si="16"/>
        <v>5214.2700000000004</v>
      </c>
      <c r="E15" s="124">
        <f t="shared" si="17"/>
        <v>5224.18</v>
      </c>
      <c r="F15" s="141">
        <f t="shared" si="18"/>
        <v>43661</v>
      </c>
      <c r="G15" s="142">
        <f t="shared" si="2"/>
        <v>1.9005536729015393E-3</v>
      </c>
      <c r="H15" s="141">
        <f t="shared" si="19"/>
        <v>43692</v>
      </c>
      <c r="I15" s="141">
        <f t="shared" si="3"/>
        <v>43692</v>
      </c>
      <c r="J15" s="125">
        <f t="shared" si="20"/>
        <v>23</v>
      </c>
      <c r="K15" s="125">
        <f t="shared" si="4"/>
        <v>0</v>
      </c>
      <c r="L15" s="139">
        <f t="shared" si="5"/>
        <v>1</v>
      </c>
      <c r="M15" s="143">
        <f t="shared" si="21"/>
        <v>1</v>
      </c>
      <c r="N15" s="143">
        <v>1</v>
      </c>
      <c r="O15" s="139">
        <f t="shared" si="6"/>
        <v>1</v>
      </c>
      <c r="P15" s="139">
        <f t="shared" si="7"/>
        <v>1000</v>
      </c>
      <c r="Q15" s="144">
        <f t="shared" si="8"/>
        <v>0</v>
      </c>
      <c r="R15" s="145">
        <f t="shared" si="9"/>
        <v>0</v>
      </c>
      <c r="S15" s="139">
        <f t="shared" si="10"/>
        <v>0</v>
      </c>
      <c r="T15" s="146">
        <f t="shared" si="22"/>
        <v>3.5999999999999997E-2</v>
      </c>
      <c r="U15" s="144">
        <f t="shared" si="23"/>
        <v>0</v>
      </c>
      <c r="V15" s="144">
        <v>252</v>
      </c>
      <c r="W15" s="143">
        <f t="shared" si="11"/>
        <v>1</v>
      </c>
      <c r="X15" s="139">
        <f t="shared" si="12"/>
        <v>0</v>
      </c>
      <c r="Y15" s="124">
        <f t="shared" si="13"/>
        <v>0</v>
      </c>
      <c r="Z15" s="147" t="s">
        <v>64</v>
      </c>
      <c r="AA15" s="141">
        <f t="shared" si="24"/>
        <v>44392</v>
      </c>
      <c r="AB15" s="4"/>
      <c r="AC15" s="17">
        <f t="shared" si="27"/>
        <v>4</v>
      </c>
      <c r="AD15" s="62">
        <f t="shared" si="28"/>
        <v>44942</v>
      </c>
      <c r="AE15" s="28">
        <f t="shared" si="29"/>
        <v>1000</v>
      </c>
      <c r="AF15" s="20">
        <f t="shared" si="30"/>
        <v>127</v>
      </c>
      <c r="AG15" s="30">
        <f t="shared" si="31"/>
        <v>17.98371199</v>
      </c>
      <c r="AH15" s="30">
        <f t="shared" si="32"/>
        <v>0</v>
      </c>
      <c r="AI15" s="29">
        <v>0</v>
      </c>
      <c r="AJ15" s="28">
        <f t="shared" si="25"/>
        <v>17.98371199</v>
      </c>
      <c r="AK15" s="17">
        <f t="shared" si="33"/>
        <v>4</v>
      </c>
      <c r="AL15" s="62">
        <f t="shared" si="26"/>
        <v>45124</v>
      </c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3"/>
      <c r="BB15" s="1"/>
      <c r="BC15" s="1"/>
      <c r="BD15" s="1"/>
      <c r="BE15" s="1"/>
      <c r="BF15" s="1"/>
      <c r="BG15" s="1"/>
      <c r="BH15" s="1"/>
      <c r="BI15" s="1"/>
      <c r="BJ15" s="1"/>
      <c r="BK15" s="4"/>
      <c r="BL15" s="20"/>
      <c r="BM15" s="20"/>
      <c r="BN15" s="20"/>
      <c r="BO15" s="20"/>
      <c r="BP15" s="31"/>
      <c r="BQ15" s="31"/>
    </row>
    <row r="16" spans="1:158" x14ac:dyDescent="0.15">
      <c r="A16" s="138">
        <f t="shared" si="14"/>
        <v>43667</v>
      </c>
      <c r="B16" s="148">
        <f t="shared" si="1"/>
        <v>1000</v>
      </c>
      <c r="C16" s="139">
        <f t="shared" si="15"/>
        <v>1000</v>
      </c>
      <c r="D16" s="140">
        <f t="shared" si="16"/>
        <v>5214.2700000000004</v>
      </c>
      <c r="E16" s="124">
        <f t="shared" si="17"/>
        <v>5224.18</v>
      </c>
      <c r="F16" s="141">
        <f t="shared" si="18"/>
        <v>43661</v>
      </c>
      <c r="G16" s="142">
        <f t="shared" si="2"/>
        <v>1.9005536729015393E-3</v>
      </c>
      <c r="H16" s="141">
        <f t="shared" si="19"/>
        <v>43692</v>
      </c>
      <c r="I16" s="141">
        <f t="shared" si="3"/>
        <v>43692</v>
      </c>
      <c r="J16" s="125">
        <f t="shared" si="20"/>
        <v>23</v>
      </c>
      <c r="K16" s="125">
        <f t="shared" si="4"/>
        <v>0</v>
      </c>
      <c r="L16" s="139">
        <f t="shared" si="5"/>
        <v>1</v>
      </c>
      <c r="M16" s="143">
        <f t="shared" si="21"/>
        <v>1</v>
      </c>
      <c r="N16" s="143">
        <v>1</v>
      </c>
      <c r="O16" s="139">
        <f t="shared" si="6"/>
        <v>1</v>
      </c>
      <c r="P16" s="139">
        <f t="shared" si="7"/>
        <v>1000</v>
      </c>
      <c r="Q16" s="144">
        <f t="shared" si="8"/>
        <v>0</v>
      </c>
      <c r="R16" s="145">
        <f t="shared" si="9"/>
        <v>0</v>
      </c>
      <c r="S16" s="139">
        <f t="shared" si="10"/>
        <v>0</v>
      </c>
      <c r="T16" s="146">
        <f t="shared" si="22"/>
        <v>3.5999999999999997E-2</v>
      </c>
      <c r="U16" s="144">
        <f t="shared" si="23"/>
        <v>0</v>
      </c>
      <c r="V16" s="144">
        <v>252</v>
      </c>
      <c r="W16" s="143">
        <f t="shared" si="11"/>
        <v>1</v>
      </c>
      <c r="X16" s="139">
        <f t="shared" si="12"/>
        <v>0</v>
      </c>
      <c r="Y16" s="124">
        <f t="shared" si="13"/>
        <v>0</v>
      </c>
      <c r="Z16" s="147" t="s">
        <v>64</v>
      </c>
      <c r="AA16" s="141">
        <f t="shared" si="24"/>
        <v>44392</v>
      </c>
      <c r="AB16" s="4"/>
      <c r="AC16" s="17">
        <f t="shared" si="27"/>
        <v>5</v>
      </c>
      <c r="AD16" s="62">
        <f t="shared" si="28"/>
        <v>45124</v>
      </c>
      <c r="AE16" s="28">
        <f t="shared" ref="AE16:AE22" si="34">(AE15-AH16)</f>
        <v>1000</v>
      </c>
      <c r="AF16" s="20">
        <f t="shared" ref="AF16:AF22" si="35">NETWORKDAYS(AD15,AD16,AD$118:AD$502)-1</f>
        <v>124</v>
      </c>
      <c r="AG16" s="30">
        <f t="shared" ref="AG16:AG22" si="36">TRUNC(AE15*(ROUND((1+T$10)^(AF16/252),9)-1),8)</f>
        <v>17.555192999999999</v>
      </c>
      <c r="AH16" s="30">
        <f t="shared" ref="AH16:AH22" si="37">TRUNC((AE15*AI16),8)</f>
        <v>0</v>
      </c>
      <c r="AI16" s="29">
        <v>0</v>
      </c>
      <c r="AJ16" s="28">
        <f t="shared" ref="AJ16:AJ22" si="38">(AG16+AH16)</f>
        <v>17.555192999999999</v>
      </c>
      <c r="AK16" s="17">
        <f t="shared" si="33"/>
        <v>5</v>
      </c>
      <c r="AL16" s="62">
        <f t="shared" ref="AL16:AL21" si="39">AD17</f>
        <v>45306</v>
      </c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3"/>
      <c r="BB16" s="1"/>
      <c r="BC16" s="1"/>
      <c r="BD16" s="1"/>
      <c r="BE16" s="1"/>
      <c r="BF16" s="1"/>
      <c r="BG16" s="1"/>
      <c r="BH16" s="1"/>
      <c r="BI16" s="1"/>
      <c r="BJ16" s="1"/>
      <c r="BK16" s="4"/>
      <c r="BL16" s="20"/>
      <c r="BM16" s="20"/>
      <c r="BN16" s="20"/>
      <c r="BO16" s="20"/>
      <c r="BP16" s="31"/>
      <c r="BQ16" s="31"/>
    </row>
    <row r="17" spans="1:69" x14ac:dyDescent="0.15">
      <c r="A17" s="138">
        <f t="shared" si="14"/>
        <v>43668</v>
      </c>
      <c r="B17" s="148">
        <f t="shared" si="1"/>
        <v>1000</v>
      </c>
      <c r="C17" s="139">
        <f t="shared" si="15"/>
        <v>1000</v>
      </c>
      <c r="D17" s="140">
        <f t="shared" si="16"/>
        <v>5214.2700000000004</v>
      </c>
      <c r="E17" s="124">
        <f t="shared" si="17"/>
        <v>5224.18</v>
      </c>
      <c r="F17" s="141">
        <f t="shared" si="18"/>
        <v>43661</v>
      </c>
      <c r="G17" s="142">
        <f t="shared" si="2"/>
        <v>1.9005536729015393E-3</v>
      </c>
      <c r="H17" s="141">
        <f t="shared" si="19"/>
        <v>43692</v>
      </c>
      <c r="I17" s="141">
        <f t="shared" si="3"/>
        <v>43692</v>
      </c>
      <c r="J17" s="125">
        <f t="shared" si="20"/>
        <v>23</v>
      </c>
      <c r="K17" s="125">
        <f t="shared" si="4"/>
        <v>0</v>
      </c>
      <c r="L17" s="139">
        <f t="shared" si="5"/>
        <v>1</v>
      </c>
      <c r="M17" s="143">
        <f t="shared" si="21"/>
        <v>1</v>
      </c>
      <c r="N17" s="143">
        <v>1</v>
      </c>
      <c r="O17" s="139">
        <f t="shared" si="6"/>
        <v>1</v>
      </c>
      <c r="P17" s="139">
        <f t="shared" si="7"/>
        <v>1000</v>
      </c>
      <c r="Q17" s="144">
        <f t="shared" si="8"/>
        <v>0</v>
      </c>
      <c r="R17" s="145">
        <f t="shared" si="9"/>
        <v>0</v>
      </c>
      <c r="S17" s="139">
        <f t="shared" si="10"/>
        <v>0</v>
      </c>
      <c r="T17" s="146">
        <f t="shared" si="22"/>
        <v>3.5999999999999997E-2</v>
      </c>
      <c r="U17" s="144">
        <f t="shared" si="23"/>
        <v>0</v>
      </c>
      <c r="V17" s="144">
        <v>252</v>
      </c>
      <c r="W17" s="143">
        <f t="shared" si="11"/>
        <v>1</v>
      </c>
      <c r="X17" s="139">
        <f t="shared" si="12"/>
        <v>0</v>
      </c>
      <c r="Y17" s="124">
        <f t="shared" si="13"/>
        <v>0</v>
      </c>
      <c r="Z17" s="147" t="s">
        <v>64</v>
      </c>
      <c r="AA17" s="141">
        <f t="shared" si="24"/>
        <v>44392</v>
      </c>
      <c r="AB17" s="4"/>
      <c r="AC17" s="17">
        <f t="shared" si="27"/>
        <v>6</v>
      </c>
      <c r="AD17" s="62">
        <f t="shared" si="28"/>
        <v>45306</v>
      </c>
      <c r="AE17" s="28">
        <f t="shared" si="34"/>
        <v>1000</v>
      </c>
      <c r="AF17" s="20">
        <f t="shared" si="35"/>
        <v>124</v>
      </c>
      <c r="AG17" s="30">
        <f t="shared" si="36"/>
        <v>17.555192999999999</v>
      </c>
      <c r="AH17" s="30">
        <f t="shared" si="37"/>
        <v>0</v>
      </c>
      <c r="AI17" s="29">
        <v>0</v>
      </c>
      <c r="AJ17" s="28">
        <f t="shared" si="38"/>
        <v>17.555192999999999</v>
      </c>
      <c r="AK17" s="17">
        <f t="shared" si="33"/>
        <v>6</v>
      </c>
      <c r="AL17" s="62">
        <f t="shared" si="39"/>
        <v>45488</v>
      </c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3"/>
      <c r="BB17" s="1"/>
      <c r="BC17" s="1"/>
      <c r="BD17" s="1"/>
      <c r="BE17" s="1"/>
      <c r="BF17" s="1"/>
      <c r="BG17" s="1"/>
      <c r="BH17" s="1"/>
      <c r="BI17" s="1"/>
      <c r="BJ17" s="1"/>
      <c r="BK17" s="4"/>
      <c r="BL17" s="20"/>
      <c r="BM17" s="20"/>
      <c r="BN17" s="20"/>
      <c r="BO17" s="20"/>
      <c r="BP17" s="31"/>
      <c r="BQ17" s="31"/>
    </row>
    <row r="18" spans="1:69" x14ac:dyDescent="0.15">
      <c r="A18" s="138">
        <f t="shared" si="14"/>
        <v>43669</v>
      </c>
      <c r="B18" s="148">
        <f t="shared" si="1"/>
        <v>1000</v>
      </c>
      <c r="C18" s="139">
        <f t="shared" si="15"/>
        <v>1000</v>
      </c>
      <c r="D18" s="140">
        <f t="shared" si="16"/>
        <v>5214.2700000000004</v>
      </c>
      <c r="E18" s="124">
        <f t="shared" si="17"/>
        <v>5224.18</v>
      </c>
      <c r="F18" s="141">
        <f t="shared" si="18"/>
        <v>43661</v>
      </c>
      <c r="G18" s="142">
        <f t="shared" si="2"/>
        <v>1.9005536729015393E-3</v>
      </c>
      <c r="H18" s="141">
        <f t="shared" si="19"/>
        <v>43692</v>
      </c>
      <c r="I18" s="141">
        <f t="shared" si="3"/>
        <v>43692</v>
      </c>
      <c r="J18" s="125">
        <f t="shared" si="20"/>
        <v>23</v>
      </c>
      <c r="K18" s="125">
        <f t="shared" si="4"/>
        <v>0</v>
      </c>
      <c r="L18" s="139">
        <f t="shared" si="5"/>
        <v>1</v>
      </c>
      <c r="M18" s="143">
        <f t="shared" si="21"/>
        <v>1</v>
      </c>
      <c r="N18" s="143">
        <v>1</v>
      </c>
      <c r="O18" s="139">
        <f t="shared" si="6"/>
        <v>1</v>
      </c>
      <c r="P18" s="139">
        <f t="shared" si="7"/>
        <v>1000</v>
      </c>
      <c r="Q18" s="144">
        <f t="shared" si="8"/>
        <v>0</v>
      </c>
      <c r="R18" s="145">
        <f t="shared" si="9"/>
        <v>0</v>
      </c>
      <c r="S18" s="139">
        <f t="shared" si="10"/>
        <v>0</v>
      </c>
      <c r="T18" s="146">
        <f t="shared" si="22"/>
        <v>3.5999999999999997E-2</v>
      </c>
      <c r="U18" s="144">
        <f t="shared" si="23"/>
        <v>0</v>
      </c>
      <c r="V18" s="144">
        <v>252</v>
      </c>
      <c r="W18" s="143">
        <f t="shared" si="11"/>
        <v>1</v>
      </c>
      <c r="X18" s="139">
        <f t="shared" si="12"/>
        <v>0</v>
      </c>
      <c r="Y18" s="124">
        <f t="shared" si="13"/>
        <v>0</v>
      </c>
      <c r="Z18" s="147" t="s">
        <v>64</v>
      </c>
      <c r="AA18" s="141">
        <f t="shared" si="24"/>
        <v>44392</v>
      </c>
      <c r="AB18" s="4"/>
      <c r="AC18" s="17">
        <f t="shared" si="27"/>
        <v>7</v>
      </c>
      <c r="AD18" s="62">
        <f t="shared" si="28"/>
        <v>45488</v>
      </c>
      <c r="AE18" s="28">
        <f t="shared" si="34"/>
        <v>1000</v>
      </c>
      <c r="AF18" s="20">
        <f t="shared" si="35"/>
        <v>125</v>
      </c>
      <c r="AG18" s="30">
        <f t="shared" si="36"/>
        <v>17.698011999999999</v>
      </c>
      <c r="AH18" s="30">
        <f t="shared" si="37"/>
        <v>0</v>
      </c>
      <c r="AI18" s="29">
        <v>0</v>
      </c>
      <c r="AJ18" s="28">
        <f t="shared" si="38"/>
        <v>17.698011999999999</v>
      </c>
      <c r="AK18" s="17">
        <f t="shared" si="33"/>
        <v>7</v>
      </c>
      <c r="AL18" s="62">
        <f t="shared" si="39"/>
        <v>45672</v>
      </c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3"/>
      <c r="BB18" s="1"/>
      <c r="BC18" s="1"/>
      <c r="BD18" s="1"/>
      <c r="BE18" s="1"/>
      <c r="BF18" s="1"/>
      <c r="BG18" s="1"/>
      <c r="BH18" s="1"/>
      <c r="BI18" s="1"/>
      <c r="BJ18" s="1"/>
      <c r="BK18" s="4"/>
      <c r="BL18" s="20"/>
      <c r="BM18" s="20"/>
      <c r="BN18" s="20"/>
      <c r="BO18" s="20"/>
      <c r="BP18" s="31"/>
      <c r="BQ18" s="31"/>
    </row>
    <row r="19" spans="1:69" x14ac:dyDescent="0.15">
      <c r="A19" s="138">
        <f t="shared" si="14"/>
        <v>43670</v>
      </c>
      <c r="B19" s="148">
        <f t="shared" si="1"/>
        <v>1000</v>
      </c>
      <c r="C19" s="139">
        <f t="shared" si="15"/>
        <v>1000</v>
      </c>
      <c r="D19" s="140">
        <f t="shared" si="16"/>
        <v>5214.2700000000004</v>
      </c>
      <c r="E19" s="124">
        <f t="shared" si="17"/>
        <v>5224.18</v>
      </c>
      <c r="F19" s="141">
        <f t="shared" si="18"/>
        <v>43661</v>
      </c>
      <c r="G19" s="142">
        <f t="shared" si="2"/>
        <v>1.9005536729015393E-3</v>
      </c>
      <c r="H19" s="141">
        <f t="shared" si="19"/>
        <v>43692</v>
      </c>
      <c r="I19" s="141">
        <f t="shared" si="3"/>
        <v>43692</v>
      </c>
      <c r="J19" s="125">
        <f t="shared" si="20"/>
        <v>23</v>
      </c>
      <c r="K19" s="125">
        <f t="shared" si="4"/>
        <v>0</v>
      </c>
      <c r="L19" s="139">
        <f t="shared" si="5"/>
        <v>1</v>
      </c>
      <c r="M19" s="143">
        <f t="shared" si="21"/>
        <v>1</v>
      </c>
      <c r="N19" s="143">
        <v>1</v>
      </c>
      <c r="O19" s="139">
        <f t="shared" si="6"/>
        <v>1</v>
      </c>
      <c r="P19" s="139">
        <f t="shared" si="7"/>
        <v>1000</v>
      </c>
      <c r="Q19" s="144">
        <f t="shared" si="8"/>
        <v>0</v>
      </c>
      <c r="R19" s="145">
        <f t="shared" si="9"/>
        <v>0</v>
      </c>
      <c r="S19" s="139">
        <f t="shared" si="10"/>
        <v>0</v>
      </c>
      <c r="T19" s="146">
        <f t="shared" si="22"/>
        <v>3.5999999999999997E-2</v>
      </c>
      <c r="U19" s="144">
        <f t="shared" si="23"/>
        <v>0</v>
      </c>
      <c r="V19" s="144">
        <v>252</v>
      </c>
      <c r="W19" s="143">
        <f t="shared" si="11"/>
        <v>1</v>
      </c>
      <c r="X19" s="139">
        <f t="shared" si="12"/>
        <v>0</v>
      </c>
      <c r="Y19" s="124">
        <f t="shared" si="13"/>
        <v>0</v>
      </c>
      <c r="Z19" s="147" t="s">
        <v>64</v>
      </c>
      <c r="AA19" s="141">
        <f t="shared" si="24"/>
        <v>44392</v>
      </c>
      <c r="AB19" s="4"/>
      <c r="AC19" s="17">
        <f t="shared" si="27"/>
        <v>8</v>
      </c>
      <c r="AD19" s="62">
        <f t="shared" si="28"/>
        <v>45672</v>
      </c>
      <c r="AE19" s="28">
        <f t="shared" si="34"/>
        <v>1000</v>
      </c>
      <c r="AF19" s="20">
        <f t="shared" si="35"/>
        <v>128</v>
      </c>
      <c r="AG19" s="30">
        <f t="shared" si="36"/>
        <v>18.12659099</v>
      </c>
      <c r="AH19" s="30">
        <f t="shared" si="37"/>
        <v>0</v>
      </c>
      <c r="AI19" s="29">
        <v>0</v>
      </c>
      <c r="AJ19" s="28">
        <f t="shared" si="38"/>
        <v>18.12659099</v>
      </c>
      <c r="AK19" s="17">
        <f t="shared" si="33"/>
        <v>8</v>
      </c>
      <c r="AL19" s="62">
        <f t="shared" si="39"/>
        <v>45853</v>
      </c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3"/>
      <c r="BB19" s="1"/>
      <c r="BC19" s="1"/>
      <c r="BD19" s="1"/>
      <c r="BE19" s="1"/>
      <c r="BF19" s="1"/>
      <c r="BG19" s="1"/>
      <c r="BH19" s="1"/>
      <c r="BI19" s="1"/>
      <c r="BJ19" s="1"/>
      <c r="BK19" s="4"/>
      <c r="BL19" s="20"/>
      <c r="BM19" s="20"/>
      <c r="BN19" s="20"/>
      <c r="BO19" s="20"/>
      <c r="BP19" s="31"/>
      <c r="BQ19" s="31"/>
    </row>
    <row r="20" spans="1:69" x14ac:dyDescent="0.15">
      <c r="A20" s="138">
        <f t="shared" si="14"/>
        <v>43671</v>
      </c>
      <c r="B20" s="148">
        <f t="shared" si="1"/>
        <v>1000</v>
      </c>
      <c r="C20" s="139">
        <f t="shared" si="15"/>
        <v>1000</v>
      </c>
      <c r="D20" s="140">
        <f t="shared" si="16"/>
        <v>5214.2700000000004</v>
      </c>
      <c r="E20" s="124">
        <f t="shared" si="17"/>
        <v>5224.18</v>
      </c>
      <c r="F20" s="141">
        <f t="shared" si="18"/>
        <v>43661</v>
      </c>
      <c r="G20" s="142">
        <f t="shared" si="2"/>
        <v>1.9005536729015393E-3</v>
      </c>
      <c r="H20" s="141">
        <f t="shared" si="19"/>
        <v>43692</v>
      </c>
      <c r="I20" s="141">
        <f t="shared" si="3"/>
        <v>43692</v>
      </c>
      <c r="J20" s="125">
        <f t="shared" si="20"/>
        <v>23</v>
      </c>
      <c r="K20" s="125">
        <f t="shared" si="4"/>
        <v>0</v>
      </c>
      <c r="L20" s="139">
        <f t="shared" si="5"/>
        <v>1</v>
      </c>
      <c r="M20" s="143">
        <f t="shared" si="21"/>
        <v>1</v>
      </c>
      <c r="N20" s="143">
        <v>1</v>
      </c>
      <c r="O20" s="139">
        <f t="shared" si="6"/>
        <v>1</v>
      </c>
      <c r="P20" s="139">
        <f t="shared" si="7"/>
        <v>1000</v>
      </c>
      <c r="Q20" s="144">
        <f t="shared" si="8"/>
        <v>0</v>
      </c>
      <c r="R20" s="145">
        <f t="shared" si="9"/>
        <v>0</v>
      </c>
      <c r="S20" s="139">
        <f t="shared" si="10"/>
        <v>0</v>
      </c>
      <c r="T20" s="146">
        <f t="shared" si="22"/>
        <v>3.5999999999999997E-2</v>
      </c>
      <c r="U20" s="144">
        <f t="shared" si="23"/>
        <v>0</v>
      </c>
      <c r="V20" s="144">
        <v>252</v>
      </c>
      <c r="W20" s="143">
        <f t="shared" si="11"/>
        <v>1</v>
      </c>
      <c r="X20" s="139">
        <f t="shared" si="12"/>
        <v>0</v>
      </c>
      <c r="Y20" s="124">
        <f t="shared" si="13"/>
        <v>0</v>
      </c>
      <c r="Z20" s="147" t="s">
        <v>64</v>
      </c>
      <c r="AA20" s="141">
        <f t="shared" si="24"/>
        <v>44392</v>
      </c>
      <c r="AB20" s="4"/>
      <c r="AC20" s="17">
        <f t="shared" si="27"/>
        <v>9</v>
      </c>
      <c r="AD20" s="62">
        <f t="shared" si="28"/>
        <v>45853</v>
      </c>
      <c r="AE20" s="28">
        <f t="shared" si="34"/>
        <v>500</v>
      </c>
      <c r="AF20" s="20">
        <f t="shared" si="35"/>
        <v>123</v>
      </c>
      <c r="AG20" s="30">
        <f t="shared" si="36"/>
        <v>17.412393000000002</v>
      </c>
      <c r="AH20" s="30">
        <f t="shared" si="37"/>
        <v>500</v>
      </c>
      <c r="AI20" s="29">
        <v>0.5</v>
      </c>
      <c r="AJ20" s="28">
        <f t="shared" si="38"/>
        <v>517.41239299999995</v>
      </c>
      <c r="AK20" s="17">
        <f t="shared" si="33"/>
        <v>9</v>
      </c>
      <c r="AL20" s="62">
        <f t="shared" si="39"/>
        <v>46037</v>
      </c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3"/>
      <c r="BB20" s="1"/>
      <c r="BC20" s="1"/>
      <c r="BD20" s="1"/>
      <c r="BE20" s="1"/>
      <c r="BF20" s="1"/>
      <c r="BG20" s="1"/>
      <c r="BH20" s="1"/>
      <c r="BI20" s="1"/>
      <c r="BJ20" s="1"/>
      <c r="BK20" s="4"/>
      <c r="BL20" s="20"/>
      <c r="BM20" s="20"/>
      <c r="BN20" s="20"/>
      <c r="BO20" s="20"/>
      <c r="BP20" s="31"/>
      <c r="BQ20" s="31"/>
    </row>
    <row r="21" spans="1:69" x14ac:dyDescent="0.15">
      <c r="A21" s="138">
        <f t="shared" si="14"/>
        <v>43672</v>
      </c>
      <c r="B21" s="148">
        <f t="shared" si="1"/>
        <v>1000</v>
      </c>
      <c r="C21" s="139">
        <f t="shared" si="15"/>
        <v>1000</v>
      </c>
      <c r="D21" s="140">
        <f t="shared" si="16"/>
        <v>5214.2700000000004</v>
      </c>
      <c r="E21" s="124">
        <f t="shared" si="17"/>
        <v>5224.18</v>
      </c>
      <c r="F21" s="141">
        <f t="shared" si="18"/>
        <v>43661</v>
      </c>
      <c r="G21" s="142">
        <f t="shared" si="2"/>
        <v>1.9005536729015393E-3</v>
      </c>
      <c r="H21" s="141">
        <f t="shared" si="19"/>
        <v>43692</v>
      </c>
      <c r="I21" s="141">
        <f t="shared" si="3"/>
        <v>43692</v>
      </c>
      <c r="J21" s="125">
        <f t="shared" si="20"/>
        <v>23</v>
      </c>
      <c r="K21" s="125">
        <f t="shared" si="4"/>
        <v>0</v>
      </c>
      <c r="L21" s="139">
        <f t="shared" si="5"/>
        <v>1</v>
      </c>
      <c r="M21" s="143">
        <f t="shared" si="21"/>
        <v>1</v>
      </c>
      <c r="N21" s="143">
        <v>1</v>
      </c>
      <c r="O21" s="139">
        <f t="shared" si="6"/>
        <v>1</v>
      </c>
      <c r="P21" s="139">
        <f t="shared" si="7"/>
        <v>1000</v>
      </c>
      <c r="Q21" s="144">
        <f t="shared" si="8"/>
        <v>0</v>
      </c>
      <c r="R21" s="145">
        <f t="shared" si="9"/>
        <v>0</v>
      </c>
      <c r="S21" s="139">
        <f t="shared" si="10"/>
        <v>0</v>
      </c>
      <c r="T21" s="146">
        <f t="shared" si="22"/>
        <v>3.5999999999999997E-2</v>
      </c>
      <c r="U21" s="144">
        <f t="shared" si="23"/>
        <v>0</v>
      </c>
      <c r="V21" s="144">
        <v>252</v>
      </c>
      <c r="W21" s="143">
        <f t="shared" si="11"/>
        <v>1</v>
      </c>
      <c r="X21" s="139">
        <f t="shared" si="12"/>
        <v>0</v>
      </c>
      <c r="Y21" s="124">
        <f t="shared" si="13"/>
        <v>0</v>
      </c>
      <c r="Z21" s="147" t="s">
        <v>64</v>
      </c>
      <c r="AA21" s="141">
        <f t="shared" si="24"/>
        <v>44392</v>
      </c>
      <c r="AB21" s="4"/>
      <c r="AC21" s="17">
        <f t="shared" si="27"/>
        <v>10</v>
      </c>
      <c r="AD21" s="62">
        <f t="shared" si="28"/>
        <v>46037</v>
      </c>
      <c r="AE21" s="28">
        <f t="shared" si="34"/>
        <v>500</v>
      </c>
      <c r="AF21" s="20">
        <f t="shared" si="35"/>
        <v>129</v>
      </c>
      <c r="AG21" s="30">
        <f t="shared" si="36"/>
        <v>9.1347454999999993</v>
      </c>
      <c r="AH21" s="30">
        <f t="shared" si="37"/>
        <v>0</v>
      </c>
      <c r="AI21" s="29">
        <v>0</v>
      </c>
      <c r="AJ21" s="28">
        <f t="shared" si="38"/>
        <v>9.1347454999999993</v>
      </c>
      <c r="AK21" s="17">
        <f t="shared" si="33"/>
        <v>10</v>
      </c>
      <c r="AL21" s="62">
        <f t="shared" si="39"/>
        <v>46218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3"/>
      <c r="BB21" s="1"/>
      <c r="BC21" s="1"/>
      <c r="BD21" s="1"/>
      <c r="BE21" s="1"/>
      <c r="BF21" s="1"/>
      <c r="BG21" s="1"/>
      <c r="BH21" s="1"/>
      <c r="BI21" s="1"/>
      <c r="BJ21" s="1"/>
      <c r="BK21" s="4"/>
      <c r="BL21" s="20"/>
      <c r="BM21" s="20"/>
      <c r="BN21" s="20"/>
      <c r="BO21" s="20"/>
      <c r="BP21" s="31"/>
      <c r="BQ21" s="31"/>
    </row>
    <row r="22" spans="1:69" x14ac:dyDescent="0.15">
      <c r="A22" s="138">
        <f t="shared" si="14"/>
        <v>43673</v>
      </c>
      <c r="B22" s="148">
        <f t="shared" si="1"/>
        <v>1000</v>
      </c>
      <c r="C22" s="139">
        <f t="shared" si="15"/>
        <v>1000</v>
      </c>
      <c r="D22" s="140">
        <f t="shared" si="16"/>
        <v>5214.2700000000004</v>
      </c>
      <c r="E22" s="124">
        <f t="shared" si="17"/>
        <v>5224.18</v>
      </c>
      <c r="F22" s="141">
        <f t="shared" si="18"/>
        <v>43661</v>
      </c>
      <c r="G22" s="142">
        <f t="shared" si="2"/>
        <v>1.9005536729015393E-3</v>
      </c>
      <c r="H22" s="141">
        <f t="shared" si="19"/>
        <v>43692</v>
      </c>
      <c r="I22" s="141">
        <f t="shared" si="3"/>
        <v>43692</v>
      </c>
      <c r="J22" s="125">
        <f t="shared" si="20"/>
        <v>23</v>
      </c>
      <c r="K22" s="125">
        <f t="shared" si="4"/>
        <v>0</v>
      </c>
      <c r="L22" s="139">
        <f t="shared" si="5"/>
        <v>1</v>
      </c>
      <c r="M22" s="143">
        <f t="shared" si="21"/>
        <v>1</v>
      </c>
      <c r="N22" s="143">
        <v>1</v>
      </c>
      <c r="O22" s="139">
        <f t="shared" si="6"/>
        <v>1</v>
      </c>
      <c r="P22" s="139">
        <f t="shared" si="7"/>
        <v>1000</v>
      </c>
      <c r="Q22" s="144">
        <f t="shared" si="8"/>
        <v>0</v>
      </c>
      <c r="R22" s="145">
        <f t="shared" si="9"/>
        <v>0</v>
      </c>
      <c r="S22" s="139">
        <f t="shared" si="10"/>
        <v>0</v>
      </c>
      <c r="T22" s="146">
        <f t="shared" si="22"/>
        <v>3.5999999999999997E-2</v>
      </c>
      <c r="U22" s="144">
        <f t="shared" si="23"/>
        <v>0</v>
      </c>
      <c r="V22" s="144">
        <v>252</v>
      </c>
      <c r="W22" s="143">
        <f t="shared" si="11"/>
        <v>1</v>
      </c>
      <c r="X22" s="139">
        <f t="shared" si="12"/>
        <v>0</v>
      </c>
      <c r="Y22" s="124">
        <f t="shared" si="13"/>
        <v>0</v>
      </c>
      <c r="Z22" s="147" t="s">
        <v>64</v>
      </c>
      <c r="AA22" s="141">
        <f t="shared" si="24"/>
        <v>44392</v>
      </c>
      <c r="AB22" s="4"/>
      <c r="AC22" s="17">
        <f t="shared" si="27"/>
        <v>11</v>
      </c>
      <c r="AD22" s="62">
        <f t="shared" si="28"/>
        <v>46218</v>
      </c>
      <c r="AE22" s="28">
        <f t="shared" si="34"/>
        <v>0</v>
      </c>
      <c r="AF22" s="20">
        <f t="shared" si="35"/>
        <v>123</v>
      </c>
      <c r="AG22" s="30">
        <f t="shared" si="36"/>
        <v>8.7061965000000008</v>
      </c>
      <c r="AH22" s="30">
        <f t="shared" si="37"/>
        <v>500</v>
      </c>
      <c r="AI22" s="29">
        <v>1</v>
      </c>
      <c r="AJ22" s="28">
        <f t="shared" si="38"/>
        <v>508.70619649999998</v>
      </c>
      <c r="AK22" s="17">
        <f t="shared" si="33"/>
        <v>11</v>
      </c>
      <c r="AL22" s="6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3"/>
      <c r="BB22" s="1"/>
      <c r="BC22" s="1"/>
      <c r="BD22" s="1"/>
      <c r="BE22" s="1"/>
      <c r="BF22" s="1"/>
      <c r="BG22" s="1"/>
      <c r="BH22" s="1"/>
      <c r="BI22" s="1"/>
      <c r="BJ22" s="1"/>
      <c r="BK22" s="4"/>
      <c r="BL22" s="20"/>
      <c r="BM22" s="20"/>
      <c r="BN22" s="20"/>
      <c r="BO22" s="20"/>
      <c r="BP22" s="31"/>
      <c r="BQ22" s="31"/>
    </row>
    <row r="23" spans="1:69" x14ac:dyDescent="0.15">
      <c r="A23" s="138">
        <f t="shared" si="14"/>
        <v>43674</v>
      </c>
      <c r="B23" s="148">
        <f t="shared" si="1"/>
        <v>1000</v>
      </c>
      <c r="C23" s="139">
        <f t="shared" si="15"/>
        <v>1000</v>
      </c>
      <c r="D23" s="140">
        <f t="shared" si="16"/>
        <v>5214.2700000000004</v>
      </c>
      <c r="E23" s="124">
        <f t="shared" si="17"/>
        <v>5224.18</v>
      </c>
      <c r="F23" s="141">
        <f t="shared" si="18"/>
        <v>43661</v>
      </c>
      <c r="G23" s="142">
        <f t="shared" si="2"/>
        <v>1.9005536729015393E-3</v>
      </c>
      <c r="H23" s="141">
        <f t="shared" si="19"/>
        <v>43692</v>
      </c>
      <c r="I23" s="141">
        <f t="shared" si="3"/>
        <v>43692</v>
      </c>
      <c r="J23" s="125">
        <f t="shared" si="20"/>
        <v>23</v>
      </c>
      <c r="K23" s="125">
        <f t="shared" si="4"/>
        <v>0</v>
      </c>
      <c r="L23" s="139">
        <f t="shared" si="5"/>
        <v>1</v>
      </c>
      <c r="M23" s="143">
        <f t="shared" si="21"/>
        <v>1</v>
      </c>
      <c r="N23" s="143">
        <v>1</v>
      </c>
      <c r="O23" s="139">
        <f t="shared" si="6"/>
        <v>1</v>
      </c>
      <c r="P23" s="139">
        <f t="shared" si="7"/>
        <v>1000</v>
      </c>
      <c r="Q23" s="144">
        <f t="shared" si="8"/>
        <v>0</v>
      </c>
      <c r="R23" s="145">
        <f t="shared" si="9"/>
        <v>0</v>
      </c>
      <c r="S23" s="139">
        <f t="shared" si="10"/>
        <v>0</v>
      </c>
      <c r="T23" s="146">
        <f t="shared" si="22"/>
        <v>3.5999999999999997E-2</v>
      </c>
      <c r="U23" s="144">
        <f t="shared" si="23"/>
        <v>0</v>
      </c>
      <c r="V23" s="144">
        <v>252</v>
      </c>
      <c r="W23" s="143">
        <f t="shared" si="11"/>
        <v>1</v>
      </c>
      <c r="X23" s="139">
        <f t="shared" si="12"/>
        <v>0</v>
      </c>
      <c r="Y23" s="124">
        <f t="shared" si="13"/>
        <v>0</v>
      </c>
      <c r="Z23" s="147" t="s">
        <v>64</v>
      </c>
      <c r="AA23" s="141">
        <f t="shared" si="24"/>
        <v>44392</v>
      </c>
      <c r="AB23" s="4"/>
      <c r="AC23" s="17"/>
      <c r="AD23" s="18"/>
      <c r="AE23" s="28"/>
      <c r="AF23" s="20"/>
      <c r="AG23" s="30"/>
      <c r="AH23" s="30"/>
      <c r="AI23" s="29"/>
      <c r="AJ23" s="28"/>
      <c r="AK23" s="17"/>
      <c r="AL23" s="6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3"/>
      <c r="BB23" s="1"/>
      <c r="BC23" s="1"/>
      <c r="BD23" s="1"/>
      <c r="BE23" s="1"/>
      <c r="BF23" s="1"/>
      <c r="BG23" s="1"/>
      <c r="BH23" s="1"/>
      <c r="BI23" s="1"/>
      <c r="BJ23" s="1"/>
      <c r="BK23" s="4"/>
      <c r="BL23" s="20"/>
      <c r="BM23" s="20"/>
      <c r="BN23" s="20"/>
      <c r="BO23" s="20"/>
      <c r="BP23" s="31"/>
      <c r="BQ23" s="31"/>
    </row>
    <row r="24" spans="1:69" x14ac:dyDescent="0.15">
      <c r="A24" s="138">
        <f t="shared" si="14"/>
        <v>43675</v>
      </c>
      <c r="B24" s="148">
        <f t="shared" si="1"/>
        <v>1000</v>
      </c>
      <c r="C24" s="139">
        <f t="shared" si="15"/>
        <v>1000</v>
      </c>
      <c r="D24" s="140">
        <f t="shared" si="16"/>
        <v>5214.2700000000004</v>
      </c>
      <c r="E24" s="124">
        <f t="shared" si="17"/>
        <v>5224.18</v>
      </c>
      <c r="F24" s="141">
        <f t="shared" si="18"/>
        <v>43661</v>
      </c>
      <c r="G24" s="142">
        <f t="shared" si="2"/>
        <v>1.9005536729015393E-3</v>
      </c>
      <c r="H24" s="141">
        <f t="shared" si="19"/>
        <v>43692</v>
      </c>
      <c r="I24" s="141">
        <f t="shared" si="3"/>
        <v>43692</v>
      </c>
      <c r="J24" s="125">
        <f t="shared" si="20"/>
        <v>23</v>
      </c>
      <c r="K24" s="125">
        <f t="shared" si="4"/>
        <v>0</v>
      </c>
      <c r="L24" s="139">
        <f t="shared" si="5"/>
        <v>1</v>
      </c>
      <c r="M24" s="143">
        <f t="shared" si="21"/>
        <v>1</v>
      </c>
      <c r="N24" s="143">
        <v>1</v>
      </c>
      <c r="O24" s="139">
        <f t="shared" si="6"/>
        <v>1</v>
      </c>
      <c r="P24" s="139">
        <f t="shared" si="7"/>
        <v>1000</v>
      </c>
      <c r="Q24" s="144">
        <f t="shared" si="8"/>
        <v>0</v>
      </c>
      <c r="R24" s="145">
        <f t="shared" si="9"/>
        <v>0</v>
      </c>
      <c r="S24" s="139">
        <f t="shared" si="10"/>
        <v>0</v>
      </c>
      <c r="T24" s="146">
        <f t="shared" si="22"/>
        <v>3.5999999999999997E-2</v>
      </c>
      <c r="U24" s="144">
        <f t="shared" si="23"/>
        <v>0</v>
      </c>
      <c r="V24" s="144">
        <v>252</v>
      </c>
      <c r="W24" s="143">
        <f t="shared" si="11"/>
        <v>1</v>
      </c>
      <c r="X24" s="139">
        <f t="shared" si="12"/>
        <v>0</v>
      </c>
      <c r="Y24" s="124">
        <f t="shared" si="13"/>
        <v>0</v>
      </c>
      <c r="Z24" s="147" t="s">
        <v>64</v>
      </c>
      <c r="AA24" s="141">
        <f t="shared" si="24"/>
        <v>44392</v>
      </c>
      <c r="AB24" s="4"/>
      <c r="AC24" s="17"/>
      <c r="AD24" s="18"/>
      <c r="AE24" s="28"/>
      <c r="AF24" s="20"/>
      <c r="AG24" s="30"/>
      <c r="AH24" s="30"/>
      <c r="AI24" s="29"/>
      <c r="AJ24" s="28"/>
      <c r="AK24" s="17"/>
      <c r="AL24" s="6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3"/>
      <c r="BB24" s="1"/>
      <c r="BC24" s="1"/>
      <c r="BD24" s="1"/>
      <c r="BE24" s="1"/>
      <c r="BF24" s="1"/>
      <c r="BG24" s="1"/>
      <c r="BH24" s="1"/>
      <c r="BI24" s="1"/>
      <c r="BJ24" s="1"/>
      <c r="BK24" s="4"/>
      <c r="BL24" s="20"/>
      <c r="BM24" s="20"/>
      <c r="BN24" s="20"/>
      <c r="BO24" s="20"/>
      <c r="BP24" s="31"/>
      <c r="BQ24" s="31"/>
    </row>
    <row r="25" spans="1:69" x14ac:dyDescent="0.15">
      <c r="A25" s="138">
        <f t="shared" si="14"/>
        <v>43676</v>
      </c>
      <c r="B25" s="148">
        <f t="shared" si="1"/>
        <v>1000</v>
      </c>
      <c r="C25" s="139">
        <f t="shared" si="15"/>
        <v>1000</v>
      </c>
      <c r="D25" s="140">
        <f t="shared" si="16"/>
        <v>5214.2700000000004</v>
      </c>
      <c r="E25" s="124">
        <f t="shared" si="17"/>
        <v>5224.18</v>
      </c>
      <c r="F25" s="141">
        <f t="shared" si="18"/>
        <v>43661</v>
      </c>
      <c r="G25" s="142">
        <f t="shared" si="2"/>
        <v>1.9005536729015393E-3</v>
      </c>
      <c r="H25" s="141">
        <f t="shared" si="19"/>
        <v>43692</v>
      </c>
      <c r="I25" s="141">
        <f t="shared" si="3"/>
        <v>43692</v>
      </c>
      <c r="J25" s="125">
        <f t="shared" si="20"/>
        <v>23</v>
      </c>
      <c r="K25" s="125">
        <f t="shared" si="4"/>
        <v>0</v>
      </c>
      <c r="L25" s="139">
        <f t="shared" si="5"/>
        <v>1</v>
      </c>
      <c r="M25" s="143">
        <f t="shared" si="21"/>
        <v>1</v>
      </c>
      <c r="N25" s="143">
        <v>1</v>
      </c>
      <c r="O25" s="139">
        <f t="shared" si="6"/>
        <v>1</v>
      </c>
      <c r="P25" s="139">
        <f t="shared" si="7"/>
        <v>1000</v>
      </c>
      <c r="Q25" s="144">
        <f t="shared" si="8"/>
        <v>0</v>
      </c>
      <c r="R25" s="145">
        <f t="shared" si="9"/>
        <v>0</v>
      </c>
      <c r="S25" s="139">
        <f t="shared" si="10"/>
        <v>0</v>
      </c>
      <c r="T25" s="146">
        <f t="shared" si="22"/>
        <v>3.5999999999999997E-2</v>
      </c>
      <c r="U25" s="144">
        <f t="shared" si="23"/>
        <v>0</v>
      </c>
      <c r="V25" s="144">
        <v>252</v>
      </c>
      <c r="W25" s="143">
        <f t="shared" si="11"/>
        <v>1</v>
      </c>
      <c r="X25" s="139">
        <f t="shared" si="12"/>
        <v>0</v>
      </c>
      <c r="Y25" s="124">
        <f t="shared" si="13"/>
        <v>0</v>
      </c>
      <c r="Z25" s="147" t="s">
        <v>64</v>
      </c>
      <c r="AA25" s="141">
        <f t="shared" si="24"/>
        <v>44392</v>
      </c>
      <c r="AB25" s="4"/>
      <c r="AC25" s="17"/>
      <c r="AD25" s="18"/>
      <c r="AE25" s="28"/>
      <c r="AF25" s="20"/>
      <c r="AG25" s="30"/>
      <c r="AH25" s="30"/>
      <c r="AI25" s="29"/>
      <c r="AJ25" s="28"/>
      <c r="AK25" s="17"/>
      <c r="AL25" s="62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3"/>
      <c r="BL25" s="34"/>
      <c r="BM25" s="34"/>
      <c r="BN25" s="34"/>
      <c r="BO25" s="34"/>
      <c r="BP25" s="34"/>
      <c r="BQ25" s="34"/>
    </row>
    <row r="26" spans="1:69" x14ac:dyDescent="0.15">
      <c r="A26" s="138">
        <f t="shared" si="14"/>
        <v>43677</v>
      </c>
      <c r="B26" s="148">
        <f t="shared" si="1"/>
        <v>1000</v>
      </c>
      <c r="C26" s="139">
        <f t="shared" si="15"/>
        <v>1000</v>
      </c>
      <c r="D26" s="140">
        <f t="shared" si="16"/>
        <v>5214.2700000000004</v>
      </c>
      <c r="E26" s="124">
        <f t="shared" si="17"/>
        <v>5224.18</v>
      </c>
      <c r="F26" s="141">
        <f t="shared" si="18"/>
        <v>43661</v>
      </c>
      <c r="G26" s="142">
        <f t="shared" si="2"/>
        <v>1.9005536729015393E-3</v>
      </c>
      <c r="H26" s="141">
        <f t="shared" si="19"/>
        <v>43692</v>
      </c>
      <c r="I26" s="141">
        <f t="shared" si="3"/>
        <v>43692</v>
      </c>
      <c r="J26" s="125">
        <f t="shared" si="20"/>
        <v>23</v>
      </c>
      <c r="K26" s="125">
        <f t="shared" si="4"/>
        <v>0</v>
      </c>
      <c r="L26" s="139">
        <f t="shared" si="5"/>
        <v>1</v>
      </c>
      <c r="M26" s="143">
        <f t="shared" si="21"/>
        <v>1</v>
      </c>
      <c r="N26" s="143">
        <v>1</v>
      </c>
      <c r="O26" s="139">
        <f t="shared" si="6"/>
        <v>1</v>
      </c>
      <c r="P26" s="139">
        <f t="shared" si="7"/>
        <v>1000</v>
      </c>
      <c r="Q26" s="144">
        <f t="shared" si="8"/>
        <v>0</v>
      </c>
      <c r="R26" s="145">
        <f t="shared" si="9"/>
        <v>0</v>
      </c>
      <c r="S26" s="139">
        <f t="shared" si="10"/>
        <v>0</v>
      </c>
      <c r="T26" s="146">
        <f t="shared" si="22"/>
        <v>3.5999999999999997E-2</v>
      </c>
      <c r="U26" s="144">
        <f t="shared" si="23"/>
        <v>0</v>
      </c>
      <c r="V26" s="144">
        <v>252</v>
      </c>
      <c r="W26" s="143">
        <f t="shared" si="11"/>
        <v>1</v>
      </c>
      <c r="X26" s="139">
        <f t="shared" si="12"/>
        <v>0</v>
      </c>
      <c r="Y26" s="124">
        <f t="shared" si="13"/>
        <v>0</v>
      </c>
      <c r="Z26" s="147" t="s">
        <v>64</v>
      </c>
      <c r="AA26" s="141">
        <f t="shared" si="24"/>
        <v>44392</v>
      </c>
      <c r="AB26" s="4"/>
      <c r="AC26" s="17"/>
      <c r="AD26" s="18"/>
      <c r="AE26" s="28"/>
      <c r="AF26" s="20"/>
      <c r="AG26" s="30"/>
      <c r="AH26" s="30"/>
      <c r="AI26" s="29"/>
      <c r="AJ26" s="28"/>
      <c r="AK26" s="17"/>
      <c r="AL26" s="18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3"/>
      <c r="BB26" s="1"/>
      <c r="BC26" s="1"/>
      <c r="BD26" s="1"/>
      <c r="BE26" s="1"/>
      <c r="BF26" s="1"/>
      <c r="BG26" s="1"/>
      <c r="BH26" s="1"/>
      <c r="BI26" s="1"/>
      <c r="BJ26" s="1"/>
      <c r="BK26" s="4"/>
      <c r="BL26" s="20"/>
      <c r="BM26" s="20"/>
      <c r="BN26" s="20"/>
      <c r="BO26" s="20"/>
      <c r="BP26" s="31"/>
      <c r="BQ26" s="31"/>
    </row>
    <row r="27" spans="1:69" x14ac:dyDescent="0.15">
      <c r="A27" s="138">
        <f t="shared" si="14"/>
        <v>43678</v>
      </c>
      <c r="B27" s="148">
        <f t="shared" si="1"/>
        <v>1000</v>
      </c>
      <c r="C27" s="139">
        <f t="shared" si="15"/>
        <v>1000</v>
      </c>
      <c r="D27" s="140">
        <f t="shared" si="16"/>
        <v>5214.2700000000004</v>
      </c>
      <c r="E27" s="124">
        <f t="shared" si="17"/>
        <v>5224.18</v>
      </c>
      <c r="F27" s="141">
        <f t="shared" si="18"/>
        <v>43661</v>
      </c>
      <c r="G27" s="142">
        <f t="shared" si="2"/>
        <v>1.9005536729015393E-3</v>
      </c>
      <c r="H27" s="141">
        <f t="shared" si="19"/>
        <v>43692</v>
      </c>
      <c r="I27" s="141">
        <f t="shared" si="3"/>
        <v>43692</v>
      </c>
      <c r="J27" s="125">
        <f t="shared" si="20"/>
        <v>23</v>
      </c>
      <c r="K27" s="125">
        <f t="shared" si="4"/>
        <v>0</v>
      </c>
      <c r="L27" s="139">
        <f t="shared" si="5"/>
        <v>1</v>
      </c>
      <c r="M27" s="143">
        <f t="shared" si="21"/>
        <v>1</v>
      </c>
      <c r="N27" s="143">
        <v>1</v>
      </c>
      <c r="O27" s="139">
        <f t="shared" si="6"/>
        <v>1</v>
      </c>
      <c r="P27" s="139">
        <f t="shared" si="7"/>
        <v>1000</v>
      </c>
      <c r="Q27" s="144">
        <f t="shared" si="8"/>
        <v>0</v>
      </c>
      <c r="R27" s="145">
        <f t="shared" si="9"/>
        <v>0</v>
      </c>
      <c r="S27" s="139">
        <f t="shared" si="10"/>
        <v>0</v>
      </c>
      <c r="T27" s="146">
        <f t="shared" si="22"/>
        <v>3.5999999999999997E-2</v>
      </c>
      <c r="U27" s="144">
        <f t="shared" si="23"/>
        <v>0</v>
      </c>
      <c r="V27" s="144">
        <v>252</v>
      </c>
      <c r="W27" s="143">
        <f t="shared" si="11"/>
        <v>1</v>
      </c>
      <c r="X27" s="139">
        <f t="shared" si="12"/>
        <v>0</v>
      </c>
      <c r="Y27" s="124">
        <f t="shared" si="13"/>
        <v>0</v>
      </c>
      <c r="Z27" s="147" t="s">
        <v>64</v>
      </c>
      <c r="AA27" s="141">
        <f t="shared" si="24"/>
        <v>44392</v>
      </c>
      <c r="AB27" s="4"/>
      <c r="AC27" s="17"/>
      <c r="AD27" s="18"/>
      <c r="AE27" s="28"/>
      <c r="AF27" s="20"/>
      <c r="AG27" s="30"/>
      <c r="AH27" s="30"/>
      <c r="AI27" s="29"/>
      <c r="AJ27" s="28"/>
      <c r="AK27" s="17"/>
      <c r="AL27" s="18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3"/>
      <c r="BB27" s="1"/>
      <c r="BC27" s="1"/>
      <c r="BD27" s="1"/>
      <c r="BE27" s="1"/>
      <c r="BF27" s="1"/>
      <c r="BG27" s="1"/>
      <c r="BH27" s="1"/>
      <c r="BI27" s="1"/>
      <c r="BJ27" s="1"/>
      <c r="BK27" s="4"/>
      <c r="BL27" s="20"/>
      <c r="BM27" s="20"/>
      <c r="BN27" s="20"/>
      <c r="BO27" s="20"/>
      <c r="BP27" s="31"/>
      <c r="BQ27" s="31"/>
    </row>
    <row r="28" spans="1:69" x14ac:dyDescent="0.15">
      <c r="A28" s="138">
        <f t="shared" si="14"/>
        <v>43679</v>
      </c>
      <c r="B28" s="148">
        <f t="shared" si="1"/>
        <v>1000</v>
      </c>
      <c r="C28" s="139">
        <f t="shared" si="15"/>
        <v>1000</v>
      </c>
      <c r="D28" s="140">
        <f t="shared" si="16"/>
        <v>5214.2700000000004</v>
      </c>
      <c r="E28" s="124">
        <f t="shared" si="17"/>
        <v>5224.18</v>
      </c>
      <c r="F28" s="141">
        <f t="shared" si="18"/>
        <v>43661</v>
      </c>
      <c r="G28" s="142">
        <f t="shared" si="2"/>
        <v>1.9005536729015393E-3</v>
      </c>
      <c r="H28" s="141">
        <f t="shared" si="19"/>
        <v>43692</v>
      </c>
      <c r="I28" s="141">
        <f t="shared" si="3"/>
        <v>43692</v>
      </c>
      <c r="J28" s="125">
        <f t="shared" si="20"/>
        <v>23</v>
      </c>
      <c r="K28" s="125">
        <f t="shared" si="4"/>
        <v>0</v>
      </c>
      <c r="L28" s="139">
        <f t="shared" si="5"/>
        <v>1</v>
      </c>
      <c r="M28" s="143">
        <f t="shared" si="21"/>
        <v>1</v>
      </c>
      <c r="N28" s="143">
        <v>1</v>
      </c>
      <c r="O28" s="139">
        <f t="shared" si="6"/>
        <v>1</v>
      </c>
      <c r="P28" s="139">
        <f t="shared" si="7"/>
        <v>1000</v>
      </c>
      <c r="Q28" s="144">
        <f t="shared" si="8"/>
        <v>0</v>
      </c>
      <c r="R28" s="145">
        <f t="shared" si="9"/>
        <v>0</v>
      </c>
      <c r="S28" s="139">
        <f t="shared" si="10"/>
        <v>0</v>
      </c>
      <c r="T28" s="146">
        <f t="shared" si="22"/>
        <v>3.5999999999999997E-2</v>
      </c>
      <c r="U28" s="144">
        <f t="shared" si="23"/>
        <v>0</v>
      </c>
      <c r="V28" s="144">
        <v>252</v>
      </c>
      <c r="W28" s="143">
        <f t="shared" si="11"/>
        <v>1</v>
      </c>
      <c r="X28" s="139">
        <f t="shared" si="12"/>
        <v>0</v>
      </c>
      <c r="Y28" s="124">
        <f t="shared" si="13"/>
        <v>0</v>
      </c>
      <c r="Z28" s="147" t="s">
        <v>64</v>
      </c>
      <c r="AA28" s="141">
        <f t="shared" si="24"/>
        <v>44392</v>
      </c>
      <c r="AB28" s="4"/>
      <c r="AC28" s="17"/>
      <c r="AD28" s="18"/>
      <c r="AE28" s="28"/>
      <c r="AF28" s="20"/>
      <c r="AG28" s="30"/>
      <c r="AH28" s="30"/>
      <c r="AI28" s="29"/>
      <c r="AJ28" s="28"/>
      <c r="AK28" s="17"/>
      <c r="AL28" s="18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3"/>
      <c r="BB28" s="1"/>
      <c r="BC28" s="1"/>
      <c r="BD28" s="1"/>
      <c r="BE28" s="1"/>
      <c r="BF28" s="1"/>
      <c r="BG28" s="1"/>
      <c r="BH28" s="1"/>
      <c r="BI28" s="1"/>
      <c r="BJ28" s="1"/>
      <c r="BK28" s="4"/>
      <c r="BL28" s="20"/>
      <c r="BM28" s="20"/>
      <c r="BN28" s="20"/>
      <c r="BO28" s="20"/>
      <c r="BP28" s="31"/>
      <c r="BQ28" s="31"/>
    </row>
    <row r="29" spans="1:69" x14ac:dyDescent="0.15">
      <c r="A29" s="138">
        <f t="shared" si="14"/>
        <v>43680</v>
      </c>
      <c r="B29" s="148">
        <f t="shared" si="1"/>
        <v>1000</v>
      </c>
      <c r="C29" s="139">
        <f t="shared" si="15"/>
        <v>1000</v>
      </c>
      <c r="D29" s="140">
        <f t="shared" si="16"/>
        <v>5214.2700000000004</v>
      </c>
      <c r="E29" s="124">
        <f t="shared" si="17"/>
        <v>5224.18</v>
      </c>
      <c r="F29" s="141">
        <f t="shared" si="18"/>
        <v>43661</v>
      </c>
      <c r="G29" s="142">
        <f t="shared" si="2"/>
        <v>1.9005536729015393E-3</v>
      </c>
      <c r="H29" s="141">
        <f t="shared" si="19"/>
        <v>43692</v>
      </c>
      <c r="I29" s="141">
        <f t="shared" si="3"/>
        <v>43692</v>
      </c>
      <c r="J29" s="125">
        <f t="shared" si="20"/>
        <v>23</v>
      </c>
      <c r="K29" s="125">
        <f t="shared" si="4"/>
        <v>0</v>
      </c>
      <c r="L29" s="139">
        <f t="shared" si="5"/>
        <v>1</v>
      </c>
      <c r="M29" s="143">
        <f t="shared" si="21"/>
        <v>1</v>
      </c>
      <c r="N29" s="143">
        <v>1</v>
      </c>
      <c r="O29" s="139">
        <f t="shared" si="6"/>
        <v>1</v>
      </c>
      <c r="P29" s="139">
        <f t="shared" si="7"/>
        <v>1000</v>
      </c>
      <c r="Q29" s="144">
        <f t="shared" si="8"/>
        <v>0</v>
      </c>
      <c r="R29" s="145">
        <f t="shared" si="9"/>
        <v>0</v>
      </c>
      <c r="S29" s="139">
        <f t="shared" si="10"/>
        <v>0</v>
      </c>
      <c r="T29" s="146">
        <f t="shared" si="22"/>
        <v>3.5999999999999997E-2</v>
      </c>
      <c r="U29" s="144">
        <f t="shared" si="23"/>
        <v>0</v>
      </c>
      <c r="V29" s="144">
        <v>252</v>
      </c>
      <c r="W29" s="143">
        <f t="shared" si="11"/>
        <v>1</v>
      </c>
      <c r="X29" s="139">
        <f t="shared" si="12"/>
        <v>0</v>
      </c>
      <c r="Y29" s="124">
        <f t="shared" si="13"/>
        <v>0</v>
      </c>
      <c r="Z29" s="147" t="s">
        <v>64</v>
      </c>
      <c r="AA29" s="141">
        <f t="shared" si="24"/>
        <v>44392</v>
      </c>
      <c r="AB29" s="4"/>
      <c r="AC29" s="17"/>
      <c r="AD29" s="18"/>
      <c r="AE29" s="28"/>
      <c r="AF29" s="20"/>
      <c r="AG29" s="30"/>
      <c r="AH29" s="30"/>
      <c r="AI29" s="29"/>
      <c r="AJ29" s="28"/>
      <c r="AK29" s="17"/>
      <c r="AL29" s="18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3"/>
      <c r="BB29" s="1"/>
      <c r="BC29" s="1"/>
      <c r="BD29" s="1"/>
      <c r="BE29" s="1"/>
      <c r="BF29" s="1"/>
      <c r="BG29" s="1"/>
      <c r="BH29" s="1"/>
      <c r="BI29" s="1"/>
      <c r="BJ29" s="1"/>
      <c r="BK29" s="4"/>
      <c r="BL29" s="20"/>
      <c r="BM29" s="20"/>
      <c r="BN29" s="20"/>
      <c r="BO29" s="20"/>
      <c r="BP29" s="31"/>
      <c r="BQ29" s="31"/>
    </row>
    <row r="30" spans="1:69" x14ac:dyDescent="0.15">
      <c r="A30" s="138">
        <f t="shared" si="14"/>
        <v>43681</v>
      </c>
      <c r="B30" s="148">
        <f t="shared" si="1"/>
        <v>1000</v>
      </c>
      <c r="C30" s="139">
        <f t="shared" si="15"/>
        <v>1000</v>
      </c>
      <c r="D30" s="140">
        <f t="shared" si="16"/>
        <v>5214.2700000000004</v>
      </c>
      <c r="E30" s="124">
        <f t="shared" si="17"/>
        <v>5224.18</v>
      </c>
      <c r="F30" s="141">
        <f t="shared" si="18"/>
        <v>43661</v>
      </c>
      <c r="G30" s="142">
        <f t="shared" si="2"/>
        <v>1.9005536729015393E-3</v>
      </c>
      <c r="H30" s="141">
        <f t="shared" si="19"/>
        <v>43692</v>
      </c>
      <c r="I30" s="141">
        <f t="shared" si="3"/>
        <v>43692</v>
      </c>
      <c r="J30" s="125">
        <f t="shared" si="20"/>
        <v>23</v>
      </c>
      <c r="K30" s="125">
        <f t="shared" si="4"/>
        <v>0</v>
      </c>
      <c r="L30" s="139">
        <f t="shared" si="5"/>
        <v>1</v>
      </c>
      <c r="M30" s="143">
        <f t="shared" si="21"/>
        <v>1</v>
      </c>
      <c r="N30" s="143">
        <v>1</v>
      </c>
      <c r="O30" s="139">
        <f t="shared" si="6"/>
        <v>1</v>
      </c>
      <c r="P30" s="139">
        <f t="shared" si="7"/>
        <v>1000</v>
      </c>
      <c r="Q30" s="144">
        <f t="shared" si="8"/>
        <v>0</v>
      </c>
      <c r="R30" s="145">
        <f t="shared" si="9"/>
        <v>0</v>
      </c>
      <c r="S30" s="139">
        <f t="shared" si="10"/>
        <v>0</v>
      </c>
      <c r="T30" s="146">
        <f t="shared" si="22"/>
        <v>3.5999999999999997E-2</v>
      </c>
      <c r="U30" s="144">
        <f t="shared" si="23"/>
        <v>0</v>
      </c>
      <c r="V30" s="144">
        <v>252</v>
      </c>
      <c r="W30" s="143">
        <f t="shared" si="11"/>
        <v>1</v>
      </c>
      <c r="X30" s="139">
        <f t="shared" si="12"/>
        <v>0</v>
      </c>
      <c r="Y30" s="124">
        <f t="shared" si="13"/>
        <v>0</v>
      </c>
      <c r="Z30" s="147" t="s">
        <v>64</v>
      </c>
      <c r="AA30" s="141">
        <f t="shared" si="24"/>
        <v>44392</v>
      </c>
      <c r="AB30" s="4"/>
      <c r="AC30" s="17"/>
      <c r="AD30" s="18"/>
      <c r="AE30" s="28"/>
      <c r="AF30" s="20"/>
      <c r="AG30" s="30"/>
      <c r="AH30" s="30"/>
      <c r="AI30" s="29"/>
      <c r="AJ30" s="28"/>
      <c r="AK30" s="17"/>
      <c r="AL30" s="18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3"/>
      <c r="BB30" s="1"/>
      <c r="BC30" s="1"/>
      <c r="BD30" s="1"/>
      <c r="BE30" s="1"/>
      <c r="BF30" s="1"/>
      <c r="BG30" s="1"/>
      <c r="BH30" s="1"/>
      <c r="BI30" s="1"/>
      <c r="BJ30" s="1"/>
      <c r="BK30" s="4"/>
      <c r="BL30" s="20"/>
      <c r="BM30" s="20"/>
      <c r="BN30" s="20"/>
      <c r="BO30" s="20"/>
      <c r="BP30" s="31"/>
      <c r="BQ30" s="31"/>
    </row>
    <row r="31" spans="1:69" x14ac:dyDescent="0.15">
      <c r="A31" s="138">
        <f t="shared" si="14"/>
        <v>43682</v>
      </c>
      <c r="B31" s="148">
        <f t="shared" si="1"/>
        <v>1000</v>
      </c>
      <c r="C31" s="139">
        <f t="shared" si="15"/>
        <v>1000</v>
      </c>
      <c r="D31" s="140">
        <f t="shared" si="16"/>
        <v>5214.2700000000004</v>
      </c>
      <c r="E31" s="124">
        <f t="shared" si="17"/>
        <v>5224.18</v>
      </c>
      <c r="F31" s="141">
        <f t="shared" si="18"/>
        <v>43661</v>
      </c>
      <c r="G31" s="142">
        <f t="shared" si="2"/>
        <v>1.9005536729015393E-3</v>
      </c>
      <c r="H31" s="141">
        <f t="shared" si="19"/>
        <v>43692</v>
      </c>
      <c r="I31" s="141">
        <f t="shared" si="3"/>
        <v>43692</v>
      </c>
      <c r="J31" s="125">
        <f t="shared" si="20"/>
        <v>23</v>
      </c>
      <c r="K31" s="125">
        <f t="shared" si="4"/>
        <v>0</v>
      </c>
      <c r="L31" s="139">
        <f t="shared" si="5"/>
        <v>1</v>
      </c>
      <c r="M31" s="143">
        <f t="shared" si="21"/>
        <v>1</v>
      </c>
      <c r="N31" s="143">
        <f t="shared" ref="N31:N94" si="40">IF(I31&gt;I30,N30*M31,N30)</f>
        <v>1</v>
      </c>
      <c r="O31" s="139">
        <f t="shared" si="6"/>
        <v>1</v>
      </c>
      <c r="P31" s="139">
        <f t="shared" si="7"/>
        <v>1000</v>
      </c>
      <c r="Q31" s="144">
        <f t="shared" si="8"/>
        <v>0</v>
      </c>
      <c r="R31" s="145">
        <f t="shared" si="9"/>
        <v>0</v>
      </c>
      <c r="S31" s="139">
        <f t="shared" si="10"/>
        <v>0</v>
      </c>
      <c r="T31" s="146">
        <f t="shared" si="22"/>
        <v>3.5999999999999997E-2</v>
      </c>
      <c r="U31" s="144">
        <f t="shared" si="23"/>
        <v>0</v>
      </c>
      <c r="V31" s="144">
        <v>252</v>
      </c>
      <c r="W31" s="143">
        <f t="shared" si="11"/>
        <v>1</v>
      </c>
      <c r="X31" s="139">
        <f t="shared" si="12"/>
        <v>0</v>
      </c>
      <c r="Y31" s="124">
        <f t="shared" si="13"/>
        <v>0</v>
      </c>
      <c r="Z31" s="147" t="s">
        <v>64</v>
      </c>
      <c r="AA31" s="141">
        <f t="shared" si="24"/>
        <v>44392</v>
      </c>
      <c r="AB31" s="4"/>
      <c r="AC31" s="17"/>
      <c r="AD31" s="18"/>
      <c r="AE31" s="28"/>
      <c r="AF31" s="20"/>
      <c r="AG31" s="30"/>
      <c r="AH31" s="30"/>
      <c r="AI31" s="29"/>
      <c r="AJ31" s="28"/>
      <c r="AK31" s="17"/>
      <c r="AL31" s="18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3"/>
      <c r="BB31" s="1"/>
      <c r="BC31" s="1"/>
      <c r="BD31" s="1"/>
      <c r="BE31" s="1"/>
      <c r="BF31" s="1"/>
      <c r="BG31" s="1"/>
      <c r="BH31" s="1"/>
      <c r="BI31" s="1"/>
      <c r="BJ31" s="1"/>
      <c r="BK31" s="4"/>
      <c r="BL31" s="20"/>
      <c r="BM31" s="20"/>
      <c r="BN31" s="20"/>
      <c r="BO31" s="20"/>
      <c r="BP31" s="31"/>
      <c r="BQ31" s="31"/>
    </row>
    <row r="32" spans="1:69" x14ac:dyDescent="0.15">
      <c r="A32" s="138">
        <f t="shared" si="14"/>
        <v>43683</v>
      </c>
      <c r="B32" s="148">
        <f t="shared" si="1"/>
        <v>1000</v>
      </c>
      <c r="C32" s="139">
        <f t="shared" si="15"/>
        <v>1000</v>
      </c>
      <c r="D32" s="140">
        <f t="shared" si="16"/>
        <v>5214.2700000000004</v>
      </c>
      <c r="E32" s="124">
        <f t="shared" si="17"/>
        <v>5224.18</v>
      </c>
      <c r="F32" s="141">
        <f t="shared" si="18"/>
        <v>43661</v>
      </c>
      <c r="G32" s="142">
        <f t="shared" si="2"/>
        <v>1.9005536729015393E-3</v>
      </c>
      <c r="H32" s="141">
        <f t="shared" si="19"/>
        <v>43692</v>
      </c>
      <c r="I32" s="141">
        <f t="shared" si="3"/>
        <v>43692</v>
      </c>
      <c r="J32" s="125">
        <f t="shared" si="20"/>
        <v>23</v>
      </c>
      <c r="K32" s="125">
        <f t="shared" si="4"/>
        <v>0</v>
      </c>
      <c r="L32" s="139">
        <f t="shared" si="5"/>
        <v>1</v>
      </c>
      <c r="M32" s="143">
        <f t="shared" si="21"/>
        <v>1</v>
      </c>
      <c r="N32" s="143">
        <f t="shared" si="40"/>
        <v>1</v>
      </c>
      <c r="O32" s="139">
        <f t="shared" si="6"/>
        <v>1</v>
      </c>
      <c r="P32" s="139">
        <f t="shared" si="7"/>
        <v>1000</v>
      </c>
      <c r="Q32" s="144">
        <f t="shared" si="8"/>
        <v>0</v>
      </c>
      <c r="R32" s="145">
        <f t="shared" si="9"/>
        <v>0</v>
      </c>
      <c r="S32" s="139">
        <f t="shared" si="10"/>
        <v>0</v>
      </c>
      <c r="T32" s="146">
        <f t="shared" si="22"/>
        <v>3.5999999999999997E-2</v>
      </c>
      <c r="U32" s="144">
        <f t="shared" si="23"/>
        <v>0</v>
      </c>
      <c r="V32" s="144">
        <v>252</v>
      </c>
      <c r="W32" s="143">
        <f t="shared" si="11"/>
        <v>1</v>
      </c>
      <c r="X32" s="139">
        <f t="shared" si="12"/>
        <v>0</v>
      </c>
      <c r="Y32" s="124">
        <f t="shared" si="13"/>
        <v>0</v>
      </c>
      <c r="Z32" s="147" t="s">
        <v>64</v>
      </c>
      <c r="AA32" s="141">
        <f t="shared" si="24"/>
        <v>44392</v>
      </c>
      <c r="AB32" s="4"/>
      <c r="AC32" s="17"/>
      <c r="AD32" s="18"/>
      <c r="AE32" s="28"/>
      <c r="AF32" s="20"/>
      <c r="AG32" s="30"/>
      <c r="AH32" s="30"/>
      <c r="AI32" s="29"/>
      <c r="AJ32" s="28"/>
      <c r="AK32" s="17"/>
      <c r="AL32" s="18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3"/>
      <c r="BB32" s="1"/>
      <c r="BC32" s="1"/>
      <c r="BD32" s="1"/>
      <c r="BE32" s="1"/>
      <c r="BF32" s="1"/>
      <c r="BG32" s="1"/>
      <c r="BH32" s="1"/>
      <c r="BI32" s="1"/>
      <c r="BJ32" s="1"/>
      <c r="BK32" s="4"/>
      <c r="BL32" s="20"/>
      <c r="BM32" s="20"/>
      <c r="BN32" s="20"/>
      <c r="BO32" s="20"/>
      <c r="BP32" s="31"/>
      <c r="BQ32" s="31"/>
    </row>
    <row r="33" spans="1:69" x14ac:dyDescent="0.15">
      <c r="A33" s="138">
        <f t="shared" si="14"/>
        <v>43684</v>
      </c>
      <c r="B33" s="148">
        <f t="shared" si="1"/>
        <v>1000</v>
      </c>
      <c r="C33" s="139">
        <f t="shared" si="15"/>
        <v>1000</v>
      </c>
      <c r="D33" s="140">
        <f t="shared" si="16"/>
        <v>5214.2700000000004</v>
      </c>
      <c r="E33" s="124">
        <f t="shared" si="17"/>
        <v>5224.18</v>
      </c>
      <c r="F33" s="141">
        <f t="shared" si="18"/>
        <v>43661</v>
      </c>
      <c r="G33" s="142">
        <f t="shared" si="2"/>
        <v>1.9005536729015393E-3</v>
      </c>
      <c r="H33" s="141">
        <f t="shared" si="19"/>
        <v>43692</v>
      </c>
      <c r="I33" s="141">
        <f t="shared" si="3"/>
        <v>43692</v>
      </c>
      <c r="J33" s="125">
        <f t="shared" si="20"/>
        <v>23</v>
      </c>
      <c r="K33" s="125">
        <f t="shared" si="4"/>
        <v>0</v>
      </c>
      <c r="L33" s="139">
        <f t="shared" si="5"/>
        <v>1</v>
      </c>
      <c r="M33" s="143">
        <f t="shared" si="21"/>
        <v>1</v>
      </c>
      <c r="N33" s="143">
        <f t="shared" si="40"/>
        <v>1</v>
      </c>
      <c r="O33" s="139">
        <f t="shared" si="6"/>
        <v>1</v>
      </c>
      <c r="P33" s="139">
        <f t="shared" si="7"/>
        <v>1000</v>
      </c>
      <c r="Q33" s="144">
        <f t="shared" si="8"/>
        <v>0</v>
      </c>
      <c r="R33" s="145">
        <f t="shared" si="9"/>
        <v>0</v>
      </c>
      <c r="S33" s="139">
        <f t="shared" si="10"/>
        <v>0</v>
      </c>
      <c r="T33" s="146">
        <f t="shared" si="22"/>
        <v>3.5999999999999997E-2</v>
      </c>
      <c r="U33" s="144">
        <f t="shared" si="23"/>
        <v>0</v>
      </c>
      <c r="V33" s="144">
        <v>252</v>
      </c>
      <c r="W33" s="143">
        <f t="shared" si="11"/>
        <v>1</v>
      </c>
      <c r="X33" s="139">
        <f t="shared" si="12"/>
        <v>0</v>
      </c>
      <c r="Y33" s="124">
        <f t="shared" si="13"/>
        <v>0</v>
      </c>
      <c r="Z33" s="147" t="s">
        <v>64</v>
      </c>
      <c r="AA33" s="141">
        <f t="shared" si="24"/>
        <v>44392</v>
      </c>
      <c r="AB33" s="4"/>
      <c r="AC33" s="17"/>
      <c r="AD33" s="18"/>
      <c r="AE33" s="28"/>
      <c r="AF33" s="20"/>
      <c r="AG33" s="30"/>
      <c r="AH33" s="30"/>
      <c r="AI33" s="29"/>
      <c r="AJ33" s="28"/>
      <c r="AK33" s="17"/>
      <c r="AL33" s="18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3"/>
      <c r="BB33" s="1"/>
      <c r="BC33" s="1"/>
      <c r="BD33" s="1"/>
      <c r="BE33" s="1"/>
      <c r="BF33" s="1"/>
      <c r="BG33" s="1"/>
      <c r="BH33" s="1"/>
      <c r="BI33" s="1"/>
      <c r="BJ33" s="1"/>
      <c r="BK33" s="4"/>
      <c r="BL33" s="20"/>
      <c r="BM33" s="20"/>
      <c r="BN33" s="20"/>
      <c r="BO33" s="20"/>
      <c r="BP33" s="31"/>
      <c r="BQ33" s="31"/>
    </row>
    <row r="34" spans="1:69" x14ac:dyDescent="0.15">
      <c r="A34" s="138">
        <f t="shared" si="14"/>
        <v>43685</v>
      </c>
      <c r="B34" s="148">
        <f t="shared" si="1"/>
        <v>1000.2229175799999</v>
      </c>
      <c r="C34" s="139">
        <f t="shared" si="15"/>
        <v>1000</v>
      </c>
      <c r="D34" s="140">
        <f t="shared" si="16"/>
        <v>5214.2700000000004</v>
      </c>
      <c r="E34" s="124">
        <f t="shared" si="17"/>
        <v>5224.18</v>
      </c>
      <c r="F34" s="141">
        <f t="shared" si="18"/>
        <v>43661</v>
      </c>
      <c r="G34" s="142">
        <f t="shared" si="2"/>
        <v>1.9005536729015393E-3</v>
      </c>
      <c r="H34" s="141">
        <f t="shared" si="19"/>
        <v>43692</v>
      </c>
      <c r="I34" s="141">
        <f t="shared" si="3"/>
        <v>43692</v>
      </c>
      <c r="J34" s="125">
        <f t="shared" si="20"/>
        <v>23</v>
      </c>
      <c r="K34" s="125">
        <f t="shared" si="4"/>
        <v>1</v>
      </c>
      <c r="L34" s="139">
        <f t="shared" si="5"/>
        <v>1.0000825499999999</v>
      </c>
      <c r="M34" s="143">
        <f t="shared" si="21"/>
        <v>1</v>
      </c>
      <c r="N34" s="143">
        <f t="shared" si="40"/>
        <v>1</v>
      </c>
      <c r="O34" s="139">
        <f t="shared" si="6"/>
        <v>1.0000825499999999</v>
      </c>
      <c r="P34" s="139">
        <f t="shared" si="7"/>
        <v>1000.08255</v>
      </c>
      <c r="Q34" s="144">
        <f t="shared" si="8"/>
        <v>0</v>
      </c>
      <c r="R34" s="145">
        <f t="shared" si="9"/>
        <v>0</v>
      </c>
      <c r="S34" s="139">
        <f t="shared" si="10"/>
        <v>0</v>
      </c>
      <c r="T34" s="146">
        <f t="shared" si="22"/>
        <v>3.5999999999999997E-2</v>
      </c>
      <c r="U34" s="144">
        <f t="shared" si="23"/>
        <v>1</v>
      </c>
      <c r="V34" s="144">
        <v>252</v>
      </c>
      <c r="W34" s="143">
        <f t="shared" si="11"/>
        <v>1.000140356</v>
      </c>
      <c r="X34" s="139">
        <f t="shared" si="12"/>
        <v>0.14036757999999999</v>
      </c>
      <c r="Y34" s="124">
        <f t="shared" si="13"/>
        <v>0</v>
      </c>
      <c r="Z34" s="147" t="s">
        <v>64</v>
      </c>
      <c r="AA34" s="141">
        <f t="shared" si="24"/>
        <v>44392</v>
      </c>
      <c r="AB34" s="4"/>
      <c r="AC34" s="17"/>
      <c r="AD34" s="18"/>
      <c r="AE34" s="28"/>
      <c r="AF34" s="20"/>
      <c r="AG34" s="30"/>
      <c r="AH34" s="30"/>
      <c r="AI34" s="29"/>
      <c r="AJ34" s="28"/>
      <c r="AK34" s="17"/>
      <c r="AL34" s="18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3"/>
      <c r="BB34" s="1"/>
      <c r="BC34" s="1"/>
      <c r="BD34" s="1"/>
      <c r="BE34" s="1"/>
      <c r="BF34" s="1"/>
      <c r="BG34" s="1"/>
      <c r="BH34" s="1"/>
      <c r="BI34" s="1"/>
      <c r="BJ34" s="1"/>
      <c r="BK34" s="4"/>
      <c r="BL34" s="20"/>
      <c r="BM34" s="20"/>
      <c r="BN34" s="20"/>
      <c r="BO34" s="20"/>
      <c r="BP34" s="31"/>
      <c r="BQ34" s="31"/>
    </row>
    <row r="35" spans="1:69" x14ac:dyDescent="0.15">
      <c r="A35" s="138">
        <f t="shared" si="14"/>
        <v>43686</v>
      </c>
      <c r="B35" s="148">
        <f t="shared" si="1"/>
        <v>1000.44589735</v>
      </c>
      <c r="C35" s="139">
        <f t="shared" si="15"/>
        <v>1000</v>
      </c>
      <c r="D35" s="140">
        <f t="shared" si="16"/>
        <v>5214.2700000000004</v>
      </c>
      <c r="E35" s="124">
        <f t="shared" si="17"/>
        <v>5224.18</v>
      </c>
      <c r="F35" s="141">
        <f t="shared" si="18"/>
        <v>43661</v>
      </c>
      <c r="G35" s="142">
        <f t="shared" si="2"/>
        <v>1.9005536729015393E-3</v>
      </c>
      <c r="H35" s="141">
        <f t="shared" si="19"/>
        <v>43692</v>
      </c>
      <c r="I35" s="141">
        <f t="shared" si="3"/>
        <v>43692</v>
      </c>
      <c r="J35" s="125">
        <f t="shared" si="20"/>
        <v>23</v>
      </c>
      <c r="K35" s="125">
        <f t="shared" si="4"/>
        <v>2</v>
      </c>
      <c r="L35" s="139">
        <f t="shared" si="5"/>
        <v>1.0001651199999999</v>
      </c>
      <c r="M35" s="143">
        <f t="shared" si="21"/>
        <v>1</v>
      </c>
      <c r="N35" s="143">
        <f t="shared" si="40"/>
        <v>1</v>
      </c>
      <c r="O35" s="139">
        <f t="shared" si="6"/>
        <v>1.0001651199999999</v>
      </c>
      <c r="P35" s="139">
        <f t="shared" si="7"/>
        <v>1000.16512</v>
      </c>
      <c r="Q35" s="144">
        <f t="shared" si="8"/>
        <v>0</v>
      </c>
      <c r="R35" s="145">
        <f t="shared" si="9"/>
        <v>0</v>
      </c>
      <c r="S35" s="139">
        <f t="shared" si="10"/>
        <v>0</v>
      </c>
      <c r="T35" s="146">
        <f t="shared" si="22"/>
        <v>3.5999999999999997E-2</v>
      </c>
      <c r="U35" s="144">
        <f t="shared" si="23"/>
        <v>2</v>
      </c>
      <c r="V35" s="144">
        <v>252</v>
      </c>
      <c r="W35" s="143">
        <f t="shared" si="11"/>
        <v>1.0002807309999999</v>
      </c>
      <c r="X35" s="139">
        <f t="shared" si="12"/>
        <v>0.28077734999999998</v>
      </c>
      <c r="Y35" s="124">
        <f t="shared" si="13"/>
        <v>0</v>
      </c>
      <c r="Z35" s="147" t="s">
        <v>64</v>
      </c>
      <c r="AA35" s="141">
        <f t="shared" si="24"/>
        <v>44392</v>
      </c>
      <c r="AB35" s="4"/>
      <c r="AC35" s="17"/>
      <c r="AD35" s="18"/>
      <c r="AE35" s="28"/>
      <c r="AF35" s="20"/>
      <c r="AG35" s="30"/>
      <c r="AH35" s="30"/>
      <c r="AI35" s="29"/>
      <c r="AJ35" s="28"/>
      <c r="AK35" s="17"/>
      <c r="AL35" s="18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3"/>
      <c r="BB35" s="1"/>
      <c r="BC35" s="1"/>
      <c r="BD35" s="1"/>
      <c r="BE35" s="1"/>
      <c r="BF35" s="1"/>
      <c r="BG35" s="1"/>
      <c r="BH35" s="1"/>
      <c r="BI35" s="1"/>
      <c r="BJ35" s="1"/>
      <c r="BK35" s="4"/>
      <c r="BL35" s="20"/>
      <c r="BM35" s="20"/>
      <c r="BN35" s="20"/>
      <c r="BO35" s="20"/>
      <c r="BP35" s="31"/>
      <c r="BQ35" s="31"/>
    </row>
    <row r="36" spans="1:69" x14ac:dyDescent="0.15">
      <c r="A36" s="138">
        <f t="shared" si="14"/>
        <v>43687</v>
      </c>
      <c r="B36" s="148">
        <f t="shared" si="1"/>
        <v>1000.6689203000001</v>
      </c>
      <c r="C36" s="139">
        <f t="shared" si="15"/>
        <v>1000</v>
      </c>
      <c r="D36" s="140">
        <f t="shared" si="16"/>
        <v>5214.2700000000004</v>
      </c>
      <c r="E36" s="124">
        <f t="shared" si="17"/>
        <v>5224.18</v>
      </c>
      <c r="F36" s="141">
        <f t="shared" si="18"/>
        <v>43661</v>
      </c>
      <c r="G36" s="142">
        <f t="shared" si="2"/>
        <v>1.9005536729015393E-3</v>
      </c>
      <c r="H36" s="141">
        <f t="shared" si="19"/>
        <v>43692</v>
      </c>
      <c r="I36" s="141">
        <f t="shared" si="3"/>
        <v>43692</v>
      </c>
      <c r="J36" s="125">
        <f t="shared" si="20"/>
        <v>23</v>
      </c>
      <c r="K36" s="125">
        <f t="shared" si="4"/>
        <v>3</v>
      </c>
      <c r="L36" s="139">
        <f t="shared" si="5"/>
        <v>1.0002476899999999</v>
      </c>
      <c r="M36" s="143">
        <f t="shared" si="21"/>
        <v>1</v>
      </c>
      <c r="N36" s="143">
        <f t="shared" si="40"/>
        <v>1</v>
      </c>
      <c r="O36" s="139">
        <f t="shared" si="6"/>
        <v>1.0002476899999999</v>
      </c>
      <c r="P36" s="139">
        <f t="shared" si="7"/>
        <v>1000.24769</v>
      </c>
      <c r="Q36" s="144">
        <f t="shared" si="8"/>
        <v>0</v>
      </c>
      <c r="R36" s="145">
        <f t="shared" si="9"/>
        <v>0</v>
      </c>
      <c r="S36" s="139">
        <f t="shared" si="10"/>
        <v>0</v>
      </c>
      <c r="T36" s="146">
        <f t="shared" si="22"/>
        <v>3.5999999999999997E-2</v>
      </c>
      <c r="U36" s="144">
        <f t="shared" si="23"/>
        <v>3</v>
      </c>
      <c r="V36" s="144">
        <v>252</v>
      </c>
      <c r="W36" s="143">
        <f t="shared" si="11"/>
        <v>1.000421126</v>
      </c>
      <c r="X36" s="139">
        <f t="shared" si="12"/>
        <v>0.4212303</v>
      </c>
      <c r="Y36" s="124">
        <f t="shared" si="13"/>
        <v>0</v>
      </c>
      <c r="Z36" s="147" t="s">
        <v>64</v>
      </c>
      <c r="AA36" s="141">
        <f t="shared" si="24"/>
        <v>44392</v>
      </c>
      <c r="AB36" s="4"/>
      <c r="AC36" s="17"/>
      <c r="AD36" s="18"/>
      <c r="AE36" s="28"/>
      <c r="AF36" s="20"/>
      <c r="AG36" s="30"/>
      <c r="AH36" s="30"/>
      <c r="AI36" s="29"/>
      <c r="AJ36" s="28"/>
      <c r="AK36" s="17"/>
      <c r="AL36" s="18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3"/>
      <c r="BB36" s="1"/>
      <c r="BC36" s="1"/>
      <c r="BD36" s="1"/>
      <c r="BE36" s="1"/>
      <c r="BF36" s="1"/>
      <c r="BG36" s="1"/>
      <c r="BH36" s="1"/>
      <c r="BI36" s="1"/>
      <c r="BJ36" s="1"/>
      <c r="BK36" s="4"/>
      <c r="BL36" s="20"/>
      <c r="BM36" s="20"/>
      <c r="BN36" s="20"/>
      <c r="BO36" s="20"/>
      <c r="BP36" s="31"/>
      <c r="BQ36" s="31"/>
    </row>
    <row r="37" spans="1:69" x14ac:dyDescent="0.15">
      <c r="A37" s="138">
        <f t="shared" si="14"/>
        <v>43688</v>
      </c>
      <c r="B37" s="148">
        <f t="shared" si="1"/>
        <v>1000.6689203000001</v>
      </c>
      <c r="C37" s="139">
        <f t="shared" si="15"/>
        <v>1000</v>
      </c>
      <c r="D37" s="140">
        <f t="shared" si="16"/>
        <v>5214.2700000000004</v>
      </c>
      <c r="E37" s="124">
        <f t="shared" si="17"/>
        <v>5224.18</v>
      </c>
      <c r="F37" s="141">
        <f t="shared" si="18"/>
        <v>43661</v>
      </c>
      <c r="G37" s="142">
        <f t="shared" si="2"/>
        <v>1.9005536729015393E-3</v>
      </c>
      <c r="H37" s="141">
        <f t="shared" si="19"/>
        <v>43692</v>
      </c>
      <c r="I37" s="141">
        <f t="shared" si="3"/>
        <v>43692</v>
      </c>
      <c r="J37" s="125">
        <f t="shared" si="20"/>
        <v>23</v>
      </c>
      <c r="K37" s="125">
        <f t="shared" si="4"/>
        <v>3</v>
      </c>
      <c r="L37" s="139">
        <f t="shared" si="5"/>
        <v>1.0002476899999999</v>
      </c>
      <c r="M37" s="143">
        <f t="shared" si="21"/>
        <v>1</v>
      </c>
      <c r="N37" s="143">
        <f t="shared" si="40"/>
        <v>1</v>
      </c>
      <c r="O37" s="139">
        <f t="shared" si="6"/>
        <v>1.0002476899999999</v>
      </c>
      <c r="P37" s="139">
        <f t="shared" si="7"/>
        <v>1000.24769</v>
      </c>
      <c r="Q37" s="144">
        <f t="shared" si="8"/>
        <v>0</v>
      </c>
      <c r="R37" s="145">
        <f t="shared" si="9"/>
        <v>0</v>
      </c>
      <c r="S37" s="139">
        <f t="shared" si="10"/>
        <v>0</v>
      </c>
      <c r="T37" s="146">
        <f t="shared" si="22"/>
        <v>3.5999999999999997E-2</v>
      </c>
      <c r="U37" s="144">
        <f t="shared" ref="U37:U100" si="41">IF(Q36&gt;0,1,IF(K37=K36,U36,U36+1))</f>
        <v>3</v>
      </c>
      <c r="V37" s="144">
        <v>252</v>
      </c>
      <c r="W37" s="143">
        <f t="shared" si="11"/>
        <v>1.000421126</v>
      </c>
      <c r="X37" s="139">
        <f t="shared" si="12"/>
        <v>0.4212303</v>
      </c>
      <c r="Y37" s="124">
        <f t="shared" si="13"/>
        <v>0</v>
      </c>
      <c r="Z37" s="147" t="s">
        <v>64</v>
      </c>
      <c r="AA37" s="141">
        <f t="shared" si="24"/>
        <v>44392</v>
      </c>
      <c r="AB37" s="4"/>
      <c r="AC37" s="17"/>
      <c r="AD37" s="18"/>
      <c r="AE37" s="28"/>
      <c r="AF37" s="20"/>
      <c r="AG37" s="30"/>
      <c r="AH37" s="30"/>
      <c r="AI37" s="29"/>
      <c r="AJ37" s="28"/>
      <c r="AK37" s="17"/>
      <c r="AL37" s="18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3"/>
      <c r="BB37" s="1"/>
      <c r="BC37" s="1"/>
      <c r="BD37" s="1"/>
      <c r="BE37" s="1"/>
      <c r="BF37" s="1"/>
      <c r="BG37" s="1"/>
      <c r="BH37" s="1"/>
      <c r="BI37" s="1"/>
      <c r="BJ37" s="1"/>
      <c r="BK37" s="4"/>
      <c r="BL37" s="20"/>
      <c r="BM37" s="20"/>
      <c r="BN37" s="20"/>
      <c r="BO37" s="20"/>
      <c r="BP37" s="31"/>
      <c r="BQ37" s="31"/>
    </row>
    <row r="38" spans="1:69" x14ac:dyDescent="0.15">
      <c r="A38" s="138">
        <f t="shared" si="14"/>
        <v>43689</v>
      </c>
      <c r="B38" s="148">
        <f t="shared" si="1"/>
        <v>1000.6689203000001</v>
      </c>
      <c r="C38" s="139">
        <f t="shared" si="15"/>
        <v>1000</v>
      </c>
      <c r="D38" s="140">
        <f t="shared" si="16"/>
        <v>5214.2700000000004</v>
      </c>
      <c r="E38" s="124">
        <f t="shared" si="17"/>
        <v>5224.18</v>
      </c>
      <c r="F38" s="141">
        <f t="shared" si="18"/>
        <v>43661</v>
      </c>
      <c r="G38" s="142">
        <f t="shared" si="2"/>
        <v>1.9005536729015393E-3</v>
      </c>
      <c r="H38" s="141">
        <f t="shared" si="19"/>
        <v>43692</v>
      </c>
      <c r="I38" s="141">
        <f t="shared" si="3"/>
        <v>43692</v>
      </c>
      <c r="J38" s="125">
        <f t="shared" si="20"/>
        <v>23</v>
      </c>
      <c r="K38" s="125">
        <f t="shared" si="4"/>
        <v>3</v>
      </c>
      <c r="L38" s="139">
        <f t="shared" si="5"/>
        <v>1.0002476899999999</v>
      </c>
      <c r="M38" s="143">
        <f t="shared" si="21"/>
        <v>1</v>
      </c>
      <c r="N38" s="143">
        <f t="shared" si="40"/>
        <v>1</v>
      </c>
      <c r="O38" s="139">
        <f t="shared" si="6"/>
        <v>1.0002476899999999</v>
      </c>
      <c r="P38" s="139">
        <f t="shared" si="7"/>
        <v>1000.24769</v>
      </c>
      <c r="Q38" s="144">
        <f t="shared" si="8"/>
        <v>0</v>
      </c>
      <c r="R38" s="145">
        <f t="shared" si="9"/>
        <v>0</v>
      </c>
      <c r="S38" s="139">
        <f t="shared" si="10"/>
        <v>0</v>
      </c>
      <c r="T38" s="146">
        <f t="shared" si="22"/>
        <v>3.5999999999999997E-2</v>
      </c>
      <c r="U38" s="144">
        <f t="shared" si="41"/>
        <v>3</v>
      </c>
      <c r="V38" s="144">
        <v>252</v>
      </c>
      <c r="W38" s="143">
        <f t="shared" si="11"/>
        <v>1.000421126</v>
      </c>
      <c r="X38" s="139">
        <f t="shared" si="12"/>
        <v>0.4212303</v>
      </c>
      <c r="Y38" s="124">
        <f t="shared" si="13"/>
        <v>0</v>
      </c>
      <c r="Z38" s="147" t="s">
        <v>64</v>
      </c>
      <c r="AA38" s="141">
        <f t="shared" si="24"/>
        <v>44392</v>
      </c>
      <c r="AB38" s="4"/>
      <c r="AC38" s="17"/>
      <c r="AD38" s="18"/>
      <c r="AE38" s="28"/>
      <c r="AF38" s="20"/>
      <c r="AG38" s="30"/>
      <c r="AH38" s="30"/>
      <c r="AI38" s="29"/>
      <c r="AJ38" s="28"/>
      <c r="AK38" s="17"/>
      <c r="AL38" s="18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3"/>
      <c r="BB38" s="1"/>
      <c r="BC38" s="1"/>
      <c r="BD38" s="1"/>
      <c r="BE38" s="1"/>
      <c r="BF38" s="1"/>
      <c r="BG38" s="1"/>
      <c r="BH38" s="1"/>
      <c r="BI38" s="1"/>
      <c r="BJ38" s="1"/>
      <c r="BK38" s="4"/>
      <c r="BL38" s="20"/>
      <c r="BM38" s="20"/>
      <c r="BN38" s="20"/>
      <c r="BO38" s="20"/>
      <c r="BP38" s="31"/>
      <c r="BQ38" s="31"/>
    </row>
    <row r="39" spans="1:69" x14ac:dyDescent="0.15">
      <c r="A39" s="138">
        <f t="shared" si="14"/>
        <v>43690</v>
      </c>
      <c r="B39" s="148">
        <f t="shared" si="1"/>
        <v>1000.8919964600001</v>
      </c>
      <c r="C39" s="139">
        <f t="shared" si="15"/>
        <v>1000</v>
      </c>
      <c r="D39" s="140">
        <f t="shared" si="16"/>
        <v>5214.2700000000004</v>
      </c>
      <c r="E39" s="124">
        <f t="shared" si="17"/>
        <v>5224.18</v>
      </c>
      <c r="F39" s="141">
        <f t="shared" si="18"/>
        <v>43661</v>
      </c>
      <c r="G39" s="142">
        <f t="shared" si="2"/>
        <v>1.9005536729015393E-3</v>
      </c>
      <c r="H39" s="141">
        <f t="shared" si="19"/>
        <v>43692</v>
      </c>
      <c r="I39" s="141">
        <f t="shared" si="3"/>
        <v>43692</v>
      </c>
      <c r="J39" s="125">
        <f t="shared" si="20"/>
        <v>23</v>
      </c>
      <c r="K39" s="125">
        <f t="shared" si="4"/>
        <v>4</v>
      </c>
      <c r="L39" s="139">
        <f t="shared" si="5"/>
        <v>1.0003302700000001</v>
      </c>
      <c r="M39" s="143">
        <f t="shared" si="21"/>
        <v>1</v>
      </c>
      <c r="N39" s="143">
        <f t="shared" si="40"/>
        <v>1</v>
      </c>
      <c r="O39" s="139">
        <f t="shared" si="6"/>
        <v>1.0003302700000001</v>
      </c>
      <c r="P39" s="139">
        <f t="shared" si="7"/>
        <v>1000.33027</v>
      </c>
      <c r="Q39" s="144">
        <f t="shared" si="8"/>
        <v>0</v>
      </c>
      <c r="R39" s="145">
        <f t="shared" si="9"/>
        <v>0</v>
      </c>
      <c r="S39" s="139">
        <f t="shared" si="10"/>
        <v>0</v>
      </c>
      <c r="T39" s="146">
        <f t="shared" si="22"/>
        <v>3.5999999999999997E-2</v>
      </c>
      <c r="U39" s="144">
        <f t="shared" si="41"/>
        <v>4</v>
      </c>
      <c r="V39" s="144">
        <v>252</v>
      </c>
      <c r="W39" s="143">
        <f t="shared" si="11"/>
        <v>1.0005615409999999</v>
      </c>
      <c r="X39" s="139">
        <f t="shared" si="12"/>
        <v>0.56172646000000004</v>
      </c>
      <c r="Y39" s="124">
        <f t="shared" si="13"/>
        <v>0</v>
      </c>
      <c r="Z39" s="147" t="s">
        <v>64</v>
      </c>
      <c r="AA39" s="141">
        <f t="shared" si="24"/>
        <v>44392</v>
      </c>
      <c r="AB39" s="4"/>
      <c r="AC39" s="17"/>
      <c r="AD39" s="18"/>
      <c r="AE39" s="28"/>
      <c r="AF39" s="20"/>
      <c r="AG39" s="30"/>
      <c r="AH39" s="30"/>
      <c r="AI39" s="29"/>
      <c r="AJ39" s="28"/>
      <c r="AK39" s="17"/>
      <c r="AL39" s="18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3"/>
      <c r="BB39" s="1"/>
      <c r="BC39" s="1"/>
      <c r="BD39" s="1"/>
      <c r="BE39" s="1"/>
      <c r="BF39" s="1"/>
      <c r="BG39" s="1"/>
      <c r="BH39" s="1"/>
      <c r="BI39" s="1"/>
      <c r="BJ39" s="1"/>
      <c r="BK39" s="4"/>
      <c r="BL39" s="20"/>
      <c r="BM39" s="20"/>
      <c r="BN39" s="20"/>
      <c r="BO39" s="20"/>
      <c r="BP39" s="31"/>
      <c r="BQ39" s="31"/>
    </row>
    <row r="40" spans="1:69" x14ac:dyDescent="0.15">
      <c r="A40" s="138">
        <f t="shared" si="14"/>
        <v>43691</v>
      </c>
      <c r="B40" s="148">
        <f t="shared" si="1"/>
        <v>1001.11511481</v>
      </c>
      <c r="C40" s="139">
        <f t="shared" si="15"/>
        <v>1000</v>
      </c>
      <c r="D40" s="140">
        <f t="shared" si="16"/>
        <v>5214.2700000000004</v>
      </c>
      <c r="E40" s="124">
        <f t="shared" si="17"/>
        <v>5224.18</v>
      </c>
      <c r="F40" s="141">
        <f t="shared" si="18"/>
        <v>43661</v>
      </c>
      <c r="G40" s="142">
        <f t="shared" si="2"/>
        <v>1.9005536729015393E-3</v>
      </c>
      <c r="H40" s="141">
        <f t="shared" si="19"/>
        <v>43692</v>
      </c>
      <c r="I40" s="141">
        <f t="shared" si="3"/>
        <v>43692</v>
      </c>
      <c r="J40" s="125">
        <f t="shared" si="20"/>
        <v>23</v>
      </c>
      <c r="K40" s="125">
        <f t="shared" si="4"/>
        <v>5</v>
      </c>
      <c r="L40" s="139">
        <f t="shared" si="5"/>
        <v>1.00041285</v>
      </c>
      <c r="M40" s="143">
        <f t="shared" si="21"/>
        <v>1</v>
      </c>
      <c r="N40" s="143">
        <f t="shared" si="40"/>
        <v>1</v>
      </c>
      <c r="O40" s="139">
        <f t="shared" si="6"/>
        <v>1.00041285</v>
      </c>
      <c r="P40" s="139">
        <f t="shared" si="7"/>
        <v>1000.41285</v>
      </c>
      <c r="Q40" s="144">
        <f t="shared" si="8"/>
        <v>0</v>
      </c>
      <c r="R40" s="145">
        <f t="shared" si="9"/>
        <v>0</v>
      </c>
      <c r="S40" s="139">
        <f t="shared" si="10"/>
        <v>0</v>
      </c>
      <c r="T40" s="146">
        <f t="shared" si="22"/>
        <v>3.5999999999999997E-2</v>
      </c>
      <c r="U40" s="144">
        <f t="shared" si="41"/>
        <v>5</v>
      </c>
      <c r="V40" s="144">
        <v>252</v>
      </c>
      <c r="W40" s="143">
        <f t="shared" si="11"/>
        <v>1.0007019749999999</v>
      </c>
      <c r="X40" s="139">
        <f t="shared" si="12"/>
        <v>0.70226480999999996</v>
      </c>
      <c r="Y40" s="124">
        <f t="shared" si="13"/>
        <v>0</v>
      </c>
      <c r="Z40" s="147" t="s">
        <v>64</v>
      </c>
      <c r="AA40" s="141">
        <f t="shared" si="24"/>
        <v>44392</v>
      </c>
      <c r="AB40" s="4"/>
      <c r="AC40" s="17"/>
      <c r="AD40" s="18"/>
      <c r="AE40" s="28"/>
      <c r="AF40" s="20"/>
      <c r="AG40" s="30"/>
      <c r="AH40" s="30"/>
      <c r="AI40" s="29"/>
      <c r="AJ40" s="28"/>
      <c r="AK40" s="17"/>
      <c r="AL40" s="18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3"/>
      <c r="BB40" s="1"/>
      <c r="BC40" s="1"/>
      <c r="BD40" s="1"/>
      <c r="BE40" s="1"/>
      <c r="BF40" s="1"/>
      <c r="BG40" s="1"/>
      <c r="BH40" s="1"/>
      <c r="BI40" s="1"/>
      <c r="BJ40" s="1"/>
      <c r="BK40" s="4"/>
      <c r="BL40" s="20"/>
      <c r="BM40" s="20"/>
      <c r="BN40" s="20"/>
      <c r="BO40" s="20"/>
      <c r="BP40" s="31"/>
      <c r="BQ40" s="31"/>
    </row>
    <row r="41" spans="1:69" x14ac:dyDescent="0.15">
      <c r="A41" s="126">
        <f t="shared" si="14"/>
        <v>43692</v>
      </c>
      <c r="B41" s="149">
        <f t="shared" si="1"/>
        <v>1001.33828637</v>
      </c>
      <c r="C41" s="127">
        <f t="shared" si="15"/>
        <v>1000</v>
      </c>
      <c r="D41" s="128">
        <f t="shared" si="16"/>
        <v>5214.2700000000004</v>
      </c>
      <c r="E41" s="129">
        <f t="shared" si="17"/>
        <v>5224.18</v>
      </c>
      <c r="F41" s="130">
        <f t="shared" si="18"/>
        <v>43661</v>
      </c>
      <c r="G41" s="131">
        <f t="shared" si="2"/>
        <v>1.9005536729015393E-3</v>
      </c>
      <c r="H41" s="130">
        <f t="shared" si="19"/>
        <v>43724</v>
      </c>
      <c r="I41" s="130">
        <f t="shared" si="3"/>
        <v>43692</v>
      </c>
      <c r="J41" s="132">
        <f t="shared" si="20"/>
        <v>23</v>
      </c>
      <c r="K41" s="132">
        <f t="shared" si="4"/>
        <v>6</v>
      </c>
      <c r="L41" s="127">
        <f t="shared" si="5"/>
        <v>1.0004954399999999</v>
      </c>
      <c r="M41" s="133">
        <f t="shared" si="21"/>
        <v>1</v>
      </c>
      <c r="N41" s="133">
        <f t="shared" si="40"/>
        <v>1</v>
      </c>
      <c r="O41" s="127">
        <f t="shared" ref="O41:O104" si="42">TRUNC(TRUNC((L41*N41),15),8)</f>
        <v>1.0004954399999999</v>
      </c>
      <c r="P41" s="127">
        <f t="shared" si="7"/>
        <v>1000.49544</v>
      </c>
      <c r="Q41" s="134">
        <f t="shared" si="8"/>
        <v>0</v>
      </c>
      <c r="R41" s="135">
        <f t="shared" si="9"/>
        <v>0</v>
      </c>
      <c r="S41" s="127">
        <f t="shared" si="10"/>
        <v>0</v>
      </c>
      <c r="T41" s="136">
        <f t="shared" si="22"/>
        <v>3.5999999999999997E-2</v>
      </c>
      <c r="U41" s="134">
        <f t="shared" si="41"/>
        <v>6</v>
      </c>
      <c r="V41" s="134">
        <v>252</v>
      </c>
      <c r="W41" s="133">
        <f t="shared" si="11"/>
        <v>1.000842429</v>
      </c>
      <c r="X41" s="127">
        <f t="shared" si="12"/>
        <v>0.84284636999999996</v>
      </c>
      <c r="Y41" s="129">
        <f t="shared" si="13"/>
        <v>0</v>
      </c>
      <c r="Z41" s="137" t="s">
        <v>64</v>
      </c>
      <c r="AA41" s="130">
        <f t="shared" si="24"/>
        <v>44392</v>
      </c>
      <c r="AB41" s="4"/>
      <c r="AC41" s="17"/>
      <c r="AD41" s="18"/>
      <c r="AE41" s="28"/>
      <c r="AF41" s="20"/>
      <c r="AG41" s="30"/>
      <c r="AH41" s="30"/>
      <c r="AI41" s="29"/>
      <c r="AJ41" s="28"/>
      <c r="AK41" s="17"/>
      <c r="AL41" s="18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3"/>
      <c r="BB41" s="1"/>
      <c r="BC41" s="1"/>
      <c r="BD41" s="1"/>
      <c r="BE41" s="1"/>
      <c r="BF41" s="1"/>
      <c r="BG41" s="1"/>
      <c r="BH41" s="1"/>
      <c r="BI41" s="1"/>
      <c r="BJ41" s="1"/>
      <c r="BK41" s="4"/>
      <c r="BL41" s="20"/>
      <c r="BM41" s="20"/>
      <c r="BN41" s="20"/>
      <c r="BO41" s="20"/>
      <c r="BP41" s="31"/>
      <c r="BQ41" s="31"/>
    </row>
    <row r="42" spans="1:69" x14ac:dyDescent="0.15">
      <c r="A42" s="138">
        <f t="shared" si="14"/>
        <v>43693</v>
      </c>
      <c r="B42" s="148">
        <f t="shared" si="1"/>
        <v>1001.52889913</v>
      </c>
      <c r="C42" s="139">
        <f t="shared" si="15"/>
        <v>1000</v>
      </c>
      <c r="D42" s="140">
        <f t="shared" si="16"/>
        <v>5224.18</v>
      </c>
      <c r="E42" s="124">
        <f>IF(K42=1,VLOOKUP(A41,[1]Plan1!$BO$80:$BQ$314,3),E41)</f>
        <v>5229.93</v>
      </c>
      <c r="F42" s="141">
        <f t="shared" si="18"/>
        <v>43693</v>
      </c>
      <c r="G42" s="142">
        <f t="shared" si="2"/>
        <v>1.1006512026767723E-3</v>
      </c>
      <c r="H42" s="141">
        <f t="shared" si="19"/>
        <v>43724</v>
      </c>
      <c r="I42" s="141">
        <f t="shared" si="3"/>
        <v>43724</v>
      </c>
      <c r="J42" s="125">
        <f t="shared" si="20"/>
        <v>22</v>
      </c>
      <c r="K42" s="125">
        <f>(J42-(NETWORKDAYS(A42,I42,AD$118:AD$502)-1))</f>
        <v>1</v>
      </c>
      <c r="L42" s="139">
        <f t="shared" si="5"/>
        <v>1.0000500000000001</v>
      </c>
      <c r="M42" s="143">
        <f t="shared" ref="M42:M105" si="43">IF(I42&gt;I41,L41,M41)</f>
        <v>1.0004954399999999</v>
      </c>
      <c r="N42" s="143">
        <f t="shared" si="40"/>
        <v>1.0004954399999999</v>
      </c>
      <c r="O42" s="139">
        <f t="shared" si="42"/>
        <v>1.0005454600000001</v>
      </c>
      <c r="P42" s="139">
        <f t="shared" si="7"/>
        <v>1000.54546</v>
      </c>
      <c r="Q42" s="144">
        <f t="shared" si="8"/>
        <v>0</v>
      </c>
      <c r="R42" s="145">
        <f t="shared" si="9"/>
        <v>0</v>
      </c>
      <c r="S42" s="139">
        <f t="shared" si="10"/>
        <v>0</v>
      </c>
      <c r="T42" s="146">
        <f t="shared" si="22"/>
        <v>3.5999999999999997E-2</v>
      </c>
      <c r="U42" s="144">
        <f t="shared" si="41"/>
        <v>7</v>
      </c>
      <c r="V42" s="144">
        <v>252</v>
      </c>
      <c r="W42" s="143">
        <f t="shared" si="11"/>
        <v>1.0009829029999999</v>
      </c>
      <c r="X42" s="139">
        <f t="shared" si="12"/>
        <v>0.98343913000000005</v>
      </c>
      <c r="Y42" s="124">
        <f t="shared" si="13"/>
        <v>0</v>
      </c>
      <c r="Z42" s="147" t="s">
        <v>64</v>
      </c>
      <c r="AA42" s="141">
        <f t="shared" si="24"/>
        <v>44392</v>
      </c>
      <c r="AB42" s="4"/>
      <c r="AC42" s="17"/>
      <c r="AD42" s="18"/>
      <c r="AE42" s="28"/>
      <c r="AF42" s="20"/>
      <c r="AG42" s="30"/>
      <c r="AH42" s="30"/>
      <c r="AI42" s="29"/>
      <c r="AJ42" s="28"/>
      <c r="AK42" s="17"/>
      <c r="AL42" s="18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3"/>
      <c r="BL42" s="34"/>
      <c r="BM42" s="34"/>
      <c r="BN42" s="34"/>
      <c r="BO42" s="34"/>
      <c r="BP42" s="34"/>
      <c r="BQ42" s="34"/>
    </row>
    <row r="43" spans="1:69" x14ac:dyDescent="0.15">
      <c r="A43" s="138">
        <f t="shared" si="14"/>
        <v>43694</v>
      </c>
      <c r="B43" s="148">
        <f t="shared" si="1"/>
        <v>1001.71954596</v>
      </c>
      <c r="C43" s="139">
        <f t="shared" si="15"/>
        <v>1000</v>
      </c>
      <c r="D43" s="140">
        <f t="shared" si="16"/>
        <v>5224.18</v>
      </c>
      <c r="E43" s="124">
        <f>IF(K43=1,VLOOKUP(A42,[1]Plan1!$BO$80:$BQ$314,3),E42)</f>
        <v>5229.93</v>
      </c>
      <c r="F43" s="141">
        <f t="shared" si="18"/>
        <v>43693</v>
      </c>
      <c r="G43" s="142">
        <f t="shared" si="2"/>
        <v>1.1006512026767723E-3</v>
      </c>
      <c r="H43" s="141">
        <f t="shared" si="19"/>
        <v>43724</v>
      </c>
      <c r="I43" s="141">
        <f t="shared" si="3"/>
        <v>43724</v>
      </c>
      <c r="J43" s="125">
        <f t="shared" si="20"/>
        <v>22</v>
      </c>
      <c r="K43" s="125">
        <f>(J43-(NETWORKDAYS(A43,I43,AD$118:AD$502)-1))</f>
        <v>2</v>
      </c>
      <c r="L43" s="139">
        <f t="shared" si="5"/>
        <v>1.0001</v>
      </c>
      <c r="M43" s="143">
        <f t="shared" si="43"/>
        <v>1.0004954399999999</v>
      </c>
      <c r="N43" s="143">
        <f t="shared" si="40"/>
        <v>1.0004954399999999</v>
      </c>
      <c r="O43" s="139">
        <f t="shared" si="42"/>
        <v>1.0005954800000001</v>
      </c>
      <c r="P43" s="139">
        <f t="shared" si="7"/>
        <v>1000.59548</v>
      </c>
      <c r="Q43" s="144">
        <f t="shared" si="8"/>
        <v>0</v>
      </c>
      <c r="R43" s="145">
        <f t="shared" si="9"/>
        <v>0</v>
      </c>
      <c r="S43" s="139">
        <f t="shared" si="10"/>
        <v>0</v>
      </c>
      <c r="T43" s="146">
        <f t="shared" si="22"/>
        <v>3.5999999999999997E-2</v>
      </c>
      <c r="U43" s="144">
        <f t="shared" si="41"/>
        <v>8</v>
      </c>
      <c r="V43" s="144">
        <v>252</v>
      </c>
      <c r="W43" s="143">
        <f t="shared" si="11"/>
        <v>1.001123397</v>
      </c>
      <c r="X43" s="139">
        <f t="shared" si="12"/>
        <v>1.12406596</v>
      </c>
      <c r="Y43" s="124">
        <f t="shared" si="13"/>
        <v>0</v>
      </c>
      <c r="Z43" s="147" t="s">
        <v>64</v>
      </c>
      <c r="AA43" s="141">
        <f t="shared" si="24"/>
        <v>44392</v>
      </c>
      <c r="AB43" s="4"/>
      <c r="AC43" s="17"/>
      <c r="AD43" s="18"/>
      <c r="AE43" s="28"/>
      <c r="AF43" s="20"/>
      <c r="AG43" s="30"/>
      <c r="AH43" s="30"/>
      <c r="AI43" s="29"/>
      <c r="AJ43" s="28"/>
      <c r="AK43" s="17"/>
      <c r="AL43" s="18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3"/>
      <c r="BB43" s="1"/>
      <c r="BC43" s="1"/>
      <c r="BD43" s="1"/>
      <c r="BE43" s="1"/>
      <c r="BF43" s="1"/>
      <c r="BG43" s="1"/>
      <c r="BH43" s="1"/>
      <c r="BI43" s="1"/>
      <c r="BJ43" s="1"/>
      <c r="BK43" s="4"/>
      <c r="BL43" s="20"/>
      <c r="BM43" s="20"/>
      <c r="BN43" s="20"/>
      <c r="BO43" s="20"/>
      <c r="BP43" s="31"/>
      <c r="BQ43" s="31"/>
    </row>
    <row r="44" spans="1:69" x14ac:dyDescent="0.15">
      <c r="A44" s="138">
        <f t="shared" si="14"/>
        <v>43695</v>
      </c>
      <c r="B44" s="148">
        <f t="shared" si="1"/>
        <v>1001.71954596</v>
      </c>
      <c r="C44" s="139">
        <f t="shared" si="15"/>
        <v>1000</v>
      </c>
      <c r="D44" s="140">
        <f t="shared" si="16"/>
        <v>5224.18</v>
      </c>
      <c r="E44" s="124">
        <f>IF(K44=1,VLOOKUP(A43,[1]Plan1!$BO$80:$BQ$314,3),E43)</f>
        <v>5229.93</v>
      </c>
      <c r="F44" s="141">
        <f t="shared" si="18"/>
        <v>43693</v>
      </c>
      <c r="G44" s="142">
        <f t="shared" si="2"/>
        <v>1.1006512026767723E-3</v>
      </c>
      <c r="H44" s="141">
        <f t="shared" si="19"/>
        <v>43724</v>
      </c>
      <c r="I44" s="141">
        <f t="shared" si="3"/>
        <v>43724</v>
      </c>
      <c r="J44" s="125">
        <f t="shared" si="20"/>
        <v>22</v>
      </c>
      <c r="K44" s="125">
        <f t="shared" ref="K44:K105" si="44">(J44-(NETWORKDAYS(A44,I44,AD$118:AD$502)-1))</f>
        <v>2</v>
      </c>
      <c r="L44" s="139">
        <f t="shared" si="5"/>
        <v>1.0001</v>
      </c>
      <c r="M44" s="143">
        <f t="shared" si="43"/>
        <v>1.0004954399999999</v>
      </c>
      <c r="N44" s="143">
        <f t="shared" si="40"/>
        <v>1.0004954399999999</v>
      </c>
      <c r="O44" s="139">
        <f t="shared" si="42"/>
        <v>1.0005954800000001</v>
      </c>
      <c r="P44" s="139">
        <f t="shared" si="7"/>
        <v>1000.59548</v>
      </c>
      <c r="Q44" s="144">
        <f t="shared" si="8"/>
        <v>0</v>
      </c>
      <c r="R44" s="145">
        <f t="shared" si="9"/>
        <v>0</v>
      </c>
      <c r="S44" s="139">
        <f t="shared" si="10"/>
        <v>0</v>
      </c>
      <c r="T44" s="146">
        <f t="shared" si="22"/>
        <v>3.5999999999999997E-2</v>
      </c>
      <c r="U44" s="144">
        <f t="shared" si="41"/>
        <v>8</v>
      </c>
      <c r="V44" s="144">
        <v>252</v>
      </c>
      <c r="W44" s="143">
        <f t="shared" si="11"/>
        <v>1.001123397</v>
      </c>
      <c r="X44" s="139">
        <f t="shared" si="12"/>
        <v>1.12406596</v>
      </c>
      <c r="Y44" s="124">
        <f t="shared" si="13"/>
        <v>0</v>
      </c>
      <c r="Z44" s="147" t="s">
        <v>64</v>
      </c>
      <c r="AA44" s="141">
        <f t="shared" si="24"/>
        <v>44392</v>
      </c>
      <c r="AB44" s="4"/>
      <c r="AC44" s="17"/>
      <c r="AD44" s="18"/>
      <c r="AE44" s="28"/>
      <c r="AF44" s="20"/>
      <c r="AG44" s="30"/>
      <c r="AH44" s="30"/>
      <c r="AI44" s="29"/>
      <c r="AJ44" s="28"/>
      <c r="AK44" s="17"/>
      <c r="AL44" s="18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3"/>
      <c r="BB44" s="1"/>
      <c r="BC44" s="1"/>
      <c r="BD44" s="1"/>
      <c r="BE44" s="1"/>
      <c r="BF44" s="1"/>
      <c r="BG44" s="1"/>
      <c r="BH44" s="1"/>
      <c r="BI44" s="1"/>
      <c r="BJ44" s="1"/>
      <c r="BK44" s="4"/>
      <c r="BL44" s="20"/>
      <c r="BM44" s="20"/>
      <c r="BN44" s="20"/>
      <c r="BO44" s="20"/>
      <c r="BP44" s="31"/>
      <c r="BQ44" s="31"/>
    </row>
    <row r="45" spans="1:69" x14ac:dyDescent="0.15">
      <c r="A45" s="138">
        <f t="shared" si="14"/>
        <v>43696</v>
      </c>
      <c r="B45" s="148">
        <f t="shared" si="1"/>
        <v>1001.71954596</v>
      </c>
      <c r="C45" s="139">
        <f t="shared" si="15"/>
        <v>1000</v>
      </c>
      <c r="D45" s="140">
        <f t="shared" si="16"/>
        <v>5224.18</v>
      </c>
      <c r="E45" s="124">
        <f>IF(K45=1,VLOOKUP(A44,[1]Plan1!$BO$80:$BQ$314,3),E44)</f>
        <v>5229.93</v>
      </c>
      <c r="F45" s="141">
        <f t="shared" si="18"/>
        <v>43693</v>
      </c>
      <c r="G45" s="142">
        <f t="shared" si="2"/>
        <v>1.1006512026767723E-3</v>
      </c>
      <c r="H45" s="141">
        <f t="shared" si="19"/>
        <v>43724</v>
      </c>
      <c r="I45" s="141">
        <f t="shared" si="3"/>
        <v>43724</v>
      </c>
      <c r="J45" s="125">
        <f t="shared" si="20"/>
        <v>22</v>
      </c>
      <c r="K45" s="125">
        <f t="shared" si="44"/>
        <v>2</v>
      </c>
      <c r="L45" s="139">
        <f t="shared" si="5"/>
        <v>1.0001</v>
      </c>
      <c r="M45" s="143">
        <f t="shared" si="43"/>
        <v>1.0004954399999999</v>
      </c>
      <c r="N45" s="143">
        <f t="shared" si="40"/>
        <v>1.0004954399999999</v>
      </c>
      <c r="O45" s="139">
        <f t="shared" si="42"/>
        <v>1.0005954800000001</v>
      </c>
      <c r="P45" s="139">
        <f t="shared" si="7"/>
        <v>1000.59548</v>
      </c>
      <c r="Q45" s="144">
        <f t="shared" si="8"/>
        <v>0</v>
      </c>
      <c r="R45" s="145">
        <f t="shared" si="9"/>
        <v>0</v>
      </c>
      <c r="S45" s="139">
        <f t="shared" si="10"/>
        <v>0</v>
      </c>
      <c r="T45" s="146">
        <f t="shared" si="22"/>
        <v>3.5999999999999997E-2</v>
      </c>
      <c r="U45" s="144">
        <f t="shared" si="41"/>
        <v>8</v>
      </c>
      <c r="V45" s="144">
        <v>252</v>
      </c>
      <c r="W45" s="143">
        <f t="shared" si="11"/>
        <v>1.001123397</v>
      </c>
      <c r="X45" s="139">
        <f t="shared" si="12"/>
        <v>1.12406596</v>
      </c>
      <c r="Y45" s="124">
        <f t="shared" si="13"/>
        <v>0</v>
      </c>
      <c r="Z45" s="147" t="s">
        <v>64</v>
      </c>
      <c r="AA45" s="141">
        <f t="shared" si="24"/>
        <v>44392</v>
      </c>
      <c r="AB45" s="4"/>
      <c r="AC45" s="17"/>
      <c r="AD45" s="18"/>
      <c r="AE45" s="28"/>
      <c r="AF45" s="20"/>
      <c r="AG45" s="30"/>
      <c r="AH45" s="30"/>
      <c r="AI45" s="29"/>
      <c r="AJ45" s="28"/>
      <c r="AK45" s="17"/>
      <c r="AL45" s="18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3"/>
      <c r="BB45" s="1"/>
      <c r="BC45" s="1"/>
      <c r="BD45" s="1"/>
      <c r="BE45" s="1"/>
      <c r="BF45" s="1"/>
      <c r="BG45" s="1"/>
      <c r="BH45" s="1"/>
      <c r="BI45" s="1"/>
      <c r="BJ45" s="1"/>
      <c r="BK45" s="4"/>
      <c r="BL45" s="20"/>
      <c r="BM45" s="20"/>
      <c r="BN45" s="20"/>
      <c r="BO45" s="20"/>
      <c r="BP45" s="31"/>
      <c r="BQ45" s="31"/>
    </row>
    <row r="46" spans="1:69" x14ac:dyDescent="0.15">
      <c r="A46" s="138">
        <f t="shared" si="14"/>
        <v>43697</v>
      </c>
      <c r="B46" s="148">
        <f t="shared" si="1"/>
        <v>1001.91024587</v>
      </c>
      <c r="C46" s="139">
        <f t="shared" si="15"/>
        <v>1000</v>
      </c>
      <c r="D46" s="140">
        <f t="shared" si="16"/>
        <v>5224.18</v>
      </c>
      <c r="E46" s="124">
        <f>IF(K46=1,VLOOKUP(A45,[1]Plan1!$BO$80:$BQ$314,3),E45)</f>
        <v>5229.93</v>
      </c>
      <c r="F46" s="141">
        <f t="shared" si="18"/>
        <v>43693</v>
      </c>
      <c r="G46" s="142">
        <f t="shared" si="2"/>
        <v>1.1006512026767723E-3</v>
      </c>
      <c r="H46" s="141">
        <f t="shared" si="19"/>
        <v>43724</v>
      </c>
      <c r="I46" s="141">
        <f t="shared" si="3"/>
        <v>43724</v>
      </c>
      <c r="J46" s="125">
        <f t="shared" si="20"/>
        <v>22</v>
      </c>
      <c r="K46" s="125">
        <f t="shared" si="44"/>
        <v>3</v>
      </c>
      <c r="L46" s="139">
        <f t="shared" si="5"/>
        <v>1.00015001</v>
      </c>
      <c r="M46" s="143">
        <f t="shared" si="43"/>
        <v>1.0004954399999999</v>
      </c>
      <c r="N46" s="143">
        <f t="shared" si="40"/>
        <v>1.0004954399999999</v>
      </c>
      <c r="O46" s="139">
        <f t="shared" si="42"/>
        <v>1.00064552</v>
      </c>
      <c r="P46" s="139">
        <f t="shared" si="7"/>
        <v>1000.64552</v>
      </c>
      <c r="Q46" s="144">
        <f t="shared" si="8"/>
        <v>0</v>
      </c>
      <c r="R46" s="145">
        <f t="shared" si="9"/>
        <v>0</v>
      </c>
      <c r="S46" s="139">
        <f t="shared" si="10"/>
        <v>0</v>
      </c>
      <c r="T46" s="146">
        <f t="shared" si="22"/>
        <v>3.5999999999999997E-2</v>
      </c>
      <c r="U46" s="144">
        <f t="shared" si="41"/>
        <v>9</v>
      </c>
      <c r="V46" s="144">
        <v>252</v>
      </c>
      <c r="W46" s="143">
        <f t="shared" si="11"/>
        <v>1.00126391</v>
      </c>
      <c r="X46" s="139">
        <f t="shared" si="12"/>
        <v>1.2647258699999999</v>
      </c>
      <c r="Y46" s="124">
        <f t="shared" si="13"/>
        <v>0</v>
      </c>
      <c r="Z46" s="147" t="s">
        <v>64</v>
      </c>
      <c r="AA46" s="141">
        <f t="shared" si="24"/>
        <v>44392</v>
      </c>
      <c r="AB46" s="4"/>
      <c r="AC46" s="17"/>
      <c r="AD46" s="18"/>
      <c r="AE46" s="28"/>
      <c r="AF46" s="20"/>
      <c r="AG46" s="30"/>
      <c r="AH46" s="30"/>
      <c r="AI46" s="29"/>
      <c r="AJ46" s="28"/>
      <c r="AK46" s="17"/>
      <c r="AL46" s="18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3"/>
      <c r="BB46" s="1"/>
      <c r="BC46" s="1"/>
      <c r="BD46" s="1"/>
      <c r="BE46" s="1"/>
      <c r="BF46" s="1"/>
      <c r="BG46" s="1"/>
      <c r="BH46" s="1"/>
      <c r="BI46" s="1"/>
      <c r="BJ46" s="1"/>
      <c r="BK46" s="4"/>
      <c r="BL46" s="20"/>
      <c r="BM46" s="20"/>
      <c r="BN46" s="20"/>
      <c r="BO46" s="20"/>
      <c r="BP46" s="31"/>
      <c r="BQ46" s="31"/>
    </row>
    <row r="47" spans="1:69" x14ac:dyDescent="0.15">
      <c r="A47" s="138">
        <f t="shared" si="14"/>
        <v>43698</v>
      </c>
      <c r="B47" s="148">
        <f t="shared" si="1"/>
        <v>1002.1009698600001</v>
      </c>
      <c r="C47" s="139">
        <f t="shared" si="15"/>
        <v>1000</v>
      </c>
      <c r="D47" s="140">
        <f t="shared" si="16"/>
        <v>5224.18</v>
      </c>
      <c r="E47" s="124">
        <f>IF(K47=1,VLOOKUP(A46,[1]Plan1!$BO$80:$BQ$314,3),E46)</f>
        <v>5229.93</v>
      </c>
      <c r="F47" s="141">
        <f t="shared" si="18"/>
        <v>43693</v>
      </c>
      <c r="G47" s="142">
        <f t="shared" si="2"/>
        <v>1.1006512026767723E-3</v>
      </c>
      <c r="H47" s="141">
        <f t="shared" si="19"/>
        <v>43724</v>
      </c>
      <c r="I47" s="141">
        <f t="shared" si="3"/>
        <v>43724</v>
      </c>
      <c r="J47" s="125">
        <f t="shared" si="20"/>
        <v>22</v>
      </c>
      <c r="K47" s="125">
        <f t="shared" si="44"/>
        <v>4</v>
      </c>
      <c r="L47" s="139">
        <f t="shared" si="5"/>
        <v>1.0002000200000001</v>
      </c>
      <c r="M47" s="143">
        <f t="shared" si="43"/>
        <v>1.0004954399999999</v>
      </c>
      <c r="N47" s="143">
        <f t="shared" si="40"/>
        <v>1.0004954399999999</v>
      </c>
      <c r="O47" s="139">
        <f t="shared" si="42"/>
        <v>1.0006955500000001</v>
      </c>
      <c r="P47" s="139">
        <f t="shared" si="7"/>
        <v>1000.69555</v>
      </c>
      <c r="Q47" s="144">
        <f t="shared" si="8"/>
        <v>0</v>
      </c>
      <c r="R47" s="145">
        <f t="shared" si="9"/>
        <v>0</v>
      </c>
      <c r="S47" s="139">
        <f t="shared" si="10"/>
        <v>0</v>
      </c>
      <c r="T47" s="146">
        <f t="shared" si="22"/>
        <v>3.5999999999999997E-2</v>
      </c>
      <c r="U47" s="144">
        <f t="shared" si="41"/>
        <v>10</v>
      </c>
      <c r="V47" s="144">
        <v>252</v>
      </c>
      <c r="W47" s="143">
        <f t="shared" si="11"/>
        <v>1.001404443</v>
      </c>
      <c r="X47" s="139">
        <f t="shared" si="12"/>
        <v>1.4054198600000001</v>
      </c>
      <c r="Y47" s="124">
        <f t="shared" si="13"/>
        <v>0</v>
      </c>
      <c r="Z47" s="147" t="s">
        <v>64</v>
      </c>
      <c r="AA47" s="141">
        <f t="shared" si="24"/>
        <v>44392</v>
      </c>
      <c r="AB47" s="4"/>
      <c r="AC47" s="17"/>
      <c r="AD47" s="18"/>
      <c r="AE47" s="28"/>
      <c r="AF47" s="20"/>
      <c r="AG47" s="30"/>
      <c r="AH47" s="30"/>
      <c r="AI47" s="29"/>
      <c r="AJ47" s="28"/>
      <c r="AK47" s="17"/>
      <c r="AL47" s="18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3"/>
      <c r="BB47" s="1"/>
      <c r="BC47" s="1"/>
      <c r="BD47" s="1"/>
      <c r="BE47" s="1"/>
      <c r="BF47" s="1"/>
      <c r="BG47" s="1"/>
      <c r="BH47" s="1"/>
      <c r="BI47" s="1"/>
      <c r="BJ47" s="1"/>
      <c r="BK47" s="4"/>
      <c r="BL47" s="20"/>
      <c r="BM47" s="20"/>
      <c r="BN47" s="20"/>
      <c r="BO47" s="20"/>
      <c r="BP47" s="31"/>
      <c r="BQ47" s="31"/>
    </row>
    <row r="48" spans="1:69" x14ac:dyDescent="0.15">
      <c r="A48" s="138">
        <f t="shared" si="14"/>
        <v>43699</v>
      </c>
      <c r="B48" s="148">
        <f t="shared" si="1"/>
        <v>1002.2917479399999</v>
      </c>
      <c r="C48" s="139">
        <f t="shared" si="15"/>
        <v>1000</v>
      </c>
      <c r="D48" s="140">
        <f t="shared" si="16"/>
        <v>5224.18</v>
      </c>
      <c r="E48" s="124">
        <f>IF(K48=1,VLOOKUP(A47,[1]Plan1!$BO$80:$BQ$314,3),E47)</f>
        <v>5229.93</v>
      </c>
      <c r="F48" s="141">
        <f t="shared" si="18"/>
        <v>43693</v>
      </c>
      <c r="G48" s="142">
        <f t="shared" si="2"/>
        <v>1.1006512026767723E-3</v>
      </c>
      <c r="H48" s="141">
        <f t="shared" si="19"/>
        <v>43724</v>
      </c>
      <c r="I48" s="141">
        <f t="shared" si="3"/>
        <v>43724</v>
      </c>
      <c r="J48" s="125">
        <f t="shared" si="20"/>
        <v>22</v>
      </c>
      <c r="K48" s="125">
        <f t="shared" si="44"/>
        <v>5</v>
      </c>
      <c r="L48" s="139">
        <f t="shared" si="5"/>
        <v>1.0002500400000001</v>
      </c>
      <c r="M48" s="143">
        <f t="shared" si="43"/>
        <v>1.0004954399999999</v>
      </c>
      <c r="N48" s="143">
        <f t="shared" si="40"/>
        <v>1.0004954399999999</v>
      </c>
      <c r="O48" s="139">
        <f t="shared" si="42"/>
        <v>1.0007455999999999</v>
      </c>
      <c r="P48" s="139">
        <f t="shared" si="7"/>
        <v>1000.7456</v>
      </c>
      <c r="Q48" s="144">
        <f t="shared" si="8"/>
        <v>0</v>
      </c>
      <c r="R48" s="145">
        <f t="shared" si="9"/>
        <v>0</v>
      </c>
      <c r="S48" s="139">
        <f t="shared" si="10"/>
        <v>0</v>
      </c>
      <c r="T48" s="146">
        <f t="shared" si="22"/>
        <v>3.5999999999999997E-2</v>
      </c>
      <c r="U48" s="144">
        <f t="shared" si="41"/>
        <v>11</v>
      </c>
      <c r="V48" s="144">
        <v>252</v>
      </c>
      <c r="W48" s="143">
        <f t="shared" si="11"/>
        <v>1.001544996</v>
      </c>
      <c r="X48" s="139">
        <f t="shared" si="12"/>
        <v>1.54614794</v>
      </c>
      <c r="Y48" s="124">
        <f t="shared" si="13"/>
        <v>0</v>
      </c>
      <c r="Z48" s="147" t="s">
        <v>64</v>
      </c>
      <c r="AA48" s="141">
        <f t="shared" si="24"/>
        <v>44392</v>
      </c>
      <c r="AB48" s="4"/>
      <c r="AC48" s="17"/>
      <c r="AD48" s="18"/>
      <c r="AE48" s="28"/>
      <c r="AF48" s="20"/>
      <c r="AG48" s="30"/>
      <c r="AH48" s="30"/>
      <c r="AI48" s="29"/>
      <c r="AJ48" s="28"/>
      <c r="AK48" s="17"/>
      <c r="AL48" s="18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3"/>
      <c r="BB48" s="1"/>
      <c r="BC48" s="1"/>
      <c r="BD48" s="1"/>
      <c r="BE48" s="1"/>
      <c r="BF48" s="1"/>
      <c r="BG48" s="1"/>
      <c r="BH48" s="1"/>
      <c r="BI48" s="1"/>
      <c r="BJ48" s="1"/>
      <c r="BK48" s="4"/>
      <c r="BL48" s="20"/>
      <c r="BM48" s="20"/>
      <c r="BN48" s="20"/>
      <c r="BO48" s="20"/>
      <c r="BP48" s="31"/>
      <c r="BQ48" s="31"/>
    </row>
    <row r="49" spans="1:69" x14ac:dyDescent="0.15">
      <c r="A49" s="138">
        <f t="shared" si="14"/>
        <v>43700</v>
      </c>
      <c r="B49" s="148">
        <f t="shared" si="1"/>
        <v>1002.4825400799999</v>
      </c>
      <c r="C49" s="139">
        <f t="shared" si="15"/>
        <v>1000</v>
      </c>
      <c r="D49" s="140">
        <f t="shared" si="16"/>
        <v>5224.18</v>
      </c>
      <c r="E49" s="124">
        <f>IF(K49=1,VLOOKUP(A48,[1]Plan1!$BO$80:$BQ$314,3),E48)</f>
        <v>5229.93</v>
      </c>
      <c r="F49" s="141">
        <f t="shared" si="18"/>
        <v>43693</v>
      </c>
      <c r="G49" s="142">
        <f t="shared" si="2"/>
        <v>1.1006512026767723E-3</v>
      </c>
      <c r="H49" s="141">
        <f t="shared" si="19"/>
        <v>43724</v>
      </c>
      <c r="I49" s="141">
        <f t="shared" si="3"/>
        <v>43724</v>
      </c>
      <c r="J49" s="125">
        <f t="shared" si="20"/>
        <v>22</v>
      </c>
      <c r="K49" s="125">
        <f t="shared" si="44"/>
        <v>6</v>
      </c>
      <c r="L49" s="139">
        <f t="shared" si="5"/>
        <v>1.0003000500000001</v>
      </c>
      <c r="M49" s="143">
        <f t="shared" si="43"/>
        <v>1.0004954399999999</v>
      </c>
      <c r="N49" s="143">
        <f t="shared" si="40"/>
        <v>1.0004954399999999</v>
      </c>
      <c r="O49" s="139">
        <f t="shared" si="42"/>
        <v>1.00079563</v>
      </c>
      <c r="P49" s="139">
        <f t="shared" si="7"/>
        <v>1000.79563</v>
      </c>
      <c r="Q49" s="144">
        <f t="shared" si="8"/>
        <v>0</v>
      </c>
      <c r="R49" s="145">
        <f t="shared" si="9"/>
        <v>0</v>
      </c>
      <c r="S49" s="139">
        <f t="shared" si="10"/>
        <v>0</v>
      </c>
      <c r="T49" s="146">
        <f t="shared" si="22"/>
        <v>3.5999999999999997E-2</v>
      </c>
      <c r="U49" s="144">
        <f t="shared" si="41"/>
        <v>12</v>
      </c>
      <c r="V49" s="144">
        <v>252</v>
      </c>
      <c r="W49" s="143">
        <f t="shared" si="11"/>
        <v>1.0016855689999999</v>
      </c>
      <c r="X49" s="139">
        <f t="shared" si="12"/>
        <v>1.6869100800000001</v>
      </c>
      <c r="Y49" s="124">
        <f t="shared" si="13"/>
        <v>0</v>
      </c>
      <c r="Z49" s="147" t="s">
        <v>64</v>
      </c>
      <c r="AA49" s="141">
        <f t="shared" si="24"/>
        <v>44392</v>
      </c>
      <c r="AB49" s="4"/>
      <c r="AC49" s="17"/>
      <c r="AD49" s="18"/>
      <c r="AE49" s="28"/>
      <c r="AF49" s="20"/>
      <c r="AG49" s="30"/>
      <c r="AH49" s="30"/>
      <c r="AI49" s="29"/>
      <c r="AJ49" s="28"/>
      <c r="AK49" s="17"/>
      <c r="AL49" s="18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3"/>
      <c r="BB49" s="1"/>
      <c r="BC49" s="1"/>
      <c r="BD49" s="1"/>
      <c r="BE49" s="1"/>
      <c r="BF49" s="1"/>
      <c r="BG49" s="1"/>
      <c r="BH49" s="1"/>
      <c r="BI49" s="1"/>
      <c r="BJ49" s="1"/>
      <c r="BK49" s="4"/>
      <c r="BP49" s="22"/>
    </row>
    <row r="50" spans="1:69" x14ac:dyDescent="0.15">
      <c r="A50" s="138">
        <f t="shared" si="14"/>
        <v>43701</v>
      </c>
      <c r="B50" s="148">
        <f t="shared" si="1"/>
        <v>1002.67338534</v>
      </c>
      <c r="C50" s="139">
        <f t="shared" si="15"/>
        <v>1000</v>
      </c>
      <c r="D50" s="140">
        <f t="shared" si="16"/>
        <v>5224.18</v>
      </c>
      <c r="E50" s="124">
        <f>IF(K50=1,VLOOKUP(A49,[1]Plan1!$BO$80:$BQ$314,3),E49)</f>
        <v>5229.93</v>
      </c>
      <c r="F50" s="141">
        <f t="shared" si="18"/>
        <v>43693</v>
      </c>
      <c r="G50" s="142">
        <f t="shared" si="2"/>
        <v>1.1006512026767723E-3</v>
      </c>
      <c r="H50" s="141">
        <f t="shared" si="19"/>
        <v>43724</v>
      </c>
      <c r="I50" s="141">
        <f t="shared" si="3"/>
        <v>43724</v>
      </c>
      <c r="J50" s="125">
        <f t="shared" si="20"/>
        <v>22</v>
      </c>
      <c r="K50" s="125">
        <f t="shared" si="44"/>
        <v>7</v>
      </c>
      <c r="L50" s="139">
        <f t="shared" si="5"/>
        <v>1.0003500700000001</v>
      </c>
      <c r="M50" s="143">
        <f t="shared" si="43"/>
        <v>1.0004954399999999</v>
      </c>
      <c r="N50" s="143">
        <f t="shared" si="40"/>
        <v>1.0004954399999999</v>
      </c>
      <c r="O50" s="139">
        <f t="shared" si="42"/>
        <v>1.0008456800000001</v>
      </c>
      <c r="P50" s="139">
        <f t="shared" si="7"/>
        <v>1000.84568</v>
      </c>
      <c r="Q50" s="144">
        <f t="shared" si="8"/>
        <v>0</v>
      </c>
      <c r="R50" s="145">
        <f t="shared" si="9"/>
        <v>0</v>
      </c>
      <c r="S50" s="139">
        <f t="shared" si="10"/>
        <v>0</v>
      </c>
      <c r="T50" s="146">
        <f t="shared" si="22"/>
        <v>3.5999999999999997E-2</v>
      </c>
      <c r="U50" s="144">
        <f t="shared" si="41"/>
        <v>13</v>
      </c>
      <c r="V50" s="144">
        <v>252</v>
      </c>
      <c r="W50" s="143">
        <f t="shared" si="11"/>
        <v>1.0018261610000001</v>
      </c>
      <c r="X50" s="139">
        <f t="shared" si="12"/>
        <v>1.8277053400000001</v>
      </c>
      <c r="Y50" s="124">
        <f t="shared" si="13"/>
        <v>0</v>
      </c>
      <c r="Z50" s="147" t="s">
        <v>64</v>
      </c>
      <c r="AA50" s="141">
        <f t="shared" si="24"/>
        <v>44392</v>
      </c>
      <c r="AB50" s="4"/>
      <c r="AC50" s="17"/>
      <c r="AD50" s="18"/>
      <c r="AE50" s="28"/>
      <c r="AF50" s="20"/>
      <c r="AG50" s="30"/>
      <c r="AH50" s="30"/>
      <c r="AI50" s="29"/>
      <c r="AJ50" s="28"/>
      <c r="AK50" s="17"/>
      <c r="AL50" s="18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3"/>
      <c r="BB50" s="1"/>
      <c r="BC50" s="1"/>
      <c r="BD50" s="1"/>
      <c r="BE50" s="1"/>
      <c r="BF50" s="1"/>
      <c r="BG50" s="1"/>
      <c r="BH50" s="1"/>
      <c r="BI50" s="1"/>
      <c r="BJ50" s="1"/>
      <c r="BK50" s="4"/>
      <c r="BP50" s="22"/>
    </row>
    <row r="51" spans="1:69" x14ac:dyDescent="0.15">
      <c r="A51" s="138">
        <f t="shared" si="14"/>
        <v>43702</v>
      </c>
      <c r="B51" s="148">
        <f t="shared" si="1"/>
        <v>1002.67338534</v>
      </c>
      <c r="C51" s="139">
        <f t="shared" si="15"/>
        <v>1000</v>
      </c>
      <c r="D51" s="140">
        <f t="shared" si="16"/>
        <v>5224.18</v>
      </c>
      <c r="E51" s="124">
        <f>IF(K51=1,VLOOKUP(A50,[1]Plan1!$BO$80:$BQ$314,3),E50)</f>
        <v>5229.93</v>
      </c>
      <c r="F51" s="141">
        <f t="shared" si="18"/>
        <v>43693</v>
      </c>
      <c r="G51" s="142">
        <f t="shared" si="2"/>
        <v>1.1006512026767723E-3</v>
      </c>
      <c r="H51" s="141">
        <f t="shared" si="19"/>
        <v>43724</v>
      </c>
      <c r="I51" s="141">
        <f t="shared" si="3"/>
        <v>43724</v>
      </c>
      <c r="J51" s="125">
        <f t="shared" si="20"/>
        <v>22</v>
      </c>
      <c r="K51" s="125">
        <f t="shared" si="44"/>
        <v>7</v>
      </c>
      <c r="L51" s="139">
        <f t="shared" si="5"/>
        <v>1.0003500700000001</v>
      </c>
      <c r="M51" s="143">
        <f t="shared" si="43"/>
        <v>1.0004954399999999</v>
      </c>
      <c r="N51" s="143">
        <f t="shared" si="40"/>
        <v>1.0004954399999999</v>
      </c>
      <c r="O51" s="139">
        <f t="shared" si="42"/>
        <v>1.0008456800000001</v>
      </c>
      <c r="P51" s="139">
        <f t="shared" si="7"/>
        <v>1000.84568</v>
      </c>
      <c r="Q51" s="144">
        <f t="shared" si="8"/>
        <v>0</v>
      </c>
      <c r="R51" s="145">
        <f t="shared" si="9"/>
        <v>0</v>
      </c>
      <c r="S51" s="139">
        <f t="shared" si="10"/>
        <v>0</v>
      </c>
      <c r="T51" s="146">
        <f t="shared" si="22"/>
        <v>3.5999999999999997E-2</v>
      </c>
      <c r="U51" s="144">
        <f t="shared" si="41"/>
        <v>13</v>
      </c>
      <c r="V51" s="144">
        <v>252</v>
      </c>
      <c r="W51" s="143">
        <f t="shared" si="11"/>
        <v>1.0018261610000001</v>
      </c>
      <c r="X51" s="139">
        <f t="shared" si="12"/>
        <v>1.8277053400000001</v>
      </c>
      <c r="Y51" s="124">
        <f t="shared" si="13"/>
        <v>0</v>
      </c>
      <c r="Z51" s="147" t="s">
        <v>64</v>
      </c>
      <c r="AA51" s="141">
        <f t="shared" si="24"/>
        <v>44392</v>
      </c>
      <c r="AB51" s="4"/>
      <c r="AC51" s="17"/>
      <c r="AD51" s="18"/>
      <c r="AE51" s="28"/>
      <c r="AF51" s="20"/>
      <c r="AG51" s="30"/>
      <c r="AH51" s="30"/>
      <c r="AI51" s="29"/>
      <c r="AJ51" s="28"/>
      <c r="AK51" s="17"/>
      <c r="AL51" s="18"/>
      <c r="AM51" s="53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3"/>
      <c r="BB51" s="1"/>
      <c r="BC51" s="1"/>
      <c r="BD51" s="1"/>
      <c r="BE51" s="1"/>
      <c r="BF51" s="1"/>
      <c r="BG51" s="1"/>
      <c r="BH51" s="1"/>
      <c r="BI51" s="1"/>
      <c r="BJ51" s="1"/>
      <c r="BK51" s="4"/>
      <c r="BL51" s="38"/>
      <c r="BM51" s="38"/>
      <c r="BN51" s="22"/>
      <c r="BO51" s="22"/>
      <c r="BP51" s="22"/>
      <c r="BQ51" s="22"/>
    </row>
    <row r="52" spans="1:69" x14ac:dyDescent="0.15">
      <c r="A52" s="138">
        <f t="shared" si="14"/>
        <v>43703</v>
      </c>
      <c r="B52" s="148">
        <f t="shared" si="1"/>
        <v>1002.67338534</v>
      </c>
      <c r="C52" s="139">
        <f t="shared" si="15"/>
        <v>1000</v>
      </c>
      <c r="D52" s="140">
        <f t="shared" si="16"/>
        <v>5224.18</v>
      </c>
      <c r="E52" s="124">
        <f>IF(K52=1,VLOOKUP(A51,[1]Plan1!$BO$80:$BQ$314,3),E51)</f>
        <v>5229.93</v>
      </c>
      <c r="F52" s="141">
        <f t="shared" si="18"/>
        <v>43693</v>
      </c>
      <c r="G52" s="142">
        <f t="shared" si="2"/>
        <v>1.1006512026767723E-3</v>
      </c>
      <c r="H52" s="141">
        <f t="shared" si="19"/>
        <v>43724</v>
      </c>
      <c r="I52" s="141">
        <f t="shared" si="3"/>
        <v>43724</v>
      </c>
      <c r="J52" s="125">
        <f t="shared" si="20"/>
        <v>22</v>
      </c>
      <c r="K52" s="125">
        <f t="shared" si="44"/>
        <v>7</v>
      </c>
      <c r="L52" s="139">
        <f t="shared" si="5"/>
        <v>1.0003500700000001</v>
      </c>
      <c r="M52" s="143">
        <f t="shared" si="43"/>
        <v>1.0004954399999999</v>
      </c>
      <c r="N52" s="143">
        <f t="shared" si="40"/>
        <v>1.0004954399999999</v>
      </c>
      <c r="O52" s="139">
        <f t="shared" si="42"/>
        <v>1.0008456800000001</v>
      </c>
      <c r="P52" s="139">
        <f t="shared" si="7"/>
        <v>1000.84568</v>
      </c>
      <c r="Q52" s="144">
        <f t="shared" si="8"/>
        <v>0</v>
      </c>
      <c r="R52" s="145">
        <f t="shared" si="9"/>
        <v>0</v>
      </c>
      <c r="S52" s="139">
        <f t="shared" si="10"/>
        <v>0</v>
      </c>
      <c r="T52" s="146">
        <f t="shared" si="22"/>
        <v>3.5999999999999997E-2</v>
      </c>
      <c r="U52" s="144">
        <f t="shared" si="41"/>
        <v>13</v>
      </c>
      <c r="V52" s="144">
        <v>252</v>
      </c>
      <c r="W52" s="143">
        <f t="shared" si="11"/>
        <v>1.0018261610000001</v>
      </c>
      <c r="X52" s="139">
        <f t="shared" si="12"/>
        <v>1.8277053400000001</v>
      </c>
      <c r="Y52" s="124">
        <f t="shared" si="13"/>
        <v>0</v>
      </c>
      <c r="Z52" s="147" t="s">
        <v>64</v>
      </c>
      <c r="AA52" s="141">
        <f t="shared" si="24"/>
        <v>44392</v>
      </c>
      <c r="AB52" s="4"/>
      <c r="AC52" s="17"/>
      <c r="AD52" s="18"/>
      <c r="AE52" s="28"/>
      <c r="AF52" s="20"/>
      <c r="AG52" s="30"/>
      <c r="AH52" s="30"/>
      <c r="AI52" s="29"/>
      <c r="AJ52" s="28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3"/>
      <c r="BB52" s="1"/>
      <c r="BC52" s="1"/>
      <c r="BD52" s="1"/>
      <c r="BE52" s="1"/>
      <c r="BF52" s="1"/>
      <c r="BG52" s="1"/>
      <c r="BH52" s="1"/>
      <c r="BI52" s="1"/>
      <c r="BJ52" s="1"/>
      <c r="BK52" s="4"/>
      <c r="BL52" s="39"/>
      <c r="BM52" s="39"/>
      <c r="BN52" s="32"/>
      <c r="BO52" s="20"/>
      <c r="BP52" s="22"/>
      <c r="BQ52" s="27"/>
    </row>
    <row r="53" spans="1:69" x14ac:dyDescent="0.15">
      <c r="A53" s="138">
        <f t="shared" si="14"/>
        <v>43704</v>
      </c>
      <c r="B53" s="148">
        <f t="shared" si="1"/>
        <v>1002.86425467</v>
      </c>
      <c r="C53" s="139">
        <f t="shared" si="15"/>
        <v>1000</v>
      </c>
      <c r="D53" s="140">
        <f t="shared" si="16"/>
        <v>5224.18</v>
      </c>
      <c r="E53" s="124">
        <f>IF(K53=1,VLOOKUP(A52,[1]Plan1!$BO$80:$BQ$314,3),E52)</f>
        <v>5229.93</v>
      </c>
      <c r="F53" s="141">
        <f t="shared" si="18"/>
        <v>43693</v>
      </c>
      <c r="G53" s="142">
        <f t="shared" si="2"/>
        <v>1.1006512026767723E-3</v>
      </c>
      <c r="H53" s="141">
        <f t="shared" si="19"/>
        <v>43724</v>
      </c>
      <c r="I53" s="141">
        <f t="shared" si="3"/>
        <v>43724</v>
      </c>
      <c r="J53" s="125">
        <f t="shared" si="20"/>
        <v>22</v>
      </c>
      <c r="K53" s="125">
        <f t="shared" si="44"/>
        <v>8</v>
      </c>
      <c r="L53" s="139">
        <f t="shared" si="5"/>
        <v>1.0004000900000001</v>
      </c>
      <c r="M53" s="143">
        <f t="shared" si="43"/>
        <v>1.0004954399999999</v>
      </c>
      <c r="N53" s="143">
        <f t="shared" si="40"/>
        <v>1.0004954399999999</v>
      </c>
      <c r="O53" s="139">
        <f t="shared" si="42"/>
        <v>1.0008957199999999</v>
      </c>
      <c r="P53" s="139">
        <f t="shared" si="7"/>
        <v>1000.89572</v>
      </c>
      <c r="Q53" s="144">
        <f t="shared" si="8"/>
        <v>0</v>
      </c>
      <c r="R53" s="145">
        <f t="shared" si="9"/>
        <v>0</v>
      </c>
      <c r="S53" s="139">
        <f t="shared" si="10"/>
        <v>0</v>
      </c>
      <c r="T53" s="146">
        <f t="shared" si="22"/>
        <v>3.5999999999999997E-2</v>
      </c>
      <c r="U53" s="144">
        <f t="shared" si="41"/>
        <v>14</v>
      </c>
      <c r="V53" s="144">
        <v>252</v>
      </c>
      <c r="W53" s="143">
        <f t="shared" si="11"/>
        <v>1.0019667729999999</v>
      </c>
      <c r="X53" s="139">
        <f t="shared" si="12"/>
        <v>1.9685346699999999</v>
      </c>
      <c r="Y53" s="124">
        <f t="shared" si="13"/>
        <v>0</v>
      </c>
      <c r="Z53" s="147" t="s">
        <v>64</v>
      </c>
      <c r="AA53" s="141">
        <f t="shared" si="24"/>
        <v>44392</v>
      </c>
      <c r="AB53" s="4"/>
      <c r="AC53" s="17"/>
      <c r="AD53" s="18"/>
      <c r="AE53" s="28"/>
      <c r="AF53" s="20"/>
      <c r="AG53" s="30"/>
      <c r="AH53" s="30"/>
      <c r="AI53" s="29"/>
      <c r="AJ53" s="28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3"/>
      <c r="BB53" s="1"/>
      <c r="BC53" s="1"/>
      <c r="BD53" s="1"/>
      <c r="BE53" s="1"/>
      <c r="BF53" s="1"/>
      <c r="BG53" s="1"/>
      <c r="BH53" s="1"/>
      <c r="BI53" s="1"/>
      <c r="BJ53" s="1"/>
      <c r="BK53" s="4"/>
      <c r="BL53" s="20"/>
      <c r="BM53" s="20"/>
      <c r="BN53" s="32"/>
      <c r="BO53" s="20"/>
      <c r="BP53" s="22"/>
      <c r="BQ53" s="20"/>
    </row>
    <row r="54" spans="1:69" x14ac:dyDescent="0.15">
      <c r="A54" s="138">
        <f t="shared" si="14"/>
        <v>43705</v>
      </c>
      <c r="B54" s="148">
        <f t="shared" si="1"/>
        <v>1003.0551781400001</v>
      </c>
      <c r="C54" s="139">
        <f t="shared" si="15"/>
        <v>1000</v>
      </c>
      <c r="D54" s="140">
        <f t="shared" si="16"/>
        <v>5224.18</v>
      </c>
      <c r="E54" s="124">
        <f>IF(K54=1,VLOOKUP(A53,[1]Plan1!$BO$80:$BQ$314,3),E53)</f>
        <v>5229.93</v>
      </c>
      <c r="F54" s="141">
        <f t="shared" si="18"/>
        <v>43693</v>
      </c>
      <c r="G54" s="142">
        <f t="shared" si="2"/>
        <v>1.1006512026767723E-3</v>
      </c>
      <c r="H54" s="141">
        <f t="shared" si="19"/>
        <v>43724</v>
      </c>
      <c r="I54" s="141">
        <f t="shared" si="3"/>
        <v>43724</v>
      </c>
      <c r="J54" s="125">
        <f t="shared" si="20"/>
        <v>22</v>
      </c>
      <c r="K54" s="125">
        <f t="shared" si="44"/>
        <v>9</v>
      </c>
      <c r="L54" s="139">
        <f t="shared" si="5"/>
        <v>1.00045012</v>
      </c>
      <c r="M54" s="143">
        <f t="shared" si="43"/>
        <v>1.0004954399999999</v>
      </c>
      <c r="N54" s="143">
        <f t="shared" si="40"/>
        <v>1.0004954399999999</v>
      </c>
      <c r="O54" s="139">
        <f t="shared" si="42"/>
        <v>1.0009457799999999</v>
      </c>
      <c r="P54" s="139">
        <f t="shared" si="7"/>
        <v>1000.94578</v>
      </c>
      <c r="Q54" s="144">
        <f t="shared" si="8"/>
        <v>0</v>
      </c>
      <c r="R54" s="145">
        <f t="shared" si="9"/>
        <v>0</v>
      </c>
      <c r="S54" s="139">
        <f t="shared" si="10"/>
        <v>0</v>
      </c>
      <c r="T54" s="146">
        <f t="shared" si="22"/>
        <v>3.5999999999999997E-2</v>
      </c>
      <c r="U54" s="144">
        <f t="shared" si="41"/>
        <v>15</v>
      </c>
      <c r="V54" s="144">
        <v>252</v>
      </c>
      <c r="W54" s="143">
        <f t="shared" si="11"/>
        <v>1.0021074050000001</v>
      </c>
      <c r="X54" s="139">
        <f t="shared" si="12"/>
        <v>2.1093981400000001</v>
      </c>
      <c r="Y54" s="124">
        <f t="shared" si="13"/>
        <v>0</v>
      </c>
      <c r="Z54" s="147" t="s">
        <v>64</v>
      </c>
      <c r="AA54" s="141">
        <f t="shared" si="24"/>
        <v>44392</v>
      </c>
      <c r="AB54" s="4"/>
      <c r="AC54" s="17"/>
      <c r="AD54" s="18"/>
      <c r="AE54" s="28"/>
      <c r="AF54" s="20"/>
      <c r="AG54" s="30"/>
      <c r="AH54" s="30"/>
      <c r="AI54" s="29"/>
      <c r="AJ54" s="28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3"/>
      <c r="BB54" s="1"/>
      <c r="BC54" s="1"/>
      <c r="BD54" s="1"/>
      <c r="BE54" s="1"/>
      <c r="BF54" s="1"/>
      <c r="BG54" s="1"/>
      <c r="BH54" s="1"/>
      <c r="BI54" s="1"/>
      <c r="BJ54" s="1"/>
      <c r="BK54" s="4"/>
      <c r="BL54" s="20"/>
      <c r="BM54" s="20"/>
      <c r="BN54" s="32"/>
      <c r="BO54" s="20"/>
      <c r="BP54" s="22"/>
      <c r="BQ54" s="20"/>
    </row>
    <row r="55" spans="1:69" x14ac:dyDescent="0.15">
      <c r="A55" s="138">
        <f t="shared" si="14"/>
        <v>43706</v>
      </c>
      <c r="B55" s="148">
        <f t="shared" si="1"/>
        <v>1003.24611465</v>
      </c>
      <c r="C55" s="139">
        <f t="shared" si="15"/>
        <v>1000</v>
      </c>
      <c r="D55" s="140">
        <f t="shared" si="16"/>
        <v>5224.18</v>
      </c>
      <c r="E55" s="124">
        <f>IF(K55=1,VLOOKUP(A54,[1]Plan1!$BO$80:$BQ$314,3),E54)</f>
        <v>5229.93</v>
      </c>
      <c r="F55" s="141">
        <f t="shared" si="18"/>
        <v>43693</v>
      </c>
      <c r="G55" s="142">
        <f t="shared" si="2"/>
        <v>1.1006512026767723E-3</v>
      </c>
      <c r="H55" s="141">
        <f t="shared" si="19"/>
        <v>43724</v>
      </c>
      <c r="I55" s="141">
        <f t="shared" si="3"/>
        <v>43724</v>
      </c>
      <c r="J55" s="125">
        <f t="shared" si="20"/>
        <v>22</v>
      </c>
      <c r="K55" s="125">
        <f t="shared" si="44"/>
        <v>10</v>
      </c>
      <c r="L55" s="139">
        <f t="shared" si="5"/>
        <v>1.00050014</v>
      </c>
      <c r="M55" s="143">
        <f t="shared" si="43"/>
        <v>1.0004954399999999</v>
      </c>
      <c r="N55" s="143">
        <f t="shared" si="40"/>
        <v>1.0004954399999999</v>
      </c>
      <c r="O55" s="139">
        <f t="shared" si="42"/>
        <v>1.00099582</v>
      </c>
      <c r="P55" s="139">
        <f t="shared" si="7"/>
        <v>1000.99582</v>
      </c>
      <c r="Q55" s="144">
        <f t="shared" si="8"/>
        <v>0</v>
      </c>
      <c r="R55" s="145">
        <f t="shared" si="9"/>
        <v>0</v>
      </c>
      <c r="S55" s="139">
        <f t="shared" si="10"/>
        <v>0</v>
      </c>
      <c r="T55" s="146">
        <f t="shared" si="22"/>
        <v>3.5999999999999997E-2</v>
      </c>
      <c r="U55" s="144">
        <f t="shared" si="41"/>
        <v>16</v>
      </c>
      <c r="V55" s="144">
        <v>252</v>
      </c>
      <c r="W55" s="143">
        <f t="shared" si="11"/>
        <v>1.002248056</v>
      </c>
      <c r="X55" s="139">
        <f t="shared" si="12"/>
        <v>2.2502946499999998</v>
      </c>
      <c r="Y55" s="124">
        <f t="shared" si="13"/>
        <v>0</v>
      </c>
      <c r="Z55" s="147" t="s">
        <v>64</v>
      </c>
      <c r="AA55" s="141">
        <f t="shared" si="24"/>
        <v>44392</v>
      </c>
      <c r="AB55" s="4"/>
      <c r="AC55" s="17"/>
      <c r="AD55" s="18"/>
      <c r="AE55" s="28"/>
      <c r="AF55" s="20"/>
      <c r="AG55" s="30"/>
      <c r="AH55" s="30"/>
      <c r="AI55" s="29"/>
      <c r="AJ55" s="28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3"/>
      <c r="BB55" s="1"/>
      <c r="BC55" s="1"/>
      <c r="BD55" s="1"/>
      <c r="BE55" s="1"/>
      <c r="BF55" s="1"/>
      <c r="BG55" s="1"/>
      <c r="BH55" s="1"/>
      <c r="BI55" s="1"/>
      <c r="BJ55" s="1"/>
      <c r="BK55" s="4"/>
      <c r="BL55" s="20"/>
      <c r="BM55" s="20"/>
      <c r="BN55" s="32"/>
      <c r="BO55" s="20"/>
      <c r="BP55" s="22"/>
      <c r="BQ55" s="20"/>
    </row>
    <row r="56" spans="1:69" x14ac:dyDescent="0.15">
      <c r="A56" s="138">
        <f t="shared" si="14"/>
        <v>43707</v>
      </c>
      <c r="B56" s="148">
        <f t="shared" si="1"/>
        <v>1003.43710532</v>
      </c>
      <c r="C56" s="139">
        <f t="shared" si="15"/>
        <v>1000</v>
      </c>
      <c r="D56" s="140">
        <f t="shared" si="16"/>
        <v>5224.18</v>
      </c>
      <c r="E56" s="124">
        <f>IF(K56=1,VLOOKUP(A55,[1]Plan1!$BO$80:$BQ$314,3),E55)</f>
        <v>5229.93</v>
      </c>
      <c r="F56" s="141">
        <f t="shared" si="18"/>
        <v>43693</v>
      </c>
      <c r="G56" s="142">
        <f t="shared" si="2"/>
        <v>1.1006512026767723E-3</v>
      </c>
      <c r="H56" s="141">
        <f t="shared" si="19"/>
        <v>43724</v>
      </c>
      <c r="I56" s="141">
        <f t="shared" si="3"/>
        <v>43724</v>
      </c>
      <c r="J56" s="125">
        <f t="shared" si="20"/>
        <v>22</v>
      </c>
      <c r="K56" s="125">
        <f t="shared" si="44"/>
        <v>11</v>
      </c>
      <c r="L56" s="139">
        <f t="shared" si="5"/>
        <v>1.0005501699999999</v>
      </c>
      <c r="M56" s="143">
        <f t="shared" si="43"/>
        <v>1.0004954399999999</v>
      </c>
      <c r="N56" s="143">
        <f t="shared" si="40"/>
        <v>1.0004954399999999</v>
      </c>
      <c r="O56" s="139">
        <f t="shared" si="42"/>
        <v>1.0010458799999999</v>
      </c>
      <c r="P56" s="139">
        <f t="shared" si="7"/>
        <v>1001.04588</v>
      </c>
      <c r="Q56" s="144">
        <f t="shared" si="8"/>
        <v>0</v>
      </c>
      <c r="R56" s="145">
        <f t="shared" si="9"/>
        <v>0</v>
      </c>
      <c r="S56" s="139">
        <f t="shared" si="10"/>
        <v>0</v>
      </c>
      <c r="T56" s="146">
        <f t="shared" si="22"/>
        <v>3.5999999999999997E-2</v>
      </c>
      <c r="U56" s="144">
        <f t="shared" si="41"/>
        <v>17</v>
      </c>
      <c r="V56" s="144">
        <v>252</v>
      </c>
      <c r="W56" s="143">
        <f t="shared" si="11"/>
        <v>1.002388727</v>
      </c>
      <c r="X56" s="139">
        <f t="shared" si="12"/>
        <v>2.3912253200000002</v>
      </c>
      <c r="Y56" s="124">
        <f t="shared" si="13"/>
        <v>0</v>
      </c>
      <c r="Z56" s="147" t="s">
        <v>64</v>
      </c>
      <c r="AA56" s="141">
        <f t="shared" si="24"/>
        <v>44392</v>
      </c>
      <c r="AB56" s="4"/>
      <c r="AC56" s="17"/>
      <c r="AD56" s="18"/>
      <c r="AE56" s="28"/>
      <c r="AF56" s="20"/>
      <c r="AG56" s="30"/>
      <c r="AH56" s="30"/>
      <c r="AI56" s="29"/>
      <c r="AJ56" s="28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3"/>
      <c r="BB56" s="1"/>
      <c r="BC56" s="1"/>
      <c r="BD56" s="1"/>
      <c r="BE56" s="1"/>
      <c r="BF56" s="1"/>
      <c r="BG56" s="1"/>
      <c r="BH56" s="1"/>
      <c r="BI56" s="1"/>
      <c r="BJ56" s="1"/>
      <c r="BK56" s="4"/>
      <c r="BL56" s="20"/>
      <c r="BM56" s="20"/>
      <c r="BN56" s="32"/>
      <c r="BO56" s="20"/>
      <c r="BP56" s="22"/>
      <c r="BQ56" s="20"/>
    </row>
    <row r="57" spans="1:69" x14ac:dyDescent="0.15">
      <c r="A57" s="138">
        <f t="shared" si="14"/>
        <v>43708</v>
      </c>
      <c r="B57" s="148">
        <f t="shared" si="1"/>
        <v>1003.6281200599999</v>
      </c>
      <c r="C57" s="139">
        <f t="shared" si="15"/>
        <v>1000</v>
      </c>
      <c r="D57" s="140">
        <f t="shared" si="16"/>
        <v>5224.18</v>
      </c>
      <c r="E57" s="124">
        <f>IF(K57=1,VLOOKUP(A56,[1]Plan1!$BO$80:$BQ$314,3),E56)</f>
        <v>5229.93</v>
      </c>
      <c r="F57" s="141">
        <f t="shared" si="18"/>
        <v>43693</v>
      </c>
      <c r="G57" s="142">
        <f t="shared" si="2"/>
        <v>1.1006512026767723E-3</v>
      </c>
      <c r="H57" s="141">
        <f t="shared" si="19"/>
        <v>43724</v>
      </c>
      <c r="I57" s="141">
        <f t="shared" si="3"/>
        <v>43724</v>
      </c>
      <c r="J57" s="125">
        <f t="shared" si="20"/>
        <v>22</v>
      </c>
      <c r="K57" s="125">
        <f t="shared" si="44"/>
        <v>12</v>
      </c>
      <c r="L57" s="139">
        <f t="shared" si="5"/>
        <v>1.0006002000000001</v>
      </c>
      <c r="M57" s="143">
        <f t="shared" si="43"/>
        <v>1.0004954399999999</v>
      </c>
      <c r="N57" s="143">
        <f t="shared" si="40"/>
        <v>1.0004954399999999</v>
      </c>
      <c r="O57" s="139">
        <f t="shared" si="42"/>
        <v>1.00109593</v>
      </c>
      <c r="P57" s="139">
        <f t="shared" si="7"/>
        <v>1001.09593</v>
      </c>
      <c r="Q57" s="144">
        <f t="shared" si="8"/>
        <v>0</v>
      </c>
      <c r="R57" s="145">
        <f t="shared" si="9"/>
        <v>0</v>
      </c>
      <c r="S57" s="139">
        <f t="shared" si="10"/>
        <v>0</v>
      </c>
      <c r="T57" s="146">
        <f t="shared" si="22"/>
        <v>3.5999999999999997E-2</v>
      </c>
      <c r="U57" s="144">
        <f t="shared" si="41"/>
        <v>18</v>
      </c>
      <c r="V57" s="144">
        <v>252</v>
      </c>
      <c r="W57" s="143">
        <f t="shared" si="11"/>
        <v>1.0025294179999999</v>
      </c>
      <c r="X57" s="139">
        <f t="shared" si="12"/>
        <v>2.53219006</v>
      </c>
      <c r="Y57" s="124">
        <f t="shared" si="13"/>
        <v>0</v>
      </c>
      <c r="Z57" s="147" t="s">
        <v>64</v>
      </c>
      <c r="AA57" s="141">
        <f t="shared" si="24"/>
        <v>44392</v>
      </c>
      <c r="AB57" s="4"/>
      <c r="AC57" s="17"/>
      <c r="AD57" s="18"/>
      <c r="AE57" s="28"/>
      <c r="AF57" s="20"/>
      <c r="AG57" s="30"/>
      <c r="AH57" s="30"/>
      <c r="AI57" s="29"/>
      <c r="AJ57" s="28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3"/>
      <c r="BB57" s="1"/>
      <c r="BC57" s="1"/>
      <c r="BD57" s="1"/>
      <c r="BE57" s="1"/>
      <c r="BF57" s="1"/>
      <c r="BG57" s="1"/>
      <c r="BH57" s="1"/>
      <c r="BI57" s="1"/>
      <c r="BJ57" s="1"/>
      <c r="BK57" s="4"/>
      <c r="BL57" s="20"/>
      <c r="BM57" s="20"/>
      <c r="BN57" s="32"/>
      <c r="BO57" s="20"/>
      <c r="BP57" s="22"/>
      <c r="BQ57" s="20"/>
    </row>
    <row r="58" spans="1:69" x14ac:dyDescent="0.15">
      <c r="A58" s="138">
        <f t="shared" si="14"/>
        <v>43709</v>
      </c>
      <c r="B58" s="148">
        <f t="shared" si="1"/>
        <v>1003.6281200599999</v>
      </c>
      <c r="C58" s="139">
        <f t="shared" si="15"/>
        <v>1000</v>
      </c>
      <c r="D58" s="140">
        <f t="shared" si="16"/>
        <v>5224.18</v>
      </c>
      <c r="E58" s="124">
        <f>IF(K58=1,VLOOKUP(A57,[1]Plan1!$BO$80:$BQ$314,3),E57)</f>
        <v>5229.93</v>
      </c>
      <c r="F58" s="141">
        <f t="shared" si="18"/>
        <v>43693</v>
      </c>
      <c r="G58" s="142">
        <f t="shared" si="2"/>
        <v>1.1006512026767723E-3</v>
      </c>
      <c r="H58" s="141">
        <f t="shared" si="19"/>
        <v>43724</v>
      </c>
      <c r="I58" s="141">
        <f t="shared" si="3"/>
        <v>43724</v>
      </c>
      <c r="J58" s="125">
        <f t="shared" si="20"/>
        <v>22</v>
      </c>
      <c r="K58" s="125">
        <f t="shared" si="44"/>
        <v>12</v>
      </c>
      <c r="L58" s="139">
        <f t="shared" si="5"/>
        <v>1.0006002000000001</v>
      </c>
      <c r="M58" s="143">
        <f t="shared" si="43"/>
        <v>1.0004954399999999</v>
      </c>
      <c r="N58" s="143">
        <f t="shared" si="40"/>
        <v>1.0004954399999999</v>
      </c>
      <c r="O58" s="139">
        <f t="shared" si="42"/>
        <v>1.00109593</v>
      </c>
      <c r="P58" s="139">
        <f t="shared" si="7"/>
        <v>1001.09593</v>
      </c>
      <c r="Q58" s="144">
        <f t="shared" si="8"/>
        <v>0</v>
      </c>
      <c r="R58" s="145">
        <f t="shared" si="9"/>
        <v>0</v>
      </c>
      <c r="S58" s="139">
        <f t="shared" si="10"/>
        <v>0</v>
      </c>
      <c r="T58" s="146">
        <f t="shared" si="22"/>
        <v>3.5999999999999997E-2</v>
      </c>
      <c r="U58" s="144">
        <f t="shared" si="41"/>
        <v>18</v>
      </c>
      <c r="V58" s="144">
        <v>252</v>
      </c>
      <c r="W58" s="143">
        <f t="shared" si="11"/>
        <v>1.0025294179999999</v>
      </c>
      <c r="X58" s="139">
        <f t="shared" si="12"/>
        <v>2.53219006</v>
      </c>
      <c r="Y58" s="124">
        <f t="shared" si="13"/>
        <v>0</v>
      </c>
      <c r="Z58" s="147" t="s">
        <v>64</v>
      </c>
      <c r="AA58" s="141">
        <f t="shared" si="24"/>
        <v>44392</v>
      </c>
      <c r="AB58" s="4"/>
      <c r="AC58" s="17"/>
      <c r="AD58" s="18"/>
      <c r="AE58" s="28"/>
      <c r="AF58" s="20"/>
      <c r="AG58" s="30"/>
      <c r="AH58" s="30"/>
      <c r="AI58" s="29"/>
      <c r="AJ58" s="28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3"/>
      <c r="BB58" s="1"/>
      <c r="BC58" s="1"/>
      <c r="BD58" s="1"/>
      <c r="BE58" s="1"/>
      <c r="BF58" s="1"/>
      <c r="BG58" s="1"/>
      <c r="BH58" s="1"/>
      <c r="BI58" s="1"/>
      <c r="BJ58" s="1"/>
      <c r="BK58" s="4"/>
      <c r="BL58" s="20"/>
      <c r="BM58" s="20"/>
      <c r="BN58" s="32"/>
      <c r="BO58" s="20"/>
      <c r="BP58" s="22"/>
      <c r="BQ58" s="20"/>
    </row>
    <row r="59" spans="1:69" x14ac:dyDescent="0.15">
      <c r="A59" s="138">
        <f t="shared" si="14"/>
        <v>43710</v>
      </c>
      <c r="B59" s="148">
        <f t="shared" si="1"/>
        <v>1003.6281200599999</v>
      </c>
      <c r="C59" s="139">
        <f t="shared" si="15"/>
        <v>1000</v>
      </c>
      <c r="D59" s="140">
        <f t="shared" si="16"/>
        <v>5224.18</v>
      </c>
      <c r="E59" s="124">
        <f>IF(K59=1,VLOOKUP(A58,[1]Plan1!$BO$80:$BQ$314,3),E58)</f>
        <v>5229.93</v>
      </c>
      <c r="F59" s="141">
        <f t="shared" si="18"/>
        <v>43693</v>
      </c>
      <c r="G59" s="142">
        <f t="shared" si="2"/>
        <v>1.1006512026767723E-3</v>
      </c>
      <c r="H59" s="141">
        <f t="shared" si="19"/>
        <v>43724</v>
      </c>
      <c r="I59" s="141">
        <f t="shared" si="3"/>
        <v>43724</v>
      </c>
      <c r="J59" s="125">
        <f t="shared" si="20"/>
        <v>22</v>
      </c>
      <c r="K59" s="125">
        <f t="shared" si="44"/>
        <v>12</v>
      </c>
      <c r="L59" s="139">
        <f t="shared" si="5"/>
        <v>1.0006002000000001</v>
      </c>
      <c r="M59" s="143">
        <f t="shared" si="43"/>
        <v>1.0004954399999999</v>
      </c>
      <c r="N59" s="143">
        <f t="shared" si="40"/>
        <v>1.0004954399999999</v>
      </c>
      <c r="O59" s="139">
        <f t="shared" si="42"/>
        <v>1.00109593</v>
      </c>
      <c r="P59" s="139">
        <f t="shared" si="7"/>
        <v>1001.09593</v>
      </c>
      <c r="Q59" s="144">
        <f t="shared" si="8"/>
        <v>0</v>
      </c>
      <c r="R59" s="145">
        <f t="shared" si="9"/>
        <v>0</v>
      </c>
      <c r="S59" s="139">
        <f t="shared" si="10"/>
        <v>0</v>
      </c>
      <c r="T59" s="146">
        <f t="shared" si="22"/>
        <v>3.5999999999999997E-2</v>
      </c>
      <c r="U59" s="144">
        <f t="shared" si="41"/>
        <v>18</v>
      </c>
      <c r="V59" s="144">
        <v>252</v>
      </c>
      <c r="W59" s="143">
        <f t="shared" si="11"/>
        <v>1.0025294179999999</v>
      </c>
      <c r="X59" s="139">
        <f t="shared" si="12"/>
        <v>2.53219006</v>
      </c>
      <c r="Y59" s="124">
        <f t="shared" si="13"/>
        <v>0</v>
      </c>
      <c r="Z59" s="147" t="s">
        <v>64</v>
      </c>
      <c r="AA59" s="141">
        <f t="shared" si="24"/>
        <v>44392</v>
      </c>
      <c r="AB59" s="4"/>
      <c r="AC59" s="17"/>
      <c r="AD59" s="18"/>
      <c r="AE59" s="28"/>
      <c r="AF59" s="20"/>
      <c r="AG59" s="30"/>
      <c r="AH59" s="30"/>
      <c r="AI59" s="29"/>
      <c r="AJ59" s="28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3"/>
      <c r="BB59" s="1"/>
      <c r="BC59" s="1"/>
      <c r="BD59" s="1"/>
      <c r="BE59" s="1"/>
      <c r="BF59" s="1"/>
      <c r="BG59" s="1"/>
      <c r="BH59" s="1"/>
      <c r="BI59" s="1"/>
      <c r="BJ59" s="1"/>
      <c r="BK59" s="4"/>
      <c r="BL59" s="20"/>
      <c r="BM59" s="20"/>
      <c r="BN59" s="32"/>
      <c r="BO59" s="20"/>
      <c r="BP59" s="22"/>
      <c r="BQ59" s="20"/>
    </row>
    <row r="60" spans="1:69" x14ac:dyDescent="0.15">
      <c r="A60" s="138">
        <f t="shared" si="14"/>
        <v>43711</v>
      </c>
      <c r="B60" s="148">
        <f t="shared" si="1"/>
        <v>1003.81917894</v>
      </c>
      <c r="C60" s="139">
        <f t="shared" si="15"/>
        <v>1000</v>
      </c>
      <c r="D60" s="140">
        <f t="shared" si="16"/>
        <v>5224.18</v>
      </c>
      <c r="E60" s="124">
        <f>IF(K60=1,VLOOKUP(A59,[1]Plan1!$BO$80:$BQ$314,3),E59)</f>
        <v>5229.93</v>
      </c>
      <c r="F60" s="141">
        <f t="shared" si="18"/>
        <v>43693</v>
      </c>
      <c r="G60" s="142">
        <f t="shared" si="2"/>
        <v>1.1006512026767723E-3</v>
      </c>
      <c r="H60" s="141">
        <f t="shared" si="19"/>
        <v>43724</v>
      </c>
      <c r="I60" s="141">
        <f t="shared" si="3"/>
        <v>43724</v>
      </c>
      <c r="J60" s="125">
        <f t="shared" si="20"/>
        <v>22</v>
      </c>
      <c r="K60" s="125">
        <f t="shared" si="44"/>
        <v>13</v>
      </c>
      <c r="L60" s="139">
        <f t="shared" si="5"/>
        <v>1.00065023</v>
      </c>
      <c r="M60" s="143">
        <f t="shared" si="43"/>
        <v>1.0004954399999999</v>
      </c>
      <c r="N60" s="143">
        <f t="shared" si="40"/>
        <v>1.0004954399999999</v>
      </c>
      <c r="O60" s="139">
        <f t="shared" si="42"/>
        <v>1.0011459899999999</v>
      </c>
      <c r="P60" s="139">
        <f t="shared" si="7"/>
        <v>1001.14599</v>
      </c>
      <c r="Q60" s="144">
        <f t="shared" si="8"/>
        <v>0</v>
      </c>
      <c r="R60" s="145">
        <f t="shared" si="9"/>
        <v>0</v>
      </c>
      <c r="S60" s="139">
        <f t="shared" si="10"/>
        <v>0</v>
      </c>
      <c r="T60" s="146">
        <f t="shared" si="22"/>
        <v>3.5999999999999997E-2</v>
      </c>
      <c r="U60" s="144">
        <f t="shared" si="41"/>
        <v>19</v>
      </c>
      <c r="V60" s="144">
        <v>252</v>
      </c>
      <c r="W60" s="143">
        <f t="shared" si="11"/>
        <v>1.002670129</v>
      </c>
      <c r="X60" s="139">
        <f t="shared" si="12"/>
        <v>2.6731889400000002</v>
      </c>
      <c r="Y60" s="124">
        <f t="shared" si="13"/>
        <v>0</v>
      </c>
      <c r="Z60" s="147" t="s">
        <v>64</v>
      </c>
      <c r="AA60" s="141">
        <f t="shared" si="24"/>
        <v>44392</v>
      </c>
      <c r="AB60" s="4"/>
      <c r="AC60" s="17"/>
      <c r="AD60" s="18"/>
      <c r="AE60" s="28"/>
      <c r="AF60" s="20"/>
      <c r="AG60" s="30"/>
      <c r="AH60" s="30"/>
      <c r="AI60" s="29"/>
      <c r="AJ60" s="28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3"/>
      <c r="BB60" s="1"/>
      <c r="BC60" s="1"/>
      <c r="BD60" s="1"/>
      <c r="BE60" s="1"/>
      <c r="BF60" s="1"/>
      <c r="BG60" s="1"/>
      <c r="BH60" s="1"/>
      <c r="BI60" s="1"/>
      <c r="BJ60" s="1"/>
      <c r="BK60" s="4"/>
      <c r="BL60" s="20"/>
      <c r="BM60" s="20"/>
      <c r="BN60" s="32"/>
      <c r="BO60" s="20"/>
      <c r="BP60" s="22"/>
      <c r="BQ60" s="20"/>
    </row>
    <row r="61" spans="1:69" x14ac:dyDescent="0.15">
      <c r="A61" s="138">
        <f t="shared" si="14"/>
        <v>43712</v>
      </c>
      <c r="B61" s="148">
        <f t="shared" si="1"/>
        <v>1004.01027092</v>
      </c>
      <c r="C61" s="139">
        <f t="shared" si="15"/>
        <v>1000</v>
      </c>
      <c r="D61" s="140">
        <f t="shared" si="16"/>
        <v>5224.18</v>
      </c>
      <c r="E61" s="124">
        <f>IF(K61=1,VLOOKUP(A60,[1]Plan1!$BO$80:$BQ$314,3),E60)</f>
        <v>5229.93</v>
      </c>
      <c r="F61" s="141">
        <f t="shared" si="18"/>
        <v>43693</v>
      </c>
      <c r="G61" s="142">
        <f t="shared" si="2"/>
        <v>1.1006512026767723E-3</v>
      </c>
      <c r="H61" s="141">
        <f t="shared" si="19"/>
        <v>43724</v>
      </c>
      <c r="I61" s="141">
        <f t="shared" si="3"/>
        <v>43724</v>
      </c>
      <c r="J61" s="125">
        <f t="shared" si="20"/>
        <v>22</v>
      </c>
      <c r="K61" s="125">
        <f t="shared" si="44"/>
        <v>14</v>
      </c>
      <c r="L61" s="139">
        <f t="shared" si="5"/>
        <v>1.0007002700000001</v>
      </c>
      <c r="M61" s="143">
        <f t="shared" si="43"/>
        <v>1.0004954399999999</v>
      </c>
      <c r="N61" s="143">
        <f t="shared" si="40"/>
        <v>1.0004954399999999</v>
      </c>
      <c r="O61" s="139">
        <f t="shared" si="42"/>
        <v>1.0011960499999999</v>
      </c>
      <c r="P61" s="139">
        <f t="shared" si="7"/>
        <v>1001.19605</v>
      </c>
      <c r="Q61" s="144">
        <f t="shared" si="8"/>
        <v>0</v>
      </c>
      <c r="R61" s="145">
        <f t="shared" si="9"/>
        <v>0</v>
      </c>
      <c r="S61" s="139">
        <f t="shared" si="10"/>
        <v>0</v>
      </c>
      <c r="T61" s="146">
        <f t="shared" si="22"/>
        <v>3.5999999999999997E-2</v>
      </c>
      <c r="U61" s="144">
        <f t="shared" si="41"/>
        <v>20</v>
      </c>
      <c r="V61" s="144">
        <v>252</v>
      </c>
      <c r="W61" s="143">
        <f t="shared" si="11"/>
        <v>1.002810859</v>
      </c>
      <c r="X61" s="139">
        <f t="shared" si="12"/>
        <v>2.8142209199999999</v>
      </c>
      <c r="Y61" s="124">
        <f t="shared" si="13"/>
        <v>0</v>
      </c>
      <c r="Z61" s="147" t="s">
        <v>64</v>
      </c>
      <c r="AA61" s="141">
        <f t="shared" si="24"/>
        <v>44392</v>
      </c>
      <c r="AB61" s="4"/>
      <c r="AC61" s="17"/>
      <c r="AD61" s="18"/>
      <c r="AE61" s="28"/>
      <c r="AF61" s="20"/>
      <c r="AG61" s="30"/>
      <c r="AH61" s="30"/>
      <c r="AI61" s="29"/>
      <c r="AJ61" s="28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3"/>
      <c r="BB61" s="1"/>
      <c r="BC61" s="1"/>
      <c r="BD61" s="1"/>
      <c r="BE61" s="1"/>
      <c r="BF61" s="1"/>
      <c r="BG61" s="1"/>
      <c r="BH61" s="1"/>
      <c r="BI61" s="1"/>
      <c r="BJ61" s="1"/>
      <c r="BK61" s="4"/>
      <c r="BL61" s="20"/>
      <c r="BM61" s="20"/>
      <c r="BN61" s="32"/>
      <c r="BO61" s="20"/>
      <c r="BP61" s="22"/>
      <c r="BQ61" s="20"/>
    </row>
    <row r="62" spans="1:69" x14ac:dyDescent="0.15">
      <c r="A62" s="138">
        <f t="shared" si="14"/>
        <v>43713</v>
      </c>
      <c r="B62" s="148">
        <f t="shared" si="1"/>
        <v>1004.2014070500001</v>
      </c>
      <c r="C62" s="139">
        <f t="shared" si="15"/>
        <v>1000</v>
      </c>
      <c r="D62" s="140">
        <f t="shared" si="16"/>
        <v>5224.18</v>
      </c>
      <c r="E62" s="124">
        <f>IF(K62=1,VLOOKUP(A61,[1]Plan1!$BO$80:$BQ$314,3),E61)</f>
        <v>5229.93</v>
      </c>
      <c r="F62" s="141">
        <f t="shared" si="18"/>
        <v>43693</v>
      </c>
      <c r="G62" s="142">
        <f t="shared" si="2"/>
        <v>1.1006512026767723E-3</v>
      </c>
      <c r="H62" s="141">
        <f t="shared" si="19"/>
        <v>43724</v>
      </c>
      <c r="I62" s="141">
        <f t="shared" si="3"/>
        <v>43724</v>
      </c>
      <c r="J62" s="125">
        <f t="shared" si="20"/>
        <v>22</v>
      </c>
      <c r="K62" s="125">
        <f t="shared" si="44"/>
        <v>15</v>
      </c>
      <c r="L62" s="139">
        <f t="shared" si="5"/>
        <v>1.0007503099999999</v>
      </c>
      <c r="M62" s="143">
        <f t="shared" si="43"/>
        <v>1.0004954399999999</v>
      </c>
      <c r="N62" s="143">
        <f t="shared" si="40"/>
        <v>1.0004954399999999</v>
      </c>
      <c r="O62" s="139">
        <f t="shared" si="42"/>
        <v>1.00124612</v>
      </c>
      <c r="P62" s="139">
        <f t="shared" si="7"/>
        <v>1001.24612</v>
      </c>
      <c r="Q62" s="144">
        <f t="shared" si="8"/>
        <v>0</v>
      </c>
      <c r="R62" s="145">
        <f t="shared" si="9"/>
        <v>0</v>
      </c>
      <c r="S62" s="139">
        <f t="shared" si="10"/>
        <v>0</v>
      </c>
      <c r="T62" s="146">
        <f t="shared" si="22"/>
        <v>3.5999999999999997E-2</v>
      </c>
      <c r="U62" s="144">
        <f t="shared" si="41"/>
        <v>21</v>
      </c>
      <c r="V62" s="144">
        <v>252</v>
      </c>
      <c r="W62" s="143">
        <f t="shared" si="11"/>
        <v>1.0029516089999999</v>
      </c>
      <c r="X62" s="139">
        <f t="shared" si="12"/>
        <v>2.9552870499999999</v>
      </c>
      <c r="Y62" s="124">
        <f t="shared" si="13"/>
        <v>0</v>
      </c>
      <c r="Z62" s="147" t="s">
        <v>64</v>
      </c>
      <c r="AA62" s="141">
        <f t="shared" si="24"/>
        <v>44392</v>
      </c>
      <c r="AB62" s="4"/>
      <c r="AC62" s="17"/>
      <c r="AD62" s="18"/>
      <c r="AE62" s="28"/>
      <c r="AF62" s="20"/>
      <c r="AG62" s="30"/>
      <c r="AH62" s="30"/>
      <c r="AI62" s="29"/>
      <c r="AJ62" s="28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3"/>
      <c r="BB62" s="1"/>
      <c r="BC62" s="1"/>
      <c r="BD62" s="1"/>
      <c r="BE62" s="1"/>
      <c r="BF62" s="1"/>
      <c r="BG62" s="1"/>
      <c r="BH62" s="1"/>
      <c r="BI62" s="1"/>
      <c r="BJ62" s="1"/>
      <c r="BK62" s="4"/>
      <c r="BL62" s="20"/>
      <c r="BM62" s="20"/>
      <c r="BN62" s="32"/>
      <c r="BO62" s="20"/>
      <c r="BP62" s="22"/>
      <c r="BQ62" s="20"/>
    </row>
    <row r="63" spans="1:69" x14ac:dyDescent="0.15">
      <c r="A63" s="138">
        <f t="shared" si="14"/>
        <v>43714</v>
      </c>
      <c r="B63" s="148">
        <f t="shared" si="1"/>
        <v>1004.3925672700001</v>
      </c>
      <c r="C63" s="139">
        <f t="shared" si="15"/>
        <v>1000</v>
      </c>
      <c r="D63" s="140">
        <f t="shared" si="16"/>
        <v>5224.18</v>
      </c>
      <c r="E63" s="124">
        <f>IF(K63=1,VLOOKUP(A62,[1]Plan1!$BO$80:$BQ$314,3),E62)</f>
        <v>5229.93</v>
      </c>
      <c r="F63" s="141">
        <f t="shared" si="18"/>
        <v>43693</v>
      </c>
      <c r="G63" s="142">
        <f t="shared" si="2"/>
        <v>1.1006512026767723E-3</v>
      </c>
      <c r="H63" s="141">
        <f t="shared" si="19"/>
        <v>43724</v>
      </c>
      <c r="I63" s="141">
        <f t="shared" si="3"/>
        <v>43724</v>
      </c>
      <c r="J63" s="125">
        <f t="shared" si="20"/>
        <v>22</v>
      </c>
      <c r="K63" s="125">
        <f t="shared" si="44"/>
        <v>16</v>
      </c>
      <c r="L63" s="139">
        <f t="shared" si="5"/>
        <v>1.00080035</v>
      </c>
      <c r="M63" s="143">
        <f t="shared" si="43"/>
        <v>1.0004954399999999</v>
      </c>
      <c r="N63" s="143">
        <f t="shared" si="40"/>
        <v>1.0004954399999999</v>
      </c>
      <c r="O63" s="139">
        <f t="shared" si="42"/>
        <v>1.00129618</v>
      </c>
      <c r="P63" s="139">
        <f t="shared" si="7"/>
        <v>1001.29618</v>
      </c>
      <c r="Q63" s="144">
        <f t="shared" si="8"/>
        <v>0</v>
      </c>
      <c r="R63" s="145">
        <f t="shared" si="9"/>
        <v>0</v>
      </c>
      <c r="S63" s="139">
        <f t="shared" si="10"/>
        <v>0</v>
      </c>
      <c r="T63" s="146">
        <f t="shared" si="22"/>
        <v>3.5999999999999997E-2</v>
      </c>
      <c r="U63" s="144">
        <f t="shared" si="41"/>
        <v>22</v>
      </c>
      <c r="V63" s="144">
        <v>252</v>
      </c>
      <c r="W63" s="143">
        <f t="shared" si="11"/>
        <v>1.0030923789999999</v>
      </c>
      <c r="X63" s="139">
        <f t="shared" si="12"/>
        <v>3.0963872700000001</v>
      </c>
      <c r="Y63" s="124">
        <f t="shared" si="13"/>
        <v>0</v>
      </c>
      <c r="Z63" s="147" t="s">
        <v>64</v>
      </c>
      <c r="AA63" s="141">
        <f t="shared" si="24"/>
        <v>44392</v>
      </c>
      <c r="AB63" s="4"/>
      <c r="AC63" s="17"/>
      <c r="AD63" s="18"/>
      <c r="AE63" s="28"/>
      <c r="AF63" s="20"/>
      <c r="AG63" s="30"/>
      <c r="AH63" s="30"/>
      <c r="AI63" s="29"/>
      <c r="AJ63" s="28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3"/>
      <c r="BB63" s="1"/>
      <c r="BC63" s="1"/>
      <c r="BD63" s="1"/>
      <c r="BE63" s="1"/>
      <c r="BF63" s="1"/>
      <c r="BG63" s="1"/>
      <c r="BH63" s="1"/>
      <c r="BI63" s="1"/>
      <c r="BJ63" s="1"/>
      <c r="BK63" s="4"/>
      <c r="BL63" s="20"/>
      <c r="BM63" s="20"/>
      <c r="BN63" s="32"/>
      <c r="BO63" s="20"/>
      <c r="BP63" s="22"/>
      <c r="BQ63" s="20"/>
    </row>
    <row r="64" spans="1:69" x14ac:dyDescent="0.15">
      <c r="A64" s="138">
        <f t="shared" si="14"/>
        <v>43715</v>
      </c>
      <c r="B64" s="148">
        <f t="shared" si="1"/>
        <v>1004.58377165</v>
      </c>
      <c r="C64" s="139">
        <f t="shared" si="15"/>
        <v>1000</v>
      </c>
      <c r="D64" s="140">
        <f t="shared" si="16"/>
        <v>5224.18</v>
      </c>
      <c r="E64" s="124">
        <f>IF(K64=1,VLOOKUP(A63,[1]Plan1!$BO$80:$BQ$314,3),E63)</f>
        <v>5229.93</v>
      </c>
      <c r="F64" s="141">
        <f t="shared" si="18"/>
        <v>43693</v>
      </c>
      <c r="G64" s="142">
        <f t="shared" si="2"/>
        <v>1.1006512026767723E-3</v>
      </c>
      <c r="H64" s="141">
        <f t="shared" si="19"/>
        <v>43724</v>
      </c>
      <c r="I64" s="141">
        <f t="shared" si="3"/>
        <v>43724</v>
      </c>
      <c r="J64" s="125">
        <f t="shared" si="20"/>
        <v>22</v>
      </c>
      <c r="K64" s="125">
        <f t="shared" si="44"/>
        <v>17</v>
      </c>
      <c r="L64" s="139">
        <f t="shared" si="5"/>
        <v>1.0008503900000001</v>
      </c>
      <c r="M64" s="143">
        <f t="shared" si="43"/>
        <v>1.0004954399999999</v>
      </c>
      <c r="N64" s="143">
        <f t="shared" si="40"/>
        <v>1.0004954399999999</v>
      </c>
      <c r="O64" s="139">
        <f t="shared" si="42"/>
        <v>1.0013462500000001</v>
      </c>
      <c r="P64" s="139">
        <f t="shared" si="7"/>
        <v>1001.3462500000001</v>
      </c>
      <c r="Q64" s="144">
        <f t="shared" si="8"/>
        <v>0</v>
      </c>
      <c r="R64" s="145">
        <f t="shared" si="9"/>
        <v>0</v>
      </c>
      <c r="S64" s="139">
        <f t="shared" si="10"/>
        <v>0</v>
      </c>
      <c r="T64" s="146">
        <f t="shared" si="22"/>
        <v>3.5999999999999997E-2</v>
      </c>
      <c r="U64" s="144">
        <f t="shared" si="41"/>
        <v>23</v>
      </c>
      <c r="V64" s="144">
        <v>252</v>
      </c>
      <c r="W64" s="143">
        <f t="shared" si="11"/>
        <v>1.003233169</v>
      </c>
      <c r="X64" s="139">
        <f t="shared" si="12"/>
        <v>3.2375216500000001</v>
      </c>
      <c r="Y64" s="124">
        <f t="shared" si="13"/>
        <v>0</v>
      </c>
      <c r="Z64" s="147" t="s">
        <v>64</v>
      </c>
      <c r="AA64" s="141">
        <f t="shared" si="24"/>
        <v>44392</v>
      </c>
      <c r="AB64" s="4"/>
      <c r="AC64" s="17"/>
      <c r="AD64" s="18"/>
      <c r="AE64" s="28"/>
      <c r="AF64" s="20"/>
      <c r="AG64" s="30"/>
      <c r="AH64" s="30"/>
      <c r="AI64" s="29"/>
      <c r="AJ64" s="28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3"/>
      <c r="BB64" s="1"/>
      <c r="BC64" s="1"/>
      <c r="BD64" s="1"/>
      <c r="BE64" s="1"/>
      <c r="BF64" s="1"/>
      <c r="BG64" s="1"/>
      <c r="BH64" s="1"/>
      <c r="BI64" s="1"/>
      <c r="BJ64" s="1"/>
      <c r="BK64" s="4"/>
      <c r="BL64" s="20"/>
      <c r="BM64" s="20"/>
      <c r="BN64" s="32"/>
      <c r="BO64" s="20"/>
      <c r="BP64" s="22"/>
      <c r="BQ64" s="20"/>
    </row>
    <row r="65" spans="1:69" x14ac:dyDescent="0.15">
      <c r="A65" s="138">
        <f t="shared" si="14"/>
        <v>43716</v>
      </c>
      <c r="B65" s="148">
        <f t="shared" si="1"/>
        <v>1004.58377165</v>
      </c>
      <c r="C65" s="139">
        <f t="shared" si="15"/>
        <v>1000</v>
      </c>
      <c r="D65" s="140">
        <f t="shared" si="16"/>
        <v>5224.18</v>
      </c>
      <c r="E65" s="124">
        <f>IF(K65=1,VLOOKUP(A64,[1]Plan1!$BO$80:$BQ$314,3),E64)</f>
        <v>5229.93</v>
      </c>
      <c r="F65" s="141">
        <f t="shared" si="18"/>
        <v>43693</v>
      </c>
      <c r="G65" s="142">
        <f t="shared" si="2"/>
        <v>1.1006512026767723E-3</v>
      </c>
      <c r="H65" s="141">
        <f t="shared" si="19"/>
        <v>43724</v>
      </c>
      <c r="I65" s="141">
        <f t="shared" si="3"/>
        <v>43724</v>
      </c>
      <c r="J65" s="125">
        <f t="shared" si="20"/>
        <v>22</v>
      </c>
      <c r="K65" s="125">
        <f t="shared" si="44"/>
        <v>17</v>
      </c>
      <c r="L65" s="139">
        <f t="shared" si="5"/>
        <v>1.0008503900000001</v>
      </c>
      <c r="M65" s="143">
        <f t="shared" si="43"/>
        <v>1.0004954399999999</v>
      </c>
      <c r="N65" s="143">
        <f t="shared" si="40"/>
        <v>1.0004954399999999</v>
      </c>
      <c r="O65" s="139">
        <f t="shared" si="42"/>
        <v>1.0013462500000001</v>
      </c>
      <c r="P65" s="139">
        <f t="shared" si="7"/>
        <v>1001.3462500000001</v>
      </c>
      <c r="Q65" s="144">
        <f t="shared" si="8"/>
        <v>0</v>
      </c>
      <c r="R65" s="145">
        <f t="shared" si="9"/>
        <v>0</v>
      </c>
      <c r="S65" s="139">
        <f t="shared" si="10"/>
        <v>0</v>
      </c>
      <c r="T65" s="146">
        <f t="shared" si="22"/>
        <v>3.5999999999999997E-2</v>
      </c>
      <c r="U65" s="144">
        <f t="shared" si="41"/>
        <v>23</v>
      </c>
      <c r="V65" s="144">
        <v>252</v>
      </c>
      <c r="W65" s="143">
        <f t="shared" si="11"/>
        <v>1.003233169</v>
      </c>
      <c r="X65" s="139">
        <f t="shared" si="12"/>
        <v>3.2375216500000001</v>
      </c>
      <c r="Y65" s="124">
        <f t="shared" si="13"/>
        <v>0</v>
      </c>
      <c r="Z65" s="147" t="s">
        <v>64</v>
      </c>
      <c r="AA65" s="141">
        <f t="shared" si="24"/>
        <v>44392</v>
      </c>
      <c r="AB65" s="4"/>
      <c r="AC65" s="17"/>
      <c r="AD65" s="18"/>
      <c r="AE65" s="28"/>
      <c r="AF65" s="20"/>
      <c r="AG65" s="30"/>
      <c r="AH65" s="30"/>
      <c r="AI65" s="29"/>
      <c r="AJ65" s="28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3"/>
      <c r="BB65" s="1"/>
      <c r="BC65" s="1"/>
      <c r="BD65" s="1"/>
      <c r="BE65" s="1"/>
      <c r="BF65" s="1"/>
      <c r="BG65" s="1"/>
      <c r="BH65" s="1"/>
      <c r="BI65" s="1"/>
      <c r="BJ65" s="1"/>
      <c r="BK65" s="4"/>
      <c r="BL65" s="20"/>
      <c r="BM65" s="20"/>
      <c r="BN65" s="32"/>
      <c r="BO65" s="20"/>
      <c r="BP65" s="22"/>
      <c r="BQ65" s="34"/>
    </row>
    <row r="66" spans="1:69" x14ac:dyDescent="0.15">
      <c r="A66" s="138">
        <f t="shared" si="14"/>
        <v>43717</v>
      </c>
      <c r="B66" s="148">
        <f t="shared" si="1"/>
        <v>1004.58377165</v>
      </c>
      <c r="C66" s="139">
        <f t="shared" si="15"/>
        <v>1000</v>
      </c>
      <c r="D66" s="140">
        <f t="shared" si="16"/>
        <v>5224.18</v>
      </c>
      <c r="E66" s="124">
        <f>IF(K66=1,VLOOKUP(A65,[1]Plan1!$BO$80:$BQ$314,3),E65)</f>
        <v>5229.93</v>
      </c>
      <c r="F66" s="141">
        <f t="shared" si="18"/>
        <v>43693</v>
      </c>
      <c r="G66" s="142">
        <f t="shared" si="2"/>
        <v>1.1006512026767723E-3</v>
      </c>
      <c r="H66" s="141">
        <f t="shared" si="19"/>
        <v>43724</v>
      </c>
      <c r="I66" s="141">
        <f t="shared" si="3"/>
        <v>43724</v>
      </c>
      <c r="J66" s="125">
        <f t="shared" si="20"/>
        <v>22</v>
      </c>
      <c r="K66" s="125">
        <f t="shared" si="44"/>
        <v>17</v>
      </c>
      <c r="L66" s="139">
        <f t="shared" si="5"/>
        <v>1.0008503900000001</v>
      </c>
      <c r="M66" s="143">
        <f t="shared" si="43"/>
        <v>1.0004954399999999</v>
      </c>
      <c r="N66" s="143">
        <f t="shared" si="40"/>
        <v>1.0004954399999999</v>
      </c>
      <c r="O66" s="139">
        <f t="shared" si="42"/>
        <v>1.0013462500000001</v>
      </c>
      <c r="P66" s="139">
        <f t="shared" si="7"/>
        <v>1001.3462500000001</v>
      </c>
      <c r="Q66" s="144">
        <f t="shared" si="8"/>
        <v>0</v>
      </c>
      <c r="R66" s="145">
        <f t="shared" si="9"/>
        <v>0</v>
      </c>
      <c r="S66" s="139">
        <f t="shared" si="10"/>
        <v>0</v>
      </c>
      <c r="T66" s="146">
        <f t="shared" si="22"/>
        <v>3.5999999999999997E-2</v>
      </c>
      <c r="U66" s="144">
        <f t="shared" si="41"/>
        <v>23</v>
      </c>
      <c r="V66" s="144">
        <v>252</v>
      </c>
      <c r="W66" s="143">
        <f t="shared" si="11"/>
        <v>1.003233169</v>
      </c>
      <c r="X66" s="139">
        <f t="shared" si="12"/>
        <v>3.2375216500000001</v>
      </c>
      <c r="Y66" s="124">
        <f t="shared" si="13"/>
        <v>0</v>
      </c>
      <c r="Z66" s="147" t="s">
        <v>64</v>
      </c>
      <c r="AA66" s="141">
        <f t="shared" si="24"/>
        <v>44392</v>
      </c>
      <c r="AB66" s="4"/>
      <c r="AC66" s="17"/>
      <c r="AD66" s="18"/>
      <c r="AE66" s="28"/>
      <c r="AF66" s="20"/>
      <c r="AG66" s="30"/>
      <c r="AH66" s="30"/>
      <c r="AI66" s="29"/>
      <c r="AJ66" s="28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3"/>
      <c r="BB66" s="1"/>
      <c r="BC66" s="1"/>
      <c r="BD66" s="1"/>
      <c r="BE66" s="1"/>
      <c r="BF66" s="1"/>
      <c r="BG66" s="1"/>
      <c r="BH66" s="1"/>
      <c r="BI66" s="1"/>
      <c r="BJ66" s="1"/>
      <c r="BK66" s="4"/>
      <c r="BL66" s="20"/>
      <c r="BM66" s="20"/>
      <c r="BN66" s="32"/>
      <c r="BO66" s="20"/>
      <c r="BP66" s="22"/>
      <c r="BQ66" s="20"/>
    </row>
    <row r="67" spans="1:69" x14ac:dyDescent="0.15">
      <c r="A67" s="138">
        <f t="shared" si="14"/>
        <v>43718</v>
      </c>
      <c r="B67" s="148">
        <f t="shared" si="1"/>
        <v>1004.77500915</v>
      </c>
      <c r="C67" s="139">
        <f t="shared" si="15"/>
        <v>1000</v>
      </c>
      <c r="D67" s="140">
        <f t="shared" si="16"/>
        <v>5224.18</v>
      </c>
      <c r="E67" s="124">
        <f>IF(K67=1,VLOOKUP(A66,[1]Plan1!$BO$80:$BQ$314,3),E66)</f>
        <v>5229.93</v>
      </c>
      <c r="F67" s="141">
        <f t="shared" si="18"/>
        <v>43693</v>
      </c>
      <c r="G67" s="142">
        <f t="shared" si="2"/>
        <v>1.1006512026767723E-3</v>
      </c>
      <c r="H67" s="141">
        <f t="shared" si="19"/>
        <v>43724</v>
      </c>
      <c r="I67" s="141">
        <f t="shared" si="3"/>
        <v>43724</v>
      </c>
      <c r="J67" s="125">
        <f t="shared" si="20"/>
        <v>22</v>
      </c>
      <c r="K67" s="125">
        <f t="shared" si="44"/>
        <v>18</v>
      </c>
      <c r="L67" s="139">
        <f t="shared" si="5"/>
        <v>1.0009004399999999</v>
      </c>
      <c r="M67" s="143">
        <f t="shared" si="43"/>
        <v>1.0004954399999999</v>
      </c>
      <c r="N67" s="143">
        <f t="shared" si="40"/>
        <v>1.0004954399999999</v>
      </c>
      <c r="O67" s="139">
        <f t="shared" si="42"/>
        <v>1.00139632</v>
      </c>
      <c r="P67" s="139">
        <f t="shared" si="7"/>
        <v>1001.3963199999999</v>
      </c>
      <c r="Q67" s="144">
        <f t="shared" si="8"/>
        <v>0</v>
      </c>
      <c r="R67" s="145">
        <f t="shared" si="9"/>
        <v>0</v>
      </c>
      <c r="S67" s="139">
        <f t="shared" si="10"/>
        <v>0</v>
      </c>
      <c r="T67" s="146">
        <f t="shared" si="22"/>
        <v>3.5999999999999997E-2</v>
      </c>
      <c r="U67" s="144">
        <f t="shared" si="41"/>
        <v>24</v>
      </c>
      <c r="V67" s="144">
        <v>252</v>
      </c>
      <c r="W67" s="143">
        <f t="shared" si="11"/>
        <v>1.0033739779999999</v>
      </c>
      <c r="X67" s="139">
        <f t="shared" si="12"/>
        <v>3.37868915</v>
      </c>
      <c r="Y67" s="124">
        <f t="shared" si="13"/>
        <v>0</v>
      </c>
      <c r="Z67" s="147" t="s">
        <v>64</v>
      </c>
      <c r="AA67" s="141">
        <f t="shared" si="24"/>
        <v>44392</v>
      </c>
      <c r="AB67" s="4"/>
      <c r="AC67" s="17"/>
      <c r="AD67" s="18"/>
      <c r="AE67" s="28"/>
      <c r="AF67" s="20"/>
      <c r="AG67" s="30"/>
      <c r="AH67" s="30"/>
      <c r="AI67" s="29"/>
      <c r="AJ67" s="28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3"/>
      <c r="BB67" s="1"/>
      <c r="BC67" s="1"/>
      <c r="BD67" s="1"/>
      <c r="BE67" s="1"/>
      <c r="BF67" s="1"/>
      <c r="BG67" s="1"/>
      <c r="BH67" s="1"/>
      <c r="BI67" s="1"/>
      <c r="BJ67" s="1"/>
      <c r="BK67" s="4"/>
      <c r="BL67" s="20"/>
      <c r="BM67" s="20"/>
      <c r="BN67" s="32"/>
      <c r="BO67" s="20"/>
      <c r="BP67" s="22"/>
      <c r="BQ67" s="20"/>
    </row>
    <row r="68" spans="1:69" x14ac:dyDescent="0.15">
      <c r="A68" s="138">
        <f t="shared" si="14"/>
        <v>43719</v>
      </c>
      <c r="B68" s="148">
        <f t="shared" si="1"/>
        <v>1004.96629181</v>
      </c>
      <c r="C68" s="139">
        <f t="shared" si="15"/>
        <v>1000</v>
      </c>
      <c r="D68" s="140">
        <f t="shared" si="16"/>
        <v>5224.18</v>
      </c>
      <c r="E68" s="124">
        <f>IF(K68=1,VLOOKUP(A67,[1]Plan1!$BO$80:$BQ$314,3),E67)</f>
        <v>5229.93</v>
      </c>
      <c r="F68" s="141">
        <f t="shared" si="18"/>
        <v>43693</v>
      </c>
      <c r="G68" s="142">
        <f t="shared" si="2"/>
        <v>1.1006512026767723E-3</v>
      </c>
      <c r="H68" s="141">
        <f t="shared" si="19"/>
        <v>43724</v>
      </c>
      <c r="I68" s="141">
        <f t="shared" si="3"/>
        <v>43724</v>
      </c>
      <c r="J68" s="125">
        <f t="shared" si="20"/>
        <v>22</v>
      </c>
      <c r="K68" s="125">
        <f t="shared" si="44"/>
        <v>19</v>
      </c>
      <c r="L68" s="139">
        <f t="shared" si="5"/>
        <v>1.0009504899999999</v>
      </c>
      <c r="M68" s="143">
        <f t="shared" si="43"/>
        <v>1.0004954399999999</v>
      </c>
      <c r="N68" s="143">
        <f t="shared" si="40"/>
        <v>1.0004954399999999</v>
      </c>
      <c r="O68" s="139">
        <f t="shared" si="42"/>
        <v>1.0014464000000001</v>
      </c>
      <c r="P68" s="139">
        <f t="shared" si="7"/>
        <v>1001.4464</v>
      </c>
      <c r="Q68" s="144">
        <f t="shared" si="8"/>
        <v>0</v>
      </c>
      <c r="R68" s="145">
        <f t="shared" si="9"/>
        <v>0</v>
      </c>
      <c r="S68" s="139">
        <f t="shared" si="10"/>
        <v>0</v>
      </c>
      <c r="T68" s="146">
        <f t="shared" si="22"/>
        <v>3.5999999999999997E-2</v>
      </c>
      <c r="U68" s="144">
        <f t="shared" si="41"/>
        <v>25</v>
      </c>
      <c r="V68" s="144">
        <v>252</v>
      </c>
      <c r="W68" s="143">
        <f t="shared" si="11"/>
        <v>1.003514808</v>
      </c>
      <c r="X68" s="139">
        <f t="shared" si="12"/>
        <v>3.5198918099999998</v>
      </c>
      <c r="Y68" s="124">
        <f t="shared" si="13"/>
        <v>0</v>
      </c>
      <c r="Z68" s="147" t="s">
        <v>64</v>
      </c>
      <c r="AA68" s="141">
        <f t="shared" si="24"/>
        <v>44392</v>
      </c>
      <c r="AB68" s="4"/>
      <c r="AC68" s="17"/>
      <c r="AD68" s="18"/>
      <c r="AE68" s="28"/>
      <c r="AF68" s="20"/>
      <c r="AG68" s="30"/>
      <c r="AH68" s="30"/>
      <c r="AI68" s="29"/>
      <c r="AJ68" s="28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3"/>
      <c r="BB68" s="1"/>
      <c r="BC68" s="1"/>
      <c r="BD68" s="1"/>
      <c r="BE68" s="1"/>
      <c r="BF68" s="1"/>
      <c r="BG68" s="1"/>
      <c r="BH68" s="1"/>
      <c r="BI68" s="1"/>
      <c r="BJ68" s="1"/>
      <c r="BK68" s="4"/>
      <c r="BL68" s="20"/>
      <c r="BM68" s="20"/>
      <c r="BN68" s="32"/>
      <c r="BO68" s="20"/>
      <c r="BP68" s="22"/>
      <c r="BQ68" s="20"/>
    </row>
    <row r="69" spans="1:69" x14ac:dyDescent="0.15">
      <c r="A69" s="138">
        <f t="shared" si="14"/>
        <v>43720</v>
      </c>
      <c r="B69" s="148">
        <f t="shared" si="1"/>
        <v>1005.15759758</v>
      </c>
      <c r="C69" s="139">
        <f t="shared" si="15"/>
        <v>1000</v>
      </c>
      <c r="D69" s="140">
        <f t="shared" si="16"/>
        <v>5224.18</v>
      </c>
      <c r="E69" s="124">
        <f>IF(K69=1,VLOOKUP(A68,[1]Plan1!$BO$80:$BQ$314,3),E68)</f>
        <v>5229.93</v>
      </c>
      <c r="F69" s="141">
        <f t="shared" si="18"/>
        <v>43693</v>
      </c>
      <c r="G69" s="142">
        <f t="shared" si="2"/>
        <v>1.1006512026767723E-3</v>
      </c>
      <c r="H69" s="141">
        <f t="shared" si="19"/>
        <v>43724</v>
      </c>
      <c r="I69" s="141">
        <f t="shared" si="3"/>
        <v>43724</v>
      </c>
      <c r="J69" s="125">
        <f t="shared" si="20"/>
        <v>22</v>
      </c>
      <c r="K69" s="125">
        <f t="shared" si="44"/>
        <v>20</v>
      </c>
      <c r="L69" s="139">
        <f t="shared" si="5"/>
        <v>1.0010005399999999</v>
      </c>
      <c r="M69" s="143">
        <f t="shared" si="43"/>
        <v>1.0004954399999999</v>
      </c>
      <c r="N69" s="143">
        <f t="shared" si="40"/>
        <v>1.0004954399999999</v>
      </c>
      <c r="O69" s="139">
        <f t="shared" si="42"/>
        <v>1.00149647</v>
      </c>
      <c r="P69" s="139">
        <f t="shared" si="7"/>
        <v>1001.49647</v>
      </c>
      <c r="Q69" s="144">
        <f t="shared" si="8"/>
        <v>0</v>
      </c>
      <c r="R69" s="145">
        <f t="shared" si="9"/>
        <v>0</v>
      </c>
      <c r="S69" s="139">
        <f t="shared" si="10"/>
        <v>0</v>
      </c>
      <c r="T69" s="146">
        <f t="shared" si="22"/>
        <v>3.5999999999999997E-2</v>
      </c>
      <c r="U69" s="144">
        <f t="shared" si="41"/>
        <v>26</v>
      </c>
      <c r="V69" s="144">
        <v>252</v>
      </c>
      <c r="W69" s="143">
        <f t="shared" si="11"/>
        <v>1.0036556569999999</v>
      </c>
      <c r="X69" s="139">
        <f t="shared" si="12"/>
        <v>3.66112758</v>
      </c>
      <c r="Y69" s="124">
        <f t="shared" si="13"/>
        <v>0</v>
      </c>
      <c r="Z69" s="147" t="s">
        <v>64</v>
      </c>
      <c r="AA69" s="141">
        <f t="shared" si="24"/>
        <v>44392</v>
      </c>
      <c r="AB69" s="4"/>
      <c r="AC69" s="17"/>
      <c r="AD69" s="18"/>
      <c r="AE69" s="28"/>
      <c r="AF69" s="20"/>
      <c r="AG69" s="30"/>
      <c r="AH69" s="30"/>
      <c r="AI69" s="29"/>
      <c r="AJ69" s="28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3"/>
      <c r="BB69" s="1"/>
      <c r="BC69" s="1"/>
      <c r="BD69" s="1"/>
      <c r="BE69" s="1"/>
      <c r="BF69" s="1"/>
      <c r="BG69" s="1"/>
      <c r="BH69" s="1"/>
      <c r="BI69" s="1"/>
      <c r="BJ69" s="1"/>
      <c r="BK69" s="4"/>
      <c r="BL69" s="20"/>
      <c r="BM69" s="20"/>
      <c r="BN69" s="32"/>
      <c r="BO69" s="20"/>
      <c r="BP69" s="22"/>
      <c r="BQ69" s="20"/>
    </row>
    <row r="70" spans="1:69" x14ac:dyDescent="0.15">
      <c r="A70" s="138">
        <f t="shared" si="14"/>
        <v>43721</v>
      </c>
      <c r="B70" s="148">
        <f t="shared" si="1"/>
        <v>1005.34894651</v>
      </c>
      <c r="C70" s="139">
        <f t="shared" si="15"/>
        <v>1000</v>
      </c>
      <c r="D70" s="140">
        <f t="shared" si="16"/>
        <v>5224.18</v>
      </c>
      <c r="E70" s="124">
        <f>IF(K70=1,VLOOKUP(A69,[1]Plan1!$BO$80:$BQ$314,3),E69)</f>
        <v>5229.93</v>
      </c>
      <c r="F70" s="141">
        <f t="shared" si="18"/>
        <v>43693</v>
      </c>
      <c r="G70" s="142">
        <f t="shared" si="2"/>
        <v>1.1006512026767723E-3</v>
      </c>
      <c r="H70" s="141">
        <f t="shared" si="19"/>
        <v>43724</v>
      </c>
      <c r="I70" s="141">
        <f t="shared" si="3"/>
        <v>43724</v>
      </c>
      <c r="J70" s="125">
        <f t="shared" si="20"/>
        <v>22</v>
      </c>
      <c r="K70" s="125">
        <f t="shared" si="44"/>
        <v>21</v>
      </c>
      <c r="L70" s="139">
        <f t="shared" si="5"/>
        <v>1.00105059</v>
      </c>
      <c r="M70" s="143">
        <f t="shared" si="43"/>
        <v>1.0004954399999999</v>
      </c>
      <c r="N70" s="143">
        <f t="shared" si="40"/>
        <v>1.0004954399999999</v>
      </c>
      <c r="O70" s="139">
        <f t="shared" si="42"/>
        <v>1.00154655</v>
      </c>
      <c r="P70" s="139">
        <f t="shared" si="7"/>
        <v>1001.54655</v>
      </c>
      <c r="Q70" s="144">
        <f t="shared" si="8"/>
        <v>0</v>
      </c>
      <c r="R70" s="145">
        <f t="shared" si="9"/>
        <v>0</v>
      </c>
      <c r="S70" s="139">
        <f t="shared" si="10"/>
        <v>0</v>
      </c>
      <c r="T70" s="146">
        <f t="shared" si="22"/>
        <v>3.5999999999999997E-2</v>
      </c>
      <c r="U70" s="144">
        <f t="shared" si="41"/>
        <v>27</v>
      </c>
      <c r="V70" s="144">
        <v>252</v>
      </c>
      <c r="W70" s="143">
        <f t="shared" si="11"/>
        <v>1.0037965250000001</v>
      </c>
      <c r="X70" s="139">
        <f t="shared" si="12"/>
        <v>3.8023965099999999</v>
      </c>
      <c r="Y70" s="124">
        <f t="shared" si="13"/>
        <v>0</v>
      </c>
      <c r="Z70" s="147" t="s">
        <v>64</v>
      </c>
      <c r="AA70" s="141">
        <f t="shared" si="24"/>
        <v>44392</v>
      </c>
      <c r="AB70" s="4"/>
      <c r="AC70" s="17"/>
      <c r="AD70" s="18"/>
      <c r="AE70" s="28"/>
      <c r="AF70" s="20"/>
      <c r="AG70" s="30"/>
      <c r="AH70" s="30"/>
      <c r="AI70" s="29"/>
      <c r="AJ70" s="28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3"/>
      <c r="BB70" s="1"/>
      <c r="BC70" s="1"/>
      <c r="BD70" s="1"/>
      <c r="BE70" s="1"/>
      <c r="BF70" s="1"/>
      <c r="BG70" s="1"/>
      <c r="BH70" s="1"/>
      <c r="BI70" s="1"/>
      <c r="BJ70" s="1"/>
      <c r="BK70" s="4"/>
      <c r="BL70" s="20"/>
      <c r="BM70" s="20"/>
      <c r="BN70" s="32"/>
      <c r="BO70" s="20"/>
      <c r="BP70" s="22"/>
      <c r="BQ70" s="20"/>
    </row>
    <row r="71" spans="1:69" x14ac:dyDescent="0.15">
      <c r="A71" s="138">
        <f t="shared" si="14"/>
        <v>43722</v>
      </c>
      <c r="B71" s="148">
        <f t="shared" si="1"/>
        <v>1005.5403305900001</v>
      </c>
      <c r="C71" s="139">
        <f t="shared" si="15"/>
        <v>1000</v>
      </c>
      <c r="D71" s="140">
        <f t="shared" si="16"/>
        <v>5224.18</v>
      </c>
      <c r="E71" s="124">
        <f>IF(K71=1,VLOOKUP(A70,[1]Plan1!$BO$80:$BQ$314,3),E70)</f>
        <v>5229.93</v>
      </c>
      <c r="F71" s="141">
        <f t="shared" si="18"/>
        <v>43693</v>
      </c>
      <c r="G71" s="142">
        <f t="shared" si="2"/>
        <v>1.1006512026767723E-3</v>
      </c>
      <c r="H71" s="141">
        <f t="shared" si="19"/>
        <v>43724</v>
      </c>
      <c r="I71" s="141">
        <f t="shared" si="3"/>
        <v>43724</v>
      </c>
      <c r="J71" s="125">
        <f t="shared" si="20"/>
        <v>22</v>
      </c>
      <c r="K71" s="125">
        <f t="shared" si="44"/>
        <v>22</v>
      </c>
      <c r="L71" s="139">
        <f t="shared" si="5"/>
        <v>1.0011006499999999</v>
      </c>
      <c r="M71" s="143">
        <f t="shared" si="43"/>
        <v>1.0004954399999999</v>
      </c>
      <c r="N71" s="143">
        <f t="shared" si="40"/>
        <v>1.0004954399999999</v>
      </c>
      <c r="O71" s="139">
        <f t="shared" si="42"/>
        <v>1.0015966300000001</v>
      </c>
      <c r="P71" s="139">
        <f t="shared" si="7"/>
        <v>1001.59663</v>
      </c>
      <c r="Q71" s="144">
        <f t="shared" si="8"/>
        <v>0</v>
      </c>
      <c r="R71" s="145">
        <f t="shared" si="9"/>
        <v>0</v>
      </c>
      <c r="S71" s="139">
        <f t="shared" si="10"/>
        <v>0</v>
      </c>
      <c r="T71" s="146">
        <f t="shared" si="22"/>
        <v>3.5999999999999997E-2</v>
      </c>
      <c r="U71" s="144">
        <f t="shared" si="41"/>
        <v>28</v>
      </c>
      <c r="V71" s="144">
        <v>252</v>
      </c>
      <c r="W71" s="143">
        <f t="shared" si="11"/>
        <v>1.0039374139999999</v>
      </c>
      <c r="X71" s="139">
        <f t="shared" si="12"/>
        <v>3.9437005900000002</v>
      </c>
      <c r="Y71" s="124">
        <f t="shared" si="13"/>
        <v>0</v>
      </c>
      <c r="Z71" s="147" t="s">
        <v>64</v>
      </c>
      <c r="AA71" s="141">
        <f t="shared" si="24"/>
        <v>44392</v>
      </c>
      <c r="AB71" s="4"/>
      <c r="AC71" s="17"/>
      <c r="AD71" s="18"/>
      <c r="AE71" s="28"/>
      <c r="AF71" s="20"/>
      <c r="AG71" s="30"/>
      <c r="AH71" s="30"/>
      <c r="AI71" s="29"/>
      <c r="AJ71" s="28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3"/>
      <c r="BB71" s="1"/>
      <c r="BC71" s="1"/>
      <c r="BD71" s="1"/>
      <c r="BE71" s="1"/>
      <c r="BF71" s="1"/>
      <c r="BG71" s="1"/>
      <c r="BH71" s="1"/>
      <c r="BI71" s="1"/>
      <c r="BJ71" s="1"/>
      <c r="BK71" s="4"/>
      <c r="BL71" s="20"/>
      <c r="BM71" s="20"/>
      <c r="BN71" s="32"/>
      <c r="BO71" s="20"/>
      <c r="BP71" s="22"/>
      <c r="BQ71" s="20"/>
    </row>
    <row r="72" spans="1:69" x14ac:dyDescent="0.15">
      <c r="A72" s="138">
        <f t="shared" si="14"/>
        <v>43723</v>
      </c>
      <c r="B72" s="148">
        <f t="shared" si="1"/>
        <v>1005.5403305900001</v>
      </c>
      <c r="C72" s="139">
        <f t="shared" si="15"/>
        <v>1000</v>
      </c>
      <c r="D72" s="140">
        <f t="shared" si="16"/>
        <v>5224.18</v>
      </c>
      <c r="E72" s="124">
        <f>IF(K72=1,VLOOKUP(A71,[1]Plan1!$BO$80:$BQ$314,3),E71)</f>
        <v>5229.93</v>
      </c>
      <c r="F72" s="141">
        <f t="shared" si="18"/>
        <v>43693</v>
      </c>
      <c r="G72" s="142">
        <f t="shared" si="2"/>
        <v>1.1006512026767723E-3</v>
      </c>
      <c r="H72" s="141">
        <f t="shared" si="19"/>
        <v>43753</v>
      </c>
      <c r="I72" s="141">
        <f t="shared" si="3"/>
        <v>43724</v>
      </c>
      <c r="J72" s="125">
        <f t="shared" si="20"/>
        <v>22</v>
      </c>
      <c r="K72" s="125">
        <f t="shared" si="44"/>
        <v>22</v>
      </c>
      <c r="L72" s="139">
        <f t="shared" si="5"/>
        <v>1.0011006499999999</v>
      </c>
      <c r="M72" s="143">
        <f t="shared" si="43"/>
        <v>1.0004954399999999</v>
      </c>
      <c r="N72" s="143">
        <f t="shared" si="40"/>
        <v>1.0004954399999999</v>
      </c>
      <c r="O72" s="139">
        <f t="shared" si="42"/>
        <v>1.0015966300000001</v>
      </c>
      <c r="P72" s="139">
        <f t="shared" si="7"/>
        <v>1001.59663</v>
      </c>
      <c r="Q72" s="144">
        <f t="shared" si="8"/>
        <v>0</v>
      </c>
      <c r="R72" s="145">
        <f t="shared" si="9"/>
        <v>0</v>
      </c>
      <c r="S72" s="139">
        <f t="shared" si="10"/>
        <v>0</v>
      </c>
      <c r="T72" s="146">
        <f t="shared" si="22"/>
        <v>3.5999999999999997E-2</v>
      </c>
      <c r="U72" s="144">
        <f t="shared" si="41"/>
        <v>28</v>
      </c>
      <c r="V72" s="144">
        <v>252</v>
      </c>
      <c r="W72" s="143">
        <f t="shared" si="11"/>
        <v>1.0039374139999999</v>
      </c>
      <c r="X72" s="139">
        <f t="shared" si="12"/>
        <v>3.9437005900000002</v>
      </c>
      <c r="Y72" s="124">
        <f t="shared" si="13"/>
        <v>0</v>
      </c>
      <c r="Z72" s="147" t="s">
        <v>64</v>
      </c>
      <c r="AA72" s="141">
        <f t="shared" si="24"/>
        <v>44392</v>
      </c>
      <c r="AB72" s="4"/>
      <c r="AC72" s="17"/>
      <c r="AD72" s="18"/>
      <c r="AE72" s="28"/>
      <c r="AF72" s="20"/>
      <c r="AG72" s="30"/>
      <c r="AH72" s="30"/>
      <c r="AI72" s="29"/>
      <c r="AJ72" s="28"/>
      <c r="AK72" s="17"/>
      <c r="AL72" s="18"/>
      <c r="AN72" s="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3"/>
      <c r="BB72" s="1"/>
      <c r="BC72" s="1"/>
      <c r="BD72" s="1"/>
      <c r="BE72" s="1"/>
      <c r="BF72" s="1"/>
      <c r="BG72" s="1"/>
      <c r="BH72" s="1"/>
      <c r="BI72" s="1"/>
      <c r="BJ72" s="1"/>
      <c r="BK72" s="33"/>
      <c r="BL72" s="20"/>
      <c r="BM72" s="20"/>
      <c r="BN72" s="32"/>
      <c r="BO72" s="20"/>
      <c r="BP72" s="22"/>
      <c r="BQ72" s="20"/>
    </row>
    <row r="73" spans="1:69" x14ac:dyDescent="0.15">
      <c r="A73" s="138">
        <f t="shared" si="14"/>
        <v>43724</v>
      </c>
      <c r="B73" s="148">
        <f t="shared" si="1"/>
        <v>1005.5403305900001</v>
      </c>
      <c r="C73" s="139">
        <f t="shared" si="15"/>
        <v>1000</v>
      </c>
      <c r="D73" s="140">
        <f t="shared" si="16"/>
        <v>5224.18</v>
      </c>
      <c r="E73" s="124">
        <f>IF(K73=1,VLOOKUP(A72,[1]Plan1!$BO$80:$BQ$314,3),E72)</f>
        <v>5229.93</v>
      </c>
      <c r="F73" s="141">
        <f t="shared" si="18"/>
        <v>43693</v>
      </c>
      <c r="G73" s="142">
        <f t="shared" si="2"/>
        <v>1.1006512026767723E-3</v>
      </c>
      <c r="H73" s="141">
        <f t="shared" si="19"/>
        <v>43753</v>
      </c>
      <c r="I73" s="141">
        <f t="shared" si="3"/>
        <v>43724</v>
      </c>
      <c r="J73" s="125">
        <f t="shared" si="20"/>
        <v>22</v>
      </c>
      <c r="K73" s="125">
        <f t="shared" si="44"/>
        <v>22</v>
      </c>
      <c r="L73" s="139">
        <f t="shared" si="5"/>
        <v>1.0011006499999999</v>
      </c>
      <c r="M73" s="143">
        <f t="shared" si="43"/>
        <v>1.0004954399999999</v>
      </c>
      <c r="N73" s="143">
        <f t="shared" si="40"/>
        <v>1.0004954399999999</v>
      </c>
      <c r="O73" s="139">
        <f t="shared" si="42"/>
        <v>1.0015966300000001</v>
      </c>
      <c r="P73" s="139">
        <f t="shared" si="7"/>
        <v>1001.59663</v>
      </c>
      <c r="Q73" s="144">
        <f t="shared" si="8"/>
        <v>0</v>
      </c>
      <c r="R73" s="145">
        <f t="shared" si="9"/>
        <v>0</v>
      </c>
      <c r="S73" s="139">
        <f t="shared" si="10"/>
        <v>0</v>
      </c>
      <c r="T73" s="146">
        <f t="shared" si="22"/>
        <v>3.5999999999999997E-2</v>
      </c>
      <c r="U73" s="144">
        <f t="shared" si="41"/>
        <v>28</v>
      </c>
      <c r="V73" s="144">
        <v>252</v>
      </c>
      <c r="W73" s="143">
        <f t="shared" si="11"/>
        <v>1.0039374139999999</v>
      </c>
      <c r="X73" s="139">
        <f t="shared" si="12"/>
        <v>3.9437005900000002</v>
      </c>
      <c r="Y73" s="124">
        <f t="shared" si="13"/>
        <v>0</v>
      </c>
      <c r="Z73" s="147" t="s">
        <v>64</v>
      </c>
      <c r="AA73" s="141">
        <f t="shared" si="24"/>
        <v>44392</v>
      </c>
      <c r="AB73" s="4"/>
      <c r="AC73" s="17"/>
      <c r="AD73" s="18"/>
      <c r="AE73" s="28"/>
      <c r="AF73" s="20"/>
      <c r="AG73" s="30"/>
      <c r="AH73" s="30"/>
      <c r="AI73" s="29"/>
      <c r="AJ73" s="28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3"/>
      <c r="BB73" s="1"/>
      <c r="BC73" s="1"/>
      <c r="BD73" s="1"/>
      <c r="BE73" s="1"/>
      <c r="BF73" s="1"/>
      <c r="BG73" s="1"/>
      <c r="BH73" s="1"/>
      <c r="BI73" s="1"/>
      <c r="BJ73" s="1"/>
      <c r="BK73" s="4"/>
      <c r="BL73" s="20"/>
      <c r="BM73" s="20"/>
      <c r="BN73" s="32"/>
      <c r="BO73" s="20"/>
      <c r="BP73" s="22"/>
      <c r="BQ73" s="20"/>
    </row>
    <row r="74" spans="1:69" x14ac:dyDescent="0.15">
      <c r="A74" s="138">
        <f t="shared" si="14"/>
        <v>43725</v>
      </c>
      <c r="B74" s="148">
        <f t="shared" ref="B74:B137" si="45">(P74+X74)</f>
        <v>1005.66231579</v>
      </c>
      <c r="C74" s="139">
        <f t="shared" si="15"/>
        <v>1000</v>
      </c>
      <c r="D74" s="140">
        <f t="shared" si="16"/>
        <v>5229.93</v>
      </c>
      <c r="E74" s="124">
        <f>IF(K74=1,VLOOKUP(A73,[1]Plan1!$BO$80:$BQ$314,3),E73)</f>
        <v>5227.84</v>
      </c>
      <c r="F74" s="141">
        <f t="shared" si="18"/>
        <v>43725</v>
      </c>
      <c r="G74" s="142">
        <f t="shared" ref="G74:G137" si="46">(E74/D74)-1</f>
        <v>-3.996229395040185E-4</v>
      </c>
      <c r="H74" s="141">
        <f t="shared" si="19"/>
        <v>43753</v>
      </c>
      <c r="I74" s="141">
        <f t="shared" ref="I74:I137" si="47">IF(A74&gt;I73,H74,I73)</f>
        <v>43753</v>
      </c>
      <c r="J74" s="125">
        <f t="shared" si="20"/>
        <v>21</v>
      </c>
      <c r="K74" s="125">
        <f t="shared" si="44"/>
        <v>1</v>
      </c>
      <c r="L74" s="139">
        <f t="shared" ref="L74:L137" si="48">TRUNC((E74/D74)^TRUNC((K74/J74),9),8)</f>
        <v>0.99998096000000003</v>
      </c>
      <c r="M74" s="143">
        <f t="shared" si="43"/>
        <v>1.0011006499999999</v>
      </c>
      <c r="N74" s="143">
        <f t="shared" si="40"/>
        <v>1.0015966353060359</v>
      </c>
      <c r="O74" s="139">
        <f t="shared" si="42"/>
        <v>1.0015775600000001</v>
      </c>
      <c r="P74" s="139">
        <f t="shared" ref="P74:P137" si="49">TRUNC(C74*O74,8)</f>
        <v>1001.5775599999999</v>
      </c>
      <c r="Q74" s="144">
        <f t="shared" ref="Q74:Q137" si="50">IF(VLOOKUP(A74,AD$10:AK$114,8)=VLOOKUP(A73,AD$10:AK$114,8),0,VLOOKUP(A74,AD$10:AK$114,8))</f>
        <v>0</v>
      </c>
      <c r="R74" s="145">
        <f t="shared" ref="R74:R137" si="51">IF(Q74&gt;0,VLOOKUP($A74,$AD$10:$AI$114,6),0)</f>
        <v>0</v>
      </c>
      <c r="S74" s="139">
        <f t="shared" ref="S74:S137" si="52">IF(R74&gt;0,TRUNC(R74*P74,8),0)</f>
        <v>0</v>
      </c>
      <c r="T74" s="146">
        <f t="shared" si="22"/>
        <v>3.5999999999999997E-2</v>
      </c>
      <c r="U74" s="144">
        <f t="shared" si="41"/>
        <v>29</v>
      </c>
      <c r="V74" s="144">
        <v>252</v>
      </c>
      <c r="W74" s="143">
        <f t="shared" ref="W74:W137" si="53">ROUND((1+T74)^TRUNC((U74/V74),9),9)</f>
        <v>1.004078322</v>
      </c>
      <c r="X74" s="139">
        <f t="shared" ref="X74:X137" si="54">TRUNC((P74*(W74-1)),8)</f>
        <v>4.08475579</v>
      </c>
      <c r="Y74" s="124">
        <f t="shared" ref="Y74:Y137" si="55">IF(Q74&gt;0,S74+X74,0)</f>
        <v>0</v>
      </c>
      <c r="Z74" s="147" t="s">
        <v>64</v>
      </c>
      <c r="AA74" s="141">
        <f t="shared" si="24"/>
        <v>44392</v>
      </c>
      <c r="AB74" s="4"/>
      <c r="AC74" s="17"/>
      <c r="AD74" s="18"/>
      <c r="AE74" s="28"/>
      <c r="AF74" s="20"/>
      <c r="AG74" s="30"/>
      <c r="AH74" s="30"/>
      <c r="AI74" s="29"/>
      <c r="AJ74" s="28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3"/>
      <c r="BB74" s="1"/>
      <c r="BC74" s="1"/>
      <c r="BD74" s="1"/>
      <c r="BE74" s="1"/>
      <c r="BF74" s="1"/>
      <c r="BG74" s="1"/>
      <c r="BH74" s="1"/>
      <c r="BI74" s="1"/>
      <c r="BJ74" s="1"/>
      <c r="BK74" s="4"/>
      <c r="BL74" s="34"/>
      <c r="BM74" s="20"/>
      <c r="BN74" s="32"/>
      <c r="BO74" s="34"/>
      <c r="BP74" s="40"/>
      <c r="BQ74" s="34"/>
    </row>
    <row r="75" spans="1:69" x14ac:dyDescent="0.15">
      <c r="A75" s="138">
        <f t="shared" ref="A75:A138" si="56">(A74+1)</f>
        <v>43726</v>
      </c>
      <c r="B75" s="148">
        <f t="shared" si="45"/>
        <v>1005.7843257</v>
      </c>
      <c r="C75" s="139">
        <f t="shared" ref="C75:C138" si="57">TRUNC(IF(Q74&gt;0,VLOOKUP(A74,$AD$12:$AE$114,2),C74),8)</f>
        <v>1000</v>
      </c>
      <c r="D75" s="140">
        <f t="shared" ref="D75:D138" si="58">IF(E75=E74,D74,E74)</f>
        <v>5229.93</v>
      </c>
      <c r="E75" s="124">
        <f>IF(K75=1,VLOOKUP(A74,[1]Plan1!$BO$80:$BQ$314,3),E74)</f>
        <v>5227.84</v>
      </c>
      <c r="F75" s="141">
        <f t="shared" ref="F75:F138" si="59">IF(D75=D74,F74,A75)</f>
        <v>43725</v>
      </c>
      <c r="G75" s="142">
        <f t="shared" si="46"/>
        <v>-3.996229395040185E-4</v>
      </c>
      <c r="H75" s="141">
        <f t="shared" ref="H75:H138" si="60">IF(DAY(A75)=15,VLOOKUP(A75,AH$118:AM$450,4),H74)</f>
        <v>43753</v>
      </c>
      <c r="I75" s="141">
        <f t="shared" si="47"/>
        <v>43753</v>
      </c>
      <c r="J75" s="125">
        <f t="shared" ref="J75:J138" si="61">IF(I75=I74,J74,NETWORKDAYS(I74,I75,$AD$118:$AD$502)-1)</f>
        <v>21</v>
      </c>
      <c r="K75" s="125">
        <f t="shared" si="44"/>
        <v>2</v>
      </c>
      <c r="L75" s="139">
        <f t="shared" si="48"/>
        <v>0.99996193</v>
      </c>
      <c r="M75" s="143">
        <f t="shared" si="43"/>
        <v>1.0011006499999999</v>
      </c>
      <c r="N75" s="143">
        <f t="shared" si="40"/>
        <v>1.0015966353060359</v>
      </c>
      <c r="O75" s="139">
        <f t="shared" si="42"/>
        <v>1.0015585</v>
      </c>
      <c r="P75" s="139">
        <f t="shared" si="49"/>
        <v>1001.5585</v>
      </c>
      <c r="Q75" s="144">
        <f t="shared" si="50"/>
        <v>0</v>
      </c>
      <c r="R75" s="145">
        <f t="shared" si="51"/>
        <v>0</v>
      </c>
      <c r="S75" s="139">
        <f t="shared" si="52"/>
        <v>0</v>
      </c>
      <c r="T75" s="146">
        <f t="shared" ref="T75:T138" si="62">(T74)</f>
        <v>3.5999999999999997E-2</v>
      </c>
      <c r="U75" s="144">
        <f t="shared" si="41"/>
        <v>30</v>
      </c>
      <c r="V75" s="144">
        <v>252</v>
      </c>
      <c r="W75" s="143">
        <f t="shared" si="53"/>
        <v>1.00421925</v>
      </c>
      <c r="X75" s="139">
        <f t="shared" si="54"/>
        <v>4.2258256999999997</v>
      </c>
      <c r="Y75" s="124">
        <f t="shared" si="55"/>
        <v>0</v>
      </c>
      <c r="Z75" s="147" t="s">
        <v>64</v>
      </c>
      <c r="AA75" s="141">
        <f t="shared" ref="AA75:AA138" si="63">IF(Q74&gt;0,VLOOKUP(A74,$AD$10:$AL$114,9),AA74)</f>
        <v>44392</v>
      </c>
      <c r="AB75" s="4"/>
      <c r="AC75" s="17"/>
      <c r="AD75" s="18"/>
      <c r="AE75" s="28"/>
      <c r="AF75" s="20"/>
      <c r="AG75" s="30"/>
      <c r="AH75" s="30"/>
      <c r="AI75" s="29"/>
      <c r="AJ75" s="28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3"/>
      <c r="BB75" s="1"/>
      <c r="BC75" s="1"/>
      <c r="BD75" s="1"/>
      <c r="BE75" s="1"/>
      <c r="BF75" s="1"/>
      <c r="BG75" s="1"/>
      <c r="BH75" s="1"/>
      <c r="BI75" s="1"/>
      <c r="BJ75" s="1"/>
      <c r="BK75" s="4"/>
      <c r="BL75" s="20"/>
      <c r="BM75" s="20"/>
      <c r="BN75" s="32"/>
      <c r="BO75" s="20"/>
      <c r="BP75" s="22"/>
      <c r="BQ75" s="20"/>
    </row>
    <row r="76" spans="1:69" x14ac:dyDescent="0.15">
      <c r="A76" s="138">
        <f t="shared" si="56"/>
        <v>43727</v>
      </c>
      <c r="B76" s="148">
        <f t="shared" si="45"/>
        <v>1005.9063502600001</v>
      </c>
      <c r="C76" s="139">
        <f t="shared" si="57"/>
        <v>1000</v>
      </c>
      <c r="D76" s="140">
        <f t="shared" si="58"/>
        <v>5229.93</v>
      </c>
      <c r="E76" s="124">
        <f>IF(K76=1,VLOOKUP(A75,[1]Plan1!$BO$80:$BQ$314,3),E75)</f>
        <v>5227.84</v>
      </c>
      <c r="F76" s="141">
        <f t="shared" si="59"/>
        <v>43725</v>
      </c>
      <c r="G76" s="142">
        <f t="shared" si="46"/>
        <v>-3.996229395040185E-4</v>
      </c>
      <c r="H76" s="141">
        <f t="shared" si="60"/>
        <v>43753</v>
      </c>
      <c r="I76" s="141">
        <f t="shared" si="47"/>
        <v>43753</v>
      </c>
      <c r="J76" s="125">
        <f t="shared" si="61"/>
        <v>21</v>
      </c>
      <c r="K76" s="125">
        <f t="shared" si="44"/>
        <v>3</v>
      </c>
      <c r="L76" s="139">
        <f t="shared" si="48"/>
        <v>0.99994289999999997</v>
      </c>
      <c r="M76" s="143">
        <f t="shared" si="43"/>
        <v>1.0011006499999999</v>
      </c>
      <c r="N76" s="143">
        <f t="shared" si="40"/>
        <v>1.0015966353060359</v>
      </c>
      <c r="O76" s="139">
        <f t="shared" si="42"/>
        <v>1.0015394399999999</v>
      </c>
      <c r="P76" s="139">
        <f t="shared" si="49"/>
        <v>1001.53944</v>
      </c>
      <c r="Q76" s="144">
        <f t="shared" si="50"/>
        <v>0</v>
      </c>
      <c r="R76" s="145">
        <f t="shared" si="51"/>
        <v>0</v>
      </c>
      <c r="S76" s="139">
        <f t="shared" si="52"/>
        <v>0</v>
      </c>
      <c r="T76" s="146">
        <f t="shared" si="62"/>
        <v>3.5999999999999997E-2</v>
      </c>
      <c r="U76" s="144">
        <f t="shared" si="41"/>
        <v>31</v>
      </c>
      <c r="V76" s="144">
        <v>252</v>
      </c>
      <c r="W76" s="143">
        <f t="shared" si="53"/>
        <v>1.0043601980000001</v>
      </c>
      <c r="X76" s="139">
        <f t="shared" si="54"/>
        <v>4.36691026</v>
      </c>
      <c r="Y76" s="124">
        <f t="shared" si="55"/>
        <v>0</v>
      </c>
      <c r="Z76" s="147" t="s">
        <v>64</v>
      </c>
      <c r="AA76" s="141">
        <f t="shared" si="63"/>
        <v>44392</v>
      </c>
      <c r="AB76" s="4"/>
      <c r="AC76" s="17"/>
      <c r="AD76" s="18"/>
      <c r="AE76" s="28"/>
      <c r="AF76" s="20"/>
      <c r="AG76" s="30"/>
      <c r="AH76" s="30"/>
      <c r="AI76" s="29"/>
      <c r="AJ76" s="28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3"/>
      <c r="BB76" s="1"/>
      <c r="BC76" s="1"/>
      <c r="BD76" s="1"/>
      <c r="BE76" s="1"/>
      <c r="BF76" s="1"/>
      <c r="BG76" s="1"/>
      <c r="BH76" s="1"/>
      <c r="BI76" s="1"/>
      <c r="BJ76" s="1"/>
      <c r="BK76" s="4"/>
      <c r="BL76" s="20"/>
      <c r="BM76" s="20"/>
      <c r="BN76" s="32"/>
      <c r="BO76" s="20"/>
      <c r="BP76" s="22"/>
      <c r="BQ76" s="20"/>
    </row>
    <row r="77" spans="1:69" x14ac:dyDescent="0.15">
      <c r="A77" s="138">
        <f t="shared" si="56"/>
        <v>43728</v>
      </c>
      <c r="B77" s="148">
        <f t="shared" si="45"/>
        <v>1006.02837943</v>
      </c>
      <c r="C77" s="139">
        <f t="shared" si="57"/>
        <v>1000</v>
      </c>
      <c r="D77" s="140">
        <f t="shared" si="58"/>
        <v>5229.93</v>
      </c>
      <c r="E77" s="124">
        <f>IF(K77=1,VLOOKUP(A76,[1]Plan1!$BO$80:$BQ$314,3),E76)</f>
        <v>5227.84</v>
      </c>
      <c r="F77" s="141">
        <f t="shared" si="59"/>
        <v>43725</v>
      </c>
      <c r="G77" s="142">
        <f t="shared" si="46"/>
        <v>-3.996229395040185E-4</v>
      </c>
      <c r="H77" s="141">
        <f t="shared" si="60"/>
        <v>43753</v>
      </c>
      <c r="I77" s="141">
        <f t="shared" si="47"/>
        <v>43753</v>
      </c>
      <c r="J77" s="125">
        <f t="shared" si="61"/>
        <v>21</v>
      </c>
      <c r="K77" s="125">
        <f t="shared" si="44"/>
        <v>4</v>
      </c>
      <c r="L77" s="139">
        <f t="shared" si="48"/>
        <v>0.99992386</v>
      </c>
      <c r="M77" s="143">
        <f t="shared" si="43"/>
        <v>1.0011006499999999</v>
      </c>
      <c r="N77" s="143">
        <f t="shared" si="40"/>
        <v>1.0015966353060359</v>
      </c>
      <c r="O77" s="139">
        <f t="shared" si="42"/>
        <v>1.0015203699999999</v>
      </c>
      <c r="P77" s="139">
        <f t="shared" si="49"/>
        <v>1001.52037</v>
      </c>
      <c r="Q77" s="144">
        <f t="shared" si="50"/>
        <v>0</v>
      </c>
      <c r="R77" s="145">
        <f t="shared" si="51"/>
        <v>0</v>
      </c>
      <c r="S77" s="139">
        <f t="shared" si="52"/>
        <v>0</v>
      </c>
      <c r="T77" s="146">
        <f t="shared" si="62"/>
        <v>3.5999999999999997E-2</v>
      </c>
      <c r="U77" s="144">
        <f t="shared" si="41"/>
        <v>32</v>
      </c>
      <c r="V77" s="144">
        <v>252</v>
      </c>
      <c r="W77" s="143">
        <f t="shared" si="53"/>
        <v>1.0045011660000001</v>
      </c>
      <c r="X77" s="139">
        <f t="shared" si="54"/>
        <v>4.5080094300000004</v>
      </c>
      <c r="Y77" s="124">
        <f t="shared" si="55"/>
        <v>0</v>
      </c>
      <c r="Z77" s="147" t="s">
        <v>64</v>
      </c>
      <c r="AA77" s="141">
        <f t="shared" si="63"/>
        <v>44392</v>
      </c>
      <c r="AB77" s="4"/>
      <c r="AC77" s="17"/>
      <c r="AD77" s="18"/>
      <c r="AE77" s="28"/>
      <c r="AF77" s="20"/>
      <c r="AG77" s="30"/>
      <c r="AH77" s="30"/>
      <c r="AI77" s="29"/>
      <c r="AJ77" s="28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3"/>
      <c r="BB77" s="1"/>
      <c r="BC77" s="1"/>
      <c r="BD77" s="1"/>
      <c r="BE77" s="1"/>
      <c r="BF77" s="1"/>
      <c r="BG77" s="1"/>
      <c r="BH77" s="1"/>
      <c r="BI77" s="1"/>
      <c r="BJ77" s="1"/>
      <c r="BK77" s="4"/>
      <c r="BL77" s="20"/>
      <c r="BM77" s="20"/>
      <c r="BN77" s="32"/>
      <c r="BO77" s="20"/>
      <c r="BP77" s="22"/>
      <c r="BQ77" s="34"/>
    </row>
    <row r="78" spans="1:69" x14ac:dyDescent="0.15">
      <c r="A78" s="138">
        <f t="shared" si="56"/>
        <v>43729</v>
      </c>
      <c r="B78" s="148">
        <f t="shared" si="45"/>
        <v>1006.15043231</v>
      </c>
      <c r="C78" s="139">
        <f t="shared" si="57"/>
        <v>1000</v>
      </c>
      <c r="D78" s="140">
        <f t="shared" si="58"/>
        <v>5229.93</v>
      </c>
      <c r="E78" s="124">
        <f>IF(K78=1,VLOOKUP(A77,[1]Plan1!$BO$80:$BQ$314,3),E77)</f>
        <v>5227.84</v>
      </c>
      <c r="F78" s="141">
        <f t="shared" si="59"/>
        <v>43725</v>
      </c>
      <c r="G78" s="142">
        <f t="shared" si="46"/>
        <v>-3.996229395040185E-4</v>
      </c>
      <c r="H78" s="141">
        <f t="shared" si="60"/>
        <v>43753</v>
      </c>
      <c r="I78" s="141">
        <f t="shared" si="47"/>
        <v>43753</v>
      </c>
      <c r="J78" s="125">
        <f t="shared" si="61"/>
        <v>21</v>
      </c>
      <c r="K78" s="125">
        <f t="shared" si="44"/>
        <v>5</v>
      </c>
      <c r="L78" s="139">
        <f t="shared" si="48"/>
        <v>0.99990482999999997</v>
      </c>
      <c r="M78" s="143">
        <f t="shared" si="43"/>
        <v>1.0011006499999999</v>
      </c>
      <c r="N78" s="143">
        <f t="shared" si="40"/>
        <v>1.0015966353060359</v>
      </c>
      <c r="O78" s="139">
        <f t="shared" si="42"/>
        <v>1.0015013100000001</v>
      </c>
      <c r="P78" s="139">
        <f t="shared" si="49"/>
        <v>1001.50131</v>
      </c>
      <c r="Q78" s="144">
        <f t="shared" si="50"/>
        <v>0</v>
      </c>
      <c r="R78" s="145">
        <f t="shared" si="51"/>
        <v>0</v>
      </c>
      <c r="S78" s="139">
        <f t="shared" si="52"/>
        <v>0</v>
      </c>
      <c r="T78" s="146">
        <f t="shared" si="62"/>
        <v>3.5999999999999997E-2</v>
      </c>
      <c r="U78" s="144">
        <f t="shared" si="41"/>
        <v>33</v>
      </c>
      <c r="V78" s="144">
        <v>252</v>
      </c>
      <c r="W78" s="143">
        <f t="shared" si="53"/>
        <v>1.004642153</v>
      </c>
      <c r="X78" s="139">
        <f t="shared" si="54"/>
        <v>4.6491223100000001</v>
      </c>
      <c r="Y78" s="124">
        <f t="shared" si="55"/>
        <v>0</v>
      </c>
      <c r="Z78" s="147" t="s">
        <v>64</v>
      </c>
      <c r="AA78" s="141">
        <f t="shared" si="63"/>
        <v>44392</v>
      </c>
      <c r="AB78" s="4"/>
      <c r="AC78" s="17"/>
      <c r="AD78" s="18"/>
      <c r="AE78" s="28"/>
      <c r="AF78" s="20"/>
      <c r="AG78" s="30"/>
      <c r="AH78" s="30"/>
      <c r="AI78" s="29"/>
      <c r="AJ78" s="28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3"/>
      <c r="BB78" s="1"/>
      <c r="BC78" s="1"/>
      <c r="BD78" s="1"/>
      <c r="BE78" s="1"/>
      <c r="BF78" s="1"/>
      <c r="BG78" s="1"/>
      <c r="BH78" s="1"/>
      <c r="BI78" s="1"/>
      <c r="BJ78" s="1"/>
      <c r="BK78" s="4"/>
      <c r="BL78" s="20"/>
      <c r="BM78" s="20"/>
      <c r="BN78" s="32"/>
      <c r="BO78" s="20"/>
      <c r="BP78" s="22"/>
      <c r="BQ78" s="20"/>
    </row>
    <row r="79" spans="1:69" x14ac:dyDescent="0.15">
      <c r="A79" s="138">
        <f t="shared" si="56"/>
        <v>43730</v>
      </c>
      <c r="B79" s="148">
        <f t="shared" si="45"/>
        <v>1006.15043231</v>
      </c>
      <c r="C79" s="139">
        <f t="shared" si="57"/>
        <v>1000</v>
      </c>
      <c r="D79" s="140">
        <f t="shared" si="58"/>
        <v>5229.93</v>
      </c>
      <c r="E79" s="124">
        <f>IF(K79=1,VLOOKUP(A78,[1]Plan1!$BO$80:$BQ$314,3),E78)</f>
        <v>5227.84</v>
      </c>
      <c r="F79" s="141">
        <f t="shared" si="59"/>
        <v>43725</v>
      </c>
      <c r="G79" s="142">
        <f t="shared" si="46"/>
        <v>-3.996229395040185E-4</v>
      </c>
      <c r="H79" s="141">
        <f t="shared" si="60"/>
        <v>43753</v>
      </c>
      <c r="I79" s="141">
        <f t="shared" si="47"/>
        <v>43753</v>
      </c>
      <c r="J79" s="125">
        <f t="shared" si="61"/>
        <v>21</v>
      </c>
      <c r="K79" s="125">
        <f t="shared" si="44"/>
        <v>5</v>
      </c>
      <c r="L79" s="139">
        <f t="shared" si="48"/>
        <v>0.99990482999999997</v>
      </c>
      <c r="M79" s="143">
        <f t="shared" si="43"/>
        <v>1.0011006499999999</v>
      </c>
      <c r="N79" s="143">
        <f t="shared" si="40"/>
        <v>1.0015966353060359</v>
      </c>
      <c r="O79" s="139">
        <f t="shared" si="42"/>
        <v>1.0015013100000001</v>
      </c>
      <c r="P79" s="139">
        <f t="shared" si="49"/>
        <v>1001.50131</v>
      </c>
      <c r="Q79" s="144">
        <f t="shared" si="50"/>
        <v>0</v>
      </c>
      <c r="R79" s="145">
        <f t="shared" si="51"/>
        <v>0</v>
      </c>
      <c r="S79" s="139">
        <f t="shared" si="52"/>
        <v>0</v>
      </c>
      <c r="T79" s="146">
        <f t="shared" si="62"/>
        <v>3.5999999999999997E-2</v>
      </c>
      <c r="U79" s="144">
        <f t="shared" si="41"/>
        <v>33</v>
      </c>
      <c r="V79" s="144">
        <v>252</v>
      </c>
      <c r="W79" s="143">
        <f t="shared" si="53"/>
        <v>1.004642153</v>
      </c>
      <c r="X79" s="139">
        <f t="shared" si="54"/>
        <v>4.6491223100000001</v>
      </c>
      <c r="Y79" s="124">
        <f t="shared" si="55"/>
        <v>0</v>
      </c>
      <c r="Z79" s="147" t="s">
        <v>64</v>
      </c>
      <c r="AA79" s="141">
        <f t="shared" si="63"/>
        <v>44392</v>
      </c>
      <c r="AB79" s="4"/>
      <c r="AC79" s="17"/>
      <c r="AD79" s="18"/>
      <c r="AE79" s="28"/>
      <c r="AF79" s="20"/>
      <c r="AG79" s="30"/>
      <c r="AH79" s="30"/>
      <c r="AI79" s="29"/>
      <c r="AJ79" s="28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3"/>
      <c r="BB79" s="1"/>
      <c r="BC79" s="1"/>
      <c r="BD79" s="1"/>
      <c r="BE79" s="1"/>
      <c r="BF79" s="1"/>
      <c r="BG79" s="1"/>
      <c r="BH79" s="1"/>
      <c r="BI79" s="1"/>
      <c r="BJ79" s="1"/>
      <c r="BK79" s="4"/>
      <c r="BL79" s="20"/>
      <c r="BM79" s="20"/>
      <c r="BN79" s="32"/>
      <c r="BO79" s="20"/>
      <c r="BP79" s="22"/>
      <c r="BQ79" s="20"/>
    </row>
    <row r="80" spans="1:69" x14ac:dyDescent="0.15">
      <c r="A80" s="138">
        <f t="shared" si="56"/>
        <v>43731</v>
      </c>
      <c r="B80" s="148">
        <f t="shared" si="45"/>
        <v>1006.15043231</v>
      </c>
      <c r="C80" s="139">
        <f t="shared" si="57"/>
        <v>1000</v>
      </c>
      <c r="D80" s="140">
        <f t="shared" si="58"/>
        <v>5229.93</v>
      </c>
      <c r="E80" s="124">
        <f>IF(K80=1,VLOOKUP(A79,[1]Plan1!$BO$80:$BQ$314,3),E79)</f>
        <v>5227.84</v>
      </c>
      <c r="F80" s="141">
        <f t="shared" si="59"/>
        <v>43725</v>
      </c>
      <c r="G80" s="142">
        <f t="shared" si="46"/>
        <v>-3.996229395040185E-4</v>
      </c>
      <c r="H80" s="141">
        <f t="shared" si="60"/>
        <v>43753</v>
      </c>
      <c r="I80" s="141">
        <f t="shared" si="47"/>
        <v>43753</v>
      </c>
      <c r="J80" s="125">
        <f t="shared" si="61"/>
        <v>21</v>
      </c>
      <c r="K80" s="125">
        <f t="shared" si="44"/>
        <v>5</v>
      </c>
      <c r="L80" s="139">
        <f t="shared" si="48"/>
        <v>0.99990482999999997</v>
      </c>
      <c r="M80" s="143">
        <f t="shared" si="43"/>
        <v>1.0011006499999999</v>
      </c>
      <c r="N80" s="143">
        <f t="shared" si="40"/>
        <v>1.0015966353060359</v>
      </c>
      <c r="O80" s="139">
        <f t="shared" si="42"/>
        <v>1.0015013100000001</v>
      </c>
      <c r="P80" s="139">
        <f t="shared" si="49"/>
        <v>1001.50131</v>
      </c>
      <c r="Q80" s="144">
        <f t="shared" si="50"/>
        <v>0</v>
      </c>
      <c r="R80" s="145">
        <f t="shared" si="51"/>
        <v>0</v>
      </c>
      <c r="S80" s="139">
        <f t="shared" si="52"/>
        <v>0</v>
      </c>
      <c r="T80" s="146">
        <f t="shared" si="62"/>
        <v>3.5999999999999997E-2</v>
      </c>
      <c r="U80" s="144">
        <f t="shared" si="41"/>
        <v>33</v>
      </c>
      <c r="V80" s="144">
        <v>252</v>
      </c>
      <c r="W80" s="143">
        <f t="shared" si="53"/>
        <v>1.004642153</v>
      </c>
      <c r="X80" s="139">
        <f t="shared" si="54"/>
        <v>4.6491223100000001</v>
      </c>
      <c r="Y80" s="124">
        <f t="shared" si="55"/>
        <v>0</v>
      </c>
      <c r="Z80" s="147" t="s">
        <v>64</v>
      </c>
      <c r="AA80" s="141">
        <f t="shared" si="63"/>
        <v>44392</v>
      </c>
      <c r="AB80" s="4"/>
      <c r="AC80" s="17"/>
      <c r="AD80" s="18"/>
      <c r="AE80" s="28"/>
      <c r="AF80" s="20"/>
      <c r="AG80" s="30"/>
      <c r="AH80" s="30"/>
      <c r="AI80" s="29"/>
      <c r="AJ80" s="28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3"/>
      <c r="BB80" s="1"/>
      <c r="BC80" s="1"/>
      <c r="BD80" s="1"/>
      <c r="BE80" s="1"/>
      <c r="BF80" s="1"/>
      <c r="BG80" s="1"/>
      <c r="BH80" s="1"/>
      <c r="BI80" s="1"/>
      <c r="BJ80" s="1"/>
      <c r="BK80" s="4"/>
      <c r="BL80" s="20"/>
      <c r="BM80" s="20"/>
      <c r="BN80" s="32"/>
      <c r="BO80" s="20"/>
      <c r="BP80" s="22"/>
      <c r="BQ80" s="20"/>
    </row>
    <row r="81" spans="1:69" x14ac:dyDescent="0.15">
      <c r="A81" s="138">
        <f t="shared" si="56"/>
        <v>43732</v>
      </c>
      <c r="B81" s="148">
        <f t="shared" si="45"/>
        <v>1006.27249983</v>
      </c>
      <c r="C81" s="139">
        <f t="shared" si="57"/>
        <v>1000</v>
      </c>
      <c r="D81" s="140">
        <f t="shared" si="58"/>
        <v>5229.93</v>
      </c>
      <c r="E81" s="124">
        <f>IF(K81=1,VLOOKUP(A80,[1]Plan1!$BO$80:$BQ$314,3),E80)</f>
        <v>5227.84</v>
      </c>
      <c r="F81" s="141">
        <f t="shared" si="59"/>
        <v>43725</v>
      </c>
      <c r="G81" s="142">
        <f t="shared" si="46"/>
        <v>-3.996229395040185E-4</v>
      </c>
      <c r="H81" s="141">
        <f t="shared" si="60"/>
        <v>43753</v>
      </c>
      <c r="I81" s="141">
        <f t="shared" si="47"/>
        <v>43753</v>
      </c>
      <c r="J81" s="125">
        <f t="shared" si="61"/>
        <v>21</v>
      </c>
      <c r="K81" s="125">
        <f t="shared" si="44"/>
        <v>6</v>
      </c>
      <c r="L81" s="139">
        <f t="shared" si="48"/>
        <v>0.99988580000000005</v>
      </c>
      <c r="M81" s="143">
        <f t="shared" si="43"/>
        <v>1.0011006499999999</v>
      </c>
      <c r="N81" s="143">
        <f t="shared" si="40"/>
        <v>1.0015966353060359</v>
      </c>
      <c r="O81" s="139">
        <f t="shared" si="42"/>
        <v>1.00148225</v>
      </c>
      <c r="P81" s="139">
        <f t="shared" si="49"/>
        <v>1001.48225</v>
      </c>
      <c r="Q81" s="144">
        <f t="shared" si="50"/>
        <v>0</v>
      </c>
      <c r="R81" s="145">
        <f t="shared" si="51"/>
        <v>0</v>
      </c>
      <c r="S81" s="139">
        <f t="shared" si="52"/>
        <v>0</v>
      </c>
      <c r="T81" s="146">
        <f t="shared" si="62"/>
        <v>3.5999999999999997E-2</v>
      </c>
      <c r="U81" s="144">
        <f t="shared" si="41"/>
        <v>34</v>
      </c>
      <c r="V81" s="144">
        <v>252</v>
      </c>
      <c r="W81" s="143">
        <f t="shared" si="53"/>
        <v>1.0047831599999999</v>
      </c>
      <c r="X81" s="139">
        <f t="shared" si="54"/>
        <v>4.7902498299999996</v>
      </c>
      <c r="Y81" s="124">
        <f t="shared" si="55"/>
        <v>0</v>
      </c>
      <c r="Z81" s="147" t="s">
        <v>64</v>
      </c>
      <c r="AA81" s="141">
        <f t="shared" si="63"/>
        <v>44392</v>
      </c>
      <c r="AB81" s="4"/>
      <c r="AC81" s="17"/>
      <c r="AD81" s="18"/>
      <c r="AE81" s="28"/>
      <c r="AF81" s="20"/>
      <c r="AG81" s="30"/>
      <c r="AH81" s="30"/>
      <c r="AI81" s="29"/>
      <c r="AJ81" s="28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3"/>
      <c r="BB81" s="1"/>
      <c r="BC81" s="1"/>
      <c r="BD81" s="1"/>
      <c r="BE81" s="1"/>
      <c r="BF81" s="1"/>
      <c r="BG81" s="1"/>
      <c r="BH81" s="1"/>
      <c r="BI81" s="1"/>
      <c r="BJ81" s="1"/>
      <c r="BK81" s="4"/>
      <c r="BL81" s="20"/>
      <c r="BM81" s="20"/>
      <c r="BN81" s="32"/>
      <c r="BO81" s="20"/>
      <c r="BP81" s="22"/>
      <c r="BQ81" s="20"/>
    </row>
    <row r="82" spans="1:69" x14ac:dyDescent="0.15">
      <c r="A82" s="138">
        <f t="shared" si="56"/>
        <v>43733</v>
      </c>
      <c r="B82" s="148">
        <f t="shared" si="45"/>
        <v>1006.39458202</v>
      </c>
      <c r="C82" s="139">
        <f t="shared" si="57"/>
        <v>1000</v>
      </c>
      <c r="D82" s="140">
        <f t="shared" si="58"/>
        <v>5229.93</v>
      </c>
      <c r="E82" s="124">
        <f>IF(K82=1,VLOOKUP(A81,[1]Plan1!$BO$80:$BQ$314,3),E81)</f>
        <v>5227.84</v>
      </c>
      <c r="F82" s="141">
        <f t="shared" si="59"/>
        <v>43725</v>
      </c>
      <c r="G82" s="142">
        <f t="shared" si="46"/>
        <v>-3.996229395040185E-4</v>
      </c>
      <c r="H82" s="141">
        <f t="shared" si="60"/>
        <v>43753</v>
      </c>
      <c r="I82" s="141">
        <f t="shared" si="47"/>
        <v>43753</v>
      </c>
      <c r="J82" s="125">
        <f t="shared" si="61"/>
        <v>21</v>
      </c>
      <c r="K82" s="125">
        <f t="shared" si="44"/>
        <v>7</v>
      </c>
      <c r="L82" s="139">
        <f t="shared" si="48"/>
        <v>0.99986677000000002</v>
      </c>
      <c r="M82" s="143">
        <f t="shared" si="43"/>
        <v>1.0011006499999999</v>
      </c>
      <c r="N82" s="143">
        <f t="shared" si="40"/>
        <v>1.0015966353060359</v>
      </c>
      <c r="O82" s="139">
        <f t="shared" si="42"/>
        <v>1.0014631899999999</v>
      </c>
      <c r="P82" s="139">
        <f t="shared" si="49"/>
        <v>1001.4631900000001</v>
      </c>
      <c r="Q82" s="144">
        <f t="shared" si="50"/>
        <v>0</v>
      </c>
      <c r="R82" s="145">
        <f t="shared" si="51"/>
        <v>0</v>
      </c>
      <c r="S82" s="139">
        <f t="shared" si="52"/>
        <v>0</v>
      </c>
      <c r="T82" s="146">
        <f t="shared" si="62"/>
        <v>3.5999999999999997E-2</v>
      </c>
      <c r="U82" s="144">
        <f t="shared" si="41"/>
        <v>35</v>
      </c>
      <c r="V82" s="144">
        <v>252</v>
      </c>
      <c r="W82" s="143">
        <f t="shared" si="53"/>
        <v>1.0049241870000001</v>
      </c>
      <c r="X82" s="139">
        <f t="shared" si="54"/>
        <v>4.9313920199999997</v>
      </c>
      <c r="Y82" s="124">
        <f t="shared" si="55"/>
        <v>0</v>
      </c>
      <c r="Z82" s="147" t="s">
        <v>64</v>
      </c>
      <c r="AA82" s="141">
        <f t="shared" si="63"/>
        <v>44392</v>
      </c>
      <c r="AB82" s="4"/>
      <c r="AC82" s="17"/>
      <c r="AD82" s="18"/>
      <c r="AE82" s="28"/>
      <c r="AF82" s="20"/>
      <c r="AG82" s="30"/>
      <c r="AH82" s="30"/>
      <c r="AI82" s="29"/>
      <c r="AJ82" s="28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3"/>
      <c r="BB82" s="1"/>
      <c r="BC82" s="1"/>
      <c r="BD82" s="1"/>
      <c r="BE82" s="1"/>
      <c r="BF82" s="1"/>
      <c r="BG82" s="1"/>
      <c r="BH82" s="1"/>
      <c r="BI82" s="1"/>
      <c r="BJ82" s="1"/>
      <c r="BK82" s="4"/>
      <c r="BL82" s="20"/>
      <c r="BM82" s="20"/>
      <c r="BN82" s="32"/>
      <c r="BO82" s="20"/>
      <c r="BP82" s="22"/>
      <c r="BQ82" s="20"/>
    </row>
    <row r="83" spans="1:69" x14ac:dyDescent="0.15">
      <c r="A83" s="138">
        <f t="shared" si="56"/>
        <v>43734</v>
      </c>
      <c r="B83" s="148">
        <f t="shared" si="45"/>
        <v>1006.5166788499999</v>
      </c>
      <c r="C83" s="139">
        <f t="shared" si="57"/>
        <v>1000</v>
      </c>
      <c r="D83" s="140">
        <f t="shared" si="58"/>
        <v>5229.93</v>
      </c>
      <c r="E83" s="124">
        <f>IF(K83=1,VLOOKUP(A82,[1]Plan1!$BO$80:$BQ$314,3),E82)</f>
        <v>5227.84</v>
      </c>
      <c r="F83" s="141">
        <f t="shared" si="59"/>
        <v>43725</v>
      </c>
      <c r="G83" s="142">
        <f t="shared" si="46"/>
        <v>-3.996229395040185E-4</v>
      </c>
      <c r="H83" s="141">
        <f t="shared" si="60"/>
        <v>43753</v>
      </c>
      <c r="I83" s="141">
        <f t="shared" si="47"/>
        <v>43753</v>
      </c>
      <c r="J83" s="125">
        <f t="shared" si="61"/>
        <v>21</v>
      </c>
      <c r="K83" s="125">
        <f t="shared" si="44"/>
        <v>8</v>
      </c>
      <c r="L83" s="139">
        <f t="shared" si="48"/>
        <v>0.99984773999999998</v>
      </c>
      <c r="M83" s="143">
        <f t="shared" si="43"/>
        <v>1.0011006499999999</v>
      </c>
      <c r="N83" s="143">
        <f t="shared" si="40"/>
        <v>1.0015966353060359</v>
      </c>
      <c r="O83" s="139">
        <f t="shared" si="42"/>
        <v>1.0014441300000001</v>
      </c>
      <c r="P83" s="139">
        <f t="shared" si="49"/>
        <v>1001.44413</v>
      </c>
      <c r="Q83" s="144">
        <f t="shared" si="50"/>
        <v>0</v>
      </c>
      <c r="R83" s="145">
        <f t="shared" si="51"/>
        <v>0</v>
      </c>
      <c r="S83" s="139">
        <f t="shared" si="52"/>
        <v>0</v>
      </c>
      <c r="T83" s="146">
        <f t="shared" si="62"/>
        <v>3.5999999999999997E-2</v>
      </c>
      <c r="U83" s="144">
        <f t="shared" si="41"/>
        <v>36</v>
      </c>
      <c r="V83" s="144">
        <v>252</v>
      </c>
      <c r="W83" s="143">
        <f t="shared" si="53"/>
        <v>1.0050652339999999</v>
      </c>
      <c r="X83" s="139">
        <f t="shared" si="54"/>
        <v>5.0725488500000004</v>
      </c>
      <c r="Y83" s="124">
        <f t="shared" si="55"/>
        <v>0</v>
      </c>
      <c r="Z83" s="147" t="s">
        <v>64</v>
      </c>
      <c r="AA83" s="141">
        <f t="shared" si="63"/>
        <v>44392</v>
      </c>
      <c r="AB83" s="4"/>
      <c r="AC83" s="17"/>
      <c r="AD83" s="18"/>
      <c r="AE83" s="28"/>
      <c r="AF83" s="20"/>
      <c r="AG83" s="30"/>
      <c r="AH83" s="30"/>
      <c r="AI83" s="29"/>
      <c r="AJ83" s="28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3"/>
      <c r="BB83" s="1"/>
      <c r="BC83" s="1"/>
      <c r="BD83" s="1"/>
      <c r="BE83" s="1"/>
      <c r="BF83" s="1"/>
      <c r="BG83" s="1"/>
      <c r="BH83" s="1"/>
      <c r="BI83" s="1"/>
      <c r="BJ83" s="1"/>
      <c r="BK83" s="4"/>
      <c r="BL83" s="20"/>
      <c r="BM83" s="20"/>
      <c r="BN83" s="32"/>
      <c r="BO83" s="20"/>
      <c r="BP83" s="22"/>
      <c r="BQ83" s="20"/>
    </row>
    <row r="84" spans="1:69" x14ac:dyDescent="0.15">
      <c r="A84" s="138">
        <f t="shared" si="56"/>
        <v>43735</v>
      </c>
      <c r="B84" s="148">
        <f t="shared" si="45"/>
        <v>1006.63879034</v>
      </c>
      <c r="C84" s="139">
        <f t="shared" si="57"/>
        <v>1000</v>
      </c>
      <c r="D84" s="140">
        <f t="shared" si="58"/>
        <v>5229.93</v>
      </c>
      <c r="E84" s="124">
        <f>IF(K84=1,VLOOKUP(A83,[1]Plan1!$BO$80:$BQ$314,3),E83)</f>
        <v>5227.84</v>
      </c>
      <c r="F84" s="141">
        <f t="shared" si="59"/>
        <v>43725</v>
      </c>
      <c r="G84" s="142">
        <f t="shared" si="46"/>
        <v>-3.996229395040185E-4</v>
      </c>
      <c r="H84" s="141">
        <f t="shared" si="60"/>
        <v>43753</v>
      </c>
      <c r="I84" s="141">
        <f t="shared" si="47"/>
        <v>43753</v>
      </c>
      <c r="J84" s="125">
        <f t="shared" si="61"/>
        <v>21</v>
      </c>
      <c r="K84" s="125">
        <f t="shared" si="44"/>
        <v>9</v>
      </c>
      <c r="L84" s="139">
        <f t="shared" si="48"/>
        <v>0.99982870999999995</v>
      </c>
      <c r="M84" s="143">
        <f t="shared" si="43"/>
        <v>1.0011006499999999</v>
      </c>
      <c r="N84" s="143">
        <f t="shared" si="40"/>
        <v>1.0015966353060359</v>
      </c>
      <c r="O84" s="139">
        <f t="shared" si="42"/>
        <v>1.00142507</v>
      </c>
      <c r="P84" s="139">
        <f t="shared" si="49"/>
        <v>1001.42507</v>
      </c>
      <c r="Q84" s="144">
        <f t="shared" si="50"/>
        <v>0</v>
      </c>
      <c r="R84" s="145">
        <f t="shared" si="51"/>
        <v>0</v>
      </c>
      <c r="S84" s="139">
        <f t="shared" si="52"/>
        <v>0</v>
      </c>
      <c r="T84" s="146">
        <f t="shared" si="62"/>
        <v>3.5999999999999997E-2</v>
      </c>
      <c r="U84" s="144">
        <f t="shared" si="41"/>
        <v>37</v>
      </c>
      <c r="V84" s="144">
        <v>252</v>
      </c>
      <c r="W84" s="143">
        <f t="shared" si="53"/>
        <v>1.0052063010000001</v>
      </c>
      <c r="X84" s="139">
        <f t="shared" si="54"/>
        <v>5.2137203400000001</v>
      </c>
      <c r="Y84" s="124">
        <f t="shared" si="55"/>
        <v>0</v>
      </c>
      <c r="Z84" s="147" t="s">
        <v>64</v>
      </c>
      <c r="AA84" s="141">
        <f t="shared" si="63"/>
        <v>44392</v>
      </c>
      <c r="AB84" s="4"/>
      <c r="AC84" s="17"/>
      <c r="AD84" s="18"/>
      <c r="AE84" s="28"/>
      <c r="AF84" s="20"/>
      <c r="AG84" s="30"/>
      <c r="AH84" s="30"/>
      <c r="AI84" s="29"/>
      <c r="AJ84" s="28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3"/>
      <c r="BB84" s="1"/>
      <c r="BC84" s="1"/>
      <c r="BD84" s="1"/>
      <c r="BE84" s="1"/>
      <c r="BF84" s="1"/>
      <c r="BG84" s="1"/>
      <c r="BH84" s="1"/>
      <c r="BI84" s="1"/>
      <c r="BJ84" s="1"/>
      <c r="BK84" s="4"/>
      <c r="BL84" s="20"/>
      <c r="BM84" s="20"/>
      <c r="BN84" s="32"/>
      <c r="BO84" s="20"/>
      <c r="BP84" s="22"/>
      <c r="BQ84" s="20"/>
    </row>
    <row r="85" spans="1:69" x14ac:dyDescent="0.15">
      <c r="A85" s="138">
        <f t="shared" si="56"/>
        <v>43736</v>
      </c>
      <c r="B85" s="148">
        <f t="shared" si="45"/>
        <v>1006.76091547</v>
      </c>
      <c r="C85" s="139">
        <f t="shared" si="57"/>
        <v>1000</v>
      </c>
      <c r="D85" s="140">
        <f t="shared" si="58"/>
        <v>5229.93</v>
      </c>
      <c r="E85" s="124">
        <f>IF(K85=1,VLOOKUP(A84,[1]Plan1!$BO$80:$BQ$314,3),E84)</f>
        <v>5227.84</v>
      </c>
      <c r="F85" s="141">
        <f t="shared" si="59"/>
        <v>43725</v>
      </c>
      <c r="G85" s="142">
        <f t="shared" si="46"/>
        <v>-3.996229395040185E-4</v>
      </c>
      <c r="H85" s="141">
        <f t="shared" si="60"/>
        <v>43753</v>
      </c>
      <c r="I85" s="141">
        <f t="shared" si="47"/>
        <v>43753</v>
      </c>
      <c r="J85" s="125">
        <f t="shared" si="61"/>
        <v>21</v>
      </c>
      <c r="K85" s="125">
        <f t="shared" si="44"/>
        <v>10</v>
      </c>
      <c r="L85" s="139">
        <f t="shared" si="48"/>
        <v>0.99980968000000003</v>
      </c>
      <c r="M85" s="143">
        <f t="shared" si="43"/>
        <v>1.0011006499999999</v>
      </c>
      <c r="N85" s="143">
        <f t="shared" si="40"/>
        <v>1.0015966353060359</v>
      </c>
      <c r="O85" s="139">
        <f t="shared" si="42"/>
        <v>1.00140601</v>
      </c>
      <c r="P85" s="139">
        <f t="shared" si="49"/>
        <v>1001.40601</v>
      </c>
      <c r="Q85" s="144">
        <f t="shared" si="50"/>
        <v>0</v>
      </c>
      <c r="R85" s="145">
        <f t="shared" si="51"/>
        <v>0</v>
      </c>
      <c r="S85" s="139">
        <f t="shared" si="52"/>
        <v>0</v>
      </c>
      <c r="T85" s="146">
        <f t="shared" si="62"/>
        <v>3.5999999999999997E-2</v>
      </c>
      <c r="U85" s="144">
        <f t="shared" si="41"/>
        <v>38</v>
      </c>
      <c r="V85" s="144">
        <v>252</v>
      </c>
      <c r="W85" s="143">
        <f t="shared" si="53"/>
        <v>1.005347387</v>
      </c>
      <c r="X85" s="139">
        <f t="shared" si="54"/>
        <v>5.3549054700000003</v>
      </c>
      <c r="Y85" s="124">
        <f t="shared" si="55"/>
        <v>0</v>
      </c>
      <c r="Z85" s="147" t="s">
        <v>64</v>
      </c>
      <c r="AA85" s="141">
        <f t="shared" si="63"/>
        <v>44392</v>
      </c>
      <c r="AB85" s="4"/>
      <c r="AC85" s="17"/>
      <c r="AD85" s="18"/>
      <c r="AE85" s="28"/>
      <c r="AF85" s="20"/>
      <c r="AG85" s="30"/>
      <c r="AH85" s="30"/>
      <c r="AI85" s="29"/>
      <c r="AJ85" s="28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3"/>
      <c r="BB85" s="1"/>
      <c r="BC85" s="1"/>
      <c r="BD85" s="1"/>
      <c r="BE85" s="1"/>
      <c r="BF85" s="1"/>
      <c r="BG85" s="1"/>
      <c r="BH85" s="1"/>
      <c r="BI85" s="1"/>
      <c r="BJ85" s="1"/>
      <c r="BK85" s="4"/>
      <c r="BL85" s="20"/>
      <c r="BM85" s="20"/>
      <c r="BN85" s="32"/>
      <c r="BO85" s="20"/>
      <c r="BP85" s="22"/>
      <c r="BQ85" s="20"/>
    </row>
    <row r="86" spans="1:69" x14ac:dyDescent="0.15">
      <c r="A86" s="138">
        <f t="shared" si="56"/>
        <v>43737</v>
      </c>
      <c r="B86" s="148">
        <f t="shared" si="45"/>
        <v>1006.76091547</v>
      </c>
      <c r="C86" s="139">
        <f t="shared" si="57"/>
        <v>1000</v>
      </c>
      <c r="D86" s="140">
        <f t="shared" si="58"/>
        <v>5229.93</v>
      </c>
      <c r="E86" s="124">
        <f>IF(K86=1,VLOOKUP(A85,[1]Plan1!$BO$80:$BQ$314,3),E85)</f>
        <v>5227.84</v>
      </c>
      <c r="F86" s="141">
        <f t="shared" si="59"/>
        <v>43725</v>
      </c>
      <c r="G86" s="142">
        <f t="shared" si="46"/>
        <v>-3.996229395040185E-4</v>
      </c>
      <c r="H86" s="141">
        <f t="shared" si="60"/>
        <v>43753</v>
      </c>
      <c r="I86" s="141">
        <f t="shared" si="47"/>
        <v>43753</v>
      </c>
      <c r="J86" s="125">
        <f t="shared" si="61"/>
        <v>21</v>
      </c>
      <c r="K86" s="125">
        <f t="shared" si="44"/>
        <v>10</v>
      </c>
      <c r="L86" s="139">
        <f t="shared" si="48"/>
        <v>0.99980968000000003</v>
      </c>
      <c r="M86" s="143">
        <f t="shared" si="43"/>
        <v>1.0011006499999999</v>
      </c>
      <c r="N86" s="143">
        <f t="shared" si="40"/>
        <v>1.0015966353060359</v>
      </c>
      <c r="O86" s="139">
        <f t="shared" si="42"/>
        <v>1.00140601</v>
      </c>
      <c r="P86" s="139">
        <f t="shared" si="49"/>
        <v>1001.40601</v>
      </c>
      <c r="Q86" s="144">
        <f t="shared" si="50"/>
        <v>0</v>
      </c>
      <c r="R86" s="145">
        <f t="shared" si="51"/>
        <v>0</v>
      </c>
      <c r="S86" s="139">
        <f t="shared" si="52"/>
        <v>0</v>
      </c>
      <c r="T86" s="146">
        <f t="shared" si="62"/>
        <v>3.5999999999999997E-2</v>
      </c>
      <c r="U86" s="144">
        <f t="shared" si="41"/>
        <v>38</v>
      </c>
      <c r="V86" s="144">
        <v>252</v>
      </c>
      <c r="W86" s="143">
        <f t="shared" si="53"/>
        <v>1.005347387</v>
      </c>
      <c r="X86" s="139">
        <f t="shared" si="54"/>
        <v>5.3549054700000003</v>
      </c>
      <c r="Y86" s="124">
        <f t="shared" si="55"/>
        <v>0</v>
      </c>
      <c r="Z86" s="147" t="s">
        <v>64</v>
      </c>
      <c r="AA86" s="141">
        <f t="shared" si="63"/>
        <v>44392</v>
      </c>
      <c r="AB86" s="4"/>
      <c r="AC86" s="17"/>
      <c r="AD86" s="18"/>
      <c r="AE86" s="28"/>
      <c r="AF86" s="20"/>
      <c r="AG86" s="30"/>
      <c r="AH86" s="30"/>
      <c r="AI86" s="29"/>
      <c r="AJ86" s="28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3"/>
      <c r="BB86" s="1"/>
      <c r="BC86" s="1"/>
      <c r="BD86" s="1"/>
      <c r="BE86" s="1"/>
      <c r="BF86" s="1"/>
      <c r="BG86" s="1"/>
      <c r="BH86" s="1"/>
      <c r="BI86" s="1"/>
      <c r="BJ86" s="1"/>
      <c r="BK86" s="4"/>
      <c r="BL86" s="20"/>
      <c r="BM86" s="20"/>
      <c r="BN86" s="32"/>
      <c r="BO86" s="20"/>
      <c r="BP86" s="22"/>
      <c r="BQ86" s="20"/>
    </row>
    <row r="87" spans="1:69" x14ac:dyDescent="0.15">
      <c r="A87" s="138">
        <f t="shared" si="56"/>
        <v>43738</v>
      </c>
      <c r="B87" s="148">
        <f t="shared" si="45"/>
        <v>1006.76091547</v>
      </c>
      <c r="C87" s="139">
        <f t="shared" si="57"/>
        <v>1000</v>
      </c>
      <c r="D87" s="140">
        <f t="shared" si="58"/>
        <v>5229.93</v>
      </c>
      <c r="E87" s="124">
        <f>IF(K87=1,VLOOKUP(A86,[1]Plan1!$BO$80:$BQ$314,3),E86)</f>
        <v>5227.84</v>
      </c>
      <c r="F87" s="141">
        <f t="shared" si="59"/>
        <v>43725</v>
      </c>
      <c r="G87" s="142">
        <f t="shared" si="46"/>
        <v>-3.996229395040185E-4</v>
      </c>
      <c r="H87" s="141">
        <f t="shared" si="60"/>
        <v>43753</v>
      </c>
      <c r="I87" s="141">
        <f t="shared" si="47"/>
        <v>43753</v>
      </c>
      <c r="J87" s="125">
        <f t="shared" si="61"/>
        <v>21</v>
      </c>
      <c r="K87" s="125">
        <f t="shared" si="44"/>
        <v>10</v>
      </c>
      <c r="L87" s="139">
        <f t="shared" si="48"/>
        <v>0.99980968000000003</v>
      </c>
      <c r="M87" s="143">
        <f t="shared" si="43"/>
        <v>1.0011006499999999</v>
      </c>
      <c r="N87" s="143">
        <f t="shared" si="40"/>
        <v>1.0015966353060359</v>
      </c>
      <c r="O87" s="139">
        <f t="shared" si="42"/>
        <v>1.00140601</v>
      </c>
      <c r="P87" s="139">
        <f t="shared" si="49"/>
        <v>1001.40601</v>
      </c>
      <c r="Q87" s="144">
        <f t="shared" si="50"/>
        <v>0</v>
      </c>
      <c r="R87" s="145">
        <f t="shared" si="51"/>
        <v>0</v>
      </c>
      <c r="S87" s="139">
        <f t="shared" si="52"/>
        <v>0</v>
      </c>
      <c r="T87" s="146">
        <f t="shared" si="62"/>
        <v>3.5999999999999997E-2</v>
      </c>
      <c r="U87" s="144">
        <f t="shared" si="41"/>
        <v>38</v>
      </c>
      <c r="V87" s="144">
        <v>252</v>
      </c>
      <c r="W87" s="143">
        <f t="shared" si="53"/>
        <v>1.005347387</v>
      </c>
      <c r="X87" s="139">
        <f t="shared" si="54"/>
        <v>5.3549054700000003</v>
      </c>
      <c r="Y87" s="124">
        <f t="shared" si="55"/>
        <v>0</v>
      </c>
      <c r="Z87" s="147" t="s">
        <v>64</v>
      </c>
      <c r="AA87" s="141">
        <f t="shared" si="63"/>
        <v>44392</v>
      </c>
      <c r="AB87" s="4"/>
      <c r="AC87" s="17"/>
      <c r="AD87" s="18"/>
      <c r="AE87" s="28"/>
      <c r="AF87" s="20"/>
      <c r="AG87" s="30"/>
      <c r="AH87" s="30"/>
      <c r="AI87" s="29"/>
      <c r="AJ87" s="28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3"/>
      <c r="BB87" s="1"/>
      <c r="BC87" s="1"/>
      <c r="BD87" s="1"/>
      <c r="BE87" s="1"/>
      <c r="BF87" s="1"/>
      <c r="BG87" s="1"/>
      <c r="BH87" s="1"/>
      <c r="BI87" s="1"/>
      <c r="BJ87" s="1"/>
      <c r="BK87" s="4"/>
      <c r="BL87" s="20"/>
      <c r="BM87" s="20"/>
      <c r="BN87" s="32"/>
      <c r="BO87" s="20"/>
      <c r="BP87" s="22"/>
      <c r="BQ87" s="20"/>
    </row>
    <row r="88" spans="1:69" x14ac:dyDescent="0.15">
      <c r="A88" s="138">
        <f t="shared" si="56"/>
        <v>43739</v>
      </c>
      <c r="B88" s="148">
        <f t="shared" si="45"/>
        <v>1006.88305526</v>
      </c>
      <c r="C88" s="139">
        <f t="shared" si="57"/>
        <v>1000</v>
      </c>
      <c r="D88" s="140">
        <f t="shared" si="58"/>
        <v>5229.93</v>
      </c>
      <c r="E88" s="124">
        <f>IF(K88=1,VLOOKUP(A87,[1]Plan1!$BO$80:$BQ$314,3),E87)</f>
        <v>5227.84</v>
      </c>
      <c r="F88" s="141">
        <f t="shared" si="59"/>
        <v>43725</v>
      </c>
      <c r="G88" s="142">
        <f t="shared" si="46"/>
        <v>-3.996229395040185E-4</v>
      </c>
      <c r="H88" s="141">
        <f t="shared" si="60"/>
        <v>43753</v>
      </c>
      <c r="I88" s="141">
        <f t="shared" si="47"/>
        <v>43753</v>
      </c>
      <c r="J88" s="125">
        <f t="shared" si="61"/>
        <v>21</v>
      </c>
      <c r="K88" s="125">
        <f t="shared" si="44"/>
        <v>11</v>
      </c>
      <c r="L88" s="139">
        <f t="shared" si="48"/>
        <v>0.99979065</v>
      </c>
      <c r="M88" s="143">
        <f t="shared" si="43"/>
        <v>1.0011006499999999</v>
      </c>
      <c r="N88" s="143">
        <f t="shared" si="40"/>
        <v>1.0015966353060359</v>
      </c>
      <c r="O88" s="139">
        <f t="shared" si="42"/>
        <v>1.0013869500000001</v>
      </c>
      <c r="P88" s="139">
        <f t="shared" si="49"/>
        <v>1001.38695</v>
      </c>
      <c r="Q88" s="144">
        <f t="shared" si="50"/>
        <v>0</v>
      </c>
      <c r="R88" s="145">
        <f t="shared" si="51"/>
        <v>0</v>
      </c>
      <c r="S88" s="139">
        <f t="shared" si="52"/>
        <v>0</v>
      </c>
      <c r="T88" s="146">
        <f t="shared" si="62"/>
        <v>3.5999999999999997E-2</v>
      </c>
      <c r="U88" s="144">
        <f t="shared" si="41"/>
        <v>39</v>
      </c>
      <c r="V88" s="144">
        <v>252</v>
      </c>
      <c r="W88" s="143">
        <f t="shared" si="53"/>
        <v>1.0054884930000001</v>
      </c>
      <c r="X88" s="139">
        <f t="shared" si="54"/>
        <v>5.4961052600000002</v>
      </c>
      <c r="Y88" s="124">
        <f t="shared" si="55"/>
        <v>0</v>
      </c>
      <c r="Z88" s="147" t="s">
        <v>64</v>
      </c>
      <c r="AA88" s="141">
        <f t="shared" si="63"/>
        <v>44392</v>
      </c>
      <c r="AB88" s="4"/>
      <c r="AC88" s="17"/>
      <c r="AD88" s="18"/>
      <c r="AE88" s="28"/>
      <c r="AF88" s="20"/>
      <c r="AG88" s="30"/>
      <c r="AH88" s="30"/>
      <c r="AI88" s="29"/>
      <c r="AJ88" s="28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3"/>
      <c r="BB88" s="1"/>
      <c r="BC88" s="1"/>
      <c r="BD88" s="1"/>
      <c r="BE88" s="1"/>
      <c r="BF88" s="1"/>
      <c r="BG88" s="1"/>
      <c r="BH88" s="1"/>
      <c r="BI88" s="1"/>
      <c r="BJ88" s="1"/>
      <c r="BK88" s="4"/>
      <c r="BL88" s="20"/>
      <c r="BM88" s="20"/>
      <c r="BN88" s="32"/>
      <c r="BO88" s="20"/>
      <c r="BP88" s="22"/>
      <c r="BQ88" s="20"/>
    </row>
    <row r="89" spans="1:69" x14ac:dyDescent="0.15">
      <c r="A89" s="138">
        <f t="shared" si="56"/>
        <v>43740</v>
      </c>
      <c r="B89" s="148">
        <f t="shared" si="45"/>
        <v>1007.00520969</v>
      </c>
      <c r="C89" s="139">
        <f t="shared" si="57"/>
        <v>1000</v>
      </c>
      <c r="D89" s="140">
        <f t="shared" si="58"/>
        <v>5229.93</v>
      </c>
      <c r="E89" s="124">
        <f>IF(K89=1,VLOOKUP(A88,[1]Plan1!$BO$80:$BQ$314,3),E88)</f>
        <v>5227.84</v>
      </c>
      <c r="F89" s="141">
        <f t="shared" si="59"/>
        <v>43725</v>
      </c>
      <c r="G89" s="142">
        <f t="shared" si="46"/>
        <v>-3.996229395040185E-4</v>
      </c>
      <c r="H89" s="141">
        <f t="shared" si="60"/>
        <v>43753</v>
      </c>
      <c r="I89" s="141">
        <f t="shared" si="47"/>
        <v>43753</v>
      </c>
      <c r="J89" s="125">
        <f t="shared" si="61"/>
        <v>21</v>
      </c>
      <c r="K89" s="125">
        <f t="shared" si="44"/>
        <v>12</v>
      </c>
      <c r="L89" s="139">
        <f t="shared" si="48"/>
        <v>0.99977161999999997</v>
      </c>
      <c r="M89" s="143">
        <f t="shared" si="43"/>
        <v>1.0011006499999999</v>
      </c>
      <c r="N89" s="143">
        <f t="shared" si="40"/>
        <v>1.0015966353060359</v>
      </c>
      <c r="O89" s="139">
        <f t="shared" si="42"/>
        <v>1.00136789</v>
      </c>
      <c r="P89" s="139">
        <f t="shared" si="49"/>
        <v>1001.36789</v>
      </c>
      <c r="Q89" s="144">
        <f t="shared" si="50"/>
        <v>0</v>
      </c>
      <c r="R89" s="145">
        <f t="shared" si="51"/>
        <v>0</v>
      </c>
      <c r="S89" s="139">
        <f t="shared" si="52"/>
        <v>0</v>
      </c>
      <c r="T89" s="146">
        <f t="shared" si="62"/>
        <v>3.5999999999999997E-2</v>
      </c>
      <c r="U89" s="144">
        <f t="shared" si="41"/>
        <v>40</v>
      </c>
      <c r="V89" s="144">
        <v>252</v>
      </c>
      <c r="W89" s="143">
        <f t="shared" si="53"/>
        <v>1.005629619</v>
      </c>
      <c r="X89" s="139">
        <f t="shared" si="54"/>
        <v>5.63731969</v>
      </c>
      <c r="Y89" s="124">
        <f t="shared" si="55"/>
        <v>0</v>
      </c>
      <c r="Z89" s="147" t="s">
        <v>64</v>
      </c>
      <c r="AA89" s="141">
        <f t="shared" si="63"/>
        <v>44392</v>
      </c>
      <c r="AB89" s="4"/>
      <c r="AC89" s="17"/>
      <c r="AD89" s="18"/>
      <c r="AE89" s="28"/>
      <c r="AF89" s="20"/>
      <c r="AG89" s="30"/>
      <c r="AH89" s="30"/>
      <c r="AI89" s="29"/>
      <c r="AJ89" s="28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3"/>
      <c r="BB89" s="1"/>
      <c r="BC89" s="1"/>
      <c r="BD89" s="1"/>
      <c r="BE89" s="1"/>
      <c r="BF89" s="1"/>
      <c r="BG89" s="1"/>
      <c r="BH89" s="1"/>
      <c r="BI89" s="1"/>
      <c r="BJ89" s="1"/>
      <c r="BK89" s="4"/>
      <c r="BL89" s="20"/>
      <c r="BM89" s="20"/>
      <c r="BN89" s="32"/>
      <c r="BO89" s="20"/>
      <c r="BP89" s="22"/>
      <c r="BQ89" s="34"/>
    </row>
    <row r="90" spans="1:69" x14ac:dyDescent="0.15">
      <c r="A90" s="138">
        <f t="shared" si="56"/>
        <v>43741</v>
      </c>
      <c r="B90" s="148">
        <f t="shared" si="45"/>
        <v>1007.1273787800001</v>
      </c>
      <c r="C90" s="139">
        <f t="shared" si="57"/>
        <v>1000</v>
      </c>
      <c r="D90" s="140">
        <f t="shared" si="58"/>
        <v>5229.93</v>
      </c>
      <c r="E90" s="124">
        <f>IF(K90=1,VLOOKUP(A89,[1]Plan1!$BO$80:$BQ$314,3),E89)</f>
        <v>5227.84</v>
      </c>
      <c r="F90" s="141">
        <f t="shared" si="59"/>
        <v>43725</v>
      </c>
      <c r="G90" s="142">
        <f t="shared" si="46"/>
        <v>-3.996229395040185E-4</v>
      </c>
      <c r="H90" s="141">
        <f t="shared" si="60"/>
        <v>43753</v>
      </c>
      <c r="I90" s="141">
        <f t="shared" si="47"/>
        <v>43753</v>
      </c>
      <c r="J90" s="125">
        <f t="shared" si="61"/>
        <v>21</v>
      </c>
      <c r="K90" s="125">
        <f t="shared" si="44"/>
        <v>13</v>
      </c>
      <c r="L90" s="139">
        <f t="shared" si="48"/>
        <v>0.99975259000000005</v>
      </c>
      <c r="M90" s="143">
        <f t="shared" si="43"/>
        <v>1.0011006499999999</v>
      </c>
      <c r="N90" s="143">
        <f t="shared" si="40"/>
        <v>1.0015966353060359</v>
      </c>
      <c r="O90" s="139">
        <f t="shared" si="42"/>
        <v>1.00134883</v>
      </c>
      <c r="P90" s="139">
        <f t="shared" si="49"/>
        <v>1001.34883</v>
      </c>
      <c r="Q90" s="144">
        <f t="shared" si="50"/>
        <v>0</v>
      </c>
      <c r="R90" s="145">
        <f t="shared" si="51"/>
        <v>0</v>
      </c>
      <c r="S90" s="139">
        <f t="shared" si="52"/>
        <v>0</v>
      </c>
      <c r="T90" s="146">
        <f t="shared" si="62"/>
        <v>3.5999999999999997E-2</v>
      </c>
      <c r="U90" s="144">
        <f t="shared" si="41"/>
        <v>41</v>
      </c>
      <c r="V90" s="144">
        <v>252</v>
      </c>
      <c r="W90" s="143">
        <f t="shared" si="53"/>
        <v>1.0057707650000001</v>
      </c>
      <c r="X90" s="139">
        <f t="shared" si="54"/>
        <v>5.7785487800000004</v>
      </c>
      <c r="Y90" s="124">
        <f t="shared" si="55"/>
        <v>0</v>
      </c>
      <c r="Z90" s="147" t="s">
        <v>64</v>
      </c>
      <c r="AA90" s="141">
        <f t="shared" si="63"/>
        <v>44392</v>
      </c>
      <c r="AB90" s="4"/>
      <c r="AC90" s="17"/>
      <c r="AD90" s="18"/>
      <c r="AE90" s="28"/>
      <c r="AF90" s="20"/>
      <c r="AG90" s="30"/>
      <c r="AH90" s="30"/>
      <c r="AI90" s="29"/>
      <c r="AJ90" s="28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3"/>
      <c r="BB90" s="1"/>
      <c r="BC90" s="1"/>
      <c r="BD90" s="1"/>
      <c r="BE90" s="1"/>
      <c r="BF90" s="1"/>
      <c r="BG90" s="1"/>
      <c r="BH90" s="1"/>
      <c r="BI90" s="1"/>
      <c r="BJ90" s="1"/>
      <c r="BK90" s="4"/>
      <c r="BL90" s="20"/>
      <c r="BM90" s="20"/>
      <c r="BN90" s="32"/>
      <c r="BO90" s="20"/>
      <c r="BP90" s="22"/>
      <c r="BQ90" s="20"/>
    </row>
    <row r="91" spans="1:69" x14ac:dyDescent="0.15">
      <c r="A91" s="138">
        <f t="shared" si="56"/>
        <v>43742</v>
      </c>
      <c r="B91" s="148">
        <f t="shared" si="45"/>
        <v>1007.24955244</v>
      </c>
      <c r="C91" s="139">
        <f t="shared" si="57"/>
        <v>1000</v>
      </c>
      <c r="D91" s="140">
        <f t="shared" si="58"/>
        <v>5229.93</v>
      </c>
      <c r="E91" s="124">
        <f>IF(K91=1,VLOOKUP(A90,[1]Plan1!$BO$80:$BQ$314,3),E90)</f>
        <v>5227.84</v>
      </c>
      <c r="F91" s="141">
        <f t="shared" si="59"/>
        <v>43725</v>
      </c>
      <c r="G91" s="142">
        <f t="shared" si="46"/>
        <v>-3.996229395040185E-4</v>
      </c>
      <c r="H91" s="141">
        <f t="shared" si="60"/>
        <v>43753</v>
      </c>
      <c r="I91" s="141">
        <f t="shared" si="47"/>
        <v>43753</v>
      </c>
      <c r="J91" s="125">
        <f t="shared" si="61"/>
        <v>21</v>
      </c>
      <c r="K91" s="125">
        <f t="shared" si="44"/>
        <v>14</v>
      </c>
      <c r="L91" s="139">
        <f t="shared" si="48"/>
        <v>0.99973356000000002</v>
      </c>
      <c r="M91" s="143">
        <f t="shared" si="43"/>
        <v>1.0011006499999999</v>
      </c>
      <c r="N91" s="143">
        <f t="shared" si="40"/>
        <v>1.0015966353060359</v>
      </c>
      <c r="O91" s="139">
        <f t="shared" si="42"/>
        <v>1.00132976</v>
      </c>
      <c r="P91" s="139">
        <f t="shared" si="49"/>
        <v>1001.32976</v>
      </c>
      <c r="Q91" s="144">
        <f t="shared" si="50"/>
        <v>0</v>
      </c>
      <c r="R91" s="145">
        <f t="shared" si="51"/>
        <v>0</v>
      </c>
      <c r="S91" s="139">
        <f t="shared" si="52"/>
        <v>0</v>
      </c>
      <c r="T91" s="146">
        <f t="shared" si="62"/>
        <v>3.5999999999999997E-2</v>
      </c>
      <c r="U91" s="144">
        <f t="shared" si="41"/>
        <v>42</v>
      </c>
      <c r="V91" s="144">
        <v>252</v>
      </c>
      <c r="W91" s="143">
        <f t="shared" si="53"/>
        <v>1.005911931</v>
      </c>
      <c r="X91" s="139">
        <f t="shared" si="54"/>
        <v>5.9197924400000002</v>
      </c>
      <c r="Y91" s="124">
        <f t="shared" si="55"/>
        <v>0</v>
      </c>
      <c r="Z91" s="147" t="s">
        <v>64</v>
      </c>
      <c r="AA91" s="141">
        <f t="shared" si="63"/>
        <v>44392</v>
      </c>
      <c r="AB91" s="4"/>
      <c r="AC91" s="17"/>
      <c r="AD91" s="18"/>
      <c r="AE91" s="28"/>
      <c r="AF91" s="20"/>
      <c r="AG91" s="30"/>
      <c r="AH91" s="30"/>
      <c r="AI91" s="29"/>
      <c r="AJ91" s="28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3"/>
      <c r="BB91" s="1"/>
      <c r="BC91" s="1"/>
      <c r="BD91" s="1"/>
      <c r="BE91" s="1"/>
      <c r="BF91" s="1"/>
      <c r="BG91" s="1"/>
      <c r="BH91" s="1"/>
      <c r="BI91" s="1"/>
      <c r="BJ91" s="1"/>
      <c r="BK91" s="4"/>
      <c r="BL91" s="20"/>
      <c r="BM91" s="20"/>
      <c r="BN91" s="32"/>
      <c r="BO91" s="20"/>
      <c r="BP91" s="22"/>
      <c r="BQ91" s="20"/>
    </row>
    <row r="92" spans="1:69" x14ac:dyDescent="0.15">
      <c r="A92" s="138">
        <f t="shared" si="56"/>
        <v>43743</v>
      </c>
      <c r="B92" s="148">
        <f t="shared" si="45"/>
        <v>1007.37174981</v>
      </c>
      <c r="C92" s="139">
        <f t="shared" si="57"/>
        <v>1000</v>
      </c>
      <c r="D92" s="140">
        <f t="shared" si="58"/>
        <v>5229.93</v>
      </c>
      <c r="E92" s="124">
        <f>IF(K92=1,VLOOKUP(A91,[1]Plan1!$BO$80:$BQ$314,3),E91)</f>
        <v>5227.84</v>
      </c>
      <c r="F92" s="141">
        <f t="shared" si="59"/>
        <v>43725</v>
      </c>
      <c r="G92" s="142">
        <f t="shared" si="46"/>
        <v>-3.996229395040185E-4</v>
      </c>
      <c r="H92" s="141">
        <f t="shared" si="60"/>
        <v>43753</v>
      </c>
      <c r="I92" s="141">
        <f t="shared" si="47"/>
        <v>43753</v>
      </c>
      <c r="J92" s="125">
        <f t="shared" si="61"/>
        <v>21</v>
      </c>
      <c r="K92" s="125">
        <f t="shared" si="44"/>
        <v>15</v>
      </c>
      <c r="L92" s="139">
        <f t="shared" si="48"/>
        <v>0.99971452999999999</v>
      </c>
      <c r="M92" s="143">
        <f t="shared" si="43"/>
        <v>1.0011006499999999</v>
      </c>
      <c r="N92" s="143">
        <f t="shared" si="40"/>
        <v>1.0015966353060359</v>
      </c>
      <c r="O92" s="139">
        <f t="shared" si="42"/>
        <v>1.0013107000000001</v>
      </c>
      <c r="P92" s="139">
        <f t="shared" si="49"/>
        <v>1001.3107</v>
      </c>
      <c r="Q92" s="144">
        <f t="shared" si="50"/>
        <v>0</v>
      </c>
      <c r="R92" s="145">
        <f t="shared" si="51"/>
        <v>0</v>
      </c>
      <c r="S92" s="139">
        <f t="shared" si="52"/>
        <v>0</v>
      </c>
      <c r="T92" s="146">
        <f t="shared" si="62"/>
        <v>3.5999999999999997E-2</v>
      </c>
      <c r="U92" s="144">
        <f t="shared" si="41"/>
        <v>43</v>
      </c>
      <c r="V92" s="144">
        <v>252</v>
      </c>
      <c r="W92" s="143">
        <f t="shared" si="53"/>
        <v>1.0060531159999999</v>
      </c>
      <c r="X92" s="139">
        <f t="shared" si="54"/>
        <v>6.0610498100000001</v>
      </c>
      <c r="Y92" s="124">
        <f t="shared" si="55"/>
        <v>0</v>
      </c>
      <c r="Z92" s="147" t="s">
        <v>64</v>
      </c>
      <c r="AA92" s="141">
        <f t="shared" si="63"/>
        <v>44392</v>
      </c>
      <c r="AB92" s="4"/>
      <c r="AC92" s="17"/>
      <c r="AD92" s="18"/>
      <c r="AE92" s="28"/>
      <c r="AF92" s="20"/>
      <c r="AG92" s="30"/>
      <c r="AH92" s="30"/>
      <c r="AI92" s="29"/>
      <c r="AJ92" s="28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3"/>
      <c r="BB92" s="1"/>
      <c r="BC92" s="1"/>
      <c r="BD92" s="1"/>
      <c r="BE92" s="1"/>
      <c r="BF92" s="1"/>
      <c r="BG92" s="1"/>
      <c r="BH92" s="1"/>
      <c r="BI92" s="1"/>
      <c r="BJ92" s="1"/>
      <c r="BK92" s="4"/>
      <c r="BL92" s="20"/>
      <c r="BM92" s="20"/>
      <c r="BN92" s="32"/>
      <c r="BO92" s="20"/>
      <c r="BP92" s="22"/>
      <c r="BQ92" s="20"/>
    </row>
    <row r="93" spans="1:69" x14ac:dyDescent="0.15">
      <c r="A93" s="138">
        <f t="shared" si="56"/>
        <v>43744</v>
      </c>
      <c r="B93" s="148">
        <f t="shared" si="45"/>
        <v>1007.37174981</v>
      </c>
      <c r="C93" s="139">
        <f t="shared" si="57"/>
        <v>1000</v>
      </c>
      <c r="D93" s="140">
        <f t="shared" si="58"/>
        <v>5229.93</v>
      </c>
      <c r="E93" s="124">
        <f>IF(K93=1,VLOOKUP(A92,[1]Plan1!$BO$80:$BQ$314,3),E92)</f>
        <v>5227.84</v>
      </c>
      <c r="F93" s="141">
        <f t="shared" si="59"/>
        <v>43725</v>
      </c>
      <c r="G93" s="142">
        <f t="shared" si="46"/>
        <v>-3.996229395040185E-4</v>
      </c>
      <c r="H93" s="141">
        <f t="shared" si="60"/>
        <v>43753</v>
      </c>
      <c r="I93" s="141">
        <f t="shared" si="47"/>
        <v>43753</v>
      </c>
      <c r="J93" s="125">
        <f t="shared" si="61"/>
        <v>21</v>
      </c>
      <c r="K93" s="125">
        <f t="shared" si="44"/>
        <v>15</v>
      </c>
      <c r="L93" s="139">
        <f t="shared" si="48"/>
        <v>0.99971452999999999</v>
      </c>
      <c r="M93" s="143">
        <f t="shared" si="43"/>
        <v>1.0011006499999999</v>
      </c>
      <c r="N93" s="143">
        <f t="shared" si="40"/>
        <v>1.0015966353060359</v>
      </c>
      <c r="O93" s="139">
        <f t="shared" si="42"/>
        <v>1.0013107000000001</v>
      </c>
      <c r="P93" s="139">
        <f t="shared" si="49"/>
        <v>1001.3107</v>
      </c>
      <c r="Q93" s="144">
        <f t="shared" si="50"/>
        <v>0</v>
      </c>
      <c r="R93" s="145">
        <f t="shared" si="51"/>
        <v>0</v>
      </c>
      <c r="S93" s="139">
        <f t="shared" si="52"/>
        <v>0</v>
      </c>
      <c r="T93" s="146">
        <f t="shared" si="62"/>
        <v>3.5999999999999997E-2</v>
      </c>
      <c r="U93" s="144">
        <f t="shared" si="41"/>
        <v>43</v>
      </c>
      <c r="V93" s="144">
        <v>252</v>
      </c>
      <c r="W93" s="143">
        <f t="shared" si="53"/>
        <v>1.0060531159999999</v>
      </c>
      <c r="X93" s="139">
        <f t="shared" si="54"/>
        <v>6.0610498100000001</v>
      </c>
      <c r="Y93" s="124">
        <f t="shared" si="55"/>
        <v>0</v>
      </c>
      <c r="Z93" s="147" t="s">
        <v>64</v>
      </c>
      <c r="AA93" s="141">
        <f t="shared" si="63"/>
        <v>44392</v>
      </c>
      <c r="AB93" s="4"/>
      <c r="AC93" s="17"/>
      <c r="AD93" s="18"/>
      <c r="AE93" s="28"/>
      <c r="AF93" s="20"/>
      <c r="AG93" s="30"/>
      <c r="AH93" s="30"/>
      <c r="AI93" s="29"/>
      <c r="AJ93" s="28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3"/>
      <c r="BB93" s="1"/>
      <c r="BC93" s="1"/>
      <c r="BD93" s="1"/>
      <c r="BE93" s="1"/>
      <c r="BF93" s="1"/>
      <c r="BG93" s="1"/>
      <c r="BH93" s="1"/>
      <c r="BI93" s="1"/>
      <c r="BJ93" s="1"/>
      <c r="BK93" s="4"/>
      <c r="BL93" s="20"/>
      <c r="BM93" s="20"/>
      <c r="BN93" s="32"/>
      <c r="BO93" s="20"/>
      <c r="BP93" s="22"/>
      <c r="BQ93" s="20"/>
    </row>
    <row r="94" spans="1:69" x14ac:dyDescent="0.15">
      <c r="A94" s="138">
        <f t="shared" si="56"/>
        <v>43745</v>
      </c>
      <c r="B94" s="148">
        <f t="shared" si="45"/>
        <v>1007.37174981</v>
      </c>
      <c r="C94" s="139">
        <f t="shared" si="57"/>
        <v>1000</v>
      </c>
      <c r="D94" s="140">
        <f t="shared" si="58"/>
        <v>5229.93</v>
      </c>
      <c r="E94" s="124">
        <f>IF(K94=1,VLOOKUP(A93,[1]Plan1!$BO$80:$BQ$314,3),E93)</f>
        <v>5227.84</v>
      </c>
      <c r="F94" s="141">
        <f t="shared" si="59"/>
        <v>43725</v>
      </c>
      <c r="G94" s="142">
        <f t="shared" si="46"/>
        <v>-3.996229395040185E-4</v>
      </c>
      <c r="H94" s="141">
        <f t="shared" si="60"/>
        <v>43753</v>
      </c>
      <c r="I94" s="141">
        <f t="shared" si="47"/>
        <v>43753</v>
      </c>
      <c r="J94" s="125">
        <f t="shared" si="61"/>
        <v>21</v>
      </c>
      <c r="K94" s="125">
        <f t="shared" si="44"/>
        <v>15</v>
      </c>
      <c r="L94" s="139">
        <f t="shared" si="48"/>
        <v>0.99971452999999999</v>
      </c>
      <c r="M94" s="143">
        <f t="shared" si="43"/>
        <v>1.0011006499999999</v>
      </c>
      <c r="N94" s="143">
        <f t="shared" si="40"/>
        <v>1.0015966353060359</v>
      </c>
      <c r="O94" s="139">
        <f t="shared" si="42"/>
        <v>1.0013107000000001</v>
      </c>
      <c r="P94" s="139">
        <f t="shared" si="49"/>
        <v>1001.3107</v>
      </c>
      <c r="Q94" s="144">
        <f t="shared" si="50"/>
        <v>0</v>
      </c>
      <c r="R94" s="145">
        <f t="shared" si="51"/>
        <v>0</v>
      </c>
      <c r="S94" s="139">
        <f t="shared" si="52"/>
        <v>0</v>
      </c>
      <c r="T94" s="146">
        <f t="shared" si="62"/>
        <v>3.5999999999999997E-2</v>
      </c>
      <c r="U94" s="144">
        <f t="shared" si="41"/>
        <v>43</v>
      </c>
      <c r="V94" s="144">
        <v>252</v>
      </c>
      <c r="W94" s="143">
        <f t="shared" si="53"/>
        <v>1.0060531159999999</v>
      </c>
      <c r="X94" s="139">
        <f t="shared" si="54"/>
        <v>6.0610498100000001</v>
      </c>
      <c r="Y94" s="124">
        <f t="shared" si="55"/>
        <v>0</v>
      </c>
      <c r="Z94" s="147" t="s">
        <v>64</v>
      </c>
      <c r="AA94" s="141">
        <f t="shared" si="63"/>
        <v>44392</v>
      </c>
      <c r="AB94" s="4"/>
      <c r="AC94" s="17"/>
      <c r="AD94" s="18"/>
      <c r="AE94" s="28"/>
      <c r="AF94" s="20"/>
      <c r="AG94" s="30"/>
      <c r="AH94" s="30"/>
      <c r="AI94" s="29"/>
      <c r="AJ94" s="28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3"/>
      <c r="BB94" s="1"/>
      <c r="BC94" s="1"/>
      <c r="BD94" s="1"/>
      <c r="BE94" s="1"/>
      <c r="BF94" s="1"/>
      <c r="BG94" s="1"/>
      <c r="BH94" s="1"/>
      <c r="BI94" s="1"/>
      <c r="BJ94" s="1"/>
      <c r="BK94" s="4"/>
      <c r="BL94" s="20"/>
      <c r="BM94" s="20"/>
      <c r="BN94" s="32"/>
      <c r="BO94" s="20"/>
      <c r="BP94" s="22"/>
      <c r="BQ94" s="20"/>
    </row>
    <row r="95" spans="1:69" x14ac:dyDescent="0.15">
      <c r="A95" s="138">
        <f t="shared" si="56"/>
        <v>43746</v>
      </c>
      <c r="B95" s="148">
        <f t="shared" si="45"/>
        <v>1007.49397289</v>
      </c>
      <c r="C95" s="139">
        <f t="shared" si="57"/>
        <v>1000</v>
      </c>
      <c r="D95" s="140">
        <f t="shared" si="58"/>
        <v>5229.93</v>
      </c>
      <c r="E95" s="124">
        <f>IF(K95=1,VLOOKUP(A94,[1]Plan1!$BO$80:$BQ$314,3),E94)</f>
        <v>5227.84</v>
      </c>
      <c r="F95" s="141">
        <f t="shared" si="59"/>
        <v>43725</v>
      </c>
      <c r="G95" s="142">
        <f t="shared" si="46"/>
        <v>-3.996229395040185E-4</v>
      </c>
      <c r="H95" s="141">
        <f t="shared" si="60"/>
        <v>43753</v>
      </c>
      <c r="I95" s="141">
        <f t="shared" si="47"/>
        <v>43753</v>
      </c>
      <c r="J95" s="125">
        <f t="shared" si="61"/>
        <v>21</v>
      </c>
      <c r="K95" s="125">
        <f t="shared" si="44"/>
        <v>16</v>
      </c>
      <c r="L95" s="139">
        <f t="shared" si="48"/>
        <v>0.99969551000000001</v>
      </c>
      <c r="M95" s="143">
        <f t="shared" si="43"/>
        <v>1.0011006499999999</v>
      </c>
      <c r="N95" s="143">
        <f t="shared" ref="N95:N158" si="64">IF(I95&gt;I94,N94*M95,N94)</f>
        <v>1.0015966353060359</v>
      </c>
      <c r="O95" s="139">
        <f t="shared" si="42"/>
        <v>1.00129165</v>
      </c>
      <c r="P95" s="139">
        <f t="shared" si="49"/>
        <v>1001.29165</v>
      </c>
      <c r="Q95" s="144">
        <f t="shared" si="50"/>
        <v>0</v>
      </c>
      <c r="R95" s="145">
        <f t="shared" si="51"/>
        <v>0</v>
      </c>
      <c r="S95" s="139">
        <f t="shared" si="52"/>
        <v>0</v>
      </c>
      <c r="T95" s="146">
        <f t="shared" si="62"/>
        <v>3.5999999999999997E-2</v>
      </c>
      <c r="U95" s="144">
        <f t="shared" si="41"/>
        <v>44</v>
      </c>
      <c r="V95" s="144">
        <v>252</v>
      </c>
      <c r="W95" s="143">
        <f t="shared" si="53"/>
        <v>1.006194322</v>
      </c>
      <c r="X95" s="139">
        <f t="shared" si="54"/>
        <v>6.2023228899999996</v>
      </c>
      <c r="Y95" s="124">
        <f t="shared" si="55"/>
        <v>0</v>
      </c>
      <c r="Z95" s="147" t="s">
        <v>64</v>
      </c>
      <c r="AA95" s="141">
        <f t="shared" si="63"/>
        <v>44392</v>
      </c>
      <c r="AB95" s="4"/>
      <c r="AC95" s="17"/>
      <c r="AD95" s="18"/>
      <c r="AE95" s="28"/>
      <c r="AF95" s="20"/>
      <c r="AG95" s="30"/>
      <c r="AH95" s="30"/>
      <c r="AI95" s="29"/>
      <c r="AJ95" s="28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3"/>
      <c r="BB95" s="1"/>
      <c r="BC95" s="1"/>
      <c r="BD95" s="1"/>
      <c r="BE95" s="1"/>
      <c r="BF95" s="1"/>
      <c r="BG95" s="1"/>
      <c r="BH95" s="1"/>
      <c r="BI95" s="1"/>
      <c r="BJ95" s="1"/>
      <c r="BK95" s="4"/>
      <c r="BL95" s="20"/>
      <c r="BM95" s="20"/>
      <c r="BN95" s="32"/>
      <c r="BO95" s="20"/>
      <c r="BP95" s="22"/>
      <c r="BQ95" s="20"/>
    </row>
    <row r="96" spans="1:69" x14ac:dyDescent="0.15">
      <c r="A96" s="138">
        <f t="shared" si="56"/>
        <v>43747</v>
      </c>
      <c r="B96" s="148">
        <f t="shared" si="45"/>
        <v>1007.61619955</v>
      </c>
      <c r="C96" s="139">
        <f t="shared" si="57"/>
        <v>1000</v>
      </c>
      <c r="D96" s="140">
        <f t="shared" si="58"/>
        <v>5229.93</v>
      </c>
      <c r="E96" s="124">
        <f>IF(K96=1,VLOOKUP(A95,[1]Plan1!$BO$80:$BQ$314,3),E95)</f>
        <v>5227.84</v>
      </c>
      <c r="F96" s="141">
        <f t="shared" si="59"/>
        <v>43725</v>
      </c>
      <c r="G96" s="142">
        <f t="shared" si="46"/>
        <v>-3.996229395040185E-4</v>
      </c>
      <c r="H96" s="141">
        <f t="shared" si="60"/>
        <v>43753</v>
      </c>
      <c r="I96" s="141">
        <f t="shared" si="47"/>
        <v>43753</v>
      </c>
      <c r="J96" s="125">
        <f t="shared" si="61"/>
        <v>21</v>
      </c>
      <c r="K96" s="125">
        <f t="shared" si="44"/>
        <v>17</v>
      </c>
      <c r="L96" s="139">
        <f t="shared" si="48"/>
        <v>0.99967647999999998</v>
      </c>
      <c r="M96" s="143">
        <f t="shared" si="43"/>
        <v>1.0011006499999999</v>
      </c>
      <c r="N96" s="143">
        <f t="shared" si="64"/>
        <v>1.0015966353060359</v>
      </c>
      <c r="O96" s="139">
        <f t="shared" si="42"/>
        <v>1.0012725899999999</v>
      </c>
      <c r="P96" s="139">
        <f t="shared" si="49"/>
        <v>1001.27259</v>
      </c>
      <c r="Q96" s="144">
        <f t="shared" si="50"/>
        <v>0</v>
      </c>
      <c r="R96" s="145">
        <f t="shared" si="51"/>
        <v>0</v>
      </c>
      <c r="S96" s="139">
        <f t="shared" si="52"/>
        <v>0</v>
      </c>
      <c r="T96" s="146">
        <f t="shared" si="62"/>
        <v>3.5999999999999997E-2</v>
      </c>
      <c r="U96" s="144">
        <f t="shared" si="41"/>
        <v>45</v>
      </c>
      <c r="V96" s="144">
        <v>252</v>
      </c>
      <c r="W96" s="143">
        <f t="shared" si="53"/>
        <v>1.0063355469999999</v>
      </c>
      <c r="X96" s="139">
        <f t="shared" si="54"/>
        <v>6.34360955</v>
      </c>
      <c r="Y96" s="124">
        <f t="shared" si="55"/>
        <v>0</v>
      </c>
      <c r="Z96" s="147" t="s">
        <v>64</v>
      </c>
      <c r="AA96" s="141">
        <f t="shared" si="63"/>
        <v>44392</v>
      </c>
      <c r="AB96" s="4"/>
      <c r="AC96" s="17"/>
      <c r="AD96" s="18"/>
      <c r="AE96" s="28"/>
      <c r="AF96" s="20"/>
      <c r="AG96" s="30"/>
      <c r="AH96" s="30"/>
      <c r="AI96" s="29"/>
      <c r="AJ96" s="28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3"/>
      <c r="BB96" s="1"/>
      <c r="BC96" s="1"/>
      <c r="BD96" s="1"/>
      <c r="BE96" s="1"/>
      <c r="BF96" s="1"/>
      <c r="BG96" s="1"/>
      <c r="BH96" s="1"/>
      <c r="BI96" s="1"/>
      <c r="BJ96" s="1"/>
      <c r="BK96" s="4"/>
      <c r="BL96" s="20"/>
      <c r="BM96" s="20"/>
      <c r="BN96" s="32"/>
      <c r="BO96" s="20"/>
      <c r="BP96" s="22"/>
      <c r="BQ96" s="20"/>
    </row>
    <row r="97" spans="1:69" x14ac:dyDescent="0.15">
      <c r="A97" s="138">
        <f t="shared" si="56"/>
        <v>43748</v>
      </c>
      <c r="B97" s="148">
        <f t="shared" si="45"/>
        <v>1007.73843985</v>
      </c>
      <c r="C97" s="139">
        <f t="shared" si="57"/>
        <v>1000</v>
      </c>
      <c r="D97" s="140">
        <f t="shared" si="58"/>
        <v>5229.93</v>
      </c>
      <c r="E97" s="124">
        <f>IF(K97=1,VLOOKUP(A96,[1]Plan1!$BO$80:$BQ$314,3),E96)</f>
        <v>5227.84</v>
      </c>
      <c r="F97" s="141">
        <f t="shared" si="59"/>
        <v>43725</v>
      </c>
      <c r="G97" s="142">
        <f t="shared" si="46"/>
        <v>-3.996229395040185E-4</v>
      </c>
      <c r="H97" s="141">
        <f t="shared" si="60"/>
        <v>43753</v>
      </c>
      <c r="I97" s="141">
        <f t="shared" si="47"/>
        <v>43753</v>
      </c>
      <c r="J97" s="125">
        <f t="shared" si="61"/>
        <v>21</v>
      </c>
      <c r="K97" s="125">
        <f t="shared" si="44"/>
        <v>18</v>
      </c>
      <c r="L97" s="139">
        <f t="shared" si="48"/>
        <v>0.99965744999999995</v>
      </c>
      <c r="M97" s="143">
        <f t="shared" si="43"/>
        <v>1.0011006499999999</v>
      </c>
      <c r="N97" s="143">
        <f t="shared" si="64"/>
        <v>1.0015966353060359</v>
      </c>
      <c r="O97" s="139">
        <f t="shared" si="42"/>
        <v>1.0012535300000001</v>
      </c>
      <c r="P97" s="139">
        <f t="shared" si="49"/>
        <v>1001.25353</v>
      </c>
      <c r="Q97" s="144">
        <f t="shared" si="50"/>
        <v>0</v>
      </c>
      <c r="R97" s="145">
        <f t="shared" si="51"/>
        <v>0</v>
      </c>
      <c r="S97" s="139">
        <f t="shared" si="52"/>
        <v>0</v>
      </c>
      <c r="T97" s="146">
        <f t="shared" si="62"/>
        <v>3.5999999999999997E-2</v>
      </c>
      <c r="U97" s="144">
        <f t="shared" si="41"/>
        <v>46</v>
      </c>
      <c r="V97" s="144">
        <v>252</v>
      </c>
      <c r="W97" s="143">
        <f t="shared" si="53"/>
        <v>1.0064767910000001</v>
      </c>
      <c r="X97" s="139">
        <f t="shared" si="54"/>
        <v>6.4849098500000002</v>
      </c>
      <c r="Y97" s="124">
        <f t="shared" si="55"/>
        <v>0</v>
      </c>
      <c r="Z97" s="147" t="s">
        <v>64</v>
      </c>
      <c r="AA97" s="141">
        <f t="shared" si="63"/>
        <v>44392</v>
      </c>
      <c r="AB97" s="4"/>
      <c r="AC97" s="17"/>
      <c r="AD97" s="18"/>
      <c r="AE97" s="28"/>
      <c r="AF97" s="20"/>
      <c r="AG97" s="30"/>
      <c r="AH97" s="30"/>
      <c r="AI97" s="29"/>
      <c r="AJ97" s="28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3"/>
      <c r="BB97" s="1"/>
      <c r="BC97" s="1"/>
      <c r="BD97" s="1"/>
      <c r="BE97" s="1"/>
      <c r="BF97" s="1"/>
      <c r="BG97" s="1"/>
      <c r="BH97" s="1"/>
      <c r="BI97" s="1"/>
      <c r="BJ97" s="1"/>
      <c r="BK97" s="4"/>
      <c r="BL97" s="20"/>
      <c r="BM97" s="20"/>
      <c r="BN97" s="32"/>
      <c r="BO97" s="20"/>
      <c r="BP97" s="22"/>
      <c r="BQ97" s="20"/>
    </row>
    <row r="98" spans="1:69" x14ac:dyDescent="0.15">
      <c r="A98" s="138">
        <f t="shared" si="56"/>
        <v>43749</v>
      </c>
      <c r="B98" s="148">
        <f t="shared" si="45"/>
        <v>1007.86069579</v>
      </c>
      <c r="C98" s="139">
        <f t="shared" si="57"/>
        <v>1000</v>
      </c>
      <c r="D98" s="140">
        <f t="shared" si="58"/>
        <v>5229.93</v>
      </c>
      <c r="E98" s="124">
        <f>IF(K98=1,VLOOKUP(A97,[1]Plan1!$BO$80:$BQ$314,3),E97)</f>
        <v>5227.84</v>
      </c>
      <c r="F98" s="141">
        <f t="shared" si="59"/>
        <v>43725</v>
      </c>
      <c r="G98" s="142">
        <f t="shared" si="46"/>
        <v>-3.996229395040185E-4</v>
      </c>
      <c r="H98" s="141">
        <f t="shared" si="60"/>
        <v>43753</v>
      </c>
      <c r="I98" s="141">
        <f t="shared" si="47"/>
        <v>43753</v>
      </c>
      <c r="J98" s="125">
        <f t="shared" si="61"/>
        <v>21</v>
      </c>
      <c r="K98" s="125">
        <f t="shared" si="44"/>
        <v>19</v>
      </c>
      <c r="L98" s="139">
        <f t="shared" si="48"/>
        <v>0.99963842000000003</v>
      </c>
      <c r="M98" s="143">
        <f t="shared" si="43"/>
        <v>1.0011006499999999</v>
      </c>
      <c r="N98" s="143">
        <f t="shared" si="64"/>
        <v>1.0015966353060359</v>
      </c>
      <c r="O98" s="139">
        <f t="shared" si="42"/>
        <v>1.00123447</v>
      </c>
      <c r="P98" s="139">
        <f t="shared" si="49"/>
        <v>1001.23447</v>
      </c>
      <c r="Q98" s="144">
        <f t="shared" si="50"/>
        <v>0</v>
      </c>
      <c r="R98" s="145">
        <f t="shared" si="51"/>
        <v>0</v>
      </c>
      <c r="S98" s="139">
        <f t="shared" si="52"/>
        <v>0</v>
      </c>
      <c r="T98" s="146">
        <f t="shared" si="62"/>
        <v>3.5999999999999997E-2</v>
      </c>
      <c r="U98" s="144">
        <f t="shared" si="41"/>
        <v>47</v>
      </c>
      <c r="V98" s="144">
        <v>252</v>
      </c>
      <c r="W98" s="143">
        <f t="shared" si="53"/>
        <v>1.006618056</v>
      </c>
      <c r="X98" s="139">
        <f t="shared" si="54"/>
        <v>6.6262257900000003</v>
      </c>
      <c r="Y98" s="124">
        <f t="shared" si="55"/>
        <v>0</v>
      </c>
      <c r="Z98" s="147" t="s">
        <v>64</v>
      </c>
      <c r="AA98" s="141">
        <f t="shared" si="63"/>
        <v>44392</v>
      </c>
      <c r="AB98" s="4"/>
      <c r="AC98" s="17"/>
      <c r="AD98" s="18"/>
      <c r="AE98" s="28"/>
      <c r="AF98" s="20"/>
      <c r="AG98" s="30"/>
      <c r="AH98" s="30"/>
      <c r="AI98" s="29"/>
      <c r="AJ98" s="28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3"/>
      <c r="BB98" s="1"/>
      <c r="BC98" s="1"/>
      <c r="BD98" s="1"/>
      <c r="BE98" s="1"/>
      <c r="BF98" s="1"/>
      <c r="BG98" s="1"/>
      <c r="BH98" s="1"/>
      <c r="BI98" s="1"/>
      <c r="BJ98" s="1"/>
      <c r="BK98" s="4"/>
      <c r="BL98" s="20"/>
      <c r="BM98" s="20"/>
      <c r="BN98" s="32"/>
      <c r="BO98" s="20"/>
      <c r="BP98" s="22"/>
      <c r="BQ98" s="20"/>
    </row>
    <row r="99" spans="1:69" x14ac:dyDescent="0.15">
      <c r="A99" s="138">
        <f t="shared" si="56"/>
        <v>43750</v>
      </c>
      <c r="B99" s="148">
        <f t="shared" si="45"/>
        <v>1007.98297643</v>
      </c>
      <c r="C99" s="139">
        <f t="shared" si="57"/>
        <v>1000</v>
      </c>
      <c r="D99" s="140">
        <f t="shared" si="58"/>
        <v>5229.93</v>
      </c>
      <c r="E99" s="124">
        <f>IF(K99=1,VLOOKUP(A98,[1]Plan1!$BO$80:$BQ$314,3),E98)</f>
        <v>5227.84</v>
      </c>
      <c r="F99" s="141">
        <f t="shared" si="59"/>
        <v>43725</v>
      </c>
      <c r="G99" s="142">
        <f t="shared" si="46"/>
        <v>-3.996229395040185E-4</v>
      </c>
      <c r="H99" s="141">
        <f t="shared" si="60"/>
        <v>43753</v>
      </c>
      <c r="I99" s="141">
        <f t="shared" si="47"/>
        <v>43753</v>
      </c>
      <c r="J99" s="125">
        <f t="shared" si="61"/>
        <v>21</v>
      </c>
      <c r="K99" s="125">
        <f t="shared" si="44"/>
        <v>20</v>
      </c>
      <c r="L99" s="139">
        <f t="shared" si="48"/>
        <v>0.99961940000000005</v>
      </c>
      <c r="M99" s="143">
        <f t="shared" si="43"/>
        <v>1.0011006499999999</v>
      </c>
      <c r="N99" s="143">
        <f t="shared" si="64"/>
        <v>1.0015966353060359</v>
      </c>
      <c r="O99" s="139">
        <f t="shared" si="42"/>
        <v>1.0012154200000001</v>
      </c>
      <c r="P99" s="139">
        <f t="shared" si="49"/>
        <v>1001.21542</v>
      </c>
      <c r="Q99" s="144">
        <f t="shared" si="50"/>
        <v>0</v>
      </c>
      <c r="R99" s="145">
        <f t="shared" si="51"/>
        <v>0</v>
      </c>
      <c r="S99" s="139">
        <f t="shared" si="52"/>
        <v>0</v>
      </c>
      <c r="T99" s="146">
        <f t="shared" si="62"/>
        <v>3.5999999999999997E-2</v>
      </c>
      <c r="U99" s="144">
        <f t="shared" si="41"/>
        <v>48</v>
      </c>
      <c r="V99" s="144">
        <v>252</v>
      </c>
      <c r="W99" s="143">
        <f t="shared" si="53"/>
        <v>1.006759341</v>
      </c>
      <c r="X99" s="139">
        <f t="shared" si="54"/>
        <v>6.76755643</v>
      </c>
      <c r="Y99" s="124">
        <f t="shared" si="55"/>
        <v>0</v>
      </c>
      <c r="Z99" s="147" t="s">
        <v>64</v>
      </c>
      <c r="AA99" s="141">
        <f t="shared" si="63"/>
        <v>44392</v>
      </c>
      <c r="AB99" s="4"/>
      <c r="AC99" s="17"/>
      <c r="AD99" s="18"/>
      <c r="AE99" s="28"/>
      <c r="AF99" s="20"/>
      <c r="AG99" s="30"/>
      <c r="AH99" s="30"/>
      <c r="AI99" s="29"/>
      <c r="AJ99" s="28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3"/>
      <c r="BB99" s="1"/>
      <c r="BC99" s="1"/>
      <c r="BD99" s="1"/>
      <c r="BE99" s="1"/>
      <c r="BF99" s="1"/>
      <c r="BG99" s="1"/>
      <c r="BH99" s="1"/>
      <c r="BI99" s="1"/>
      <c r="BJ99" s="1"/>
      <c r="BK99" s="4"/>
      <c r="BL99" s="20"/>
      <c r="BM99" s="20"/>
      <c r="BN99" s="32"/>
      <c r="BO99" s="20"/>
      <c r="BP99" s="22"/>
      <c r="BQ99" s="20"/>
    </row>
    <row r="100" spans="1:69" x14ac:dyDescent="0.15">
      <c r="A100" s="138">
        <f t="shared" si="56"/>
        <v>43751</v>
      </c>
      <c r="B100" s="148">
        <f t="shared" si="45"/>
        <v>1007.98297643</v>
      </c>
      <c r="C100" s="139">
        <f t="shared" si="57"/>
        <v>1000</v>
      </c>
      <c r="D100" s="140">
        <f t="shared" si="58"/>
        <v>5229.93</v>
      </c>
      <c r="E100" s="124">
        <f>IF(K100=1,VLOOKUP(A99,[1]Plan1!$BO$80:$BQ$314,3),E99)</f>
        <v>5227.84</v>
      </c>
      <c r="F100" s="141">
        <f t="shared" si="59"/>
        <v>43725</v>
      </c>
      <c r="G100" s="142">
        <f t="shared" si="46"/>
        <v>-3.996229395040185E-4</v>
      </c>
      <c r="H100" s="141">
        <f t="shared" si="60"/>
        <v>43753</v>
      </c>
      <c r="I100" s="141">
        <f t="shared" si="47"/>
        <v>43753</v>
      </c>
      <c r="J100" s="125">
        <f t="shared" si="61"/>
        <v>21</v>
      </c>
      <c r="K100" s="125">
        <f t="shared" si="44"/>
        <v>20</v>
      </c>
      <c r="L100" s="139">
        <f t="shared" si="48"/>
        <v>0.99961940000000005</v>
      </c>
      <c r="M100" s="143">
        <f t="shared" si="43"/>
        <v>1.0011006499999999</v>
      </c>
      <c r="N100" s="143">
        <f t="shared" si="64"/>
        <v>1.0015966353060359</v>
      </c>
      <c r="O100" s="139">
        <f t="shared" si="42"/>
        <v>1.0012154200000001</v>
      </c>
      <c r="P100" s="139">
        <f t="shared" si="49"/>
        <v>1001.21542</v>
      </c>
      <c r="Q100" s="144">
        <f t="shared" si="50"/>
        <v>0</v>
      </c>
      <c r="R100" s="145">
        <f t="shared" si="51"/>
        <v>0</v>
      </c>
      <c r="S100" s="139">
        <f t="shared" si="52"/>
        <v>0</v>
      </c>
      <c r="T100" s="146">
        <f t="shared" si="62"/>
        <v>3.5999999999999997E-2</v>
      </c>
      <c r="U100" s="144">
        <f t="shared" si="41"/>
        <v>48</v>
      </c>
      <c r="V100" s="144">
        <v>252</v>
      </c>
      <c r="W100" s="143">
        <f t="shared" si="53"/>
        <v>1.006759341</v>
      </c>
      <c r="X100" s="139">
        <f t="shared" si="54"/>
        <v>6.76755643</v>
      </c>
      <c r="Y100" s="124">
        <f t="shared" si="55"/>
        <v>0</v>
      </c>
      <c r="Z100" s="147" t="s">
        <v>64</v>
      </c>
      <c r="AA100" s="141">
        <f t="shared" si="63"/>
        <v>44392</v>
      </c>
      <c r="AB100" s="4"/>
      <c r="AC100" s="17"/>
      <c r="AD100" s="18"/>
      <c r="AE100" s="28"/>
      <c r="AF100" s="20"/>
      <c r="AG100" s="30"/>
      <c r="AH100" s="30"/>
      <c r="AI100" s="29"/>
      <c r="AJ100" s="28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3"/>
      <c r="BB100" s="1"/>
      <c r="BC100" s="1"/>
      <c r="BD100" s="1"/>
      <c r="BE100" s="1"/>
      <c r="BF100" s="1"/>
      <c r="BG100" s="1"/>
      <c r="BH100" s="1"/>
      <c r="BI100" s="1"/>
      <c r="BJ100" s="1"/>
      <c r="BK100" s="4"/>
      <c r="BL100" s="20"/>
      <c r="BM100" s="20"/>
      <c r="BN100" s="32"/>
      <c r="BO100" s="20"/>
      <c r="BP100" s="22"/>
      <c r="BQ100" s="20"/>
    </row>
    <row r="101" spans="1:69" x14ac:dyDescent="0.15">
      <c r="A101" s="138">
        <f t="shared" si="56"/>
        <v>43752</v>
      </c>
      <c r="B101" s="148">
        <f t="shared" si="45"/>
        <v>1007.98297643</v>
      </c>
      <c r="C101" s="139">
        <f t="shared" si="57"/>
        <v>1000</v>
      </c>
      <c r="D101" s="140">
        <f t="shared" si="58"/>
        <v>5229.93</v>
      </c>
      <c r="E101" s="124">
        <f>IF(K101=1,VLOOKUP(A100,[1]Plan1!$BO$80:$BQ$314,3),E100)</f>
        <v>5227.84</v>
      </c>
      <c r="F101" s="141">
        <f t="shared" si="59"/>
        <v>43725</v>
      </c>
      <c r="G101" s="142">
        <f t="shared" si="46"/>
        <v>-3.996229395040185E-4</v>
      </c>
      <c r="H101" s="141">
        <f t="shared" si="60"/>
        <v>43753</v>
      </c>
      <c r="I101" s="141">
        <f t="shared" si="47"/>
        <v>43753</v>
      </c>
      <c r="J101" s="125">
        <f t="shared" si="61"/>
        <v>21</v>
      </c>
      <c r="K101" s="125">
        <f t="shared" si="44"/>
        <v>20</v>
      </c>
      <c r="L101" s="139">
        <f t="shared" si="48"/>
        <v>0.99961940000000005</v>
      </c>
      <c r="M101" s="143">
        <f t="shared" si="43"/>
        <v>1.0011006499999999</v>
      </c>
      <c r="N101" s="143">
        <f t="shared" si="64"/>
        <v>1.0015966353060359</v>
      </c>
      <c r="O101" s="139">
        <f t="shared" si="42"/>
        <v>1.0012154200000001</v>
      </c>
      <c r="P101" s="139">
        <f t="shared" si="49"/>
        <v>1001.21542</v>
      </c>
      <c r="Q101" s="144">
        <f t="shared" si="50"/>
        <v>0</v>
      </c>
      <c r="R101" s="145">
        <f t="shared" si="51"/>
        <v>0</v>
      </c>
      <c r="S101" s="139">
        <f t="shared" si="52"/>
        <v>0</v>
      </c>
      <c r="T101" s="146">
        <f t="shared" si="62"/>
        <v>3.5999999999999997E-2</v>
      </c>
      <c r="U101" s="144">
        <f t="shared" ref="U101:U164" si="65">IF(Q100&gt;0,1,IF(K101=K100,U100,U100+1))</f>
        <v>48</v>
      </c>
      <c r="V101" s="144">
        <v>252</v>
      </c>
      <c r="W101" s="143">
        <f t="shared" si="53"/>
        <v>1.006759341</v>
      </c>
      <c r="X101" s="139">
        <f t="shared" si="54"/>
        <v>6.76755643</v>
      </c>
      <c r="Y101" s="124">
        <f t="shared" si="55"/>
        <v>0</v>
      </c>
      <c r="Z101" s="147" t="s">
        <v>64</v>
      </c>
      <c r="AA101" s="141">
        <f t="shared" si="63"/>
        <v>44392</v>
      </c>
      <c r="AB101" s="4"/>
      <c r="AC101" s="17"/>
      <c r="AD101" s="18"/>
      <c r="AE101" s="28"/>
      <c r="AF101" s="20"/>
      <c r="AG101" s="30"/>
      <c r="AH101" s="30"/>
      <c r="AI101" s="29"/>
      <c r="AJ101" s="28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3"/>
      <c r="BB101" s="1"/>
      <c r="BC101" s="1"/>
      <c r="BD101" s="1"/>
      <c r="BE101" s="1"/>
      <c r="BF101" s="1"/>
      <c r="BG101" s="1"/>
      <c r="BH101" s="1"/>
      <c r="BI101" s="1"/>
      <c r="BJ101" s="1"/>
      <c r="BK101" s="4"/>
      <c r="BL101" s="20"/>
      <c r="BM101" s="20"/>
      <c r="BN101" s="32"/>
      <c r="BO101" s="20"/>
      <c r="BP101" s="22"/>
      <c r="BQ101" s="34"/>
    </row>
    <row r="102" spans="1:69" x14ac:dyDescent="0.15">
      <c r="A102" s="138">
        <f t="shared" si="56"/>
        <v>43753</v>
      </c>
      <c r="B102" s="148">
        <f t="shared" si="45"/>
        <v>1008.10526065</v>
      </c>
      <c r="C102" s="139">
        <f t="shared" si="57"/>
        <v>1000</v>
      </c>
      <c r="D102" s="140">
        <f t="shared" si="58"/>
        <v>5229.93</v>
      </c>
      <c r="E102" s="124">
        <f>IF(K102=1,VLOOKUP(A101,[1]Plan1!$BO$80:$BQ$314,3),E101)</f>
        <v>5227.84</v>
      </c>
      <c r="F102" s="141">
        <f t="shared" si="59"/>
        <v>43725</v>
      </c>
      <c r="G102" s="142">
        <f t="shared" si="46"/>
        <v>-3.996229395040185E-4</v>
      </c>
      <c r="H102" s="141">
        <f t="shared" si="60"/>
        <v>43787</v>
      </c>
      <c r="I102" s="141">
        <f t="shared" si="47"/>
        <v>43753</v>
      </c>
      <c r="J102" s="125">
        <f t="shared" si="61"/>
        <v>21</v>
      </c>
      <c r="K102" s="125">
        <f t="shared" si="44"/>
        <v>21</v>
      </c>
      <c r="L102" s="139">
        <f t="shared" si="48"/>
        <v>0.99960037000000002</v>
      </c>
      <c r="M102" s="143">
        <f t="shared" si="43"/>
        <v>1.0011006499999999</v>
      </c>
      <c r="N102" s="143">
        <f t="shared" si="64"/>
        <v>1.0015966353060359</v>
      </c>
      <c r="O102" s="139">
        <f t="shared" si="42"/>
        <v>1.00119636</v>
      </c>
      <c r="P102" s="139">
        <f t="shared" si="49"/>
        <v>1001.19636</v>
      </c>
      <c r="Q102" s="144">
        <f t="shared" si="50"/>
        <v>0</v>
      </c>
      <c r="R102" s="145">
        <f t="shared" si="51"/>
        <v>0</v>
      </c>
      <c r="S102" s="139">
        <f t="shared" si="52"/>
        <v>0</v>
      </c>
      <c r="T102" s="146">
        <f t="shared" si="62"/>
        <v>3.5999999999999997E-2</v>
      </c>
      <c r="U102" s="144">
        <f t="shared" si="65"/>
        <v>49</v>
      </c>
      <c r="V102" s="144">
        <v>252</v>
      </c>
      <c r="W102" s="143">
        <f t="shared" si="53"/>
        <v>1.006900645</v>
      </c>
      <c r="X102" s="139">
        <f t="shared" si="54"/>
        <v>6.9089006499999996</v>
      </c>
      <c r="Y102" s="124">
        <f t="shared" si="55"/>
        <v>0</v>
      </c>
      <c r="Z102" s="147" t="s">
        <v>64</v>
      </c>
      <c r="AA102" s="141">
        <f t="shared" si="63"/>
        <v>44392</v>
      </c>
      <c r="AB102" s="4"/>
      <c r="AC102" s="17"/>
      <c r="AD102" s="18"/>
      <c r="AE102" s="28"/>
      <c r="AF102" s="20"/>
      <c r="AG102" s="30"/>
      <c r="AH102" s="30"/>
      <c r="AI102" s="29"/>
      <c r="AJ102" s="28"/>
      <c r="AK102" s="17"/>
      <c r="AL102" s="18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3"/>
      <c r="BB102" s="1"/>
      <c r="BC102" s="1"/>
      <c r="BD102" s="1"/>
      <c r="BE102" s="1"/>
      <c r="BF102" s="1"/>
      <c r="BG102" s="1"/>
      <c r="BH102" s="1"/>
      <c r="BI102" s="1"/>
      <c r="BJ102" s="1"/>
      <c r="BK102" s="33"/>
      <c r="BL102" s="20"/>
      <c r="BM102" s="20"/>
      <c r="BN102" s="32"/>
      <c r="BO102" s="20"/>
      <c r="BP102" s="22"/>
      <c r="BQ102" s="20"/>
    </row>
    <row r="103" spans="1:69" x14ac:dyDescent="0.15">
      <c r="A103" s="138">
        <f t="shared" si="56"/>
        <v>43754</v>
      </c>
      <c r="B103" s="148">
        <f t="shared" si="45"/>
        <v>1008.29058019</v>
      </c>
      <c r="C103" s="139">
        <f t="shared" si="57"/>
        <v>1000</v>
      </c>
      <c r="D103" s="140">
        <f t="shared" si="58"/>
        <v>5227.84</v>
      </c>
      <c r="E103" s="124">
        <f>IF(K103=1,VLOOKUP(A102,[1]Plan1!$BO$80:$BQ$314,3),E102)</f>
        <v>5233.07</v>
      </c>
      <c r="F103" s="141">
        <f t="shared" si="59"/>
        <v>43754</v>
      </c>
      <c r="G103" s="142">
        <f t="shared" si="46"/>
        <v>1.0004131725529497E-3</v>
      </c>
      <c r="H103" s="141">
        <f t="shared" si="60"/>
        <v>43787</v>
      </c>
      <c r="I103" s="141">
        <f t="shared" si="47"/>
        <v>43787</v>
      </c>
      <c r="J103" s="125">
        <f t="shared" si="61"/>
        <v>23</v>
      </c>
      <c r="K103" s="125">
        <f t="shared" si="44"/>
        <v>1</v>
      </c>
      <c r="L103" s="139">
        <f t="shared" si="48"/>
        <v>1.00004347</v>
      </c>
      <c r="M103" s="143">
        <f t="shared" si="43"/>
        <v>0.99960037000000002</v>
      </c>
      <c r="N103" s="143">
        <f t="shared" si="64"/>
        <v>1.0011963672426687</v>
      </c>
      <c r="O103" s="139">
        <f t="shared" si="42"/>
        <v>1.00123988</v>
      </c>
      <c r="P103" s="139">
        <f t="shared" si="49"/>
        <v>1001.23988</v>
      </c>
      <c r="Q103" s="144">
        <f t="shared" si="50"/>
        <v>0</v>
      </c>
      <c r="R103" s="145">
        <f t="shared" si="51"/>
        <v>0</v>
      </c>
      <c r="S103" s="139">
        <f t="shared" si="52"/>
        <v>0</v>
      </c>
      <c r="T103" s="146">
        <f t="shared" si="62"/>
        <v>3.5999999999999997E-2</v>
      </c>
      <c r="U103" s="144">
        <f t="shared" si="65"/>
        <v>50</v>
      </c>
      <c r="V103" s="144">
        <v>252</v>
      </c>
      <c r="W103" s="143">
        <f t="shared" si="53"/>
        <v>1.0070419690000001</v>
      </c>
      <c r="X103" s="139">
        <f t="shared" si="54"/>
        <v>7.0507001899999997</v>
      </c>
      <c r="Y103" s="124">
        <f t="shared" si="55"/>
        <v>0</v>
      </c>
      <c r="Z103" s="147" t="s">
        <v>64</v>
      </c>
      <c r="AA103" s="141">
        <f t="shared" si="63"/>
        <v>44392</v>
      </c>
      <c r="AB103" s="4"/>
      <c r="AC103" s="17"/>
      <c r="AD103" s="18"/>
      <c r="AE103" s="28"/>
      <c r="AF103" s="20"/>
      <c r="AG103" s="30"/>
      <c r="AH103" s="30"/>
      <c r="AI103" s="29"/>
      <c r="AJ103" s="28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3"/>
      <c r="BB103" s="1"/>
      <c r="BC103" s="1"/>
      <c r="BD103" s="1"/>
      <c r="BE103" s="1"/>
      <c r="BF103" s="1"/>
      <c r="BG103" s="1"/>
      <c r="BH103" s="1"/>
      <c r="BI103" s="1"/>
      <c r="BJ103" s="1"/>
      <c r="BK103" s="4"/>
      <c r="BL103" s="20"/>
      <c r="BM103" s="20"/>
      <c r="BN103" s="32"/>
      <c r="BO103" s="20"/>
      <c r="BP103" s="22"/>
      <c r="BQ103" s="20"/>
    </row>
    <row r="104" spans="1:69" x14ac:dyDescent="0.15">
      <c r="A104" s="138">
        <f t="shared" si="56"/>
        <v>43755</v>
      </c>
      <c r="B104" s="148">
        <f t="shared" si="45"/>
        <v>1008.4759521999999</v>
      </c>
      <c r="C104" s="139">
        <f t="shared" si="57"/>
        <v>1000</v>
      </c>
      <c r="D104" s="140">
        <f t="shared" si="58"/>
        <v>5227.84</v>
      </c>
      <c r="E104" s="124">
        <f>IF(K104=1,VLOOKUP(A103,[1]Plan1!$BO$80:$BQ$314,3),E103)</f>
        <v>5233.07</v>
      </c>
      <c r="F104" s="141">
        <f t="shared" si="59"/>
        <v>43754</v>
      </c>
      <c r="G104" s="142">
        <f t="shared" si="46"/>
        <v>1.0004131725529497E-3</v>
      </c>
      <c r="H104" s="141">
        <f t="shared" si="60"/>
        <v>43787</v>
      </c>
      <c r="I104" s="141">
        <f t="shared" si="47"/>
        <v>43787</v>
      </c>
      <c r="J104" s="125">
        <f t="shared" si="61"/>
        <v>23</v>
      </c>
      <c r="K104" s="125">
        <f t="shared" si="44"/>
        <v>2</v>
      </c>
      <c r="L104" s="139">
        <f t="shared" si="48"/>
        <v>1.00008695</v>
      </c>
      <c r="M104" s="143">
        <f t="shared" si="43"/>
        <v>0.99960037000000002</v>
      </c>
      <c r="N104" s="143">
        <f t="shared" si="64"/>
        <v>1.0011963672426687</v>
      </c>
      <c r="O104" s="139">
        <f t="shared" si="42"/>
        <v>1.00128342</v>
      </c>
      <c r="P104" s="139">
        <f t="shared" si="49"/>
        <v>1001.28342</v>
      </c>
      <c r="Q104" s="144">
        <f t="shared" si="50"/>
        <v>0</v>
      </c>
      <c r="R104" s="145">
        <f t="shared" si="51"/>
        <v>0</v>
      </c>
      <c r="S104" s="139">
        <f t="shared" si="52"/>
        <v>0</v>
      </c>
      <c r="T104" s="146">
        <f t="shared" si="62"/>
        <v>3.5999999999999997E-2</v>
      </c>
      <c r="U104" s="144">
        <f t="shared" si="65"/>
        <v>51</v>
      </c>
      <c r="V104" s="144">
        <v>252</v>
      </c>
      <c r="W104" s="143">
        <f t="shared" si="53"/>
        <v>1.0071833130000001</v>
      </c>
      <c r="X104" s="139">
        <f t="shared" si="54"/>
        <v>7.1925321999999996</v>
      </c>
      <c r="Y104" s="124">
        <f t="shared" si="55"/>
        <v>0</v>
      </c>
      <c r="Z104" s="147" t="s">
        <v>64</v>
      </c>
      <c r="AA104" s="141">
        <f t="shared" si="63"/>
        <v>44392</v>
      </c>
      <c r="AB104" s="4"/>
      <c r="AC104" s="17"/>
      <c r="AD104" s="18"/>
      <c r="AE104" s="28"/>
      <c r="AF104" s="20"/>
      <c r="AG104" s="30"/>
      <c r="AH104" s="30"/>
      <c r="AI104" s="29"/>
      <c r="AJ104" s="28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3"/>
      <c r="BB104" s="1"/>
      <c r="BC104" s="1"/>
      <c r="BD104" s="1"/>
      <c r="BE104" s="1"/>
      <c r="BF104" s="1"/>
      <c r="BG104" s="1"/>
      <c r="BH104" s="1"/>
      <c r="BI104" s="1"/>
      <c r="BJ104" s="1"/>
      <c r="BK104" s="4"/>
      <c r="BL104" s="27"/>
      <c r="BM104" s="20"/>
      <c r="BN104" s="32"/>
      <c r="BO104" s="27"/>
      <c r="BP104" s="22"/>
      <c r="BQ104" s="20"/>
    </row>
    <row r="105" spans="1:69" x14ac:dyDescent="0.15">
      <c r="A105" s="138">
        <f t="shared" si="56"/>
        <v>43756</v>
      </c>
      <c r="B105" s="148">
        <f t="shared" si="45"/>
        <v>1008.66134648</v>
      </c>
      <c r="C105" s="139">
        <f t="shared" si="57"/>
        <v>1000</v>
      </c>
      <c r="D105" s="140">
        <f t="shared" si="58"/>
        <v>5227.84</v>
      </c>
      <c r="E105" s="124">
        <f>IF(K105=1,VLOOKUP(A104,[1]Plan1!$BO$80:$BQ$314,3),E104)</f>
        <v>5233.07</v>
      </c>
      <c r="F105" s="141">
        <f t="shared" si="59"/>
        <v>43754</v>
      </c>
      <c r="G105" s="142">
        <f t="shared" si="46"/>
        <v>1.0004131725529497E-3</v>
      </c>
      <c r="H105" s="141">
        <f t="shared" si="60"/>
        <v>43787</v>
      </c>
      <c r="I105" s="141">
        <f t="shared" si="47"/>
        <v>43787</v>
      </c>
      <c r="J105" s="125">
        <f t="shared" si="61"/>
        <v>23</v>
      </c>
      <c r="K105" s="125">
        <f t="shared" si="44"/>
        <v>3</v>
      </c>
      <c r="L105" s="139">
        <f t="shared" si="48"/>
        <v>1.00013043</v>
      </c>
      <c r="M105" s="143">
        <f t="shared" si="43"/>
        <v>0.99960037000000002</v>
      </c>
      <c r="N105" s="143">
        <f t="shared" si="64"/>
        <v>1.0011963672426687</v>
      </c>
      <c r="O105" s="139">
        <f t="shared" ref="O105:O168" si="66">TRUNC(TRUNC((L105*N105),15),8)</f>
        <v>1.0013269499999999</v>
      </c>
      <c r="P105" s="139">
        <f t="shared" si="49"/>
        <v>1001.32695</v>
      </c>
      <c r="Q105" s="144">
        <f t="shared" si="50"/>
        <v>0</v>
      </c>
      <c r="R105" s="145">
        <f t="shared" si="51"/>
        <v>0</v>
      </c>
      <c r="S105" s="139">
        <f t="shared" si="52"/>
        <v>0</v>
      </c>
      <c r="T105" s="146">
        <f t="shared" si="62"/>
        <v>3.5999999999999997E-2</v>
      </c>
      <c r="U105" s="144">
        <f t="shared" si="65"/>
        <v>52</v>
      </c>
      <c r="V105" s="144">
        <v>252</v>
      </c>
      <c r="W105" s="143">
        <f t="shared" si="53"/>
        <v>1.0073246769999999</v>
      </c>
      <c r="X105" s="139">
        <f t="shared" si="54"/>
        <v>7.3343964799999997</v>
      </c>
      <c r="Y105" s="124">
        <f t="shared" si="55"/>
        <v>0</v>
      </c>
      <c r="Z105" s="147" t="s">
        <v>64</v>
      </c>
      <c r="AA105" s="141">
        <f t="shared" si="63"/>
        <v>44392</v>
      </c>
      <c r="AB105" s="4"/>
      <c r="AC105" s="17"/>
      <c r="AD105" s="18"/>
      <c r="AE105" s="28"/>
      <c r="AF105" s="20"/>
      <c r="AG105" s="30"/>
      <c r="AH105" s="30"/>
      <c r="AI105" s="29"/>
      <c r="AJ105" s="28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3"/>
      <c r="BB105" s="1"/>
      <c r="BC105" s="1"/>
      <c r="BD105" s="1"/>
      <c r="BE105" s="1"/>
      <c r="BF105" s="1"/>
      <c r="BG105" s="1"/>
      <c r="BH105" s="1"/>
      <c r="BI105" s="1"/>
      <c r="BJ105" s="1"/>
      <c r="BK105" s="4"/>
      <c r="BL105" s="34"/>
      <c r="BM105" s="20"/>
      <c r="BN105" s="32"/>
      <c r="BO105" s="34"/>
      <c r="BP105" s="3"/>
      <c r="BQ105" s="34"/>
    </row>
    <row r="106" spans="1:69" x14ac:dyDescent="0.15">
      <c r="A106" s="138">
        <f t="shared" si="56"/>
        <v>43757</v>
      </c>
      <c r="B106" s="148">
        <f t="shared" si="45"/>
        <v>1008.84677308</v>
      </c>
      <c r="C106" s="139">
        <f t="shared" si="57"/>
        <v>1000</v>
      </c>
      <c r="D106" s="140">
        <f t="shared" si="58"/>
        <v>5227.84</v>
      </c>
      <c r="E106" s="124">
        <f>IF(K106=1,VLOOKUP(A105,[1]Plan1!$BO$80:$BQ$314,3),E105)</f>
        <v>5233.07</v>
      </c>
      <c r="F106" s="141">
        <f t="shared" si="59"/>
        <v>43754</v>
      </c>
      <c r="G106" s="142">
        <f t="shared" si="46"/>
        <v>1.0004131725529497E-3</v>
      </c>
      <c r="H106" s="141">
        <f t="shared" si="60"/>
        <v>43787</v>
      </c>
      <c r="I106" s="141">
        <f t="shared" si="47"/>
        <v>43787</v>
      </c>
      <c r="J106" s="125">
        <f t="shared" si="61"/>
        <v>23</v>
      </c>
      <c r="K106" s="125">
        <f t="shared" ref="K106:K169" si="67">(J106-(NETWORKDAYS(A106,I106,AD$118:AD$502)-1))</f>
        <v>4</v>
      </c>
      <c r="L106" s="139">
        <f t="shared" si="48"/>
        <v>1.00017391</v>
      </c>
      <c r="M106" s="143">
        <f t="shared" ref="M106:M169" si="68">IF(I106&gt;I105,L105,M105)</f>
        <v>0.99960037000000002</v>
      </c>
      <c r="N106" s="143">
        <f t="shared" si="64"/>
        <v>1.0011963672426687</v>
      </c>
      <c r="O106" s="139">
        <f t="shared" si="66"/>
        <v>1.0013704800000001</v>
      </c>
      <c r="P106" s="139">
        <f t="shared" si="49"/>
        <v>1001.37048</v>
      </c>
      <c r="Q106" s="144">
        <f t="shared" si="50"/>
        <v>0</v>
      </c>
      <c r="R106" s="145">
        <f t="shared" si="51"/>
        <v>0</v>
      </c>
      <c r="S106" s="139">
        <f t="shared" si="52"/>
        <v>0</v>
      </c>
      <c r="T106" s="146">
        <f t="shared" si="62"/>
        <v>3.5999999999999997E-2</v>
      </c>
      <c r="U106" s="144">
        <f t="shared" si="65"/>
        <v>53</v>
      </c>
      <c r="V106" s="144">
        <v>252</v>
      </c>
      <c r="W106" s="143">
        <f t="shared" si="53"/>
        <v>1.0074660609999999</v>
      </c>
      <c r="X106" s="139">
        <f t="shared" si="54"/>
        <v>7.4762930799999996</v>
      </c>
      <c r="Y106" s="124">
        <f t="shared" si="55"/>
        <v>0</v>
      </c>
      <c r="Z106" s="147" t="s">
        <v>64</v>
      </c>
      <c r="AA106" s="141">
        <f t="shared" si="63"/>
        <v>44392</v>
      </c>
      <c r="AB106" s="4"/>
      <c r="AC106" s="17"/>
      <c r="AD106" s="18"/>
      <c r="AE106" s="28"/>
      <c r="AF106" s="20"/>
      <c r="AG106" s="30"/>
      <c r="AH106" s="30"/>
      <c r="AI106" s="29"/>
      <c r="AJ106" s="28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3"/>
      <c r="BB106" s="1"/>
      <c r="BC106" s="1"/>
      <c r="BD106" s="1"/>
      <c r="BE106" s="1"/>
      <c r="BF106" s="1"/>
      <c r="BG106" s="1"/>
      <c r="BH106" s="1"/>
      <c r="BI106" s="1"/>
      <c r="BJ106" s="1"/>
      <c r="BK106" s="4"/>
      <c r="BL106" s="20"/>
      <c r="BM106" s="20"/>
      <c r="BN106" s="32"/>
      <c r="BO106" s="20"/>
      <c r="BP106" s="1"/>
      <c r="BQ106" s="20"/>
    </row>
    <row r="107" spans="1:69" x14ac:dyDescent="0.15">
      <c r="A107" s="138">
        <f t="shared" si="56"/>
        <v>43758</v>
      </c>
      <c r="B107" s="148">
        <f t="shared" si="45"/>
        <v>1008.84677308</v>
      </c>
      <c r="C107" s="139">
        <f t="shared" si="57"/>
        <v>1000</v>
      </c>
      <c r="D107" s="140">
        <f t="shared" si="58"/>
        <v>5227.84</v>
      </c>
      <c r="E107" s="124">
        <f>IF(K107=1,VLOOKUP(A106,[1]Plan1!$BO$80:$BQ$314,3),E106)</f>
        <v>5233.07</v>
      </c>
      <c r="F107" s="141">
        <f t="shared" si="59"/>
        <v>43754</v>
      </c>
      <c r="G107" s="142">
        <f t="shared" si="46"/>
        <v>1.0004131725529497E-3</v>
      </c>
      <c r="H107" s="141">
        <f t="shared" si="60"/>
        <v>43787</v>
      </c>
      <c r="I107" s="141">
        <f t="shared" si="47"/>
        <v>43787</v>
      </c>
      <c r="J107" s="125">
        <f t="shared" si="61"/>
        <v>23</v>
      </c>
      <c r="K107" s="125">
        <f t="shared" si="67"/>
        <v>4</v>
      </c>
      <c r="L107" s="139">
        <f t="shared" si="48"/>
        <v>1.00017391</v>
      </c>
      <c r="M107" s="143">
        <f t="shared" si="68"/>
        <v>0.99960037000000002</v>
      </c>
      <c r="N107" s="143">
        <f t="shared" si="64"/>
        <v>1.0011963672426687</v>
      </c>
      <c r="O107" s="139">
        <f t="shared" si="66"/>
        <v>1.0013704800000001</v>
      </c>
      <c r="P107" s="139">
        <f t="shared" si="49"/>
        <v>1001.37048</v>
      </c>
      <c r="Q107" s="144">
        <f t="shared" si="50"/>
        <v>0</v>
      </c>
      <c r="R107" s="145">
        <f t="shared" si="51"/>
        <v>0</v>
      </c>
      <c r="S107" s="139">
        <f t="shared" si="52"/>
        <v>0</v>
      </c>
      <c r="T107" s="146">
        <f t="shared" si="62"/>
        <v>3.5999999999999997E-2</v>
      </c>
      <c r="U107" s="144">
        <f t="shared" si="65"/>
        <v>53</v>
      </c>
      <c r="V107" s="144">
        <v>252</v>
      </c>
      <c r="W107" s="143">
        <f t="shared" si="53"/>
        <v>1.0074660609999999</v>
      </c>
      <c r="X107" s="139">
        <f t="shared" si="54"/>
        <v>7.4762930799999996</v>
      </c>
      <c r="Y107" s="124">
        <f t="shared" si="55"/>
        <v>0</v>
      </c>
      <c r="Z107" s="147" t="s">
        <v>64</v>
      </c>
      <c r="AA107" s="141">
        <f t="shared" si="63"/>
        <v>44392</v>
      </c>
      <c r="AB107" s="4"/>
      <c r="AC107" s="17"/>
      <c r="AD107" s="18"/>
      <c r="AE107" s="28"/>
      <c r="AF107" s="20"/>
      <c r="AG107" s="30"/>
      <c r="AH107" s="30"/>
      <c r="AI107" s="29"/>
      <c r="AJ107" s="28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3"/>
      <c r="BB107" s="1"/>
      <c r="BC107" s="1"/>
      <c r="BD107" s="1"/>
      <c r="BE107" s="1"/>
      <c r="BF107" s="1"/>
      <c r="BG107" s="1"/>
      <c r="BH107" s="1"/>
      <c r="BI107" s="1"/>
      <c r="BJ107" s="1"/>
      <c r="BK107" s="4"/>
      <c r="BL107" s="20"/>
      <c r="BM107" s="20"/>
      <c r="BN107" s="32"/>
      <c r="BO107" s="20"/>
      <c r="BP107" s="1"/>
      <c r="BQ107" s="20"/>
    </row>
    <row r="108" spans="1:69" x14ac:dyDescent="0.15">
      <c r="A108" s="138">
        <f t="shared" si="56"/>
        <v>43759</v>
      </c>
      <c r="B108" s="148">
        <f t="shared" si="45"/>
        <v>1008.84677308</v>
      </c>
      <c r="C108" s="139">
        <f t="shared" si="57"/>
        <v>1000</v>
      </c>
      <c r="D108" s="140">
        <f t="shared" si="58"/>
        <v>5227.84</v>
      </c>
      <c r="E108" s="124">
        <f>IF(K108=1,VLOOKUP(A107,[1]Plan1!$BO$80:$BQ$314,3),E107)</f>
        <v>5233.07</v>
      </c>
      <c r="F108" s="141">
        <f t="shared" si="59"/>
        <v>43754</v>
      </c>
      <c r="G108" s="142">
        <f t="shared" si="46"/>
        <v>1.0004131725529497E-3</v>
      </c>
      <c r="H108" s="141">
        <f t="shared" si="60"/>
        <v>43787</v>
      </c>
      <c r="I108" s="141">
        <f t="shared" si="47"/>
        <v>43787</v>
      </c>
      <c r="J108" s="125">
        <f t="shared" si="61"/>
        <v>23</v>
      </c>
      <c r="K108" s="125">
        <f t="shared" si="67"/>
        <v>4</v>
      </c>
      <c r="L108" s="139">
        <f t="shared" si="48"/>
        <v>1.00017391</v>
      </c>
      <c r="M108" s="143">
        <f t="shared" si="68"/>
        <v>0.99960037000000002</v>
      </c>
      <c r="N108" s="143">
        <f t="shared" si="64"/>
        <v>1.0011963672426687</v>
      </c>
      <c r="O108" s="139">
        <f t="shared" si="66"/>
        <v>1.0013704800000001</v>
      </c>
      <c r="P108" s="139">
        <f t="shared" si="49"/>
        <v>1001.37048</v>
      </c>
      <c r="Q108" s="144">
        <f t="shared" si="50"/>
        <v>0</v>
      </c>
      <c r="R108" s="145">
        <f t="shared" si="51"/>
        <v>0</v>
      </c>
      <c r="S108" s="139">
        <f t="shared" si="52"/>
        <v>0</v>
      </c>
      <c r="T108" s="146">
        <f t="shared" si="62"/>
        <v>3.5999999999999997E-2</v>
      </c>
      <c r="U108" s="144">
        <f t="shared" si="65"/>
        <v>53</v>
      </c>
      <c r="V108" s="144">
        <v>252</v>
      </c>
      <c r="W108" s="143">
        <f t="shared" si="53"/>
        <v>1.0074660609999999</v>
      </c>
      <c r="X108" s="139">
        <f t="shared" si="54"/>
        <v>7.4762930799999996</v>
      </c>
      <c r="Y108" s="124">
        <f t="shared" si="55"/>
        <v>0</v>
      </c>
      <c r="Z108" s="147" t="s">
        <v>64</v>
      </c>
      <c r="AA108" s="141">
        <f t="shared" si="63"/>
        <v>44392</v>
      </c>
      <c r="AB108" s="4"/>
      <c r="AC108" s="17"/>
      <c r="AD108" s="18"/>
      <c r="AE108" s="28"/>
      <c r="AF108" s="20"/>
      <c r="AG108" s="30"/>
      <c r="AH108" s="30"/>
      <c r="AI108" s="29"/>
      <c r="AJ108" s="28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3"/>
      <c r="BB108" s="1"/>
      <c r="BC108" s="1"/>
      <c r="BD108" s="1"/>
      <c r="BE108" s="1"/>
      <c r="BF108" s="1"/>
      <c r="BG108" s="1"/>
      <c r="BH108" s="1"/>
      <c r="BI108" s="1"/>
      <c r="BJ108" s="1"/>
      <c r="BK108" s="4"/>
      <c r="BL108" s="20"/>
      <c r="BM108" s="20"/>
      <c r="BN108" s="32"/>
      <c r="BO108" s="20"/>
      <c r="BP108" s="1"/>
      <c r="BQ108" s="20"/>
    </row>
    <row r="109" spans="1:69" x14ac:dyDescent="0.15">
      <c r="A109" s="138">
        <f t="shared" si="56"/>
        <v>43760</v>
      </c>
      <c r="B109" s="148">
        <f t="shared" si="45"/>
        <v>1009.0322320299999</v>
      </c>
      <c r="C109" s="139">
        <f t="shared" si="57"/>
        <v>1000</v>
      </c>
      <c r="D109" s="140">
        <f t="shared" si="58"/>
        <v>5227.84</v>
      </c>
      <c r="E109" s="124">
        <f>IF(K109=1,VLOOKUP(A108,[1]Plan1!$BO$80:$BQ$314,3),E108)</f>
        <v>5233.07</v>
      </c>
      <c r="F109" s="141">
        <f t="shared" si="59"/>
        <v>43754</v>
      </c>
      <c r="G109" s="142">
        <f t="shared" si="46"/>
        <v>1.0004131725529497E-3</v>
      </c>
      <c r="H109" s="141">
        <f t="shared" si="60"/>
        <v>43787</v>
      </c>
      <c r="I109" s="141">
        <f t="shared" si="47"/>
        <v>43787</v>
      </c>
      <c r="J109" s="125">
        <f t="shared" si="61"/>
        <v>23</v>
      </c>
      <c r="K109" s="125">
        <f t="shared" si="67"/>
        <v>5</v>
      </c>
      <c r="L109" s="139">
        <f t="shared" si="48"/>
        <v>1.00021739</v>
      </c>
      <c r="M109" s="143">
        <f t="shared" si="68"/>
        <v>0.99960037000000002</v>
      </c>
      <c r="N109" s="143">
        <f t="shared" si="64"/>
        <v>1.0011963672426687</v>
      </c>
      <c r="O109" s="139">
        <f t="shared" si="66"/>
        <v>1.00141401</v>
      </c>
      <c r="P109" s="139">
        <f t="shared" si="49"/>
        <v>1001.41401</v>
      </c>
      <c r="Q109" s="144">
        <f t="shared" si="50"/>
        <v>0</v>
      </c>
      <c r="R109" s="145">
        <f t="shared" si="51"/>
        <v>0</v>
      </c>
      <c r="S109" s="139">
        <f t="shared" si="52"/>
        <v>0</v>
      </c>
      <c r="T109" s="146">
        <f t="shared" si="62"/>
        <v>3.5999999999999997E-2</v>
      </c>
      <c r="U109" s="144">
        <f t="shared" si="65"/>
        <v>54</v>
      </c>
      <c r="V109" s="144">
        <v>252</v>
      </c>
      <c r="W109" s="143">
        <f t="shared" si="53"/>
        <v>1.007607465</v>
      </c>
      <c r="X109" s="139">
        <f t="shared" si="54"/>
        <v>7.6182220300000001</v>
      </c>
      <c r="Y109" s="124">
        <f t="shared" si="55"/>
        <v>0</v>
      </c>
      <c r="Z109" s="147" t="s">
        <v>64</v>
      </c>
      <c r="AA109" s="141">
        <f t="shared" si="63"/>
        <v>44392</v>
      </c>
      <c r="AB109" s="4"/>
      <c r="AC109" s="17"/>
      <c r="AD109" s="18"/>
      <c r="AE109" s="28"/>
      <c r="AF109" s="20"/>
      <c r="AG109" s="30"/>
      <c r="AH109" s="30"/>
      <c r="AI109" s="29"/>
      <c r="AJ109" s="28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3"/>
      <c r="BB109" s="1"/>
      <c r="BC109" s="1"/>
      <c r="BD109" s="1"/>
      <c r="BE109" s="1"/>
      <c r="BF109" s="1"/>
      <c r="BG109" s="1"/>
      <c r="BH109" s="1"/>
      <c r="BI109" s="1"/>
      <c r="BJ109" s="1"/>
      <c r="BK109" s="4"/>
      <c r="BL109" s="20"/>
      <c r="BM109" s="20"/>
      <c r="BN109" s="32"/>
      <c r="BO109" s="20"/>
      <c r="BP109" s="1"/>
      <c r="BQ109" s="20"/>
    </row>
    <row r="110" spans="1:69" x14ac:dyDescent="0.15">
      <c r="A110" s="138">
        <f t="shared" si="56"/>
        <v>43761</v>
      </c>
      <c r="B110" s="148">
        <f t="shared" si="45"/>
        <v>1009.2177323899999</v>
      </c>
      <c r="C110" s="139">
        <f t="shared" si="57"/>
        <v>1000</v>
      </c>
      <c r="D110" s="140">
        <f t="shared" si="58"/>
        <v>5227.84</v>
      </c>
      <c r="E110" s="124">
        <f>IF(K110=1,VLOOKUP(A109,[1]Plan1!$BO$80:$BQ$314,3),E109)</f>
        <v>5233.07</v>
      </c>
      <c r="F110" s="141">
        <f t="shared" si="59"/>
        <v>43754</v>
      </c>
      <c r="G110" s="142">
        <f t="shared" si="46"/>
        <v>1.0004131725529497E-3</v>
      </c>
      <c r="H110" s="141">
        <f t="shared" si="60"/>
        <v>43787</v>
      </c>
      <c r="I110" s="141">
        <f t="shared" si="47"/>
        <v>43787</v>
      </c>
      <c r="J110" s="125">
        <f t="shared" si="61"/>
        <v>23</v>
      </c>
      <c r="K110" s="125">
        <f t="shared" si="67"/>
        <v>6</v>
      </c>
      <c r="L110" s="139">
        <f t="shared" si="48"/>
        <v>1.0002608799999999</v>
      </c>
      <c r="M110" s="143">
        <f t="shared" si="68"/>
        <v>0.99960037000000002</v>
      </c>
      <c r="N110" s="143">
        <f t="shared" si="64"/>
        <v>1.0011963672426687</v>
      </c>
      <c r="O110" s="139">
        <f t="shared" si="66"/>
        <v>1.00145755</v>
      </c>
      <c r="P110" s="139">
        <f t="shared" si="49"/>
        <v>1001.45755</v>
      </c>
      <c r="Q110" s="144">
        <f t="shared" si="50"/>
        <v>0</v>
      </c>
      <c r="R110" s="145">
        <f t="shared" si="51"/>
        <v>0</v>
      </c>
      <c r="S110" s="139">
        <f t="shared" si="52"/>
        <v>0</v>
      </c>
      <c r="T110" s="146">
        <f t="shared" si="62"/>
        <v>3.5999999999999997E-2</v>
      </c>
      <c r="U110" s="144">
        <f t="shared" si="65"/>
        <v>55</v>
      </c>
      <c r="V110" s="144">
        <v>252</v>
      </c>
      <c r="W110" s="143">
        <f t="shared" si="53"/>
        <v>1.0077488880000001</v>
      </c>
      <c r="X110" s="139">
        <f t="shared" si="54"/>
        <v>7.7601823899999998</v>
      </c>
      <c r="Y110" s="124">
        <f t="shared" si="55"/>
        <v>0</v>
      </c>
      <c r="Z110" s="147" t="s">
        <v>64</v>
      </c>
      <c r="AA110" s="141">
        <f t="shared" si="63"/>
        <v>44392</v>
      </c>
      <c r="AB110" s="4"/>
      <c r="AC110" s="17"/>
      <c r="AD110" s="18"/>
      <c r="AE110" s="28"/>
      <c r="AF110" s="20"/>
      <c r="AG110" s="30"/>
      <c r="AH110" s="30"/>
      <c r="AI110" s="29"/>
      <c r="AJ110" s="28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3"/>
      <c r="BB110" s="1"/>
      <c r="BC110" s="1"/>
      <c r="BD110" s="1"/>
      <c r="BE110" s="1"/>
      <c r="BF110" s="1"/>
      <c r="BG110" s="1"/>
      <c r="BH110" s="1"/>
      <c r="BI110" s="1"/>
      <c r="BJ110" s="1"/>
      <c r="BK110" s="4"/>
      <c r="BL110" s="20"/>
      <c r="BM110" s="20"/>
      <c r="BN110" s="32"/>
      <c r="BO110" s="20"/>
      <c r="BP110" s="1"/>
      <c r="BQ110" s="20"/>
    </row>
    <row r="111" spans="1:69" x14ac:dyDescent="0.15">
      <c r="A111" s="138">
        <f t="shared" si="56"/>
        <v>43762</v>
      </c>
      <c r="B111" s="148">
        <f t="shared" si="45"/>
        <v>1009.40326509</v>
      </c>
      <c r="C111" s="139">
        <f t="shared" si="57"/>
        <v>1000</v>
      </c>
      <c r="D111" s="140">
        <f t="shared" si="58"/>
        <v>5227.84</v>
      </c>
      <c r="E111" s="124">
        <f>IF(K111=1,VLOOKUP(A110,[1]Plan1!$BO$80:$BQ$314,3),E110)</f>
        <v>5233.07</v>
      </c>
      <c r="F111" s="141">
        <f t="shared" si="59"/>
        <v>43754</v>
      </c>
      <c r="G111" s="142">
        <f t="shared" si="46"/>
        <v>1.0004131725529497E-3</v>
      </c>
      <c r="H111" s="141">
        <f t="shared" si="60"/>
        <v>43787</v>
      </c>
      <c r="I111" s="141">
        <f t="shared" si="47"/>
        <v>43787</v>
      </c>
      <c r="J111" s="125">
        <f t="shared" si="61"/>
        <v>23</v>
      </c>
      <c r="K111" s="125">
        <f t="shared" si="67"/>
        <v>7</v>
      </c>
      <c r="L111" s="139">
        <f t="shared" si="48"/>
        <v>1.0003043599999999</v>
      </c>
      <c r="M111" s="143">
        <f t="shared" si="68"/>
        <v>0.99960037000000002</v>
      </c>
      <c r="N111" s="143">
        <f t="shared" si="64"/>
        <v>1.0011963672426687</v>
      </c>
      <c r="O111" s="139">
        <f t="shared" si="66"/>
        <v>1.0015010900000001</v>
      </c>
      <c r="P111" s="139">
        <f t="shared" si="49"/>
        <v>1001.50109</v>
      </c>
      <c r="Q111" s="144">
        <f t="shared" si="50"/>
        <v>0</v>
      </c>
      <c r="R111" s="145">
        <f t="shared" si="51"/>
        <v>0</v>
      </c>
      <c r="S111" s="139">
        <f t="shared" si="52"/>
        <v>0</v>
      </c>
      <c r="T111" s="146">
        <f t="shared" si="62"/>
        <v>3.5999999999999997E-2</v>
      </c>
      <c r="U111" s="144">
        <f t="shared" si="65"/>
        <v>56</v>
      </c>
      <c r="V111" s="144">
        <v>252</v>
      </c>
      <c r="W111" s="143">
        <f t="shared" si="53"/>
        <v>1.007890331</v>
      </c>
      <c r="X111" s="139">
        <f t="shared" si="54"/>
        <v>7.9021750900000001</v>
      </c>
      <c r="Y111" s="124">
        <f t="shared" si="55"/>
        <v>0</v>
      </c>
      <c r="Z111" s="147" t="s">
        <v>64</v>
      </c>
      <c r="AA111" s="141">
        <f t="shared" si="63"/>
        <v>44392</v>
      </c>
      <c r="AB111" s="4"/>
      <c r="AC111" s="17"/>
      <c r="AD111" s="18"/>
      <c r="AE111" s="28"/>
      <c r="AF111" s="20"/>
      <c r="AG111" s="30"/>
      <c r="AH111" s="30"/>
      <c r="AI111" s="29"/>
      <c r="AJ111" s="28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3"/>
      <c r="BB111" s="1"/>
      <c r="BC111" s="1"/>
      <c r="BD111" s="1"/>
      <c r="BE111" s="1"/>
      <c r="BF111" s="1"/>
      <c r="BG111" s="1"/>
      <c r="BH111" s="1"/>
      <c r="BI111" s="1"/>
      <c r="BJ111" s="1"/>
      <c r="BK111" s="4"/>
      <c r="BL111" s="20"/>
      <c r="BM111" s="20"/>
      <c r="BN111" s="32"/>
      <c r="BO111" s="20"/>
      <c r="BP111" s="1"/>
      <c r="BQ111" s="20"/>
    </row>
    <row r="112" spans="1:69" x14ac:dyDescent="0.15">
      <c r="A112" s="138">
        <f t="shared" si="56"/>
        <v>43763</v>
      </c>
      <c r="B112" s="148">
        <f t="shared" si="45"/>
        <v>1009.58883014</v>
      </c>
      <c r="C112" s="139">
        <f t="shared" si="57"/>
        <v>1000</v>
      </c>
      <c r="D112" s="140">
        <f t="shared" si="58"/>
        <v>5227.84</v>
      </c>
      <c r="E112" s="124">
        <f>IF(K112=1,VLOOKUP(A111,[1]Plan1!$BO$80:$BQ$314,3),E111)</f>
        <v>5233.07</v>
      </c>
      <c r="F112" s="141">
        <f t="shared" si="59"/>
        <v>43754</v>
      </c>
      <c r="G112" s="142">
        <f t="shared" si="46"/>
        <v>1.0004131725529497E-3</v>
      </c>
      <c r="H112" s="141">
        <f t="shared" si="60"/>
        <v>43787</v>
      </c>
      <c r="I112" s="141">
        <f t="shared" si="47"/>
        <v>43787</v>
      </c>
      <c r="J112" s="125">
        <f t="shared" si="61"/>
        <v>23</v>
      </c>
      <c r="K112" s="125">
        <f t="shared" si="67"/>
        <v>8</v>
      </c>
      <c r="L112" s="139">
        <f t="shared" si="48"/>
        <v>1.00034785</v>
      </c>
      <c r="M112" s="143">
        <f t="shared" si="68"/>
        <v>0.99960037000000002</v>
      </c>
      <c r="N112" s="143">
        <f t="shared" si="64"/>
        <v>1.0011963672426687</v>
      </c>
      <c r="O112" s="139">
        <f t="shared" si="66"/>
        <v>1.0015446299999999</v>
      </c>
      <c r="P112" s="139">
        <f t="shared" si="49"/>
        <v>1001.54463</v>
      </c>
      <c r="Q112" s="144">
        <f t="shared" si="50"/>
        <v>0</v>
      </c>
      <c r="R112" s="145">
        <f t="shared" si="51"/>
        <v>0</v>
      </c>
      <c r="S112" s="139">
        <f t="shared" si="52"/>
        <v>0</v>
      </c>
      <c r="T112" s="146">
        <f t="shared" si="62"/>
        <v>3.5999999999999997E-2</v>
      </c>
      <c r="U112" s="144">
        <f t="shared" si="65"/>
        <v>57</v>
      </c>
      <c r="V112" s="144">
        <v>252</v>
      </c>
      <c r="W112" s="143">
        <f t="shared" si="53"/>
        <v>1.0080317940000001</v>
      </c>
      <c r="X112" s="139">
        <f t="shared" si="54"/>
        <v>8.0442001399999992</v>
      </c>
      <c r="Y112" s="124">
        <f t="shared" si="55"/>
        <v>0</v>
      </c>
      <c r="Z112" s="147" t="s">
        <v>64</v>
      </c>
      <c r="AA112" s="141">
        <f t="shared" si="63"/>
        <v>44392</v>
      </c>
      <c r="AB112" s="4"/>
      <c r="AC112" s="17"/>
      <c r="AD112" s="18"/>
      <c r="AE112" s="28"/>
      <c r="AF112" s="20"/>
      <c r="AG112" s="30"/>
      <c r="AH112" s="30"/>
      <c r="AI112" s="29"/>
      <c r="AJ112" s="28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3"/>
      <c r="BB112" s="1"/>
      <c r="BC112" s="1"/>
      <c r="BD112" s="1"/>
      <c r="BE112" s="1"/>
      <c r="BF112" s="1"/>
      <c r="BG112" s="1"/>
      <c r="BH112" s="1"/>
      <c r="BI112" s="1"/>
      <c r="BJ112" s="1"/>
      <c r="BK112" s="4"/>
      <c r="BL112" s="20"/>
      <c r="BM112" s="20"/>
      <c r="BN112" s="32"/>
      <c r="BO112" s="20"/>
      <c r="BP112" s="1"/>
      <c r="BQ112" s="20"/>
    </row>
    <row r="113" spans="1:69" x14ac:dyDescent="0.15">
      <c r="A113" s="138">
        <f t="shared" si="56"/>
        <v>43764</v>
      </c>
      <c r="B113" s="148">
        <f t="shared" si="45"/>
        <v>1009.77442755</v>
      </c>
      <c r="C113" s="139">
        <f t="shared" si="57"/>
        <v>1000</v>
      </c>
      <c r="D113" s="140">
        <f t="shared" si="58"/>
        <v>5227.84</v>
      </c>
      <c r="E113" s="124">
        <f>IF(K113=1,VLOOKUP(A112,[1]Plan1!$BO$80:$BQ$314,3),E112)</f>
        <v>5233.07</v>
      </c>
      <c r="F113" s="141">
        <f t="shared" si="59"/>
        <v>43754</v>
      </c>
      <c r="G113" s="142">
        <f t="shared" si="46"/>
        <v>1.0004131725529497E-3</v>
      </c>
      <c r="H113" s="141">
        <f t="shared" si="60"/>
        <v>43787</v>
      </c>
      <c r="I113" s="141">
        <f t="shared" si="47"/>
        <v>43787</v>
      </c>
      <c r="J113" s="125">
        <f t="shared" si="61"/>
        <v>23</v>
      </c>
      <c r="K113" s="125">
        <f t="shared" si="67"/>
        <v>9</v>
      </c>
      <c r="L113" s="139">
        <f t="shared" si="48"/>
        <v>1.00039134</v>
      </c>
      <c r="M113" s="143">
        <f t="shared" si="68"/>
        <v>0.99960037000000002</v>
      </c>
      <c r="N113" s="143">
        <f t="shared" si="64"/>
        <v>1.0011963672426687</v>
      </c>
      <c r="O113" s="139">
        <f t="shared" si="66"/>
        <v>1.00158817</v>
      </c>
      <c r="P113" s="139">
        <f t="shared" si="49"/>
        <v>1001.58817</v>
      </c>
      <c r="Q113" s="144">
        <f t="shared" si="50"/>
        <v>0</v>
      </c>
      <c r="R113" s="145">
        <f t="shared" si="51"/>
        <v>0</v>
      </c>
      <c r="S113" s="139">
        <f t="shared" si="52"/>
        <v>0</v>
      </c>
      <c r="T113" s="146">
        <f t="shared" si="62"/>
        <v>3.5999999999999997E-2</v>
      </c>
      <c r="U113" s="144">
        <f t="shared" si="65"/>
        <v>58</v>
      </c>
      <c r="V113" s="144">
        <v>252</v>
      </c>
      <c r="W113" s="143">
        <f t="shared" si="53"/>
        <v>1.008173277</v>
      </c>
      <c r="X113" s="139">
        <f t="shared" si="54"/>
        <v>8.1862575500000005</v>
      </c>
      <c r="Y113" s="124">
        <f t="shared" si="55"/>
        <v>0</v>
      </c>
      <c r="Z113" s="147" t="s">
        <v>64</v>
      </c>
      <c r="AA113" s="141">
        <f t="shared" si="63"/>
        <v>44392</v>
      </c>
      <c r="AB113" s="4"/>
      <c r="AC113" s="17"/>
      <c r="AD113" s="18"/>
      <c r="AE113" s="28"/>
      <c r="AF113" s="20"/>
      <c r="AG113" s="30"/>
      <c r="AH113" s="30"/>
      <c r="AI113" s="29"/>
      <c r="AJ113" s="28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3"/>
      <c r="BB113" s="1"/>
      <c r="BC113" s="1"/>
      <c r="BD113" s="1"/>
      <c r="BE113" s="1"/>
      <c r="BF113" s="1"/>
      <c r="BG113" s="1"/>
      <c r="BH113" s="1"/>
      <c r="BI113" s="1"/>
      <c r="BJ113" s="1"/>
      <c r="BK113" s="4"/>
      <c r="BL113" s="20"/>
      <c r="BM113" s="20"/>
      <c r="BN113" s="32"/>
      <c r="BO113" s="20"/>
      <c r="BP113" s="1"/>
      <c r="BQ113" s="34"/>
    </row>
    <row r="114" spans="1:69" x14ac:dyDescent="0.15">
      <c r="A114" s="138">
        <f t="shared" si="56"/>
        <v>43765</v>
      </c>
      <c r="B114" s="148">
        <f t="shared" si="45"/>
        <v>1009.77442755</v>
      </c>
      <c r="C114" s="139">
        <f t="shared" si="57"/>
        <v>1000</v>
      </c>
      <c r="D114" s="140">
        <f t="shared" si="58"/>
        <v>5227.84</v>
      </c>
      <c r="E114" s="124">
        <f>IF(K114=1,VLOOKUP(A113,[1]Plan1!$BO$80:$BQ$314,3),E113)</f>
        <v>5233.07</v>
      </c>
      <c r="F114" s="141">
        <f t="shared" si="59"/>
        <v>43754</v>
      </c>
      <c r="G114" s="142">
        <f t="shared" si="46"/>
        <v>1.0004131725529497E-3</v>
      </c>
      <c r="H114" s="141">
        <f t="shared" si="60"/>
        <v>43787</v>
      </c>
      <c r="I114" s="141">
        <f t="shared" si="47"/>
        <v>43787</v>
      </c>
      <c r="J114" s="125">
        <f t="shared" si="61"/>
        <v>23</v>
      </c>
      <c r="K114" s="125">
        <f t="shared" si="67"/>
        <v>9</v>
      </c>
      <c r="L114" s="139">
        <f t="shared" si="48"/>
        <v>1.00039134</v>
      </c>
      <c r="M114" s="143">
        <f t="shared" si="68"/>
        <v>0.99960037000000002</v>
      </c>
      <c r="N114" s="143">
        <f t="shared" si="64"/>
        <v>1.0011963672426687</v>
      </c>
      <c r="O114" s="139">
        <f t="shared" si="66"/>
        <v>1.00158817</v>
      </c>
      <c r="P114" s="139">
        <f t="shared" si="49"/>
        <v>1001.58817</v>
      </c>
      <c r="Q114" s="144">
        <f t="shared" si="50"/>
        <v>0</v>
      </c>
      <c r="R114" s="145">
        <f t="shared" si="51"/>
        <v>0</v>
      </c>
      <c r="S114" s="139">
        <f t="shared" si="52"/>
        <v>0</v>
      </c>
      <c r="T114" s="146">
        <f t="shared" si="62"/>
        <v>3.5999999999999997E-2</v>
      </c>
      <c r="U114" s="144">
        <f t="shared" si="65"/>
        <v>58</v>
      </c>
      <c r="V114" s="144">
        <v>252</v>
      </c>
      <c r="W114" s="143">
        <f t="shared" si="53"/>
        <v>1.008173277</v>
      </c>
      <c r="X114" s="139">
        <f t="shared" si="54"/>
        <v>8.1862575500000005</v>
      </c>
      <c r="Y114" s="124">
        <f t="shared" si="55"/>
        <v>0</v>
      </c>
      <c r="Z114" s="147" t="s">
        <v>64</v>
      </c>
      <c r="AA114" s="141">
        <f t="shared" si="63"/>
        <v>44392</v>
      </c>
      <c r="AB114" s="4"/>
      <c r="AC114" s="17"/>
      <c r="AD114" s="18"/>
      <c r="AE114" s="28"/>
      <c r="AF114" s="20"/>
      <c r="AG114" s="30"/>
      <c r="AH114" s="30"/>
      <c r="AI114" s="29"/>
      <c r="AJ114" s="28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3"/>
      <c r="BB114" s="1"/>
      <c r="BC114" s="1"/>
      <c r="BD114" s="1"/>
      <c r="BE114" s="1"/>
      <c r="BF114" s="1"/>
      <c r="BG114" s="1"/>
      <c r="BH114" s="1"/>
      <c r="BI114" s="1"/>
      <c r="BJ114" s="1"/>
      <c r="BK114" s="4"/>
      <c r="BL114" s="20"/>
      <c r="BM114" s="20"/>
      <c r="BN114" s="32"/>
      <c r="BO114" s="20"/>
      <c r="BP114" s="1"/>
      <c r="BQ114" s="20"/>
    </row>
    <row r="115" spans="1:69" x14ac:dyDescent="0.15">
      <c r="A115" s="138">
        <f t="shared" si="56"/>
        <v>43766</v>
      </c>
      <c r="B115" s="148">
        <f t="shared" si="45"/>
        <v>1009.77442755</v>
      </c>
      <c r="C115" s="139">
        <f t="shared" si="57"/>
        <v>1000</v>
      </c>
      <c r="D115" s="140">
        <f t="shared" si="58"/>
        <v>5227.84</v>
      </c>
      <c r="E115" s="124">
        <f>IF(K115=1,VLOOKUP(A114,[1]Plan1!$BO$80:$BQ$314,3),E114)</f>
        <v>5233.07</v>
      </c>
      <c r="F115" s="141">
        <f t="shared" si="59"/>
        <v>43754</v>
      </c>
      <c r="G115" s="142">
        <f t="shared" si="46"/>
        <v>1.0004131725529497E-3</v>
      </c>
      <c r="H115" s="141">
        <f t="shared" si="60"/>
        <v>43787</v>
      </c>
      <c r="I115" s="141">
        <f t="shared" si="47"/>
        <v>43787</v>
      </c>
      <c r="J115" s="125">
        <f t="shared" si="61"/>
        <v>23</v>
      </c>
      <c r="K115" s="125">
        <f t="shared" si="67"/>
        <v>9</v>
      </c>
      <c r="L115" s="139">
        <f t="shared" si="48"/>
        <v>1.00039134</v>
      </c>
      <c r="M115" s="143">
        <f t="shared" si="68"/>
        <v>0.99960037000000002</v>
      </c>
      <c r="N115" s="143">
        <f t="shared" si="64"/>
        <v>1.0011963672426687</v>
      </c>
      <c r="O115" s="139">
        <f t="shared" si="66"/>
        <v>1.00158817</v>
      </c>
      <c r="P115" s="139">
        <f t="shared" si="49"/>
        <v>1001.58817</v>
      </c>
      <c r="Q115" s="144">
        <f t="shared" si="50"/>
        <v>0</v>
      </c>
      <c r="R115" s="145">
        <f t="shared" si="51"/>
        <v>0</v>
      </c>
      <c r="S115" s="139">
        <f t="shared" si="52"/>
        <v>0</v>
      </c>
      <c r="T115" s="146">
        <f t="shared" si="62"/>
        <v>3.5999999999999997E-2</v>
      </c>
      <c r="U115" s="144">
        <f t="shared" si="65"/>
        <v>58</v>
      </c>
      <c r="V115" s="144">
        <v>252</v>
      </c>
      <c r="W115" s="143">
        <f t="shared" si="53"/>
        <v>1.008173277</v>
      </c>
      <c r="X115" s="139">
        <f t="shared" si="54"/>
        <v>8.1862575500000005</v>
      </c>
      <c r="Y115" s="124">
        <f t="shared" si="55"/>
        <v>0</v>
      </c>
      <c r="Z115" s="147" t="s">
        <v>64</v>
      </c>
      <c r="AA115" s="141">
        <f t="shared" si="63"/>
        <v>44392</v>
      </c>
      <c r="AB115" s="4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3"/>
      <c r="BB115" s="1"/>
      <c r="BC115" s="1"/>
      <c r="BD115" s="1"/>
      <c r="BE115" s="1"/>
      <c r="BF115" s="1"/>
      <c r="BG115" s="1"/>
      <c r="BH115" s="1"/>
      <c r="BI115" s="1"/>
      <c r="BJ115" s="1"/>
      <c r="BK115" s="4"/>
      <c r="BL115" s="20"/>
      <c r="BM115" s="20"/>
      <c r="BN115" s="32"/>
      <c r="BO115" s="20"/>
      <c r="BP115" s="1"/>
      <c r="BQ115" s="20"/>
    </row>
    <row r="116" spans="1:69" x14ac:dyDescent="0.15">
      <c r="A116" s="138">
        <f t="shared" si="56"/>
        <v>43767</v>
      </c>
      <c r="B116" s="148">
        <f t="shared" si="45"/>
        <v>1009.9600573</v>
      </c>
      <c r="C116" s="139">
        <f t="shared" si="57"/>
        <v>1000</v>
      </c>
      <c r="D116" s="140">
        <f t="shared" si="58"/>
        <v>5227.84</v>
      </c>
      <c r="E116" s="124">
        <f>IF(K116=1,VLOOKUP(A115,[1]Plan1!$BO$80:$BQ$314,3),E115)</f>
        <v>5233.07</v>
      </c>
      <c r="F116" s="141">
        <f t="shared" si="59"/>
        <v>43754</v>
      </c>
      <c r="G116" s="142">
        <f t="shared" si="46"/>
        <v>1.0004131725529497E-3</v>
      </c>
      <c r="H116" s="141">
        <f t="shared" si="60"/>
        <v>43787</v>
      </c>
      <c r="I116" s="141">
        <f t="shared" si="47"/>
        <v>43787</v>
      </c>
      <c r="J116" s="125">
        <f t="shared" si="61"/>
        <v>23</v>
      </c>
      <c r="K116" s="125">
        <f t="shared" si="67"/>
        <v>10</v>
      </c>
      <c r="L116" s="139">
        <f t="shared" si="48"/>
        <v>1.0004348300000001</v>
      </c>
      <c r="M116" s="143">
        <f t="shared" si="68"/>
        <v>0.99960037000000002</v>
      </c>
      <c r="N116" s="143">
        <f t="shared" si="64"/>
        <v>1.0011963672426687</v>
      </c>
      <c r="O116" s="139">
        <f t="shared" si="66"/>
        <v>1.0016317100000001</v>
      </c>
      <c r="P116" s="139">
        <f t="shared" si="49"/>
        <v>1001.63171</v>
      </c>
      <c r="Q116" s="144">
        <f t="shared" si="50"/>
        <v>0</v>
      </c>
      <c r="R116" s="145">
        <f t="shared" si="51"/>
        <v>0</v>
      </c>
      <c r="S116" s="139">
        <f t="shared" si="52"/>
        <v>0</v>
      </c>
      <c r="T116" s="146">
        <f t="shared" si="62"/>
        <v>3.5999999999999997E-2</v>
      </c>
      <c r="U116" s="144">
        <f t="shared" si="65"/>
        <v>59</v>
      </c>
      <c r="V116" s="144">
        <v>252</v>
      </c>
      <c r="W116" s="143">
        <f t="shared" si="53"/>
        <v>1.0083147800000001</v>
      </c>
      <c r="X116" s="139">
        <f t="shared" si="54"/>
        <v>8.3283473000000008</v>
      </c>
      <c r="Y116" s="124">
        <f t="shared" si="55"/>
        <v>0</v>
      </c>
      <c r="Z116" s="147" t="s">
        <v>64</v>
      </c>
      <c r="AA116" s="141">
        <f t="shared" si="63"/>
        <v>44392</v>
      </c>
      <c r="AB116" s="4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3"/>
      <c r="BB116" s="1"/>
      <c r="BC116" s="1"/>
      <c r="BD116" s="1"/>
      <c r="BE116" s="1"/>
      <c r="BF116" s="1"/>
      <c r="BG116" s="1"/>
      <c r="BH116" s="1"/>
      <c r="BI116" s="1"/>
      <c r="BJ116" s="1"/>
      <c r="BK116" s="4"/>
      <c r="BL116" s="20"/>
      <c r="BM116" s="20"/>
      <c r="BN116" s="32"/>
      <c r="BO116" s="20"/>
      <c r="BP116" s="1"/>
      <c r="BQ116" s="20"/>
    </row>
    <row r="117" spans="1:69" x14ac:dyDescent="0.15">
      <c r="A117" s="138">
        <f t="shared" si="56"/>
        <v>43768</v>
      </c>
      <c r="B117" s="148">
        <f t="shared" si="45"/>
        <v>1010.1457295</v>
      </c>
      <c r="C117" s="139">
        <f t="shared" si="57"/>
        <v>1000</v>
      </c>
      <c r="D117" s="140">
        <f t="shared" si="58"/>
        <v>5227.84</v>
      </c>
      <c r="E117" s="124">
        <f>IF(K117=1,VLOOKUP(A116,[1]Plan1!$BO$80:$BQ$314,3),E116)</f>
        <v>5233.07</v>
      </c>
      <c r="F117" s="141">
        <f t="shared" si="59"/>
        <v>43754</v>
      </c>
      <c r="G117" s="142">
        <f t="shared" si="46"/>
        <v>1.0004131725529497E-3</v>
      </c>
      <c r="H117" s="141">
        <f t="shared" si="60"/>
        <v>43787</v>
      </c>
      <c r="I117" s="141">
        <f t="shared" si="47"/>
        <v>43787</v>
      </c>
      <c r="J117" s="125">
        <f t="shared" si="61"/>
        <v>23</v>
      </c>
      <c r="K117" s="125">
        <f t="shared" si="67"/>
        <v>11</v>
      </c>
      <c r="L117" s="139">
        <f t="shared" si="48"/>
        <v>1.00047833</v>
      </c>
      <c r="M117" s="143">
        <f t="shared" si="68"/>
        <v>0.99960037000000002</v>
      </c>
      <c r="N117" s="143">
        <f t="shared" si="64"/>
        <v>1.0011963672426687</v>
      </c>
      <c r="O117" s="139">
        <f t="shared" si="66"/>
        <v>1.0016752600000001</v>
      </c>
      <c r="P117" s="139">
        <f t="shared" si="49"/>
        <v>1001.67526</v>
      </c>
      <c r="Q117" s="144">
        <f t="shared" si="50"/>
        <v>0</v>
      </c>
      <c r="R117" s="145">
        <f t="shared" si="51"/>
        <v>0</v>
      </c>
      <c r="S117" s="139">
        <f t="shared" si="52"/>
        <v>0</v>
      </c>
      <c r="T117" s="146">
        <f t="shared" si="62"/>
        <v>3.5999999999999997E-2</v>
      </c>
      <c r="U117" s="144">
        <f t="shared" si="65"/>
        <v>60</v>
      </c>
      <c r="V117" s="144">
        <v>252</v>
      </c>
      <c r="W117" s="143">
        <f t="shared" si="53"/>
        <v>1.008456303</v>
      </c>
      <c r="X117" s="139">
        <f t="shared" si="54"/>
        <v>8.4704695000000001</v>
      </c>
      <c r="Y117" s="124">
        <f t="shared" si="55"/>
        <v>0</v>
      </c>
      <c r="Z117" s="147" t="s">
        <v>64</v>
      </c>
      <c r="AA117" s="141">
        <f t="shared" si="63"/>
        <v>44392</v>
      </c>
      <c r="AB117" s="4"/>
      <c r="AC117" s="41"/>
      <c r="AD117" s="39" t="s">
        <v>65</v>
      </c>
      <c r="AE117" s="32"/>
      <c r="AG117" s="27" t="s">
        <v>63</v>
      </c>
      <c r="AH117" s="27" t="s">
        <v>66</v>
      </c>
      <c r="AI117" s="42" t="s">
        <v>67</v>
      </c>
      <c r="AJ117" s="19" t="s">
        <v>68</v>
      </c>
      <c r="AK117" s="43" t="s">
        <v>69</v>
      </c>
      <c r="AL117" s="44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3"/>
      <c r="BB117" s="1"/>
      <c r="BC117" s="1"/>
      <c r="BD117" s="1"/>
      <c r="BE117" s="1"/>
      <c r="BF117" s="1"/>
      <c r="BG117" s="1"/>
      <c r="BH117" s="1"/>
      <c r="BI117" s="1"/>
      <c r="BJ117" s="1"/>
      <c r="BK117" s="4"/>
      <c r="BL117" s="20"/>
      <c r="BM117" s="20"/>
      <c r="BN117" s="32"/>
      <c r="BO117" s="20"/>
      <c r="BP117" s="1"/>
      <c r="BQ117" s="20"/>
    </row>
    <row r="118" spans="1:69" x14ac:dyDescent="0.15">
      <c r="A118" s="138">
        <f t="shared" si="56"/>
        <v>43769</v>
      </c>
      <c r="B118" s="148">
        <f t="shared" si="45"/>
        <v>1010.33143306</v>
      </c>
      <c r="C118" s="139">
        <f t="shared" si="57"/>
        <v>1000</v>
      </c>
      <c r="D118" s="140">
        <f t="shared" si="58"/>
        <v>5227.84</v>
      </c>
      <c r="E118" s="124">
        <f>IF(K118=1,VLOOKUP(A117,[1]Plan1!$BO$80:$BQ$314,3),E117)</f>
        <v>5233.07</v>
      </c>
      <c r="F118" s="141">
        <f t="shared" si="59"/>
        <v>43754</v>
      </c>
      <c r="G118" s="142">
        <f t="shared" si="46"/>
        <v>1.0004131725529497E-3</v>
      </c>
      <c r="H118" s="141">
        <f t="shared" si="60"/>
        <v>43787</v>
      </c>
      <c r="I118" s="141">
        <f t="shared" si="47"/>
        <v>43787</v>
      </c>
      <c r="J118" s="125">
        <f t="shared" si="61"/>
        <v>23</v>
      </c>
      <c r="K118" s="125">
        <f t="shared" si="67"/>
        <v>12</v>
      </c>
      <c r="L118" s="139">
        <f t="shared" si="48"/>
        <v>1.0005218199999999</v>
      </c>
      <c r="M118" s="143">
        <f t="shared" si="68"/>
        <v>0.99960037000000002</v>
      </c>
      <c r="N118" s="143">
        <f t="shared" si="64"/>
        <v>1.0011963672426687</v>
      </c>
      <c r="O118" s="139">
        <f t="shared" si="66"/>
        <v>1.0017188100000001</v>
      </c>
      <c r="P118" s="139">
        <f t="shared" si="49"/>
        <v>1001.71881</v>
      </c>
      <c r="Q118" s="144">
        <f t="shared" si="50"/>
        <v>0</v>
      </c>
      <c r="R118" s="145">
        <f t="shared" si="51"/>
        <v>0</v>
      </c>
      <c r="S118" s="139">
        <f t="shared" si="52"/>
        <v>0</v>
      </c>
      <c r="T118" s="146">
        <f t="shared" si="62"/>
        <v>3.5999999999999997E-2</v>
      </c>
      <c r="U118" s="144">
        <f t="shared" si="65"/>
        <v>61</v>
      </c>
      <c r="V118" s="144">
        <v>252</v>
      </c>
      <c r="W118" s="143">
        <f t="shared" si="53"/>
        <v>1.0085978449999999</v>
      </c>
      <c r="X118" s="139">
        <f t="shared" si="54"/>
        <v>8.6126230600000007</v>
      </c>
      <c r="Y118" s="124">
        <f t="shared" si="55"/>
        <v>0</v>
      </c>
      <c r="Z118" s="147" t="s">
        <v>64</v>
      </c>
      <c r="AA118" s="141">
        <f t="shared" si="63"/>
        <v>44392</v>
      </c>
      <c r="AB118" s="4"/>
      <c r="AC118" s="41"/>
      <c r="AD118" s="150">
        <f>[2]Plan1!$A218</f>
        <v>43466</v>
      </c>
      <c r="AE118" s="32" t="str">
        <f>[2]Plan1!$C218</f>
        <v>Confraternização Universal</v>
      </c>
      <c r="AG118" s="20"/>
      <c r="AH118" s="62">
        <v>43661</v>
      </c>
      <c r="AI118" s="62">
        <f t="shared" ref="AI118:AI181" si="69">WORKDAY(AH118,-1,AD$118:AD$502)</f>
        <v>43658</v>
      </c>
      <c r="AJ118" s="62">
        <f t="shared" ref="AJ118:AJ181" si="70">WORKDAY(AI118,1,AD$118:AD$502)</f>
        <v>43661</v>
      </c>
      <c r="AK118" s="62">
        <f t="shared" ref="AK118:AK181" si="71">AJ119</f>
        <v>43692</v>
      </c>
      <c r="AL118" s="20">
        <f t="shared" ref="AL118:AL181" si="72">NETWORKDAYS(AJ118,AJ119,$AD$118:$AD$502)-1</f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3"/>
      <c r="BB118" s="1"/>
      <c r="BC118" s="1"/>
      <c r="BD118" s="1"/>
      <c r="BE118" s="1"/>
      <c r="BF118" s="1"/>
      <c r="BG118" s="1"/>
      <c r="BH118" s="1"/>
      <c r="BI118" s="1"/>
      <c r="BJ118" s="1"/>
      <c r="BK118" s="4"/>
      <c r="BL118" s="20"/>
      <c r="BM118" s="20"/>
      <c r="BN118" s="32"/>
      <c r="BO118" s="20"/>
      <c r="BP118" s="1"/>
      <c r="BQ118" s="20"/>
    </row>
    <row r="119" spans="1:69" x14ac:dyDescent="0.15">
      <c r="A119" s="138">
        <f t="shared" si="56"/>
        <v>43770</v>
      </c>
      <c r="B119" s="148">
        <f t="shared" si="45"/>
        <v>1010.5171699799999</v>
      </c>
      <c r="C119" s="139">
        <f t="shared" si="57"/>
        <v>1000</v>
      </c>
      <c r="D119" s="140">
        <f t="shared" si="58"/>
        <v>5227.84</v>
      </c>
      <c r="E119" s="124">
        <f>IF(K119=1,VLOOKUP(A118,[1]Plan1!$BO$80:$BQ$314,3),E118)</f>
        <v>5233.07</v>
      </c>
      <c r="F119" s="141">
        <f t="shared" si="59"/>
        <v>43754</v>
      </c>
      <c r="G119" s="142">
        <f t="shared" si="46"/>
        <v>1.0004131725529497E-3</v>
      </c>
      <c r="H119" s="141">
        <f t="shared" si="60"/>
        <v>43787</v>
      </c>
      <c r="I119" s="141">
        <f t="shared" si="47"/>
        <v>43787</v>
      </c>
      <c r="J119" s="125">
        <f t="shared" si="61"/>
        <v>23</v>
      </c>
      <c r="K119" s="125">
        <f t="shared" si="67"/>
        <v>13</v>
      </c>
      <c r="L119" s="139">
        <f t="shared" si="48"/>
        <v>1.00056532</v>
      </c>
      <c r="M119" s="143">
        <f t="shared" si="68"/>
        <v>0.99960037000000002</v>
      </c>
      <c r="N119" s="143">
        <f t="shared" si="64"/>
        <v>1.0011963672426687</v>
      </c>
      <c r="O119" s="139">
        <f t="shared" si="66"/>
        <v>1.0017623600000001</v>
      </c>
      <c r="P119" s="139">
        <f t="shared" si="49"/>
        <v>1001.7623599999999</v>
      </c>
      <c r="Q119" s="144">
        <f t="shared" si="50"/>
        <v>0</v>
      </c>
      <c r="R119" s="145">
        <f t="shared" si="51"/>
        <v>0</v>
      </c>
      <c r="S119" s="139">
        <f t="shared" si="52"/>
        <v>0</v>
      </c>
      <c r="T119" s="146">
        <f t="shared" si="62"/>
        <v>3.5999999999999997E-2</v>
      </c>
      <c r="U119" s="144">
        <f t="shared" si="65"/>
        <v>62</v>
      </c>
      <c r="V119" s="144">
        <v>252</v>
      </c>
      <c r="W119" s="143">
        <f t="shared" si="53"/>
        <v>1.0087394080000001</v>
      </c>
      <c r="X119" s="139">
        <f t="shared" si="54"/>
        <v>8.7548099799999992</v>
      </c>
      <c r="Y119" s="124">
        <f t="shared" si="55"/>
        <v>0</v>
      </c>
      <c r="Z119" s="147" t="s">
        <v>64</v>
      </c>
      <c r="AA119" s="141">
        <f t="shared" si="63"/>
        <v>44392</v>
      </c>
      <c r="AB119" s="4"/>
      <c r="AC119" s="41"/>
      <c r="AD119" s="150">
        <f>[2]Plan1!$A219</f>
        <v>43528</v>
      </c>
      <c r="AE119" s="32" t="str">
        <f>[2]Plan1!$C219</f>
        <v>Carnaval</v>
      </c>
      <c r="AG119" s="20"/>
      <c r="AH119" s="62">
        <f t="shared" ref="AH119:AH182" si="73">EDATE(AH118,1)</f>
        <v>43692</v>
      </c>
      <c r="AI119" s="62">
        <f t="shared" si="69"/>
        <v>43691</v>
      </c>
      <c r="AJ119" s="62">
        <f t="shared" si="70"/>
        <v>43692</v>
      </c>
      <c r="AK119" s="62">
        <f t="shared" si="71"/>
        <v>43724</v>
      </c>
      <c r="AL119" s="20">
        <f t="shared" si="72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3"/>
      <c r="BB119" s="1"/>
      <c r="BC119" s="1"/>
      <c r="BD119" s="1"/>
      <c r="BE119" s="1"/>
      <c r="BF119" s="1"/>
      <c r="BG119" s="1"/>
      <c r="BH119" s="1"/>
      <c r="BI119" s="1"/>
      <c r="BJ119" s="1"/>
      <c r="BK119" s="4"/>
      <c r="BL119" s="20"/>
      <c r="BM119" s="20"/>
      <c r="BN119" s="32"/>
      <c r="BO119" s="20"/>
      <c r="BP119" s="1"/>
      <c r="BQ119" s="20"/>
    </row>
    <row r="120" spans="1:69" x14ac:dyDescent="0.15">
      <c r="A120" s="138">
        <f t="shared" si="56"/>
        <v>43771</v>
      </c>
      <c r="B120" s="148">
        <f t="shared" si="45"/>
        <v>1010.70293826</v>
      </c>
      <c r="C120" s="139">
        <f t="shared" si="57"/>
        <v>1000</v>
      </c>
      <c r="D120" s="140">
        <f t="shared" si="58"/>
        <v>5227.84</v>
      </c>
      <c r="E120" s="124">
        <f>IF(K120=1,VLOOKUP(A119,[1]Plan1!$BO$80:$BQ$314,3),E119)</f>
        <v>5233.07</v>
      </c>
      <c r="F120" s="141">
        <f t="shared" si="59"/>
        <v>43754</v>
      </c>
      <c r="G120" s="142">
        <f t="shared" si="46"/>
        <v>1.0004131725529497E-3</v>
      </c>
      <c r="H120" s="141">
        <f t="shared" si="60"/>
        <v>43787</v>
      </c>
      <c r="I120" s="141">
        <f t="shared" si="47"/>
        <v>43787</v>
      </c>
      <c r="J120" s="125">
        <f t="shared" si="61"/>
        <v>23</v>
      </c>
      <c r="K120" s="125">
        <f t="shared" si="67"/>
        <v>14</v>
      </c>
      <c r="L120" s="139">
        <f t="shared" si="48"/>
        <v>1.0006088200000001</v>
      </c>
      <c r="M120" s="143">
        <f t="shared" si="68"/>
        <v>0.99960037000000002</v>
      </c>
      <c r="N120" s="143">
        <f t="shared" si="64"/>
        <v>1.0011963672426687</v>
      </c>
      <c r="O120" s="139">
        <f t="shared" si="66"/>
        <v>1.0018059100000001</v>
      </c>
      <c r="P120" s="139">
        <f t="shared" si="49"/>
        <v>1001.80591</v>
      </c>
      <c r="Q120" s="144">
        <f t="shared" si="50"/>
        <v>0</v>
      </c>
      <c r="R120" s="145">
        <f t="shared" si="51"/>
        <v>0</v>
      </c>
      <c r="S120" s="139">
        <f t="shared" si="52"/>
        <v>0</v>
      </c>
      <c r="T120" s="146">
        <f t="shared" si="62"/>
        <v>3.5999999999999997E-2</v>
      </c>
      <c r="U120" s="144">
        <f t="shared" si="65"/>
        <v>63</v>
      </c>
      <c r="V120" s="144">
        <v>252</v>
      </c>
      <c r="W120" s="143">
        <f t="shared" si="53"/>
        <v>1.00888099</v>
      </c>
      <c r="X120" s="139">
        <f t="shared" si="54"/>
        <v>8.8970282600000008</v>
      </c>
      <c r="Y120" s="124">
        <f t="shared" si="55"/>
        <v>0</v>
      </c>
      <c r="Z120" s="147" t="s">
        <v>64</v>
      </c>
      <c r="AA120" s="141">
        <f t="shared" si="63"/>
        <v>44392</v>
      </c>
      <c r="AB120" s="4"/>
      <c r="AC120" s="41"/>
      <c r="AD120" s="150">
        <f>[2]Plan1!$A220</f>
        <v>43529</v>
      </c>
      <c r="AE120" s="32" t="str">
        <f>[2]Plan1!$C220</f>
        <v>Carnaval</v>
      </c>
      <c r="AG120" s="20"/>
      <c r="AH120" s="62">
        <f t="shared" si="73"/>
        <v>43723</v>
      </c>
      <c r="AI120" s="62">
        <f t="shared" si="69"/>
        <v>43721</v>
      </c>
      <c r="AJ120" s="62">
        <f t="shared" si="70"/>
        <v>43724</v>
      </c>
      <c r="AK120" s="62">
        <f t="shared" si="71"/>
        <v>43753</v>
      </c>
      <c r="AL120" s="20">
        <f t="shared" si="72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3"/>
      <c r="BB120" s="1"/>
      <c r="BC120" s="1"/>
      <c r="BD120" s="1"/>
      <c r="BE120" s="1"/>
      <c r="BF120" s="1"/>
      <c r="BG120" s="1"/>
      <c r="BH120" s="1"/>
      <c r="BI120" s="1"/>
      <c r="BJ120" s="1"/>
      <c r="BK120" s="4"/>
      <c r="BL120" s="20"/>
      <c r="BM120" s="20"/>
      <c r="BN120" s="32"/>
      <c r="BO120" s="20"/>
      <c r="BP120" s="1"/>
      <c r="BQ120" s="20"/>
    </row>
    <row r="121" spans="1:69" x14ac:dyDescent="0.15">
      <c r="A121" s="138">
        <f t="shared" si="56"/>
        <v>43772</v>
      </c>
      <c r="B121" s="148">
        <f t="shared" si="45"/>
        <v>1010.70293826</v>
      </c>
      <c r="C121" s="139">
        <f t="shared" si="57"/>
        <v>1000</v>
      </c>
      <c r="D121" s="140">
        <f t="shared" si="58"/>
        <v>5227.84</v>
      </c>
      <c r="E121" s="124">
        <f>IF(K121=1,VLOOKUP(A120,[1]Plan1!$BO$80:$BQ$314,3),E120)</f>
        <v>5233.07</v>
      </c>
      <c r="F121" s="141">
        <f t="shared" si="59"/>
        <v>43754</v>
      </c>
      <c r="G121" s="142">
        <f t="shared" si="46"/>
        <v>1.0004131725529497E-3</v>
      </c>
      <c r="H121" s="141">
        <f t="shared" si="60"/>
        <v>43787</v>
      </c>
      <c r="I121" s="141">
        <f t="shared" si="47"/>
        <v>43787</v>
      </c>
      <c r="J121" s="125">
        <f t="shared" si="61"/>
        <v>23</v>
      </c>
      <c r="K121" s="125">
        <f t="shared" si="67"/>
        <v>14</v>
      </c>
      <c r="L121" s="139">
        <f t="shared" si="48"/>
        <v>1.0006088200000001</v>
      </c>
      <c r="M121" s="143">
        <f t="shared" si="68"/>
        <v>0.99960037000000002</v>
      </c>
      <c r="N121" s="143">
        <f t="shared" si="64"/>
        <v>1.0011963672426687</v>
      </c>
      <c r="O121" s="139">
        <f t="shared" si="66"/>
        <v>1.0018059100000001</v>
      </c>
      <c r="P121" s="139">
        <f t="shared" si="49"/>
        <v>1001.80591</v>
      </c>
      <c r="Q121" s="144">
        <f t="shared" si="50"/>
        <v>0</v>
      </c>
      <c r="R121" s="145">
        <f t="shared" si="51"/>
        <v>0</v>
      </c>
      <c r="S121" s="139">
        <f t="shared" si="52"/>
        <v>0</v>
      </c>
      <c r="T121" s="146">
        <f t="shared" si="62"/>
        <v>3.5999999999999997E-2</v>
      </c>
      <c r="U121" s="144">
        <f t="shared" si="65"/>
        <v>63</v>
      </c>
      <c r="V121" s="144">
        <v>252</v>
      </c>
      <c r="W121" s="143">
        <f t="shared" si="53"/>
        <v>1.00888099</v>
      </c>
      <c r="X121" s="139">
        <f t="shared" si="54"/>
        <v>8.8970282600000008</v>
      </c>
      <c r="Y121" s="124">
        <f t="shared" si="55"/>
        <v>0</v>
      </c>
      <c r="Z121" s="147" t="s">
        <v>64</v>
      </c>
      <c r="AA121" s="141">
        <f t="shared" si="63"/>
        <v>44392</v>
      </c>
      <c r="AB121" s="4"/>
      <c r="AC121" s="41"/>
      <c r="AD121" s="150">
        <f>[2]Plan1!$A221</f>
        <v>43574</v>
      </c>
      <c r="AE121" s="32" t="str">
        <f>[2]Plan1!$C221</f>
        <v>Paixão de Cristo</v>
      </c>
      <c r="AG121" s="20"/>
      <c r="AH121" s="62">
        <f t="shared" si="73"/>
        <v>43753</v>
      </c>
      <c r="AI121" s="62">
        <f t="shared" si="69"/>
        <v>43752</v>
      </c>
      <c r="AJ121" s="62">
        <f t="shared" si="70"/>
        <v>43753</v>
      </c>
      <c r="AK121" s="62">
        <f t="shared" si="71"/>
        <v>43787</v>
      </c>
      <c r="AL121" s="20">
        <f t="shared" si="72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3"/>
      <c r="BB121" s="1"/>
      <c r="BC121" s="1"/>
      <c r="BD121" s="1"/>
      <c r="BE121" s="1"/>
      <c r="BF121" s="1"/>
      <c r="BG121" s="1"/>
      <c r="BH121" s="1"/>
      <c r="BI121" s="1"/>
      <c r="BJ121" s="1"/>
      <c r="BK121" s="4"/>
      <c r="BL121" s="20"/>
      <c r="BM121" s="20"/>
      <c r="BN121" s="32"/>
      <c r="BO121" s="20"/>
      <c r="BP121" s="1"/>
      <c r="BQ121" s="20"/>
    </row>
    <row r="122" spans="1:69" x14ac:dyDescent="0.15">
      <c r="A122" s="138">
        <f t="shared" si="56"/>
        <v>43773</v>
      </c>
      <c r="B122" s="148">
        <f t="shared" si="45"/>
        <v>1010.70293826</v>
      </c>
      <c r="C122" s="139">
        <f t="shared" si="57"/>
        <v>1000</v>
      </c>
      <c r="D122" s="140">
        <f t="shared" si="58"/>
        <v>5227.84</v>
      </c>
      <c r="E122" s="124">
        <f>IF(K122=1,VLOOKUP(A121,[1]Plan1!$BO$80:$BQ$314,3),E121)</f>
        <v>5233.07</v>
      </c>
      <c r="F122" s="141">
        <f t="shared" si="59"/>
        <v>43754</v>
      </c>
      <c r="G122" s="142">
        <f t="shared" si="46"/>
        <v>1.0004131725529497E-3</v>
      </c>
      <c r="H122" s="141">
        <f t="shared" si="60"/>
        <v>43787</v>
      </c>
      <c r="I122" s="141">
        <f t="shared" si="47"/>
        <v>43787</v>
      </c>
      <c r="J122" s="125">
        <f t="shared" si="61"/>
        <v>23</v>
      </c>
      <c r="K122" s="125">
        <f t="shared" si="67"/>
        <v>14</v>
      </c>
      <c r="L122" s="139">
        <f t="shared" si="48"/>
        <v>1.0006088200000001</v>
      </c>
      <c r="M122" s="143">
        <f t="shared" si="68"/>
        <v>0.99960037000000002</v>
      </c>
      <c r="N122" s="143">
        <f t="shared" si="64"/>
        <v>1.0011963672426687</v>
      </c>
      <c r="O122" s="139">
        <f t="shared" si="66"/>
        <v>1.0018059100000001</v>
      </c>
      <c r="P122" s="139">
        <f t="shared" si="49"/>
        <v>1001.80591</v>
      </c>
      <c r="Q122" s="144">
        <f t="shared" si="50"/>
        <v>0</v>
      </c>
      <c r="R122" s="145">
        <f t="shared" si="51"/>
        <v>0</v>
      </c>
      <c r="S122" s="139">
        <f t="shared" si="52"/>
        <v>0</v>
      </c>
      <c r="T122" s="146">
        <f t="shared" si="62"/>
        <v>3.5999999999999997E-2</v>
      </c>
      <c r="U122" s="144">
        <f t="shared" si="65"/>
        <v>63</v>
      </c>
      <c r="V122" s="144">
        <v>252</v>
      </c>
      <c r="W122" s="143">
        <f t="shared" si="53"/>
        <v>1.00888099</v>
      </c>
      <c r="X122" s="139">
        <f t="shared" si="54"/>
        <v>8.8970282600000008</v>
      </c>
      <c r="Y122" s="124">
        <f t="shared" si="55"/>
        <v>0</v>
      </c>
      <c r="Z122" s="147" t="s">
        <v>64</v>
      </c>
      <c r="AA122" s="141">
        <f t="shared" si="63"/>
        <v>44392</v>
      </c>
      <c r="AB122" s="4"/>
      <c r="AC122" s="41"/>
      <c r="AD122" s="150">
        <f>[2]Plan1!$A222</f>
        <v>43576</v>
      </c>
      <c r="AE122" s="32" t="str">
        <f>[2]Plan1!$C222</f>
        <v>Tiradentes</v>
      </c>
      <c r="AG122" s="20"/>
      <c r="AH122" s="62">
        <f t="shared" si="73"/>
        <v>43784</v>
      </c>
      <c r="AI122" s="62">
        <f t="shared" si="69"/>
        <v>43783</v>
      </c>
      <c r="AJ122" s="62">
        <f t="shared" si="70"/>
        <v>43787</v>
      </c>
      <c r="AK122" s="62">
        <f t="shared" si="71"/>
        <v>43815</v>
      </c>
      <c r="AL122" s="20">
        <f t="shared" si="72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3"/>
      <c r="BB122" s="1"/>
      <c r="BC122" s="1"/>
      <c r="BD122" s="1"/>
      <c r="BE122" s="1"/>
      <c r="BF122" s="1"/>
      <c r="BG122" s="1"/>
      <c r="BH122" s="1"/>
      <c r="BI122" s="1"/>
      <c r="BJ122" s="1"/>
      <c r="BK122" s="4"/>
      <c r="BL122" s="20"/>
      <c r="BM122" s="20"/>
      <c r="BN122" s="32"/>
      <c r="BO122" s="20"/>
      <c r="BP122" s="1"/>
      <c r="BQ122" s="20"/>
    </row>
    <row r="123" spans="1:69" x14ac:dyDescent="0.15">
      <c r="A123" s="138">
        <f t="shared" si="56"/>
        <v>43774</v>
      </c>
      <c r="B123" s="148">
        <f t="shared" si="45"/>
        <v>1010.88873892</v>
      </c>
      <c r="C123" s="139">
        <f t="shared" si="57"/>
        <v>1000</v>
      </c>
      <c r="D123" s="140">
        <f t="shared" si="58"/>
        <v>5227.84</v>
      </c>
      <c r="E123" s="124">
        <f>IF(K123=1,VLOOKUP(A122,[1]Plan1!$BO$80:$BQ$314,3),E122)</f>
        <v>5233.07</v>
      </c>
      <c r="F123" s="141">
        <f t="shared" si="59"/>
        <v>43754</v>
      </c>
      <c r="G123" s="142">
        <f t="shared" si="46"/>
        <v>1.0004131725529497E-3</v>
      </c>
      <c r="H123" s="141">
        <f t="shared" si="60"/>
        <v>43787</v>
      </c>
      <c r="I123" s="141">
        <f t="shared" si="47"/>
        <v>43787</v>
      </c>
      <c r="J123" s="125">
        <f t="shared" si="61"/>
        <v>23</v>
      </c>
      <c r="K123" s="125">
        <f t="shared" si="67"/>
        <v>15</v>
      </c>
      <c r="L123" s="139">
        <f t="shared" si="48"/>
        <v>1.0006523199999999</v>
      </c>
      <c r="M123" s="143">
        <f t="shared" si="68"/>
        <v>0.99960037000000002</v>
      </c>
      <c r="N123" s="143">
        <f t="shared" si="64"/>
        <v>1.0011963672426687</v>
      </c>
      <c r="O123" s="139">
        <f t="shared" si="66"/>
        <v>1.0018494600000001</v>
      </c>
      <c r="P123" s="139">
        <f t="shared" si="49"/>
        <v>1001.84946</v>
      </c>
      <c r="Q123" s="144">
        <f t="shared" si="50"/>
        <v>0</v>
      </c>
      <c r="R123" s="145">
        <f t="shared" si="51"/>
        <v>0</v>
      </c>
      <c r="S123" s="139">
        <f t="shared" si="52"/>
        <v>0</v>
      </c>
      <c r="T123" s="146">
        <f t="shared" si="62"/>
        <v>3.5999999999999997E-2</v>
      </c>
      <c r="U123" s="144">
        <f t="shared" si="65"/>
        <v>64</v>
      </c>
      <c r="V123" s="144">
        <v>252</v>
      </c>
      <c r="W123" s="143">
        <f t="shared" si="53"/>
        <v>1.009022592</v>
      </c>
      <c r="X123" s="139">
        <f t="shared" si="54"/>
        <v>9.0392789199999992</v>
      </c>
      <c r="Y123" s="124">
        <f t="shared" si="55"/>
        <v>0</v>
      </c>
      <c r="Z123" s="147" t="s">
        <v>64</v>
      </c>
      <c r="AA123" s="141">
        <f t="shared" si="63"/>
        <v>44392</v>
      </c>
      <c r="AB123" s="4"/>
      <c r="AC123" s="41"/>
      <c r="AD123" s="150">
        <f>[2]Plan1!$A223</f>
        <v>43586</v>
      </c>
      <c r="AE123" s="32" t="str">
        <f>[2]Plan1!$C223</f>
        <v>Dia do Trabalho</v>
      </c>
      <c r="AG123" s="20"/>
      <c r="AH123" s="62">
        <f t="shared" si="73"/>
        <v>43814</v>
      </c>
      <c r="AI123" s="62">
        <f t="shared" si="69"/>
        <v>43812</v>
      </c>
      <c r="AJ123" s="62">
        <f t="shared" si="70"/>
        <v>43815</v>
      </c>
      <c r="AK123" s="62">
        <f t="shared" si="71"/>
        <v>43845</v>
      </c>
      <c r="AL123" s="20">
        <f t="shared" si="72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3"/>
      <c r="BB123" s="1"/>
      <c r="BC123" s="1"/>
      <c r="BD123" s="1"/>
      <c r="BE123" s="1"/>
      <c r="BF123" s="1"/>
      <c r="BG123" s="1"/>
      <c r="BH123" s="1"/>
      <c r="BI123" s="1"/>
      <c r="BJ123" s="1"/>
      <c r="BK123" s="4"/>
      <c r="BL123" s="20"/>
      <c r="BM123" s="20"/>
      <c r="BN123" s="32"/>
      <c r="BO123" s="20"/>
      <c r="BP123" s="1"/>
      <c r="BQ123" s="20"/>
    </row>
    <row r="124" spans="1:69" x14ac:dyDescent="0.15">
      <c r="A124" s="138">
        <f t="shared" si="56"/>
        <v>43775</v>
      </c>
      <c r="B124" s="148">
        <f t="shared" si="45"/>
        <v>1011.07458204</v>
      </c>
      <c r="C124" s="139">
        <f t="shared" si="57"/>
        <v>1000</v>
      </c>
      <c r="D124" s="140">
        <f t="shared" si="58"/>
        <v>5227.84</v>
      </c>
      <c r="E124" s="124">
        <f>IF(K124=1,VLOOKUP(A123,[1]Plan1!$BO$80:$BQ$314,3),E123)</f>
        <v>5233.07</v>
      </c>
      <c r="F124" s="141">
        <f t="shared" si="59"/>
        <v>43754</v>
      </c>
      <c r="G124" s="142">
        <f t="shared" si="46"/>
        <v>1.0004131725529497E-3</v>
      </c>
      <c r="H124" s="141">
        <f t="shared" si="60"/>
        <v>43787</v>
      </c>
      <c r="I124" s="141">
        <f t="shared" si="47"/>
        <v>43787</v>
      </c>
      <c r="J124" s="125">
        <f t="shared" si="61"/>
        <v>23</v>
      </c>
      <c r="K124" s="125">
        <f t="shared" si="67"/>
        <v>16</v>
      </c>
      <c r="L124" s="139">
        <f t="shared" si="48"/>
        <v>1.00069583</v>
      </c>
      <c r="M124" s="143">
        <f t="shared" si="68"/>
        <v>0.99960037000000002</v>
      </c>
      <c r="N124" s="143">
        <f t="shared" si="64"/>
        <v>1.0011963672426687</v>
      </c>
      <c r="O124" s="139">
        <f t="shared" si="66"/>
        <v>1.00189302</v>
      </c>
      <c r="P124" s="139">
        <f t="shared" si="49"/>
        <v>1001.89302</v>
      </c>
      <c r="Q124" s="144">
        <f t="shared" si="50"/>
        <v>0</v>
      </c>
      <c r="R124" s="145">
        <f t="shared" si="51"/>
        <v>0</v>
      </c>
      <c r="S124" s="139">
        <f t="shared" si="52"/>
        <v>0</v>
      </c>
      <c r="T124" s="146">
        <f t="shared" si="62"/>
        <v>3.5999999999999997E-2</v>
      </c>
      <c r="U124" s="144">
        <f t="shared" si="65"/>
        <v>65</v>
      </c>
      <c r="V124" s="144">
        <v>252</v>
      </c>
      <c r="W124" s="143">
        <f t="shared" si="53"/>
        <v>1.0091642139999999</v>
      </c>
      <c r="X124" s="139">
        <f t="shared" si="54"/>
        <v>9.1815620399999993</v>
      </c>
      <c r="Y124" s="124">
        <f t="shared" si="55"/>
        <v>0</v>
      </c>
      <c r="Z124" s="147" t="s">
        <v>64</v>
      </c>
      <c r="AA124" s="141">
        <f t="shared" si="63"/>
        <v>44392</v>
      </c>
      <c r="AB124" s="4"/>
      <c r="AC124" s="41"/>
      <c r="AD124" s="150">
        <f>[2]Plan1!$A224</f>
        <v>43636</v>
      </c>
      <c r="AE124" s="32" t="str">
        <f>[2]Plan1!$C224</f>
        <v>Corpus Christi</v>
      </c>
      <c r="AG124" s="20"/>
      <c r="AH124" s="62">
        <f t="shared" si="73"/>
        <v>43845</v>
      </c>
      <c r="AI124" s="62">
        <f t="shared" si="69"/>
        <v>43844</v>
      </c>
      <c r="AJ124" s="62">
        <f t="shared" si="70"/>
        <v>43845</v>
      </c>
      <c r="AK124" s="62">
        <f t="shared" si="71"/>
        <v>43878</v>
      </c>
      <c r="AL124" s="20">
        <f t="shared" si="72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3"/>
      <c r="BB124" s="1"/>
      <c r="BC124" s="1"/>
      <c r="BD124" s="1"/>
      <c r="BE124" s="1"/>
      <c r="BF124" s="1"/>
      <c r="BG124" s="1"/>
      <c r="BH124" s="1"/>
      <c r="BI124" s="1"/>
      <c r="BJ124" s="1"/>
      <c r="BK124" s="4"/>
      <c r="BL124" s="20"/>
      <c r="BM124" s="20"/>
      <c r="BN124" s="32"/>
      <c r="BO124" s="20"/>
      <c r="BP124" s="1"/>
      <c r="BQ124" s="20"/>
    </row>
    <row r="125" spans="1:69" x14ac:dyDescent="0.15">
      <c r="A125" s="138">
        <f t="shared" si="56"/>
        <v>43776</v>
      </c>
      <c r="B125" s="148">
        <f t="shared" si="45"/>
        <v>1011.2604575300001</v>
      </c>
      <c r="C125" s="139">
        <f t="shared" si="57"/>
        <v>1000</v>
      </c>
      <c r="D125" s="140">
        <f t="shared" si="58"/>
        <v>5227.84</v>
      </c>
      <c r="E125" s="124">
        <f>IF(K125=1,VLOOKUP(A124,[1]Plan1!$BO$80:$BQ$314,3),E124)</f>
        <v>5233.07</v>
      </c>
      <c r="F125" s="141">
        <f t="shared" si="59"/>
        <v>43754</v>
      </c>
      <c r="G125" s="142">
        <f t="shared" si="46"/>
        <v>1.0004131725529497E-3</v>
      </c>
      <c r="H125" s="141">
        <f t="shared" si="60"/>
        <v>43787</v>
      </c>
      <c r="I125" s="141">
        <f t="shared" si="47"/>
        <v>43787</v>
      </c>
      <c r="J125" s="125">
        <f t="shared" si="61"/>
        <v>23</v>
      </c>
      <c r="K125" s="125">
        <f t="shared" si="67"/>
        <v>17</v>
      </c>
      <c r="L125" s="139">
        <f t="shared" si="48"/>
        <v>1.00073933</v>
      </c>
      <c r="M125" s="143">
        <f t="shared" si="68"/>
        <v>0.99960037000000002</v>
      </c>
      <c r="N125" s="143">
        <f t="shared" si="64"/>
        <v>1.0011963672426687</v>
      </c>
      <c r="O125" s="139">
        <f t="shared" si="66"/>
        <v>1.00193658</v>
      </c>
      <c r="P125" s="139">
        <f t="shared" si="49"/>
        <v>1001.93658</v>
      </c>
      <c r="Q125" s="144">
        <f t="shared" si="50"/>
        <v>0</v>
      </c>
      <c r="R125" s="145">
        <f t="shared" si="51"/>
        <v>0</v>
      </c>
      <c r="S125" s="139">
        <f t="shared" si="52"/>
        <v>0</v>
      </c>
      <c r="T125" s="146">
        <f t="shared" si="62"/>
        <v>3.5999999999999997E-2</v>
      </c>
      <c r="U125" s="144">
        <f t="shared" si="65"/>
        <v>66</v>
      </c>
      <c r="V125" s="144">
        <v>252</v>
      </c>
      <c r="W125" s="143">
        <f t="shared" si="53"/>
        <v>1.0093058559999999</v>
      </c>
      <c r="X125" s="139">
        <f t="shared" si="54"/>
        <v>9.3238775300000007</v>
      </c>
      <c r="Y125" s="124">
        <f t="shared" si="55"/>
        <v>0</v>
      </c>
      <c r="Z125" s="147" t="s">
        <v>64</v>
      </c>
      <c r="AA125" s="141">
        <f t="shared" si="63"/>
        <v>44392</v>
      </c>
      <c r="AB125" s="4"/>
      <c r="AC125" s="41"/>
      <c r="AD125" s="150">
        <f>[2]Plan1!$A225</f>
        <v>43715</v>
      </c>
      <c r="AE125" s="32" t="str">
        <f>[2]Plan1!$C225</f>
        <v>Independência do Brasil</v>
      </c>
      <c r="AG125" s="20"/>
      <c r="AH125" s="62">
        <f t="shared" si="73"/>
        <v>43876</v>
      </c>
      <c r="AI125" s="62">
        <f t="shared" si="69"/>
        <v>43875</v>
      </c>
      <c r="AJ125" s="62">
        <f t="shared" si="70"/>
        <v>43878</v>
      </c>
      <c r="AK125" s="62">
        <f t="shared" si="71"/>
        <v>43906</v>
      </c>
      <c r="AL125" s="20">
        <f t="shared" si="72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3"/>
      <c r="BB125" s="1"/>
      <c r="BC125" s="1"/>
      <c r="BD125" s="1"/>
      <c r="BE125" s="1"/>
      <c r="BF125" s="1"/>
      <c r="BG125" s="1"/>
      <c r="BH125" s="1"/>
      <c r="BI125" s="1"/>
      <c r="BJ125" s="1"/>
      <c r="BK125" s="4"/>
      <c r="BL125" s="20"/>
      <c r="BM125" s="20"/>
      <c r="BN125" s="32"/>
      <c r="BO125" s="20"/>
      <c r="BP125" s="1"/>
      <c r="BQ125" s="20"/>
    </row>
    <row r="126" spans="1:69" x14ac:dyDescent="0.15">
      <c r="A126" s="138">
        <f t="shared" si="56"/>
        <v>43777</v>
      </c>
      <c r="B126" s="148">
        <f t="shared" si="45"/>
        <v>1011.4463654</v>
      </c>
      <c r="C126" s="139">
        <f t="shared" si="57"/>
        <v>1000</v>
      </c>
      <c r="D126" s="140">
        <f t="shared" si="58"/>
        <v>5227.84</v>
      </c>
      <c r="E126" s="124">
        <f>IF(K126=1,VLOOKUP(A125,[1]Plan1!$BO$80:$BQ$314,3),E125)</f>
        <v>5233.07</v>
      </c>
      <c r="F126" s="141">
        <f t="shared" si="59"/>
        <v>43754</v>
      </c>
      <c r="G126" s="142">
        <f t="shared" si="46"/>
        <v>1.0004131725529497E-3</v>
      </c>
      <c r="H126" s="141">
        <f t="shared" si="60"/>
        <v>43787</v>
      </c>
      <c r="I126" s="141">
        <f t="shared" si="47"/>
        <v>43787</v>
      </c>
      <c r="J126" s="125">
        <f t="shared" si="61"/>
        <v>23</v>
      </c>
      <c r="K126" s="125">
        <f t="shared" si="67"/>
        <v>18</v>
      </c>
      <c r="L126" s="139">
        <f t="shared" si="48"/>
        <v>1.0007828400000001</v>
      </c>
      <c r="M126" s="143">
        <f t="shared" si="68"/>
        <v>0.99960037000000002</v>
      </c>
      <c r="N126" s="143">
        <f t="shared" si="64"/>
        <v>1.0011963672426687</v>
      </c>
      <c r="O126" s="139">
        <f t="shared" si="66"/>
        <v>1.0019801399999999</v>
      </c>
      <c r="P126" s="139">
        <f t="shared" si="49"/>
        <v>1001.98014</v>
      </c>
      <c r="Q126" s="144">
        <f t="shared" si="50"/>
        <v>0</v>
      </c>
      <c r="R126" s="145">
        <f t="shared" si="51"/>
        <v>0</v>
      </c>
      <c r="S126" s="139">
        <f t="shared" si="52"/>
        <v>0</v>
      </c>
      <c r="T126" s="146">
        <f t="shared" si="62"/>
        <v>3.5999999999999997E-2</v>
      </c>
      <c r="U126" s="144">
        <f t="shared" si="65"/>
        <v>67</v>
      </c>
      <c r="V126" s="144">
        <v>252</v>
      </c>
      <c r="W126" s="143">
        <f t="shared" si="53"/>
        <v>1.009447518</v>
      </c>
      <c r="X126" s="139">
        <f t="shared" si="54"/>
        <v>9.4662254000000008</v>
      </c>
      <c r="Y126" s="124">
        <f t="shared" si="55"/>
        <v>0</v>
      </c>
      <c r="Z126" s="147" t="s">
        <v>64</v>
      </c>
      <c r="AA126" s="141">
        <f t="shared" si="63"/>
        <v>44392</v>
      </c>
      <c r="AB126" s="4"/>
      <c r="AC126" s="41"/>
      <c r="AD126" s="150">
        <f>[2]Plan1!$A226</f>
        <v>43750</v>
      </c>
      <c r="AE126" s="32" t="str">
        <f>[2]Plan1!$C226</f>
        <v>Nossa Sr.a Aparecida - Padroeira do Brasil</v>
      </c>
      <c r="AG126" s="20"/>
      <c r="AH126" s="62">
        <f t="shared" si="73"/>
        <v>43905</v>
      </c>
      <c r="AI126" s="62">
        <f t="shared" si="69"/>
        <v>43903</v>
      </c>
      <c r="AJ126" s="62">
        <f t="shared" si="70"/>
        <v>43906</v>
      </c>
      <c r="AK126" s="62">
        <f t="shared" si="71"/>
        <v>43936</v>
      </c>
      <c r="AL126" s="20">
        <f t="shared" si="72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3"/>
      <c r="BB126" s="1"/>
      <c r="BC126" s="1"/>
      <c r="BD126" s="1"/>
      <c r="BE126" s="1"/>
      <c r="BF126" s="1"/>
      <c r="BG126" s="1"/>
      <c r="BH126" s="1"/>
      <c r="BI126" s="1"/>
      <c r="BJ126" s="1"/>
      <c r="BK126" s="4"/>
      <c r="BL126" s="20"/>
      <c r="BM126" s="20"/>
      <c r="BN126" s="32"/>
      <c r="BO126" s="20"/>
      <c r="BP126" s="1"/>
      <c r="BQ126" s="20"/>
    </row>
    <row r="127" spans="1:69" x14ac:dyDescent="0.15">
      <c r="A127" s="138">
        <f t="shared" si="56"/>
        <v>43778</v>
      </c>
      <c r="B127" s="148">
        <f t="shared" si="45"/>
        <v>1011.6323056599999</v>
      </c>
      <c r="C127" s="139">
        <f t="shared" si="57"/>
        <v>1000</v>
      </c>
      <c r="D127" s="140">
        <f t="shared" si="58"/>
        <v>5227.84</v>
      </c>
      <c r="E127" s="124">
        <f>IF(K127=1,VLOOKUP(A126,[1]Plan1!$BO$80:$BQ$314,3),E126)</f>
        <v>5233.07</v>
      </c>
      <c r="F127" s="141">
        <f t="shared" si="59"/>
        <v>43754</v>
      </c>
      <c r="G127" s="142">
        <f t="shared" si="46"/>
        <v>1.0004131725529497E-3</v>
      </c>
      <c r="H127" s="141">
        <f t="shared" si="60"/>
        <v>43787</v>
      </c>
      <c r="I127" s="141">
        <f t="shared" si="47"/>
        <v>43787</v>
      </c>
      <c r="J127" s="125">
        <f t="shared" si="61"/>
        <v>23</v>
      </c>
      <c r="K127" s="125">
        <f t="shared" si="67"/>
        <v>19</v>
      </c>
      <c r="L127" s="139">
        <f t="shared" si="48"/>
        <v>1.0008263500000001</v>
      </c>
      <c r="M127" s="143">
        <f t="shared" si="68"/>
        <v>0.99960037000000002</v>
      </c>
      <c r="N127" s="143">
        <f t="shared" si="64"/>
        <v>1.0011963672426687</v>
      </c>
      <c r="O127" s="139">
        <f t="shared" si="66"/>
        <v>1.0020237000000001</v>
      </c>
      <c r="P127" s="139">
        <f t="shared" si="49"/>
        <v>1002.0237</v>
      </c>
      <c r="Q127" s="144">
        <f t="shared" si="50"/>
        <v>0</v>
      </c>
      <c r="R127" s="145">
        <f t="shared" si="51"/>
        <v>0</v>
      </c>
      <c r="S127" s="139">
        <f t="shared" si="52"/>
        <v>0</v>
      </c>
      <c r="T127" s="146">
        <f t="shared" si="62"/>
        <v>3.5999999999999997E-2</v>
      </c>
      <c r="U127" s="144">
        <f t="shared" si="65"/>
        <v>68</v>
      </c>
      <c r="V127" s="144">
        <v>252</v>
      </c>
      <c r="W127" s="143">
        <f t="shared" si="53"/>
        <v>1.0095892</v>
      </c>
      <c r="X127" s="139">
        <f t="shared" si="54"/>
        <v>9.6086056600000003</v>
      </c>
      <c r="Y127" s="124">
        <f t="shared" si="55"/>
        <v>0</v>
      </c>
      <c r="Z127" s="147" t="s">
        <v>64</v>
      </c>
      <c r="AA127" s="141">
        <f t="shared" si="63"/>
        <v>44392</v>
      </c>
      <c r="AB127" s="4"/>
      <c r="AC127" s="41"/>
      <c r="AD127" s="150">
        <f>[2]Plan1!$A227</f>
        <v>43771</v>
      </c>
      <c r="AE127" s="32" t="str">
        <f>[2]Plan1!$C227</f>
        <v>Finados</v>
      </c>
      <c r="AG127" s="20"/>
      <c r="AH127" s="62">
        <f t="shared" si="73"/>
        <v>43936</v>
      </c>
      <c r="AI127" s="62">
        <f t="shared" si="69"/>
        <v>43935</v>
      </c>
      <c r="AJ127" s="62">
        <f t="shared" si="70"/>
        <v>43936</v>
      </c>
      <c r="AK127" s="62">
        <f t="shared" si="71"/>
        <v>43966</v>
      </c>
      <c r="AL127" s="20">
        <f t="shared" si="72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3"/>
      <c r="BB127" s="1"/>
      <c r="BC127" s="1"/>
      <c r="BD127" s="1"/>
      <c r="BE127" s="1"/>
      <c r="BF127" s="1"/>
      <c r="BG127" s="1"/>
      <c r="BH127" s="1"/>
      <c r="BI127" s="1"/>
      <c r="BJ127" s="1"/>
      <c r="BK127" s="4"/>
      <c r="BL127" s="20"/>
      <c r="BM127" s="20"/>
      <c r="BN127" s="32"/>
      <c r="BO127" s="20"/>
      <c r="BP127" s="1"/>
      <c r="BQ127" s="20"/>
    </row>
    <row r="128" spans="1:69" x14ac:dyDescent="0.15">
      <c r="A128" s="138">
        <f t="shared" si="56"/>
        <v>43779</v>
      </c>
      <c r="B128" s="148">
        <f t="shared" si="45"/>
        <v>1011.6323056599999</v>
      </c>
      <c r="C128" s="139">
        <f t="shared" si="57"/>
        <v>1000</v>
      </c>
      <c r="D128" s="140">
        <f t="shared" si="58"/>
        <v>5227.84</v>
      </c>
      <c r="E128" s="124">
        <f>IF(K128=1,VLOOKUP(A127,[1]Plan1!$BO$80:$BQ$314,3),E127)</f>
        <v>5233.07</v>
      </c>
      <c r="F128" s="141">
        <f t="shared" si="59"/>
        <v>43754</v>
      </c>
      <c r="G128" s="142">
        <f t="shared" si="46"/>
        <v>1.0004131725529497E-3</v>
      </c>
      <c r="H128" s="141">
        <f t="shared" si="60"/>
        <v>43787</v>
      </c>
      <c r="I128" s="141">
        <f t="shared" si="47"/>
        <v>43787</v>
      </c>
      <c r="J128" s="125">
        <f t="shared" si="61"/>
        <v>23</v>
      </c>
      <c r="K128" s="125">
        <f t="shared" si="67"/>
        <v>19</v>
      </c>
      <c r="L128" s="139">
        <f t="shared" si="48"/>
        <v>1.0008263500000001</v>
      </c>
      <c r="M128" s="143">
        <f t="shared" si="68"/>
        <v>0.99960037000000002</v>
      </c>
      <c r="N128" s="143">
        <f t="shared" si="64"/>
        <v>1.0011963672426687</v>
      </c>
      <c r="O128" s="139">
        <f t="shared" si="66"/>
        <v>1.0020237000000001</v>
      </c>
      <c r="P128" s="139">
        <f t="shared" si="49"/>
        <v>1002.0237</v>
      </c>
      <c r="Q128" s="144">
        <f t="shared" si="50"/>
        <v>0</v>
      </c>
      <c r="R128" s="145">
        <f t="shared" si="51"/>
        <v>0</v>
      </c>
      <c r="S128" s="139">
        <f t="shared" si="52"/>
        <v>0</v>
      </c>
      <c r="T128" s="146">
        <f t="shared" si="62"/>
        <v>3.5999999999999997E-2</v>
      </c>
      <c r="U128" s="144">
        <f t="shared" si="65"/>
        <v>68</v>
      </c>
      <c r="V128" s="144">
        <v>252</v>
      </c>
      <c r="W128" s="143">
        <f t="shared" si="53"/>
        <v>1.0095892</v>
      </c>
      <c r="X128" s="139">
        <f t="shared" si="54"/>
        <v>9.6086056600000003</v>
      </c>
      <c r="Y128" s="124">
        <f t="shared" si="55"/>
        <v>0</v>
      </c>
      <c r="Z128" s="147" t="s">
        <v>64</v>
      </c>
      <c r="AA128" s="141">
        <f t="shared" si="63"/>
        <v>44392</v>
      </c>
      <c r="AB128" s="4"/>
      <c r="AC128" s="41"/>
      <c r="AD128" s="150">
        <f>[2]Plan1!$A228</f>
        <v>43784</v>
      </c>
      <c r="AE128" s="32" t="str">
        <f>[2]Plan1!$C228</f>
        <v>Proclamação da República</v>
      </c>
      <c r="AG128" s="20"/>
      <c r="AH128" s="62">
        <f t="shared" si="73"/>
        <v>43966</v>
      </c>
      <c r="AI128" s="62">
        <f t="shared" si="69"/>
        <v>43965</v>
      </c>
      <c r="AJ128" s="62">
        <f t="shared" si="70"/>
        <v>43966</v>
      </c>
      <c r="AK128" s="62">
        <f t="shared" si="71"/>
        <v>43997</v>
      </c>
      <c r="AL128" s="20">
        <f t="shared" si="72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3"/>
      <c r="BB128" s="1"/>
      <c r="BC128" s="1"/>
      <c r="BD128" s="1"/>
      <c r="BE128" s="1"/>
      <c r="BF128" s="1"/>
      <c r="BG128" s="1"/>
      <c r="BH128" s="1"/>
      <c r="BI128" s="1"/>
      <c r="BJ128" s="1"/>
      <c r="BK128" s="4"/>
      <c r="BL128" s="20"/>
      <c r="BM128" s="20"/>
      <c r="BN128" s="32"/>
      <c r="BO128" s="20"/>
      <c r="BP128" s="1"/>
      <c r="BQ128" s="20"/>
    </row>
    <row r="129" spans="1:69" x14ac:dyDescent="0.15">
      <c r="A129" s="138">
        <f t="shared" si="56"/>
        <v>43780</v>
      </c>
      <c r="B129" s="148">
        <f t="shared" si="45"/>
        <v>1011.6323056599999</v>
      </c>
      <c r="C129" s="139">
        <f t="shared" si="57"/>
        <v>1000</v>
      </c>
      <c r="D129" s="140">
        <f t="shared" si="58"/>
        <v>5227.84</v>
      </c>
      <c r="E129" s="124">
        <f>IF(K129=1,VLOOKUP(A128,[1]Plan1!$BO$80:$BQ$314,3),E128)</f>
        <v>5233.07</v>
      </c>
      <c r="F129" s="141">
        <f t="shared" si="59"/>
        <v>43754</v>
      </c>
      <c r="G129" s="142">
        <f t="shared" si="46"/>
        <v>1.0004131725529497E-3</v>
      </c>
      <c r="H129" s="141">
        <f t="shared" si="60"/>
        <v>43787</v>
      </c>
      <c r="I129" s="141">
        <f t="shared" si="47"/>
        <v>43787</v>
      </c>
      <c r="J129" s="125">
        <f t="shared" si="61"/>
        <v>23</v>
      </c>
      <c r="K129" s="125">
        <f t="shared" si="67"/>
        <v>19</v>
      </c>
      <c r="L129" s="139">
        <f t="shared" si="48"/>
        <v>1.0008263500000001</v>
      </c>
      <c r="M129" s="143">
        <f t="shared" si="68"/>
        <v>0.99960037000000002</v>
      </c>
      <c r="N129" s="143">
        <f t="shared" si="64"/>
        <v>1.0011963672426687</v>
      </c>
      <c r="O129" s="139">
        <f t="shared" si="66"/>
        <v>1.0020237000000001</v>
      </c>
      <c r="P129" s="139">
        <f t="shared" si="49"/>
        <v>1002.0237</v>
      </c>
      <c r="Q129" s="144">
        <f t="shared" si="50"/>
        <v>0</v>
      </c>
      <c r="R129" s="145">
        <f t="shared" si="51"/>
        <v>0</v>
      </c>
      <c r="S129" s="139">
        <f t="shared" si="52"/>
        <v>0</v>
      </c>
      <c r="T129" s="146">
        <f t="shared" si="62"/>
        <v>3.5999999999999997E-2</v>
      </c>
      <c r="U129" s="144">
        <f t="shared" si="65"/>
        <v>68</v>
      </c>
      <c r="V129" s="144">
        <v>252</v>
      </c>
      <c r="W129" s="143">
        <f t="shared" si="53"/>
        <v>1.0095892</v>
      </c>
      <c r="X129" s="139">
        <f t="shared" si="54"/>
        <v>9.6086056600000003</v>
      </c>
      <c r="Y129" s="124">
        <f t="shared" si="55"/>
        <v>0</v>
      </c>
      <c r="Z129" s="147" t="s">
        <v>64</v>
      </c>
      <c r="AA129" s="141">
        <f t="shared" si="63"/>
        <v>44392</v>
      </c>
      <c r="AB129" s="4"/>
      <c r="AC129" s="41"/>
      <c r="AD129" s="150">
        <f>[2]Plan1!$A229</f>
        <v>43824</v>
      </c>
      <c r="AE129" s="32" t="str">
        <f>[2]Plan1!$C229</f>
        <v>Natal</v>
      </c>
      <c r="AG129" s="20"/>
      <c r="AH129" s="62">
        <f t="shared" si="73"/>
        <v>43997</v>
      </c>
      <c r="AI129" s="62">
        <f t="shared" si="69"/>
        <v>43994</v>
      </c>
      <c r="AJ129" s="62">
        <f t="shared" si="70"/>
        <v>43997</v>
      </c>
      <c r="AK129" s="62">
        <f t="shared" si="71"/>
        <v>44027</v>
      </c>
      <c r="AL129" s="20">
        <f t="shared" si="72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3"/>
      <c r="BB129" s="1"/>
      <c r="BC129" s="1"/>
      <c r="BD129" s="1"/>
      <c r="BE129" s="1"/>
      <c r="BF129" s="1"/>
      <c r="BG129" s="1"/>
      <c r="BH129" s="1"/>
      <c r="BI129" s="1"/>
      <c r="BJ129" s="1"/>
      <c r="BK129" s="4"/>
      <c r="BL129" s="20"/>
      <c r="BM129" s="20"/>
      <c r="BN129" s="32"/>
      <c r="BO129" s="20"/>
      <c r="BP129" s="1"/>
      <c r="BQ129" s="20"/>
    </row>
    <row r="130" spans="1:69" x14ac:dyDescent="0.15">
      <c r="A130" s="138">
        <f t="shared" si="56"/>
        <v>43781</v>
      </c>
      <c r="B130" s="148">
        <f t="shared" si="45"/>
        <v>1011.8182773000001</v>
      </c>
      <c r="C130" s="139">
        <f t="shared" si="57"/>
        <v>1000</v>
      </c>
      <c r="D130" s="140">
        <f t="shared" si="58"/>
        <v>5227.84</v>
      </c>
      <c r="E130" s="124">
        <f>IF(K130=1,VLOOKUP(A129,[1]Plan1!$BO$80:$BQ$314,3),E129)</f>
        <v>5233.07</v>
      </c>
      <c r="F130" s="141">
        <f t="shared" si="59"/>
        <v>43754</v>
      </c>
      <c r="G130" s="142">
        <f t="shared" si="46"/>
        <v>1.0004131725529497E-3</v>
      </c>
      <c r="H130" s="141">
        <f t="shared" si="60"/>
        <v>43787</v>
      </c>
      <c r="I130" s="141">
        <f t="shared" si="47"/>
        <v>43787</v>
      </c>
      <c r="J130" s="125">
        <f t="shared" si="61"/>
        <v>23</v>
      </c>
      <c r="K130" s="125">
        <f t="shared" si="67"/>
        <v>20</v>
      </c>
      <c r="L130" s="139">
        <f t="shared" si="48"/>
        <v>1.0008698599999999</v>
      </c>
      <c r="M130" s="143">
        <f t="shared" si="68"/>
        <v>0.99960037000000002</v>
      </c>
      <c r="N130" s="143">
        <f t="shared" si="64"/>
        <v>1.0011963672426687</v>
      </c>
      <c r="O130" s="139">
        <f t="shared" si="66"/>
        <v>1.00206726</v>
      </c>
      <c r="P130" s="139">
        <f t="shared" si="49"/>
        <v>1002.06726</v>
      </c>
      <c r="Q130" s="144">
        <f t="shared" si="50"/>
        <v>0</v>
      </c>
      <c r="R130" s="145">
        <f t="shared" si="51"/>
        <v>0</v>
      </c>
      <c r="S130" s="139">
        <f t="shared" si="52"/>
        <v>0</v>
      </c>
      <c r="T130" s="146">
        <f t="shared" si="62"/>
        <v>3.5999999999999997E-2</v>
      </c>
      <c r="U130" s="144">
        <f t="shared" si="65"/>
        <v>69</v>
      </c>
      <c r="V130" s="144">
        <v>252</v>
      </c>
      <c r="W130" s="143">
        <f t="shared" si="53"/>
        <v>1.009730901</v>
      </c>
      <c r="X130" s="139">
        <f t="shared" si="54"/>
        <v>9.7510173000000009</v>
      </c>
      <c r="Y130" s="124">
        <f t="shared" si="55"/>
        <v>0</v>
      </c>
      <c r="Z130" s="147" t="s">
        <v>64</v>
      </c>
      <c r="AA130" s="141">
        <f t="shared" si="63"/>
        <v>44392</v>
      </c>
      <c r="AB130" s="4"/>
      <c r="AC130" s="41"/>
      <c r="AD130" s="150">
        <f>[2]Plan1!$A230</f>
        <v>43831</v>
      </c>
      <c r="AE130" s="32" t="str">
        <f>[2]Plan1!$C230</f>
        <v>Confraternização Universal</v>
      </c>
      <c r="AG130" s="27"/>
      <c r="AH130" s="62">
        <f t="shared" si="73"/>
        <v>44027</v>
      </c>
      <c r="AI130" s="62">
        <f t="shared" si="69"/>
        <v>44026</v>
      </c>
      <c r="AJ130" s="62">
        <f t="shared" si="70"/>
        <v>44027</v>
      </c>
      <c r="AK130" s="62">
        <f t="shared" si="71"/>
        <v>44060</v>
      </c>
      <c r="AL130" s="20">
        <f t="shared" si="72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3"/>
      <c r="BB130" s="1"/>
      <c r="BC130" s="1"/>
      <c r="BD130" s="1"/>
      <c r="BE130" s="1"/>
      <c r="BF130" s="1"/>
      <c r="BG130" s="1"/>
      <c r="BH130" s="1"/>
      <c r="BI130" s="1"/>
      <c r="BJ130" s="1"/>
      <c r="BK130" s="4"/>
      <c r="BL130" s="20"/>
      <c r="BM130" s="20"/>
      <c r="BN130" s="32"/>
      <c r="BO130" s="20"/>
      <c r="BP130" s="1"/>
      <c r="BQ130" s="20"/>
    </row>
    <row r="131" spans="1:69" x14ac:dyDescent="0.15">
      <c r="A131" s="138">
        <f t="shared" si="56"/>
        <v>43782</v>
      </c>
      <c r="B131" s="148">
        <f t="shared" si="45"/>
        <v>1012.00429242</v>
      </c>
      <c r="C131" s="139">
        <f t="shared" si="57"/>
        <v>1000</v>
      </c>
      <c r="D131" s="140">
        <f t="shared" si="58"/>
        <v>5227.84</v>
      </c>
      <c r="E131" s="124">
        <f>IF(K131=1,VLOOKUP(A130,[1]Plan1!$BO$80:$BQ$314,3),E130)</f>
        <v>5233.07</v>
      </c>
      <c r="F131" s="141">
        <f t="shared" si="59"/>
        <v>43754</v>
      </c>
      <c r="G131" s="142">
        <f t="shared" si="46"/>
        <v>1.0004131725529497E-3</v>
      </c>
      <c r="H131" s="141">
        <f t="shared" si="60"/>
        <v>43787</v>
      </c>
      <c r="I131" s="141">
        <f t="shared" si="47"/>
        <v>43787</v>
      </c>
      <c r="J131" s="125">
        <f t="shared" si="61"/>
        <v>23</v>
      </c>
      <c r="K131" s="125">
        <f t="shared" si="67"/>
        <v>21</v>
      </c>
      <c r="L131" s="139">
        <f t="shared" si="48"/>
        <v>1.0009133800000001</v>
      </c>
      <c r="M131" s="143">
        <f t="shared" si="68"/>
        <v>0.99960037000000002</v>
      </c>
      <c r="N131" s="143">
        <f t="shared" si="64"/>
        <v>1.0011963672426687</v>
      </c>
      <c r="O131" s="139">
        <f t="shared" si="66"/>
        <v>1.0021108299999999</v>
      </c>
      <c r="P131" s="139">
        <f t="shared" si="49"/>
        <v>1002.11083</v>
      </c>
      <c r="Q131" s="144">
        <f t="shared" si="50"/>
        <v>0</v>
      </c>
      <c r="R131" s="145">
        <f t="shared" si="51"/>
        <v>0</v>
      </c>
      <c r="S131" s="139">
        <f t="shared" si="52"/>
        <v>0</v>
      </c>
      <c r="T131" s="146">
        <f t="shared" si="62"/>
        <v>3.5999999999999997E-2</v>
      </c>
      <c r="U131" s="144">
        <f t="shared" si="65"/>
        <v>70</v>
      </c>
      <c r="V131" s="144">
        <v>252</v>
      </c>
      <c r="W131" s="143">
        <f t="shared" si="53"/>
        <v>1.0098726229999999</v>
      </c>
      <c r="X131" s="139">
        <f t="shared" si="54"/>
        <v>9.8934624200000005</v>
      </c>
      <c r="Y131" s="124">
        <f t="shared" si="55"/>
        <v>0</v>
      </c>
      <c r="Z131" s="147" t="s">
        <v>64</v>
      </c>
      <c r="AA131" s="141">
        <f t="shared" si="63"/>
        <v>44392</v>
      </c>
      <c r="AB131" s="4"/>
      <c r="AC131" s="41"/>
      <c r="AD131" s="150">
        <f>[2]Plan1!$A231</f>
        <v>43885</v>
      </c>
      <c r="AE131" s="32" t="str">
        <f>[2]Plan1!$C231</f>
        <v>Carnaval</v>
      </c>
      <c r="AG131" s="20"/>
      <c r="AH131" s="62">
        <f t="shared" si="73"/>
        <v>44058</v>
      </c>
      <c r="AI131" s="62">
        <f t="shared" si="69"/>
        <v>44057</v>
      </c>
      <c r="AJ131" s="62">
        <f t="shared" si="70"/>
        <v>44060</v>
      </c>
      <c r="AK131" s="62">
        <f t="shared" si="71"/>
        <v>44089</v>
      </c>
      <c r="AL131" s="20">
        <f t="shared" si="72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3"/>
      <c r="BB131" s="1"/>
      <c r="BC131" s="1"/>
      <c r="BD131" s="1"/>
      <c r="BE131" s="1"/>
      <c r="BF131" s="1"/>
      <c r="BG131" s="1"/>
      <c r="BH131" s="1"/>
      <c r="BI131" s="1"/>
      <c r="BJ131" s="1"/>
      <c r="BK131" s="4"/>
      <c r="BL131" s="20"/>
      <c r="BM131" s="20"/>
      <c r="BN131" s="32"/>
      <c r="BO131" s="20"/>
      <c r="BP131" s="1"/>
      <c r="BQ131" s="20"/>
    </row>
    <row r="132" spans="1:69" x14ac:dyDescent="0.15">
      <c r="A132" s="138">
        <f t="shared" si="56"/>
        <v>43783</v>
      </c>
      <c r="B132" s="148">
        <f t="shared" si="45"/>
        <v>1012.1903389400001</v>
      </c>
      <c r="C132" s="139">
        <f t="shared" si="57"/>
        <v>1000</v>
      </c>
      <c r="D132" s="140">
        <f t="shared" si="58"/>
        <v>5227.84</v>
      </c>
      <c r="E132" s="124">
        <f>IF(K132=1,VLOOKUP(A131,[1]Plan1!$BO$80:$BQ$314,3),E131)</f>
        <v>5233.07</v>
      </c>
      <c r="F132" s="141">
        <f t="shared" si="59"/>
        <v>43754</v>
      </c>
      <c r="G132" s="142">
        <f t="shared" si="46"/>
        <v>1.0004131725529497E-3</v>
      </c>
      <c r="H132" s="141">
        <f t="shared" si="60"/>
        <v>43787</v>
      </c>
      <c r="I132" s="141">
        <f t="shared" si="47"/>
        <v>43787</v>
      </c>
      <c r="J132" s="125">
        <f t="shared" si="61"/>
        <v>23</v>
      </c>
      <c r="K132" s="125">
        <f t="shared" si="67"/>
        <v>22</v>
      </c>
      <c r="L132" s="139">
        <f t="shared" si="48"/>
        <v>1.0009568900000001</v>
      </c>
      <c r="M132" s="143">
        <f t="shared" si="68"/>
        <v>0.99960037000000002</v>
      </c>
      <c r="N132" s="143">
        <f t="shared" si="64"/>
        <v>1.0011963672426687</v>
      </c>
      <c r="O132" s="139">
        <f t="shared" si="66"/>
        <v>1.0021544</v>
      </c>
      <c r="P132" s="139">
        <f t="shared" si="49"/>
        <v>1002.1544</v>
      </c>
      <c r="Q132" s="144">
        <f t="shared" si="50"/>
        <v>0</v>
      </c>
      <c r="R132" s="145">
        <f t="shared" si="51"/>
        <v>0</v>
      </c>
      <c r="S132" s="139">
        <f t="shared" si="52"/>
        <v>0</v>
      </c>
      <c r="T132" s="146">
        <f t="shared" si="62"/>
        <v>3.5999999999999997E-2</v>
      </c>
      <c r="U132" s="144">
        <f t="shared" si="65"/>
        <v>71</v>
      </c>
      <c r="V132" s="144">
        <v>252</v>
      </c>
      <c r="W132" s="143">
        <f t="shared" si="53"/>
        <v>1.0100143640000001</v>
      </c>
      <c r="X132" s="139">
        <f t="shared" si="54"/>
        <v>10.035938939999999</v>
      </c>
      <c r="Y132" s="124">
        <f t="shared" si="55"/>
        <v>0</v>
      </c>
      <c r="Z132" s="147" t="s">
        <v>64</v>
      </c>
      <c r="AA132" s="141">
        <f t="shared" si="63"/>
        <v>44392</v>
      </c>
      <c r="AB132" s="4"/>
      <c r="AC132" s="41"/>
      <c r="AD132" s="150">
        <f>[2]Plan1!$A232</f>
        <v>43886</v>
      </c>
      <c r="AE132" s="32" t="str">
        <f>[2]Plan1!$C232</f>
        <v>Carnaval</v>
      </c>
      <c r="AG132" s="20"/>
      <c r="AH132" s="62">
        <f t="shared" si="73"/>
        <v>44089</v>
      </c>
      <c r="AI132" s="62">
        <f t="shared" si="69"/>
        <v>44088</v>
      </c>
      <c r="AJ132" s="62">
        <f t="shared" si="70"/>
        <v>44089</v>
      </c>
      <c r="AK132" s="62">
        <f t="shared" si="71"/>
        <v>44119</v>
      </c>
      <c r="AL132" s="20">
        <f t="shared" si="72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3"/>
      <c r="BB132" s="1"/>
      <c r="BC132" s="1"/>
      <c r="BD132" s="1"/>
      <c r="BE132" s="1"/>
      <c r="BF132" s="1"/>
      <c r="BG132" s="1"/>
      <c r="BH132" s="1"/>
      <c r="BI132" s="1"/>
      <c r="BJ132" s="1"/>
      <c r="BK132" s="4"/>
      <c r="BL132" s="20"/>
      <c r="BM132" s="20"/>
      <c r="BN132" s="32"/>
      <c r="BO132" s="20"/>
      <c r="BP132" s="1"/>
      <c r="BQ132" s="20"/>
    </row>
    <row r="133" spans="1:69" x14ac:dyDescent="0.15">
      <c r="A133" s="138">
        <f t="shared" si="56"/>
        <v>43784</v>
      </c>
      <c r="B133" s="148">
        <f t="shared" si="45"/>
        <v>1012.3764178500001</v>
      </c>
      <c r="C133" s="139">
        <f t="shared" si="57"/>
        <v>1000</v>
      </c>
      <c r="D133" s="140">
        <f t="shared" si="58"/>
        <v>5227.84</v>
      </c>
      <c r="E133" s="124">
        <f>IF(K133=1,VLOOKUP(A132,[1]Plan1!$BO$80:$BQ$314,3),E132)</f>
        <v>5233.07</v>
      </c>
      <c r="F133" s="141">
        <f t="shared" si="59"/>
        <v>43754</v>
      </c>
      <c r="G133" s="142">
        <f t="shared" si="46"/>
        <v>1.0004131725529497E-3</v>
      </c>
      <c r="H133" s="141">
        <f t="shared" si="60"/>
        <v>43815</v>
      </c>
      <c r="I133" s="141">
        <f t="shared" si="47"/>
        <v>43787</v>
      </c>
      <c r="J133" s="125">
        <f t="shared" si="61"/>
        <v>23</v>
      </c>
      <c r="K133" s="125">
        <f t="shared" si="67"/>
        <v>23</v>
      </c>
      <c r="L133" s="139">
        <f t="shared" si="48"/>
        <v>1.0010004100000001</v>
      </c>
      <c r="M133" s="143">
        <f t="shared" si="68"/>
        <v>0.99960037000000002</v>
      </c>
      <c r="N133" s="143">
        <f t="shared" si="64"/>
        <v>1.0011963672426687</v>
      </c>
      <c r="O133" s="139">
        <f t="shared" si="66"/>
        <v>1.0021979700000001</v>
      </c>
      <c r="P133" s="139">
        <f t="shared" si="49"/>
        <v>1002.1979700000001</v>
      </c>
      <c r="Q133" s="144">
        <f t="shared" si="50"/>
        <v>0</v>
      </c>
      <c r="R133" s="145">
        <f t="shared" si="51"/>
        <v>0</v>
      </c>
      <c r="S133" s="139">
        <f t="shared" si="52"/>
        <v>0</v>
      </c>
      <c r="T133" s="146">
        <f t="shared" si="62"/>
        <v>3.5999999999999997E-2</v>
      </c>
      <c r="U133" s="144">
        <f t="shared" si="65"/>
        <v>72</v>
      </c>
      <c r="V133" s="144">
        <v>252</v>
      </c>
      <c r="W133" s="143">
        <f t="shared" si="53"/>
        <v>1.010156125</v>
      </c>
      <c r="X133" s="139">
        <f t="shared" si="54"/>
        <v>10.17844785</v>
      </c>
      <c r="Y133" s="124">
        <f t="shared" si="55"/>
        <v>0</v>
      </c>
      <c r="Z133" s="147" t="s">
        <v>64</v>
      </c>
      <c r="AA133" s="141">
        <f t="shared" si="63"/>
        <v>44392</v>
      </c>
      <c r="AB133" s="4"/>
      <c r="AC133" s="41"/>
      <c r="AD133" s="150">
        <f>[2]Plan1!$A233</f>
        <v>43931</v>
      </c>
      <c r="AE133" s="32" t="str">
        <f>[2]Plan1!$C233</f>
        <v>Paixão de Cristo</v>
      </c>
      <c r="AG133" s="20"/>
      <c r="AH133" s="62">
        <f t="shared" si="73"/>
        <v>44119</v>
      </c>
      <c r="AI133" s="62">
        <f t="shared" si="69"/>
        <v>44118</v>
      </c>
      <c r="AJ133" s="62">
        <f t="shared" si="70"/>
        <v>44119</v>
      </c>
      <c r="AK133" s="62">
        <f t="shared" si="71"/>
        <v>44151</v>
      </c>
      <c r="AL133" s="20">
        <f t="shared" si="72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3"/>
      <c r="BB133" s="1"/>
      <c r="BC133" s="1"/>
      <c r="BD133" s="1"/>
      <c r="BE133" s="1"/>
      <c r="BF133" s="1"/>
      <c r="BG133" s="1"/>
      <c r="BH133" s="1"/>
      <c r="BI133" s="1"/>
      <c r="BJ133" s="1"/>
      <c r="BK133" s="4"/>
      <c r="BL133" s="20"/>
      <c r="BM133" s="20"/>
      <c r="BN133" s="32"/>
      <c r="BO133" s="20"/>
      <c r="BP133" s="1"/>
      <c r="BQ133" s="20"/>
    </row>
    <row r="134" spans="1:69" x14ac:dyDescent="0.15">
      <c r="A134" s="138">
        <f t="shared" si="56"/>
        <v>43785</v>
      </c>
      <c r="B134" s="148">
        <f t="shared" si="45"/>
        <v>1012.3764178500001</v>
      </c>
      <c r="C134" s="139">
        <f t="shared" si="57"/>
        <v>1000</v>
      </c>
      <c r="D134" s="140">
        <f t="shared" si="58"/>
        <v>5227.84</v>
      </c>
      <c r="E134" s="124">
        <f>IF(K134=1,VLOOKUP(A133,[1]Plan1!$BO$80:$BQ$314,3),E133)</f>
        <v>5233.07</v>
      </c>
      <c r="F134" s="141">
        <f t="shared" si="59"/>
        <v>43754</v>
      </c>
      <c r="G134" s="142">
        <f t="shared" si="46"/>
        <v>1.0004131725529497E-3</v>
      </c>
      <c r="H134" s="141">
        <f t="shared" si="60"/>
        <v>43815</v>
      </c>
      <c r="I134" s="141">
        <f t="shared" si="47"/>
        <v>43787</v>
      </c>
      <c r="J134" s="125">
        <f t="shared" si="61"/>
        <v>23</v>
      </c>
      <c r="K134" s="125">
        <f t="shared" si="67"/>
        <v>23</v>
      </c>
      <c r="L134" s="139">
        <f t="shared" si="48"/>
        <v>1.0010004100000001</v>
      </c>
      <c r="M134" s="143">
        <f t="shared" si="68"/>
        <v>0.99960037000000002</v>
      </c>
      <c r="N134" s="143">
        <f t="shared" si="64"/>
        <v>1.0011963672426687</v>
      </c>
      <c r="O134" s="139">
        <f t="shared" si="66"/>
        <v>1.0021979700000001</v>
      </c>
      <c r="P134" s="139">
        <f t="shared" si="49"/>
        <v>1002.1979700000001</v>
      </c>
      <c r="Q134" s="144">
        <f t="shared" si="50"/>
        <v>0</v>
      </c>
      <c r="R134" s="145">
        <f t="shared" si="51"/>
        <v>0</v>
      </c>
      <c r="S134" s="139">
        <f t="shared" si="52"/>
        <v>0</v>
      </c>
      <c r="T134" s="146">
        <f t="shared" si="62"/>
        <v>3.5999999999999997E-2</v>
      </c>
      <c r="U134" s="144">
        <f t="shared" si="65"/>
        <v>72</v>
      </c>
      <c r="V134" s="144">
        <v>252</v>
      </c>
      <c r="W134" s="143">
        <f t="shared" si="53"/>
        <v>1.010156125</v>
      </c>
      <c r="X134" s="139">
        <f t="shared" si="54"/>
        <v>10.17844785</v>
      </c>
      <c r="Y134" s="124">
        <f t="shared" si="55"/>
        <v>0</v>
      </c>
      <c r="Z134" s="147" t="s">
        <v>64</v>
      </c>
      <c r="AA134" s="141">
        <f t="shared" si="63"/>
        <v>44392</v>
      </c>
      <c r="AB134" s="33"/>
      <c r="AC134" s="41"/>
      <c r="AD134" s="150">
        <f>[2]Plan1!$A234</f>
        <v>43942</v>
      </c>
      <c r="AE134" s="32" t="str">
        <f>[2]Plan1!$C234</f>
        <v>Tiradentes</v>
      </c>
      <c r="AG134" s="20"/>
      <c r="AH134" s="62">
        <f t="shared" si="73"/>
        <v>44150</v>
      </c>
      <c r="AI134" s="62">
        <f t="shared" si="69"/>
        <v>44148</v>
      </c>
      <c r="AJ134" s="62">
        <f t="shared" si="70"/>
        <v>44151</v>
      </c>
      <c r="AK134" s="62">
        <f t="shared" si="71"/>
        <v>44180</v>
      </c>
      <c r="AL134" s="20">
        <f t="shared" si="72"/>
        <v>21</v>
      </c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3"/>
      <c r="BB134" s="1"/>
      <c r="BC134" s="1"/>
      <c r="BD134" s="1"/>
      <c r="BE134" s="1"/>
      <c r="BF134" s="1"/>
      <c r="BG134" s="1"/>
      <c r="BH134" s="1"/>
      <c r="BI134" s="1"/>
      <c r="BJ134" s="1"/>
      <c r="BK134" s="33"/>
      <c r="BL134" s="20"/>
      <c r="BM134" s="20"/>
      <c r="BN134" s="32"/>
      <c r="BO134" s="20"/>
      <c r="BP134" s="1"/>
      <c r="BQ134" s="20"/>
    </row>
    <row r="135" spans="1:69" x14ac:dyDescent="0.15">
      <c r="A135" s="138">
        <f t="shared" si="56"/>
        <v>43786</v>
      </c>
      <c r="B135" s="148">
        <f t="shared" si="45"/>
        <v>1012.3764178500001</v>
      </c>
      <c r="C135" s="139">
        <f t="shared" si="57"/>
        <v>1000</v>
      </c>
      <c r="D135" s="140">
        <f t="shared" si="58"/>
        <v>5227.84</v>
      </c>
      <c r="E135" s="124">
        <f>IF(K135=1,VLOOKUP(A134,[1]Plan1!$BO$80:$BQ$314,3),E134)</f>
        <v>5233.07</v>
      </c>
      <c r="F135" s="141">
        <f t="shared" si="59"/>
        <v>43754</v>
      </c>
      <c r="G135" s="142">
        <f t="shared" si="46"/>
        <v>1.0004131725529497E-3</v>
      </c>
      <c r="H135" s="141">
        <f t="shared" si="60"/>
        <v>43815</v>
      </c>
      <c r="I135" s="141">
        <f t="shared" si="47"/>
        <v>43787</v>
      </c>
      <c r="J135" s="125">
        <f t="shared" si="61"/>
        <v>23</v>
      </c>
      <c r="K135" s="125">
        <f t="shared" si="67"/>
        <v>23</v>
      </c>
      <c r="L135" s="139">
        <f t="shared" si="48"/>
        <v>1.0010004100000001</v>
      </c>
      <c r="M135" s="143">
        <f t="shared" si="68"/>
        <v>0.99960037000000002</v>
      </c>
      <c r="N135" s="143">
        <f t="shared" si="64"/>
        <v>1.0011963672426687</v>
      </c>
      <c r="O135" s="139">
        <f t="shared" si="66"/>
        <v>1.0021979700000001</v>
      </c>
      <c r="P135" s="139">
        <f t="shared" si="49"/>
        <v>1002.1979700000001</v>
      </c>
      <c r="Q135" s="144">
        <f t="shared" si="50"/>
        <v>0</v>
      </c>
      <c r="R135" s="145">
        <f t="shared" si="51"/>
        <v>0</v>
      </c>
      <c r="S135" s="139">
        <f t="shared" si="52"/>
        <v>0</v>
      </c>
      <c r="T135" s="146">
        <f t="shared" si="62"/>
        <v>3.5999999999999997E-2</v>
      </c>
      <c r="U135" s="144">
        <f t="shared" si="65"/>
        <v>72</v>
      </c>
      <c r="V135" s="144">
        <v>252</v>
      </c>
      <c r="W135" s="143">
        <f t="shared" si="53"/>
        <v>1.010156125</v>
      </c>
      <c r="X135" s="139">
        <f t="shared" si="54"/>
        <v>10.17844785</v>
      </c>
      <c r="Y135" s="124">
        <f t="shared" si="55"/>
        <v>0</v>
      </c>
      <c r="Z135" s="147" t="s">
        <v>64</v>
      </c>
      <c r="AA135" s="141">
        <f t="shared" si="63"/>
        <v>44392</v>
      </c>
      <c r="AB135" s="4"/>
      <c r="AC135" s="41"/>
      <c r="AD135" s="150">
        <f>[2]Plan1!$A235</f>
        <v>43952</v>
      </c>
      <c r="AE135" s="32" t="str">
        <f>[2]Plan1!$C235</f>
        <v>Dia do Trabalho</v>
      </c>
      <c r="AG135" s="20"/>
      <c r="AH135" s="62">
        <f t="shared" si="73"/>
        <v>44180</v>
      </c>
      <c r="AI135" s="62">
        <f t="shared" si="69"/>
        <v>44179</v>
      </c>
      <c r="AJ135" s="62">
        <f t="shared" si="70"/>
        <v>44180</v>
      </c>
      <c r="AK135" s="62">
        <f t="shared" si="71"/>
        <v>44211</v>
      </c>
      <c r="AL135" s="20">
        <f t="shared" si="72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3"/>
      <c r="BB135" s="1"/>
      <c r="BC135" s="1"/>
      <c r="BD135" s="1"/>
      <c r="BE135" s="1"/>
      <c r="BF135" s="1"/>
      <c r="BG135" s="1"/>
      <c r="BH135" s="1"/>
      <c r="BI135" s="1"/>
      <c r="BJ135" s="1"/>
      <c r="BK135" s="4"/>
      <c r="BL135" s="20"/>
      <c r="BM135" s="20"/>
      <c r="BN135" s="32"/>
      <c r="BO135" s="20"/>
      <c r="BP135" s="1"/>
      <c r="BQ135" s="20"/>
    </row>
    <row r="136" spans="1:69" x14ac:dyDescent="0.15">
      <c r="A136" s="138">
        <f t="shared" si="56"/>
        <v>43787</v>
      </c>
      <c r="B136" s="148">
        <f t="shared" si="45"/>
        <v>1012.3764178500001</v>
      </c>
      <c r="C136" s="139">
        <f t="shared" si="57"/>
        <v>1000</v>
      </c>
      <c r="D136" s="140">
        <f t="shared" si="58"/>
        <v>5227.84</v>
      </c>
      <c r="E136" s="124">
        <f>IF(K136=1,VLOOKUP(A135,[1]Plan1!$BO$80:$BQ$314,3),E135)</f>
        <v>5233.07</v>
      </c>
      <c r="F136" s="141">
        <f t="shared" si="59"/>
        <v>43754</v>
      </c>
      <c r="G136" s="142">
        <f t="shared" si="46"/>
        <v>1.0004131725529497E-3</v>
      </c>
      <c r="H136" s="141">
        <f t="shared" si="60"/>
        <v>43815</v>
      </c>
      <c r="I136" s="141">
        <f t="shared" si="47"/>
        <v>43787</v>
      </c>
      <c r="J136" s="125">
        <f t="shared" si="61"/>
        <v>23</v>
      </c>
      <c r="K136" s="125">
        <f t="shared" si="67"/>
        <v>23</v>
      </c>
      <c r="L136" s="139">
        <f t="shared" si="48"/>
        <v>1.0010004100000001</v>
      </c>
      <c r="M136" s="143">
        <f t="shared" si="68"/>
        <v>0.99960037000000002</v>
      </c>
      <c r="N136" s="143">
        <f t="shared" si="64"/>
        <v>1.0011963672426687</v>
      </c>
      <c r="O136" s="139">
        <f t="shared" si="66"/>
        <v>1.0021979700000001</v>
      </c>
      <c r="P136" s="139">
        <f t="shared" si="49"/>
        <v>1002.1979700000001</v>
      </c>
      <c r="Q136" s="144">
        <f t="shared" si="50"/>
        <v>0</v>
      </c>
      <c r="R136" s="145">
        <f t="shared" si="51"/>
        <v>0</v>
      </c>
      <c r="S136" s="139">
        <f t="shared" si="52"/>
        <v>0</v>
      </c>
      <c r="T136" s="146">
        <f t="shared" si="62"/>
        <v>3.5999999999999997E-2</v>
      </c>
      <c r="U136" s="144">
        <f t="shared" si="65"/>
        <v>72</v>
      </c>
      <c r="V136" s="144">
        <v>252</v>
      </c>
      <c r="W136" s="143">
        <f t="shared" si="53"/>
        <v>1.010156125</v>
      </c>
      <c r="X136" s="139">
        <f t="shared" si="54"/>
        <v>10.17844785</v>
      </c>
      <c r="Y136" s="124">
        <f t="shared" si="55"/>
        <v>0</v>
      </c>
      <c r="Z136" s="147" t="s">
        <v>64</v>
      </c>
      <c r="AA136" s="141">
        <f t="shared" si="63"/>
        <v>44392</v>
      </c>
      <c r="AB136" s="4"/>
      <c r="AC136" s="41"/>
      <c r="AD136" s="150">
        <f>[2]Plan1!$A236</f>
        <v>43993</v>
      </c>
      <c r="AE136" s="32" t="str">
        <f>[2]Plan1!$C236</f>
        <v>Corpus Christi</v>
      </c>
      <c r="AG136" s="20"/>
      <c r="AH136" s="62">
        <f t="shared" si="73"/>
        <v>44211</v>
      </c>
      <c r="AI136" s="62">
        <f t="shared" si="69"/>
        <v>44210</v>
      </c>
      <c r="AJ136" s="62">
        <f t="shared" si="70"/>
        <v>44211</v>
      </c>
      <c r="AK136" s="62">
        <f t="shared" si="71"/>
        <v>44244</v>
      </c>
      <c r="AL136" s="20">
        <f t="shared" si="72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3"/>
      <c r="BB136" s="1"/>
      <c r="BC136" s="1"/>
      <c r="BD136" s="1"/>
      <c r="BE136" s="1"/>
      <c r="BF136" s="1"/>
      <c r="BG136" s="1"/>
      <c r="BH136" s="1"/>
      <c r="BI136" s="1"/>
      <c r="BJ136" s="1"/>
      <c r="BK136" s="4"/>
      <c r="BL136" s="20"/>
      <c r="BM136" s="20"/>
      <c r="BN136" s="32"/>
      <c r="BO136" s="20"/>
      <c r="BP136" s="1"/>
      <c r="BQ136" s="20"/>
    </row>
    <row r="137" spans="1:69" x14ac:dyDescent="0.15">
      <c r="A137" s="138">
        <f t="shared" si="56"/>
        <v>43788</v>
      </c>
      <c r="B137" s="148">
        <f t="shared" si="45"/>
        <v>1012.7760859299999</v>
      </c>
      <c r="C137" s="139">
        <f t="shared" si="57"/>
        <v>1000</v>
      </c>
      <c r="D137" s="140">
        <f t="shared" si="58"/>
        <v>5233.07</v>
      </c>
      <c r="E137" s="124">
        <f>IF(K137=1,VLOOKUP(A136,[1]Plan1!$BO$80:$BQ$314,3),E136)</f>
        <v>5259.76</v>
      </c>
      <c r="F137" s="141">
        <f t="shared" si="59"/>
        <v>43788</v>
      </c>
      <c r="G137" s="142">
        <f t="shared" si="46"/>
        <v>5.1002566371174396E-3</v>
      </c>
      <c r="H137" s="141">
        <f t="shared" si="60"/>
        <v>43815</v>
      </c>
      <c r="I137" s="141">
        <f t="shared" si="47"/>
        <v>43815</v>
      </c>
      <c r="J137" s="125">
        <f t="shared" si="61"/>
        <v>20</v>
      </c>
      <c r="K137" s="125">
        <f t="shared" si="67"/>
        <v>1</v>
      </c>
      <c r="L137" s="139">
        <f t="shared" si="48"/>
        <v>1.00025439</v>
      </c>
      <c r="M137" s="143">
        <f t="shared" si="68"/>
        <v>1.0010004100000001</v>
      </c>
      <c r="N137" s="143">
        <f t="shared" si="64"/>
        <v>1.0021979741004219</v>
      </c>
      <c r="O137" s="139">
        <f t="shared" si="66"/>
        <v>1.0024529200000001</v>
      </c>
      <c r="P137" s="139">
        <f t="shared" si="49"/>
        <v>1002.4529199999999</v>
      </c>
      <c r="Q137" s="144">
        <f t="shared" si="50"/>
        <v>0</v>
      </c>
      <c r="R137" s="145">
        <f t="shared" si="51"/>
        <v>0</v>
      </c>
      <c r="S137" s="139">
        <f t="shared" si="52"/>
        <v>0</v>
      </c>
      <c r="T137" s="146">
        <f t="shared" si="62"/>
        <v>3.5999999999999997E-2</v>
      </c>
      <c r="U137" s="144">
        <f t="shared" si="65"/>
        <v>73</v>
      </c>
      <c r="V137" s="144">
        <v>252</v>
      </c>
      <c r="W137" s="143">
        <f t="shared" si="53"/>
        <v>1.0102979059999999</v>
      </c>
      <c r="X137" s="139">
        <f t="shared" si="54"/>
        <v>10.32316593</v>
      </c>
      <c r="Y137" s="124">
        <f t="shared" si="55"/>
        <v>0</v>
      </c>
      <c r="Z137" s="147" t="s">
        <v>64</v>
      </c>
      <c r="AA137" s="141">
        <f t="shared" si="63"/>
        <v>44392</v>
      </c>
      <c r="AB137" s="4"/>
      <c r="AC137" s="41"/>
      <c r="AD137" s="150">
        <f>[2]Plan1!$A237</f>
        <v>44081</v>
      </c>
      <c r="AE137" s="32" t="str">
        <f>[2]Plan1!$C237</f>
        <v>Independência do Brasil</v>
      </c>
      <c r="AG137" s="20"/>
      <c r="AH137" s="62">
        <f t="shared" si="73"/>
        <v>44242</v>
      </c>
      <c r="AI137" s="62">
        <f t="shared" si="69"/>
        <v>44239</v>
      </c>
      <c r="AJ137" s="62">
        <f t="shared" si="70"/>
        <v>44244</v>
      </c>
      <c r="AK137" s="62">
        <f t="shared" si="71"/>
        <v>44270</v>
      </c>
      <c r="AL137" s="20">
        <f t="shared" si="72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3"/>
      <c r="BB137" s="1"/>
      <c r="BC137" s="1"/>
      <c r="BD137" s="1"/>
      <c r="BE137" s="1"/>
      <c r="BF137" s="1"/>
      <c r="BG137" s="1"/>
      <c r="BH137" s="1"/>
      <c r="BI137" s="1"/>
      <c r="BJ137" s="1"/>
      <c r="BK137" s="4"/>
      <c r="BL137" s="20"/>
      <c r="BM137" s="20"/>
      <c r="BN137" s="32"/>
      <c r="BO137" s="20"/>
      <c r="BP137" s="1"/>
      <c r="BQ137" s="20"/>
    </row>
    <row r="138" spans="1:69" x14ac:dyDescent="0.15">
      <c r="A138" s="138">
        <f t="shared" si="56"/>
        <v>43789</v>
      </c>
      <c r="B138" s="148">
        <f t="shared" ref="B138:B201" si="74">(P138+X138)</f>
        <v>1013.1759171</v>
      </c>
      <c r="C138" s="139">
        <f t="shared" si="57"/>
        <v>1000</v>
      </c>
      <c r="D138" s="140">
        <f t="shared" si="58"/>
        <v>5233.07</v>
      </c>
      <c r="E138" s="124">
        <f>IF(K138=1,VLOOKUP(A137,[1]Plan1!$BO$80:$BQ$314,3),E137)</f>
        <v>5259.76</v>
      </c>
      <c r="F138" s="141">
        <f t="shared" si="59"/>
        <v>43788</v>
      </c>
      <c r="G138" s="142">
        <f t="shared" ref="G138:G201" si="75">(E138/D138)-1</f>
        <v>5.1002566371174396E-3</v>
      </c>
      <c r="H138" s="141">
        <f t="shared" si="60"/>
        <v>43815</v>
      </c>
      <c r="I138" s="141">
        <f t="shared" ref="I138:I201" si="76">IF(A138&gt;I137,H138,I137)</f>
        <v>43815</v>
      </c>
      <c r="J138" s="125">
        <f t="shared" si="61"/>
        <v>20</v>
      </c>
      <c r="K138" s="125">
        <f t="shared" si="67"/>
        <v>2</v>
      </c>
      <c r="L138" s="139">
        <f t="shared" ref="L138:L201" si="77">TRUNC((E138/D138)^TRUNC((K138/J138),9),8)</f>
        <v>1.0005088499999999</v>
      </c>
      <c r="M138" s="143">
        <f t="shared" si="68"/>
        <v>1.0010004100000001</v>
      </c>
      <c r="N138" s="143">
        <f t="shared" si="64"/>
        <v>1.0021979741004219</v>
      </c>
      <c r="O138" s="139">
        <f t="shared" si="66"/>
        <v>1.0027079400000001</v>
      </c>
      <c r="P138" s="139">
        <f t="shared" ref="P138:P201" si="78">TRUNC(C138*O138,8)</f>
        <v>1002.70794</v>
      </c>
      <c r="Q138" s="144">
        <f t="shared" ref="Q138:Q201" si="79">IF(VLOOKUP(A138,AD$10:AK$114,8)=VLOOKUP(A137,AD$10:AK$114,8),0,VLOOKUP(A138,AD$10:AK$114,8))</f>
        <v>0</v>
      </c>
      <c r="R138" s="145">
        <f t="shared" ref="R138:R201" si="80">IF(Q138&gt;0,VLOOKUP($A138,$AD$10:$AI$114,6),0)</f>
        <v>0</v>
      </c>
      <c r="S138" s="139">
        <f t="shared" ref="S138:S201" si="81">IF(R138&gt;0,TRUNC(R138*P138,8),0)</f>
        <v>0</v>
      </c>
      <c r="T138" s="146">
        <f t="shared" si="62"/>
        <v>3.5999999999999997E-2</v>
      </c>
      <c r="U138" s="144">
        <f t="shared" si="65"/>
        <v>74</v>
      </c>
      <c r="V138" s="144">
        <v>252</v>
      </c>
      <c r="W138" s="143">
        <f t="shared" ref="W138:W201" si="82">ROUND((1+T138)^TRUNC((U138/V138),9),9)</f>
        <v>1.010439707</v>
      </c>
      <c r="X138" s="139">
        <f t="shared" ref="X138:X201" si="83">TRUNC((P138*(W138-1)),8)</f>
        <v>10.467977100000001</v>
      </c>
      <c r="Y138" s="124">
        <f t="shared" ref="Y138:Y201" si="84">IF(Q138&gt;0,S138+X138,0)</f>
        <v>0</v>
      </c>
      <c r="Z138" s="147" t="s">
        <v>64</v>
      </c>
      <c r="AA138" s="141">
        <f t="shared" si="63"/>
        <v>44392</v>
      </c>
      <c r="AB138" s="4"/>
      <c r="AC138" s="41"/>
      <c r="AD138" s="150">
        <f>[2]Plan1!$A238</f>
        <v>44116</v>
      </c>
      <c r="AE138" s="32" t="str">
        <f>[2]Plan1!$C238</f>
        <v>Nossa Sr.a Aparecida - Padroeira do Brasil</v>
      </c>
      <c r="AG138" s="20"/>
      <c r="AH138" s="62">
        <f t="shared" si="73"/>
        <v>44270</v>
      </c>
      <c r="AI138" s="62">
        <f t="shared" si="69"/>
        <v>44267</v>
      </c>
      <c r="AJ138" s="62">
        <f t="shared" si="70"/>
        <v>44270</v>
      </c>
      <c r="AK138" s="62">
        <f t="shared" si="71"/>
        <v>44301</v>
      </c>
      <c r="AL138" s="20">
        <f t="shared" si="72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3"/>
      <c r="BB138" s="1"/>
      <c r="BC138" s="1"/>
      <c r="BD138" s="1"/>
      <c r="BE138" s="1"/>
      <c r="BF138" s="1"/>
      <c r="BG138" s="1"/>
      <c r="BH138" s="1"/>
      <c r="BI138" s="1"/>
      <c r="BJ138" s="1"/>
      <c r="BK138" s="4"/>
      <c r="BL138" s="20"/>
      <c r="BM138" s="20"/>
      <c r="BN138" s="32"/>
      <c r="BO138" s="20"/>
      <c r="BP138" s="1"/>
      <c r="BQ138" s="20"/>
    </row>
    <row r="139" spans="1:69" x14ac:dyDescent="0.15">
      <c r="A139" s="138">
        <f t="shared" ref="A139:A202" si="85">(A138+1)</f>
        <v>43790</v>
      </c>
      <c r="B139" s="148">
        <f t="shared" si="74"/>
        <v>1013.57591138</v>
      </c>
      <c r="C139" s="139">
        <f t="shared" ref="C139:C202" si="86">TRUNC(IF(Q138&gt;0,VLOOKUP(A138,$AD$12:$AE$114,2),C138),8)</f>
        <v>1000</v>
      </c>
      <c r="D139" s="140">
        <f t="shared" ref="D139:D202" si="87">IF(E139=E138,D138,E138)</f>
        <v>5233.07</v>
      </c>
      <c r="E139" s="124">
        <f>IF(K139=1,VLOOKUP(A138,[1]Plan1!$BO$80:$BQ$314,3),E138)</f>
        <v>5259.76</v>
      </c>
      <c r="F139" s="141">
        <f t="shared" ref="F139:F202" si="88">IF(D139=D138,F138,A139)</f>
        <v>43788</v>
      </c>
      <c r="G139" s="142">
        <f t="shared" si="75"/>
        <v>5.1002566371174396E-3</v>
      </c>
      <c r="H139" s="141">
        <f t="shared" ref="H139:H202" si="89">IF(DAY(A139)=15,VLOOKUP(A139,AH$118:AM$450,4),H138)</f>
        <v>43815</v>
      </c>
      <c r="I139" s="141">
        <f t="shared" si="76"/>
        <v>43815</v>
      </c>
      <c r="J139" s="125">
        <f t="shared" ref="J139:J202" si="90">IF(I139=I138,J138,NETWORKDAYS(I138,I139,$AD$118:$AD$502)-1)</f>
        <v>20</v>
      </c>
      <c r="K139" s="125">
        <f t="shared" si="67"/>
        <v>3</v>
      </c>
      <c r="L139" s="139">
        <f t="shared" si="77"/>
        <v>1.00076338</v>
      </c>
      <c r="M139" s="143">
        <f t="shared" si="68"/>
        <v>1.0010004100000001</v>
      </c>
      <c r="N139" s="143">
        <f t="shared" si="64"/>
        <v>1.0021979741004219</v>
      </c>
      <c r="O139" s="139">
        <f t="shared" si="66"/>
        <v>1.0029630300000001</v>
      </c>
      <c r="P139" s="139">
        <f t="shared" si="78"/>
        <v>1002.96303</v>
      </c>
      <c r="Q139" s="144">
        <f t="shared" si="79"/>
        <v>0</v>
      </c>
      <c r="R139" s="145">
        <f t="shared" si="80"/>
        <v>0</v>
      </c>
      <c r="S139" s="139">
        <f t="shared" si="81"/>
        <v>0</v>
      </c>
      <c r="T139" s="146">
        <f t="shared" ref="T139:T202" si="91">(T138)</f>
        <v>3.5999999999999997E-2</v>
      </c>
      <c r="U139" s="144">
        <f t="shared" si="65"/>
        <v>75</v>
      </c>
      <c r="V139" s="144">
        <v>252</v>
      </c>
      <c r="W139" s="143">
        <f t="shared" si="82"/>
        <v>1.0105815279999999</v>
      </c>
      <c r="X139" s="139">
        <f t="shared" si="83"/>
        <v>10.612881379999999</v>
      </c>
      <c r="Y139" s="124">
        <f t="shared" si="84"/>
        <v>0</v>
      </c>
      <c r="Z139" s="147" t="s">
        <v>64</v>
      </c>
      <c r="AA139" s="141">
        <f t="shared" ref="AA139:AA202" si="92">IF(Q138&gt;0,VLOOKUP(A138,$AD$10:$AL$114,9),AA138)</f>
        <v>44392</v>
      </c>
      <c r="AB139" s="4"/>
      <c r="AC139" s="41"/>
      <c r="AD139" s="150">
        <f>[2]Plan1!$A239</f>
        <v>44137</v>
      </c>
      <c r="AE139" s="32" t="str">
        <f>[2]Plan1!$C239</f>
        <v>Finados</v>
      </c>
      <c r="AG139" s="20"/>
      <c r="AH139" s="62">
        <f t="shared" si="73"/>
        <v>44301</v>
      </c>
      <c r="AI139" s="62">
        <f t="shared" si="69"/>
        <v>44300</v>
      </c>
      <c r="AJ139" s="62">
        <f t="shared" si="70"/>
        <v>44301</v>
      </c>
      <c r="AK139" s="62">
        <f t="shared" si="71"/>
        <v>44333</v>
      </c>
      <c r="AL139" s="20">
        <f t="shared" si="72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3"/>
      <c r="BB139" s="1"/>
      <c r="BC139" s="1"/>
      <c r="BD139" s="1"/>
      <c r="BE139" s="1"/>
      <c r="BF139" s="1"/>
      <c r="BG139" s="1"/>
      <c r="BH139" s="1"/>
      <c r="BI139" s="1"/>
      <c r="BJ139" s="1"/>
      <c r="BK139" s="4"/>
      <c r="BL139" s="20"/>
      <c r="BM139" s="20"/>
      <c r="BN139" s="32"/>
      <c r="BO139" s="20"/>
      <c r="BP139" s="1"/>
      <c r="BQ139" s="20"/>
    </row>
    <row r="140" spans="1:69" x14ac:dyDescent="0.15">
      <c r="A140" s="138">
        <f t="shared" si="85"/>
        <v>43791</v>
      </c>
      <c r="B140" s="148">
        <f t="shared" si="74"/>
        <v>1013.97605873</v>
      </c>
      <c r="C140" s="139">
        <f t="shared" si="86"/>
        <v>1000</v>
      </c>
      <c r="D140" s="140">
        <f t="shared" si="87"/>
        <v>5233.07</v>
      </c>
      <c r="E140" s="124">
        <f>IF(K140=1,VLOOKUP(A139,[1]Plan1!$BO$80:$BQ$314,3),E139)</f>
        <v>5259.76</v>
      </c>
      <c r="F140" s="141">
        <f t="shared" si="88"/>
        <v>43788</v>
      </c>
      <c r="G140" s="142">
        <f t="shared" si="75"/>
        <v>5.1002566371174396E-3</v>
      </c>
      <c r="H140" s="141">
        <f t="shared" si="89"/>
        <v>43815</v>
      </c>
      <c r="I140" s="141">
        <f t="shared" si="76"/>
        <v>43815</v>
      </c>
      <c r="J140" s="125">
        <f t="shared" si="90"/>
        <v>20</v>
      </c>
      <c r="K140" s="125">
        <f t="shared" si="67"/>
        <v>4</v>
      </c>
      <c r="L140" s="139">
        <f t="shared" si="77"/>
        <v>1.0010179699999999</v>
      </c>
      <c r="M140" s="143">
        <f t="shared" si="68"/>
        <v>1.0010004100000001</v>
      </c>
      <c r="N140" s="143">
        <f t="shared" si="64"/>
        <v>1.0021979741004219</v>
      </c>
      <c r="O140" s="139">
        <f t="shared" si="66"/>
        <v>1.00321818</v>
      </c>
      <c r="P140" s="139">
        <f t="shared" si="78"/>
        <v>1003.21818</v>
      </c>
      <c r="Q140" s="144">
        <f t="shared" si="79"/>
        <v>0</v>
      </c>
      <c r="R140" s="145">
        <f t="shared" si="80"/>
        <v>0</v>
      </c>
      <c r="S140" s="139">
        <f t="shared" si="81"/>
        <v>0</v>
      </c>
      <c r="T140" s="146">
        <f t="shared" si="91"/>
        <v>3.5999999999999997E-2</v>
      </c>
      <c r="U140" s="144">
        <f t="shared" si="65"/>
        <v>76</v>
      </c>
      <c r="V140" s="144">
        <v>252</v>
      </c>
      <c r="W140" s="143">
        <f t="shared" si="82"/>
        <v>1.0107233689999999</v>
      </c>
      <c r="X140" s="139">
        <f t="shared" si="83"/>
        <v>10.75787873</v>
      </c>
      <c r="Y140" s="124">
        <f t="shared" si="84"/>
        <v>0</v>
      </c>
      <c r="Z140" s="147" t="s">
        <v>64</v>
      </c>
      <c r="AA140" s="141">
        <f t="shared" si="92"/>
        <v>44392</v>
      </c>
      <c r="AB140" s="4"/>
      <c r="AC140" s="41"/>
      <c r="AD140" s="150">
        <f>[2]Plan1!$A240</f>
        <v>44150</v>
      </c>
      <c r="AE140" s="32" t="str">
        <f>[2]Plan1!$C240</f>
        <v>Proclamação da República</v>
      </c>
      <c r="AG140" s="20"/>
      <c r="AH140" s="62">
        <f t="shared" si="73"/>
        <v>44331</v>
      </c>
      <c r="AI140" s="62">
        <f t="shared" si="69"/>
        <v>44330</v>
      </c>
      <c r="AJ140" s="62">
        <f t="shared" si="70"/>
        <v>44333</v>
      </c>
      <c r="AK140" s="62">
        <f t="shared" si="71"/>
        <v>44362</v>
      </c>
      <c r="AL140" s="20">
        <f t="shared" si="72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3"/>
      <c r="BB140" s="1"/>
      <c r="BC140" s="1"/>
      <c r="BD140" s="1"/>
      <c r="BE140" s="1"/>
      <c r="BF140" s="1"/>
      <c r="BG140" s="1"/>
      <c r="BH140" s="1"/>
      <c r="BI140" s="1"/>
      <c r="BJ140" s="1"/>
      <c r="BK140" s="4"/>
      <c r="BL140" s="20"/>
      <c r="BM140" s="20"/>
      <c r="BN140" s="32"/>
      <c r="BO140" s="20"/>
      <c r="BP140" s="1"/>
      <c r="BQ140" s="20"/>
    </row>
    <row r="141" spans="1:69" x14ac:dyDescent="0.15">
      <c r="A141" s="138">
        <f t="shared" si="85"/>
        <v>43792</v>
      </c>
      <c r="B141" s="148">
        <f t="shared" si="74"/>
        <v>1014.3763692799999</v>
      </c>
      <c r="C141" s="139">
        <f t="shared" si="86"/>
        <v>1000</v>
      </c>
      <c r="D141" s="140">
        <f t="shared" si="87"/>
        <v>5233.07</v>
      </c>
      <c r="E141" s="124">
        <f>IF(K141=1,VLOOKUP(A140,[1]Plan1!$BO$80:$BQ$314,3),E140)</f>
        <v>5259.76</v>
      </c>
      <c r="F141" s="141">
        <f t="shared" si="88"/>
        <v>43788</v>
      </c>
      <c r="G141" s="142">
        <f t="shared" si="75"/>
        <v>5.1002566371174396E-3</v>
      </c>
      <c r="H141" s="141">
        <f t="shared" si="89"/>
        <v>43815</v>
      </c>
      <c r="I141" s="141">
        <f t="shared" si="76"/>
        <v>43815</v>
      </c>
      <c r="J141" s="125">
        <f t="shared" si="90"/>
        <v>20</v>
      </c>
      <c r="K141" s="125">
        <f t="shared" si="67"/>
        <v>5</v>
      </c>
      <c r="L141" s="139">
        <f t="shared" si="77"/>
        <v>1.0012726300000001</v>
      </c>
      <c r="M141" s="143">
        <f t="shared" si="68"/>
        <v>1.0010004100000001</v>
      </c>
      <c r="N141" s="143">
        <f t="shared" si="64"/>
        <v>1.0021979741004219</v>
      </c>
      <c r="O141" s="139">
        <f t="shared" si="66"/>
        <v>1.0034734000000001</v>
      </c>
      <c r="P141" s="139">
        <f t="shared" si="78"/>
        <v>1003.4734</v>
      </c>
      <c r="Q141" s="144">
        <f t="shared" si="79"/>
        <v>0</v>
      </c>
      <c r="R141" s="145">
        <f t="shared" si="80"/>
        <v>0</v>
      </c>
      <c r="S141" s="139">
        <f t="shared" si="81"/>
        <v>0</v>
      </c>
      <c r="T141" s="146">
        <f t="shared" si="91"/>
        <v>3.5999999999999997E-2</v>
      </c>
      <c r="U141" s="144">
        <f t="shared" si="65"/>
        <v>77</v>
      </c>
      <c r="V141" s="144">
        <v>252</v>
      </c>
      <c r="W141" s="143">
        <f t="shared" si="82"/>
        <v>1.0108652300000001</v>
      </c>
      <c r="X141" s="139">
        <f t="shared" si="83"/>
        <v>10.902969280000001</v>
      </c>
      <c r="Y141" s="124">
        <f t="shared" si="84"/>
        <v>0</v>
      </c>
      <c r="Z141" s="147" t="s">
        <v>64</v>
      </c>
      <c r="AA141" s="141">
        <f t="shared" si="92"/>
        <v>44392</v>
      </c>
      <c r="AB141" s="4"/>
      <c r="AC141" s="41"/>
      <c r="AD141" s="150">
        <f>[2]Plan1!$A241</f>
        <v>44190</v>
      </c>
      <c r="AE141" s="32" t="str">
        <f>[2]Plan1!$C241</f>
        <v>Natal</v>
      </c>
      <c r="AG141" s="20"/>
      <c r="AH141" s="62">
        <f t="shared" si="73"/>
        <v>44362</v>
      </c>
      <c r="AI141" s="62">
        <f t="shared" si="69"/>
        <v>44361</v>
      </c>
      <c r="AJ141" s="62">
        <f t="shared" si="70"/>
        <v>44362</v>
      </c>
      <c r="AK141" s="62">
        <f t="shared" si="71"/>
        <v>44392</v>
      </c>
      <c r="AL141" s="20">
        <f t="shared" si="72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3"/>
      <c r="BB141" s="1"/>
      <c r="BC141" s="1"/>
      <c r="BD141" s="1"/>
      <c r="BE141" s="1"/>
      <c r="BF141" s="1"/>
      <c r="BG141" s="1"/>
      <c r="BH141" s="1"/>
      <c r="BI141" s="1"/>
      <c r="BJ141" s="1"/>
      <c r="BK141" s="4"/>
      <c r="BL141" s="20"/>
      <c r="BM141" s="20"/>
      <c r="BN141" s="32"/>
      <c r="BO141" s="20"/>
      <c r="BP141" s="1"/>
      <c r="BQ141" s="20"/>
    </row>
    <row r="142" spans="1:69" x14ac:dyDescent="0.15">
      <c r="A142" s="138">
        <f t="shared" si="85"/>
        <v>43793</v>
      </c>
      <c r="B142" s="148">
        <f t="shared" si="74"/>
        <v>1014.3763692799999</v>
      </c>
      <c r="C142" s="139">
        <f t="shared" si="86"/>
        <v>1000</v>
      </c>
      <c r="D142" s="140">
        <f t="shared" si="87"/>
        <v>5233.07</v>
      </c>
      <c r="E142" s="124">
        <f>IF(K142=1,VLOOKUP(A141,[1]Plan1!$BO$80:$BQ$314,3),E141)</f>
        <v>5259.76</v>
      </c>
      <c r="F142" s="141">
        <f t="shared" si="88"/>
        <v>43788</v>
      </c>
      <c r="G142" s="142">
        <f t="shared" si="75"/>
        <v>5.1002566371174396E-3</v>
      </c>
      <c r="H142" s="141">
        <f t="shared" si="89"/>
        <v>43815</v>
      </c>
      <c r="I142" s="141">
        <f t="shared" si="76"/>
        <v>43815</v>
      </c>
      <c r="J142" s="125">
        <f t="shared" si="90"/>
        <v>20</v>
      </c>
      <c r="K142" s="125">
        <f t="shared" si="67"/>
        <v>5</v>
      </c>
      <c r="L142" s="139">
        <f t="shared" si="77"/>
        <v>1.0012726300000001</v>
      </c>
      <c r="M142" s="143">
        <f t="shared" si="68"/>
        <v>1.0010004100000001</v>
      </c>
      <c r="N142" s="143">
        <f t="shared" si="64"/>
        <v>1.0021979741004219</v>
      </c>
      <c r="O142" s="139">
        <f t="shared" si="66"/>
        <v>1.0034734000000001</v>
      </c>
      <c r="P142" s="139">
        <f t="shared" si="78"/>
        <v>1003.4734</v>
      </c>
      <c r="Q142" s="144">
        <f t="shared" si="79"/>
        <v>0</v>
      </c>
      <c r="R142" s="145">
        <f t="shared" si="80"/>
        <v>0</v>
      </c>
      <c r="S142" s="139">
        <f t="shared" si="81"/>
        <v>0</v>
      </c>
      <c r="T142" s="146">
        <f t="shared" si="91"/>
        <v>3.5999999999999997E-2</v>
      </c>
      <c r="U142" s="144">
        <f t="shared" si="65"/>
        <v>77</v>
      </c>
      <c r="V142" s="144">
        <v>252</v>
      </c>
      <c r="W142" s="143">
        <f t="shared" si="82"/>
        <v>1.0108652300000001</v>
      </c>
      <c r="X142" s="139">
        <f t="shared" si="83"/>
        <v>10.902969280000001</v>
      </c>
      <c r="Y142" s="124">
        <f t="shared" si="84"/>
        <v>0</v>
      </c>
      <c r="Z142" s="147" t="s">
        <v>64</v>
      </c>
      <c r="AA142" s="141">
        <f t="shared" si="92"/>
        <v>44392</v>
      </c>
      <c r="AB142" s="4"/>
      <c r="AC142" s="41"/>
      <c r="AD142" s="150">
        <f>[2]Plan1!$A242</f>
        <v>44197</v>
      </c>
      <c r="AE142" s="32" t="str">
        <f>[2]Plan1!$C242</f>
        <v>Confraternização Universal</v>
      </c>
      <c r="AG142" s="27">
        <v>1</v>
      </c>
      <c r="AH142" s="62">
        <f t="shared" si="73"/>
        <v>44392</v>
      </c>
      <c r="AI142" s="62">
        <f t="shared" si="69"/>
        <v>44391</v>
      </c>
      <c r="AJ142" s="62">
        <f t="shared" si="70"/>
        <v>44392</v>
      </c>
      <c r="AK142" s="62">
        <f t="shared" si="71"/>
        <v>44424</v>
      </c>
      <c r="AL142" s="20">
        <f t="shared" si="72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3"/>
      <c r="BB142" s="1"/>
      <c r="BC142" s="1"/>
      <c r="BD142" s="1"/>
      <c r="BE142" s="1"/>
      <c r="BF142" s="1"/>
      <c r="BG142" s="1"/>
      <c r="BH142" s="1"/>
      <c r="BI142" s="1"/>
      <c r="BJ142" s="1"/>
      <c r="BK142" s="4"/>
      <c r="BL142" s="20"/>
      <c r="BM142" s="20"/>
      <c r="BN142" s="32"/>
      <c r="BO142" s="20"/>
      <c r="BP142" s="1"/>
      <c r="BQ142" s="20"/>
    </row>
    <row r="143" spans="1:69" x14ac:dyDescent="0.15">
      <c r="A143" s="138">
        <f t="shared" si="85"/>
        <v>43794</v>
      </c>
      <c r="B143" s="148">
        <f t="shared" si="74"/>
        <v>1014.3763692799999</v>
      </c>
      <c r="C143" s="139">
        <f t="shared" si="86"/>
        <v>1000</v>
      </c>
      <c r="D143" s="140">
        <f t="shared" si="87"/>
        <v>5233.07</v>
      </c>
      <c r="E143" s="124">
        <f>IF(K143=1,VLOOKUP(A142,[1]Plan1!$BO$80:$BQ$314,3),E142)</f>
        <v>5259.76</v>
      </c>
      <c r="F143" s="141">
        <f t="shared" si="88"/>
        <v>43788</v>
      </c>
      <c r="G143" s="142">
        <f t="shared" si="75"/>
        <v>5.1002566371174396E-3</v>
      </c>
      <c r="H143" s="141">
        <f t="shared" si="89"/>
        <v>43815</v>
      </c>
      <c r="I143" s="141">
        <f t="shared" si="76"/>
        <v>43815</v>
      </c>
      <c r="J143" s="125">
        <f t="shared" si="90"/>
        <v>20</v>
      </c>
      <c r="K143" s="125">
        <f t="shared" si="67"/>
        <v>5</v>
      </c>
      <c r="L143" s="139">
        <f t="shared" si="77"/>
        <v>1.0012726300000001</v>
      </c>
      <c r="M143" s="143">
        <f t="shared" si="68"/>
        <v>1.0010004100000001</v>
      </c>
      <c r="N143" s="143">
        <f t="shared" si="64"/>
        <v>1.0021979741004219</v>
      </c>
      <c r="O143" s="139">
        <f t="shared" si="66"/>
        <v>1.0034734000000001</v>
      </c>
      <c r="P143" s="139">
        <f t="shared" si="78"/>
        <v>1003.4734</v>
      </c>
      <c r="Q143" s="144">
        <f t="shared" si="79"/>
        <v>0</v>
      </c>
      <c r="R143" s="145">
        <f t="shared" si="80"/>
        <v>0</v>
      </c>
      <c r="S143" s="139">
        <f t="shared" si="81"/>
        <v>0</v>
      </c>
      <c r="T143" s="146">
        <f t="shared" si="91"/>
        <v>3.5999999999999997E-2</v>
      </c>
      <c r="U143" s="144">
        <f t="shared" si="65"/>
        <v>77</v>
      </c>
      <c r="V143" s="144">
        <v>252</v>
      </c>
      <c r="W143" s="143">
        <f t="shared" si="82"/>
        <v>1.0108652300000001</v>
      </c>
      <c r="X143" s="139">
        <f t="shared" si="83"/>
        <v>10.902969280000001</v>
      </c>
      <c r="Y143" s="124">
        <f t="shared" si="84"/>
        <v>0</v>
      </c>
      <c r="Z143" s="147" t="s">
        <v>64</v>
      </c>
      <c r="AA143" s="141">
        <f t="shared" si="92"/>
        <v>44392</v>
      </c>
      <c r="AB143" s="4"/>
      <c r="AC143" s="41"/>
      <c r="AD143" s="150">
        <f>[2]Plan1!$A243</f>
        <v>44242</v>
      </c>
      <c r="AE143" s="32" t="str">
        <f>[2]Plan1!$C243</f>
        <v>Carnaval</v>
      </c>
      <c r="AG143" s="20"/>
      <c r="AH143" s="62">
        <f t="shared" si="73"/>
        <v>44423</v>
      </c>
      <c r="AI143" s="62">
        <f t="shared" si="69"/>
        <v>44421</v>
      </c>
      <c r="AJ143" s="62">
        <f t="shared" si="70"/>
        <v>44424</v>
      </c>
      <c r="AK143" s="62">
        <f t="shared" si="71"/>
        <v>44454</v>
      </c>
      <c r="AL143" s="20">
        <f t="shared" si="72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3"/>
      <c r="BB143" s="1"/>
      <c r="BC143" s="1"/>
      <c r="BD143" s="1"/>
      <c r="BE143" s="1"/>
      <c r="BF143" s="1"/>
      <c r="BG143" s="1"/>
      <c r="BH143" s="1"/>
      <c r="BI143" s="1"/>
      <c r="BJ143" s="1"/>
      <c r="BK143" s="4"/>
      <c r="BL143" s="20"/>
      <c r="BM143" s="20"/>
      <c r="BN143" s="32"/>
      <c r="BO143" s="20"/>
      <c r="BP143" s="1"/>
      <c r="BQ143" s="20"/>
    </row>
    <row r="144" spans="1:69" x14ac:dyDescent="0.15">
      <c r="A144" s="138">
        <f t="shared" si="85"/>
        <v>43795</v>
      </c>
      <c r="B144" s="148">
        <f t="shared" si="74"/>
        <v>1014.77683199</v>
      </c>
      <c r="C144" s="139">
        <f t="shared" si="86"/>
        <v>1000</v>
      </c>
      <c r="D144" s="140">
        <f t="shared" si="87"/>
        <v>5233.07</v>
      </c>
      <c r="E144" s="124">
        <f>IF(K144=1,VLOOKUP(A143,[1]Plan1!$BO$80:$BQ$314,3),E143)</f>
        <v>5259.76</v>
      </c>
      <c r="F144" s="141">
        <f t="shared" si="88"/>
        <v>43788</v>
      </c>
      <c r="G144" s="142">
        <f t="shared" si="75"/>
        <v>5.1002566371174396E-3</v>
      </c>
      <c r="H144" s="141">
        <f t="shared" si="89"/>
        <v>43815</v>
      </c>
      <c r="I144" s="141">
        <f t="shared" si="76"/>
        <v>43815</v>
      </c>
      <c r="J144" s="125">
        <f t="shared" si="90"/>
        <v>20</v>
      </c>
      <c r="K144" s="125">
        <f t="shared" si="67"/>
        <v>6</v>
      </c>
      <c r="L144" s="139">
        <f t="shared" si="77"/>
        <v>1.0015273499999999</v>
      </c>
      <c r="M144" s="143">
        <f t="shared" si="68"/>
        <v>1.0010004100000001</v>
      </c>
      <c r="N144" s="143">
        <f t="shared" si="64"/>
        <v>1.0021979741004219</v>
      </c>
      <c r="O144" s="139">
        <f t="shared" si="66"/>
        <v>1.00372868</v>
      </c>
      <c r="P144" s="139">
        <f t="shared" si="78"/>
        <v>1003.7286800000001</v>
      </c>
      <c r="Q144" s="144">
        <f t="shared" si="79"/>
        <v>0</v>
      </c>
      <c r="R144" s="145">
        <f t="shared" si="80"/>
        <v>0</v>
      </c>
      <c r="S144" s="139">
        <f t="shared" si="81"/>
        <v>0</v>
      </c>
      <c r="T144" s="146">
        <f t="shared" si="91"/>
        <v>3.5999999999999997E-2</v>
      </c>
      <c r="U144" s="144">
        <f t="shared" si="65"/>
        <v>78</v>
      </c>
      <c r="V144" s="144">
        <v>252</v>
      </c>
      <c r="W144" s="143">
        <f t="shared" si="82"/>
        <v>1.01100711</v>
      </c>
      <c r="X144" s="139">
        <f t="shared" si="83"/>
        <v>11.048151989999999</v>
      </c>
      <c r="Y144" s="124">
        <f t="shared" si="84"/>
        <v>0</v>
      </c>
      <c r="Z144" s="147" t="s">
        <v>64</v>
      </c>
      <c r="AA144" s="141">
        <f t="shared" si="92"/>
        <v>44392</v>
      </c>
      <c r="AB144" s="4"/>
      <c r="AC144" s="41"/>
      <c r="AD144" s="150">
        <f>[2]Plan1!$A244</f>
        <v>44243</v>
      </c>
      <c r="AE144" s="32" t="str">
        <f>[2]Plan1!$C244</f>
        <v>Carnaval</v>
      </c>
      <c r="AG144" s="20"/>
      <c r="AH144" s="62">
        <f t="shared" si="73"/>
        <v>44454</v>
      </c>
      <c r="AI144" s="62">
        <f t="shared" si="69"/>
        <v>44453</v>
      </c>
      <c r="AJ144" s="62">
        <f t="shared" si="70"/>
        <v>44454</v>
      </c>
      <c r="AK144" s="62">
        <f t="shared" si="71"/>
        <v>44484</v>
      </c>
      <c r="AL144" s="20">
        <f t="shared" si="7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3"/>
      <c r="BB144" s="1"/>
      <c r="BC144" s="1"/>
      <c r="BD144" s="1"/>
      <c r="BE144" s="1"/>
      <c r="BF144" s="1"/>
      <c r="BG144" s="1"/>
      <c r="BH144" s="1"/>
      <c r="BI144" s="1"/>
      <c r="BJ144" s="1"/>
      <c r="BK144" s="4"/>
      <c r="BL144" s="20"/>
      <c r="BM144" s="20"/>
      <c r="BN144" s="32"/>
      <c r="BO144" s="20"/>
      <c r="BP144" s="1"/>
      <c r="BQ144" s="20"/>
    </row>
    <row r="145" spans="1:69" x14ac:dyDescent="0.15">
      <c r="A145" s="138">
        <f t="shared" si="85"/>
        <v>43796</v>
      </c>
      <c r="B145" s="148">
        <f t="shared" si="74"/>
        <v>1015.17744888</v>
      </c>
      <c r="C145" s="139">
        <f t="shared" si="86"/>
        <v>1000</v>
      </c>
      <c r="D145" s="140">
        <f t="shared" si="87"/>
        <v>5233.07</v>
      </c>
      <c r="E145" s="124">
        <f>IF(K145=1,VLOOKUP(A144,[1]Plan1!$BO$80:$BQ$314,3),E144)</f>
        <v>5259.76</v>
      </c>
      <c r="F145" s="141">
        <f t="shared" si="88"/>
        <v>43788</v>
      </c>
      <c r="G145" s="142">
        <f t="shared" si="75"/>
        <v>5.1002566371174396E-3</v>
      </c>
      <c r="H145" s="141">
        <f t="shared" si="89"/>
        <v>43815</v>
      </c>
      <c r="I145" s="141">
        <f t="shared" si="76"/>
        <v>43815</v>
      </c>
      <c r="J145" s="125">
        <f t="shared" si="90"/>
        <v>20</v>
      </c>
      <c r="K145" s="125">
        <f t="shared" si="67"/>
        <v>7</v>
      </c>
      <c r="L145" s="139">
        <f t="shared" si="77"/>
        <v>1.00178213</v>
      </c>
      <c r="M145" s="143">
        <f t="shared" si="68"/>
        <v>1.0010004100000001</v>
      </c>
      <c r="N145" s="143">
        <f t="shared" si="64"/>
        <v>1.0021979741004219</v>
      </c>
      <c r="O145" s="139">
        <f t="shared" si="66"/>
        <v>1.0039840200000001</v>
      </c>
      <c r="P145" s="139">
        <f t="shared" si="78"/>
        <v>1003.98402</v>
      </c>
      <c r="Q145" s="144">
        <f t="shared" si="79"/>
        <v>0</v>
      </c>
      <c r="R145" s="145">
        <f t="shared" si="80"/>
        <v>0</v>
      </c>
      <c r="S145" s="139">
        <f t="shared" si="81"/>
        <v>0</v>
      </c>
      <c r="T145" s="146">
        <f t="shared" si="91"/>
        <v>3.5999999999999997E-2</v>
      </c>
      <c r="U145" s="144">
        <f t="shared" si="65"/>
        <v>79</v>
      </c>
      <c r="V145" s="144">
        <v>252</v>
      </c>
      <c r="W145" s="143">
        <f t="shared" si="82"/>
        <v>1.0111490110000001</v>
      </c>
      <c r="X145" s="139">
        <f t="shared" si="83"/>
        <v>11.193428880000001</v>
      </c>
      <c r="Y145" s="124">
        <f t="shared" si="84"/>
        <v>0</v>
      </c>
      <c r="Z145" s="147" t="s">
        <v>64</v>
      </c>
      <c r="AA145" s="141">
        <f t="shared" si="92"/>
        <v>44392</v>
      </c>
      <c r="AB145" s="4"/>
      <c r="AC145" s="41"/>
      <c r="AD145" s="150">
        <f>[2]Plan1!$A245</f>
        <v>44288</v>
      </c>
      <c r="AE145" s="32" t="str">
        <f>[2]Plan1!$C245</f>
        <v>Paixão de Cristo</v>
      </c>
      <c r="AG145" s="20"/>
      <c r="AH145" s="62">
        <f t="shared" si="73"/>
        <v>44484</v>
      </c>
      <c r="AI145" s="62">
        <f t="shared" si="69"/>
        <v>44483</v>
      </c>
      <c r="AJ145" s="62">
        <f t="shared" si="70"/>
        <v>44484</v>
      </c>
      <c r="AK145" s="62">
        <f t="shared" si="71"/>
        <v>44516</v>
      </c>
      <c r="AL145" s="20">
        <f t="shared" si="72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3"/>
      <c r="BB145" s="1"/>
      <c r="BC145" s="1"/>
      <c r="BD145" s="1"/>
      <c r="BE145" s="1"/>
      <c r="BF145" s="1"/>
      <c r="BG145" s="1"/>
      <c r="BH145" s="1"/>
      <c r="BI145" s="1"/>
      <c r="BJ145" s="1"/>
      <c r="BK145" s="4"/>
      <c r="BL145" s="20"/>
      <c r="BM145" s="20"/>
      <c r="BN145" s="32"/>
      <c r="BO145" s="20"/>
      <c r="BP145" s="1"/>
      <c r="BQ145" s="20"/>
    </row>
    <row r="146" spans="1:69" x14ac:dyDescent="0.15">
      <c r="A146" s="138">
        <f t="shared" si="85"/>
        <v>43797</v>
      </c>
      <c r="B146" s="148">
        <f t="shared" si="74"/>
        <v>1015.5782281099999</v>
      </c>
      <c r="C146" s="139">
        <f t="shared" si="86"/>
        <v>1000</v>
      </c>
      <c r="D146" s="140">
        <f t="shared" si="87"/>
        <v>5233.07</v>
      </c>
      <c r="E146" s="124">
        <f>IF(K146=1,VLOOKUP(A145,[1]Plan1!$BO$80:$BQ$314,3),E145)</f>
        <v>5259.76</v>
      </c>
      <c r="F146" s="141">
        <f t="shared" si="88"/>
        <v>43788</v>
      </c>
      <c r="G146" s="142">
        <f t="shared" si="75"/>
        <v>5.1002566371174396E-3</v>
      </c>
      <c r="H146" s="141">
        <f t="shared" si="89"/>
        <v>43815</v>
      </c>
      <c r="I146" s="141">
        <f t="shared" si="76"/>
        <v>43815</v>
      </c>
      <c r="J146" s="125">
        <f t="shared" si="90"/>
        <v>20</v>
      </c>
      <c r="K146" s="125">
        <f t="shared" si="67"/>
        <v>8</v>
      </c>
      <c r="L146" s="139">
        <f t="shared" si="77"/>
        <v>1.00203698</v>
      </c>
      <c r="M146" s="143">
        <f t="shared" si="68"/>
        <v>1.0010004100000001</v>
      </c>
      <c r="N146" s="143">
        <f t="shared" si="64"/>
        <v>1.0021979741004219</v>
      </c>
      <c r="O146" s="139">
        <f t="shared" si="66"/>
        <v>1.0042394299999999</v>
      </c>
      <c r="P146" s="139">
        <f t="shared" si="78"/>
        <v>1004.23943</v>
      </c>
      <c r="Q146" s="144">
        <f t="shared" si="79"/>
        <v>0</v>
      </c>
      <c r="R146" s="145">
        <f t="shared" si="80"/>
        <v>0</v>
      </c>
      <c r="S146" s="139">
        <f t="shared" si="81"/>
        <v>0</v>
      </c>
      <c r="T146" s="146">
        <f t="shared" si="91"/>
        <v>3.5999999999999997E-2</v>
      </c>
      <c r="U146" s="144">
        <f t="shared" si="65"/>
        <v>80</v>
      </c>
      <c r="V146" s="144">
        <v>252</v>
      </c>
      <c r="W146" s="143">
        <f t="shared" si="82"/>
        <v>1.011290931</v>
      </c>
      <c r="X146" s="139">
        <f t="shared" si="83"/>
        <v>11.338798110000001</v>
      </c>
      <c r="Y146" s="124">
        <f t="shared" si="84"/>
        <v>0</v>
      </c>
      <c r="Z146" s="147" t="s">
        <v>64</v>
      </c>
      <c r="AA146" s="141">
        <f t="shared" si="92"/>
        <v>44392</v>
      </c>
      <c r="AB146" s="4"/>
      <c r="AC146" s="41"/>
      <c r="AD146" s="150">
        <f>[2]Plan1!$A246</f>
        <v>44307</v>
      </c>
      <c r="AE146" s="32" t="str">
        <f>[2]Plan1!$C246</f>
        <v>Tiradentes</v>
      </c>
      <c r="AG146" s="20"/>
      <c r="AH146" s="62">
        <f t="shared" si="73"/>
        <v>44515</v>
      </c>
      <c r="AI146" s="62">
        <f t="shared" si="69"/>
        <v>44512</v>
      </c>
      <c r="AJ146" s="62">
        <f t="shared" si="70"/>
        <v>44516</v>
      </c>
      <c r="AK146" s="62">
        <f t="shared" si="71"/>
        <v>44545</v>
      </c>
      <c r="AL146" s="20">
        <f t="shared" si="72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3"/>
      <c r="BB146" s="1"/>
      <c r="BC146" s="1"/>
      <c r="BD146" s="1"/>
      <c r="BE146" s="1"/>
      <c r="BF146" s="1"/>
      <c r="BG146" s="1"/>
      <c r="BH146" s="1"/>
      <c r="BI146" s="1"/>
      <c r="BJ146" s="1"/>
      <c r="BK146" s="4"/>
      <c r="BL146" s="20"/>
      <c r="BM146" s="20"/>
      <c r="BN146" s="32"/>
      <c r="BO146" s="20"/>
      <c r="BP146" s="1"/>
      <c r="BQ146" s="20"/>
    </row>
    <row r="147" spans="1:69" x14ac:dyDescent="0.15">
      <c r="A147" s="138">
        <f t="shared" si="85"/>
        <v>43798</v>
      </c>
      <c r="B147" s="148">
        <f t="shared" si="74"/>
        <v>1015.97917173</v>
      </c>
      <c r="C147" s="139">
        <f t="shared" si="86"/>
        <v>1000</v>
      </c>
      <c r="D147" s="140">
        <f t="shared" si="87"/>
        <v>5233.07</v>
      </c>
      <c r="E147" s="124">
        <f>IF(K147=1,VLOOKUP(A146,[1]Plan1!$BO$80:$BQ$314,3),E146)</f>
        <v>5259.76</v>
      </c>
      <c r="F147" s="141">
        <f t="shared" si="88"/>
        <v>43788</v>
      </c>
      <c r="G147" s="142">
        <f t="shared" si="75"/>
        <v>5.1002566371174396E-3</v>
      </c>
      <c r="H147" s="141">
        <f t="shared" si="89"/>
        <v>43815</v>
      </c>
      <c r="I147" s="141">
        <f t="shared" si="76"/>
        <v>43815</v>
      </c>
      <c r="J147" s="125">
        <f t="shared" si="90"/>
        <v>20</v>
      </c>
      <c r="K147" s="125">
        <f t="shared" si="67"/>
        <v>9</v>
      </c>
      <c r="L147" s="139">
        <f t="shared" si="77"/>
        <v>1.0022918999999999</v>
      </c>
      <c r="M147" s="143">
        <f t="shared" si="68"/>
        <v>1.0010004100000001</v>
      </c>
      <c r="N147" s="143">
        <f t="shared" si="64"/>
        <v>1.0021979741004219</v>
      </c>
      <c r="O147" s="139">
        <f t="shared" si="66"/>
        <v>1.00449491</v>
      </c>
      <c r="P147" s="139">
        <f t="shared" si="78"/>
        <v>1004.49491</v>
      </c>
      <c r="Q147" s="144">
        <f t="shared" si="79"/>
        <v>0</v>
      </c>
      <c r="R147" s="145">
        <f t="shared" si="80"/>
        <v>0</v>
      </c>
      <c r="S147" s="139">
        <f t="shared" si="81"/>
        <v>0</v>
      </c>
      <c r="T147" s="146">
        <f t="shared" si="91"/>
        <v>3.5999999999999997E-2</v>
      </c>
      <c r="U147" s="144">
        <f t="shared" si="65"/>
        <v>81</v>
      </c>
      <c r="V147" s="144">
        <v>252</v>
      </c>
      <c r="W147" s="143">
        <f t="shared" si="82"/>
        <v>1.0114328720000001</v>
      </c>
      <c r="X147" s="139">
        <f t="shared" si="83"/>
        <v>11.48426173</v>
      </c>
      <c r="Y147" s="124">
        <f t="shared" si="84"/>
        <v>0</v>
      </c>
      <c r="Z147" s="147" t="s">
        <v>64</v>
      </c>
      <c r="AA147" s="141">
        <f t="shared" si="92"/>
        <v>44392</v>
      </c>
      <c r="AB147" s="4"/>
      <c r="AC147" s="41"/>
      <c r="AD147" s="150">
        <f>[2]Plan1!$A247</f>
        <v>44317</v>
      </c>
      <c r="AE147" s="32" t="str">
        <f>[2]Plan1!$C247</f>
        <v>Dia do Trabalho</v>
      </c>
      <c r="AG147" s="20"/>
      <c r="AH147" s="62">
        <f t="shared" si="73"/>
        <v>44545</v>
      </c>
      <c r="AI147" s="62">
        <f t="shared" si="69"/>
        <v>44544</v>
      </c>
      <c r="AJ147" s="62">
        <f t="shared" si="70"/>
        <v>44545</v>
      </c>
      <c r="AK147" s="62">
        <f t="shared" si="71"/>
        <v>44578</v>
      </c>
      <c r="AL147" s="20">
        <f t="shared" si="72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3"/>
      <c r="BB147" s="1"/>
      <c r="BC147" s="1"/>
      <c r="BD147" s="1"/>
      <c r="BE147" s="1"/>
      <c r="BF147" s="1"/>
      <c r="BG147" s="1"/>
      <c r="BH147" s="1"/>
      <c r="BI147" s="1"/>
      <c r="BJ147" s="1"/>
      <c r="BK147" s="4"/>
      <c r="BL147" s="20"/>
      <c r="BM147" s="20"/>
      <c r="BN147" s="32"/>
      <c r="BO147" s="20"/>
      <c r="BP147" s="1"/>
      <c r="BQ147" s="20"/>
    </row>
    <row r="148" spans="1:69" x14ac:dyDescent="0.15">
      <c r="A148" s="138">
        <f t="shared" si="85"/>
        <v>43799</v>
      </c>
      <c r="B148" s="148">
        <f t="shared" si="74"/>
        <v>1016.38026766</v>
      </c>
      <c r="C148" s="139">
        <f t="shared" si="86"/>
        <v>1000</v>
      </c>
      <c r="D148" s="140">
        <f t="shared" si="87"/>
        <v>5233.07</v>
      </c>
      <c r="E148" s="124">
        <f>IF(K148=1,VLOOKUP(A147,[1]Plan1!$BO$80:$BQ$314,3),E147)</f>
        <v>5259.76</v>
      </c>
      <c r="F148" s="141">
        <f t="shared" si="88"/>
        <v>43788</v>
      </c>
      <c r="G148" s="142">
        <f t="shared" si="75"/>
        <v>5.1002566371174396E-3</v>
      </c>
      <c r="H148" s="141">
        <f t="shared" si="89"/>
        <v>43815</v>
      </c>
      <c r="I148" s="141">
        <f t="shared" si="76"/>
        <v>43815</v>
      </c>
      <c r="J148" s="125">
        <f t="shared" si="90"/>
        <v>20</v>
      </c>
      <c r="K148" s="125">
        <f t="shared" si="67"/>
        <v>10</v>
      </c>
      <c r="L148" s="139">
        <f t="shared" si="77"/>
        <v>1.0025468799999999</v>
      </c>
      <c r="M148" s="143">
        <f t="shared" si="68"/>
        <v>1.0010004100000001</v>
      </c>
      <c r="N148" s="143">
        <f t="shared" si="64"/>
        <v>1.0021979741004219</v>
      </c>
      <c r="O148" s="139">
        <f t="shared" si="66"/>
        <v>1.00475045</v>
      </c>
      <c r="P148" s="139">
        <f t="shared" si="78"/>
        <v>1004.75045</v>
      </c>
      <c r="Q148" s="144">
        <f t="shared" si="79"/>
        <v>0</v>
      </c>
      <c r="R148" s="145">
        <f t="shared" si="80"/>
        <v>0</v>
      </c>
      <c r="S148" s="139">
        <f t="shared" si="81"/>
        <v>0</v>
      </c>
      <c r="T148" s="146">
        <f t="shared" si="91"/>
        <v>3.5999999999999997E-2</v>
      </c>
      <c r="U148" s="144">
        <f t="shared" si="65"/>
        <v>82</v>
      </c>
      <c r="V148" s="144">
        <v>252</v>
      </c>
      <c r="W148" s="143">
        <f t="shared" si="82"/>
        <v>1.011574832</v>
      </c>
      <c r="X148" s="139">
        <f t="shared" si="83"/>
        <v>11.629817660000001</v>
      </c>
      <c r="Y148" s="124">
        <f t="shared" si="84"/>
        <v>0</v>
      </c>
      <c r="Z148" s="147" t="s">
        <v>64</v>
      </c>
      <c r="AA148" s="141">
        <f t="shared" si="92"/>
        <v>44392</v>
      </c>
      <c r="AB148" s="4"/>
      <c r="AC148" s="41"/>
      <c r="AD148" s="150">
        <f>[2]Plan1!$A248</f>
        <v>44350</v>
      </c>
      <c r="AE148" s="32" t="str">
        <f>[2]Plan1!$C248</f>
        <v>Corpus Christi</v>
      </c>
      <c r="AG148" s="20">
        <v>2</v>
      </c>
      <c r="AH148" s="62">
        <f t="shared" si="73"/>
        <v>44576</v>
      </c>
      <c r="AI148" s="62">
        <f t="shared" si="69"/>
        <v>44575</v>
      </c>
      <c r="AJ148" s="62">
        <f t="shared" si="70"/>
        <v>44578</v>
      </c>
      <c r="AK148" s="62">
        <f t="shared" si="71"/>
        <v>44607</v>
      </c>
      <c r="AL148" s="20">
        <f t="shared" si="72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3"/>
      <c r="BB148" s="1"/>
      <c r="BC148" s="1"/>
      <c r="BD148" s="1"/>
      <c r="BE148" s="1"/>
      <c r="BF148" s="1"/>
      <c r="BG148" s="1"/>
      <c r="BH148" s="1"/>
      <c r="BI148" s="1"/>
      <c r="BJ148" s="1"/>
      <c r="BK148" s="4"/>
      <c r="BL148" s="20"/>
      <c r="BM148" s="20"/>
      <c r="BN148" s="32"/>
      <c r="BO148" s="20"/>
      <c r="BP148" s="1"/>
      <c r="BQ148" s="20"/>
    </row>
    <row r="149" spans="1:69" x14ac:dyDescent="0.15">
      <c r="A149" s="138">
        <f t="shared" si="85"/>
        <v>43800</v>
      </c>
      <c r="B149" s="148">
        <f t="shared" si="74"/>
        <v>1016.38026766</v>
      </c>
      <c r="C149" s="139">
        <f t="shared" si="86"/>
        <v>1000</v>
      </c>
      <c r="D149" s="140">
        <f t="shared" si="87"/>
        <v>5233.07</v>
      </c>
      <c r="E149" s="124">
        <f>IF(K149=1,VLOOKUP(A148,[1]Plan1!$BO$80:$BQ$314,3),E148)</f>
        <v>5259.76</v>
      </c>
      <c r="F149" s="141">
        <f t="shared" si="88"/>
        <v>43788</v>
      </c>
      <c r="G149" s="142">
        <f t="shared" si="75"/>
        <v>5.1002566371174396E-3</v>
      </c>
      <c r="H149" s="141">
        <f t="shared" si="89"/>
        <v>43815</v>
      </c>
      <c r="I149" s="141">
        <f t="shared" si="76"/>
        <v>43815</v>
      </c>
      <c r="J149" s="125">
        <f t="shared" si="90"/>
        <v>20</v>
      </c>
      <c r="K149" s="125">
        <f t="shared" si="67"/>
        <v>10</v>
      </c>
      <c r="L149" s="139">
        <f t="shared" si="77"/>
        <v>1.0025468799999999</v>
      </c>
      <c r="M149" s="143">
        <f t="shared" si="68"/>
        <v>1.0010004100000001</v>
      </c>
      <c r="N149" s="143">
        <f t="shared" si="64"/>
        <v>1.0021979741004219</v>
      </c>
      <c r="O149" s="139">
        <f t="shared" si="66"/>
        <v>1.00475045</v>
      </c>
      <c r="P149" s="139">
        <f t="shared" si="78"/>
        <v>1004.75045</v>
      </c>
      <c r="Q149" s="144">
        <f t="shared" si="79"/>
        <v>0</v>
      </c>
      <c r="R149" s="145">
        <f t="shared" si="80"/>
        <v>0</v>
      </c>
      <c r="S149" s="139">
        <f t="shared" si="81"/>
        <v>0</v>
      </c>
      <c r="T149" s="146">
        <f t="shared" si="91"/>
        <v>3.5999999999999997E-2</v>
      </c>
      <c r="U149" s="144">
        <f t="shared" si="65"/>
        <v>82</v>
      </c>
      <c r="V149" s="144">
        <v>252</v>
      </c>
      <c r="W149" s="143">
        <f t="shared" si="82"/>
        <v>1.011574832</v>
      </c>
      <c r="X149" s="139">
        <f t="shared" si="83"/>
        <v>11.629817660000001</v>
      </c>
      <c r="Y149" s="124">
        <f t="shared" si="84"/>
        <v>0</v>
      </c>
      <c r="Z149" s="147" t="s">
        <v>64</v>
      </c>
      <c r="AA149" s="141">
        <f t="shared" si="92"/>
        <v>44392</v>
      </c>
      <c r="AB149" s="4"/>
      <c r="AC149" s="41"/>
      <c r="AD149" s="150">
        <f>[2]Plan1!$A249</f>
        <v>44446</v>
      </c>
      <c r="AE149" s="32" t="str">
        <f>[2]Plan1!$C249</f>
        <v>Independência do Brasil</v>
      </c>
      <c r="AG149" s="20"/>
      <c r="AH149" s="62">
        <f t="shared" si="73"/>
        <v>44607</v>
      </c>
      <c r="AI149" s="62">
        <f t="shared" si="69"/>
        <v>44606</v>
      </c>
      <c r="AJ149" s="62">
        <f t="shared" si="70"/>
        <v>44607</v>
      </c>
      <c r="AK149" s="62">
        <f t="shared" si="71"/>
        <v>44635</v>
      </c>
      <c r="AL149" s="20">
        <f t="shared" si="72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3"/>
      <c r="BB149" s="1"/>
      <c r="BC149" s="1"/>
      <c r="BD149" s="1"/>
      <c r="BE149" s="1"/>
      <c r="BF149" s="1"/>
      <c r="BG149" s="1"/>
      <c r="BH149" s="1"/>
      <c r="BI149" s="1"/>
      <c r="BJ149" s="1"/>
      <c r="BK149" s="4"/>
      <c r="BL149" s="20"/>
      <c r="BM149" s="20"/>
      <c r="BN149" s="32"/>
      <c r="BO149" s="20"/>
      <c r="BP149" s="1"/>
      <c r="BQ149" s="20"/>
    </row>
    <row r="150" spans="1:69" x14ac:dyDescent="0.15">
      <c r="A150" s="138">
        <f t="shared" si="85"/>
        <v>43801</v>
      </c>
      <c r="B150" s="148">
        <f t="shared" si="74"/>
        <v>1016.38026766</v>
      </c>
      <c r="C150" s="139">
        <f t="shared" si="86"/>
        <v>1000</v>
      </c>
      <c r="D150" s="140">
        <f t="shared" si="87"/>
        <v>5233.07</v>
      </c>
      <c r="E150" s="124">
        <f>IF(K150=1,VLOOKUP(A149,[1]Plan1!$BO$80:$BQ$314,3),E149)</f>
        <v>5259.76</v>
      </c>
      <c r="F150" s="141">
        <f t="shared" si="88"/>
        <v>43788</v>
      </c>
      <c r="G150" s="142">
        <f t="shared" si="75"/>
        <v>5.1002566371174396E-3</v>
      </c>
      <c r="H150" s="141">
        <f t="shared" si="89"/>
        <v>43815</v>
      </c>
      <c r="I150" s="141">
        <f t="shared" si="76"/>
        <v>43815</v>
      </c>
      <c r="J150" s="125">
        <f t="shared" si="90"/>
        <v>20</v>
      </c>
      <c r="K150" s="125">
        <f t="shared" si="67"/>
        <v>10</v>
      </c>
      <c r="L150" s="139">
        <f t="shared" si="77"/>
        <v>1.0025468799999999</v>
      </c>
      <c r="M150" s="143">
        <f t="shared" si="68"/>
        <v>1.0010004100000001</v>
      </c>
      <c r="N150" s="143">
        <f t="shared" si="64"/>
        <v>1.0021979741004219</v>
      </c>
      <c r="O150" s="139">
        <f t="shared" si="66"/>
        <v>1.00475045</v>
      </c>
      <c r="P150" s="139">
        <f t="shared" si="78"/>
        <v>1004.75045</v>
      </c>
      <c r="Q150" s="144">
        <f t="shared" si="79"/>
        <v>0</v>
      </c>
      <c r="R150" s="145">
        <f t="shared" si="80"/>
        <v>0</v>
      </c>
      <c r="S150" s="139">
        <f t="shared" si="81"/>
        <v>0</v>
      </c>
      <c r="T150" s="146">
        <f t="shared" si="91"/>
        <v>3.5999999999999997E-2</v>
      </c>
      <c r="U150" s="144">
        <f t="shared" si="65"/>
        <v>82</v>
      </c>
      <c r="V150" s="144">
        <v>252</v>
      </c>
      <c r="W150" s="143">
        <f t="shared" si="82"/>
        <v>1.011574832</v>
      </c>
      <c r="X150" s="139">
        <f t="shared" si="83"/>
        <v>11.629817660000001</v>
      </c>
      <c r="Y150" s="124">
        <f t="shared" si="84"/>
        <v>0</v>
      </c>
      <c r="Z150" s="147" t="s">
        <v>64</v>
      </c>
      <c r="AA150" s="141">
        <f t="shared" si="92"/>
        <v>44392</v>
      </c>
      <c r="AB150" s="4"/>
      <c r="AC150" s="41"/>
      <c r="AD150" s="150">
        <f>[2]Plan1!$A250</f>
        <v>44481</v>
      </c>
      <c r="AE150" s="32" t="str">
        <f>[2]Plan1!$C250</f>
        <v>Nossa Sr.a Aparecida - Padroeira do Brasil</v>
      </c>
      <c r="AG150" s="20"/>
      <c r="AH150" s="62">
        <f t="shared" si="73"/>
        <v>44635</v>
      </c>
      <c r="AI150" s="62">
        <f t="shared" si="69"/>
        <v>44634</v>
      </c>
      <c r="AJ150" s="62">
        <f t="shared" si="70"/>
        <v>44635</v>
      </c>
      <c r="AK150" s="62">
        <f t="shared" si="71"/>
        <v>44669</v>
      </c>
      <c r="AL150" s="20">
        <f t="shared" si="72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3"/>
      <c r="BB150" s="1"/>
      <c r="BC150" s="1"/>
      <c r="BD150" s="1"/>
      <c r="BE150" s="1"/>
      <c r="BF150" s="1"/>
      <c r="BG150" s="1"/>
      <c r="BH150" s="1"/>
      <c r="BI150" s="1"/>
      <c r="BJ150" s="1"/>
      <c r="BK150" s="4"/>
      <c r="BL150" s="20"/>
      <c r="BM150" s="20"/>
      <c r="BN150" s="32"/>
      <c r="BO150" s="20"/>
      <c r="BP150" s="1"/>
      <c r="BQ150" s="20"/>
    </row>
    <row r="151" spans="1:69" x14ac:dyDescent="0.15">
      <c r="A151" s="138">
        <f t="shared" si="85"/>
        <v>43802</v>
      </c>
      <c r="B151" s="148">
        <f t="shared" si="74"/>
        <v>1016.78151694</v>
      </c>
      <c r="C151" s="139">
        <f t="shared" si="86"/>
        <v>1000</v>
      </c>
      <c r="D151" s="140">
        <f t="shared" si="87"/>
        <v>5233.07</v>
      </c>
      <c r="E151" s="124">
        <f>IF(K151=1,VLOOKUP(A150,[1]Plan1!$BO$80:$BQ$314,3),E150)</f>
        <v>5259.76</v>
      </c>
      <c r="F151" s="141">
        <f t="shared" si="88"/>
        <v>43788</v>
      </c>
      <c r="G151" s="142">
        <f t="shared" si="75"/>
        <v>5.1002566371174396E-3</v>
      </c>
      <c r="H151" s="141">
        <f t="shared" si="89"/>
        <v>43815</v>
      </c>
      <c r="I151" s="141">
        <f t="shared" si="76"/>
        <v>43815</v>
      </c>
      <c r="J151" s="125">
        <f t="shared" si="90"/>
        <v>20</v>
      </c>
      <c r="K151" s="125">
        <f t="shared" si="67"/>
        <v>11</v>
      </c>
      <c r="L151" s="139">
        <f t="shared" si="77"/>
        <v>1.00280192</v>
      </c>
      <c r="M151" s="143">
        <f t="shared" si="68"/>
        <v>1.0010004100000001</v>
      </c>
      <c r="N151" s="143">
        <f t="shared" si="64"/>
        <v>1.0021979741004219</v>
      </c>
      <c r="O151" s="139">
        <f t="shared" si="66"/>
        <v>1.00500605</v>
      </c>
      <c r="P151" s="139">
        <f t="shared" si="78"/>
        <v>1005.00605</v>
      </c>
      <c r="Q151" s="144">
        <f t="shared" si="79"/>
        <v>0</v>
      </c>
      <c r="R151" s="145">
        <f t="shared" si="80"/>
        <v>0</v>
      </c>
      <c r="S151" s="139">
        <f t="shared" si="81"/>
        <v>0</v>
      </c>
      <c r="T151" s="146">
        <f t="shared" si="91"/>
        <v>3.5999999999999997E-2</v>
      </c>
      <c r="U151" s="144">
        <f t="shared" si="65"/>
        <v>83</v>
      </c>
      <c r="V151" s="144">
        <v>252</v>
      </c>
      <c r="W151" s="143">
        <f t="shared" si="82"/>
        <v>1.011716812</v>
      </c>
      <c r="X151" s="139">
        <f t="shared" si="83"/>
        <v>11.775466939999999</v>
      </c>
      <c r="Y151" s="124">
        <f t="shared" si="84"/>
        <v>0</v>
      </c>
      <c r="Z151" s="147" t="s">
        <v>64</v>
      </c>
      <c r="AA151" s="141">
        <f t="shared" si="92"/>
        <v>44392</v>
      </c>
      <c r="AB151" s="4"/>
      <c r="AC151" s="41"/>
      <c r="AD151" s="150">
        <f>[2]Plan1!$A251</f>
        <v>44502</v>
      </c>
      <c r="AE151" s="32" t="str">
        <f>[2]Plan1!$C251</f>
        <v>Finados</v>
      </c>
      <c r="AG151" s="20"/>
      <c r="AH151" s="62">
        <f t="shared" si="73"/>
        <v>44666</v>
      </c>
      <c r="AI151" s="62">
        <f t="shared" si="69"/>
        <v>44665</v>
      </c>
      <c r="AJ151" s="62">
        <f t="shared" si="70"/>
        <v>44669</v>
      </c>
      <c r="AK151" s="62">
        <f t="shared" si="71"/>
        <v>44697</v>
      </c>
      <c r="AL151" s="20">
        <f t="shared" si="72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3"/>
      <c r="BB151" s="1"/>
      <c r="BC151" s="1"/>
      <c r="BD151" s="1"/>
      <c r="BE151" s="1"/>
      <c r="BF151" s="1"/>
      <c r="BG151" s="1"/>
      <c r="BH151" s="1"/>
      <c r="BI151" s="1"/>
      <c r="BJ151" s="1"/>
      <c r="BK151" s="4"/>
      <c r="BL151" s="20"/>
      <c r="BM151" s="20"/>
      <c r="BN151" s="32"/>
      <c r="BO151" s="20"/>
      <c r="BP151" s="1"/>
      <c r="BQ151" s="20"/>
    </row>
    <row r="152" spans="1:69" x14ac:dyDescent="0.15">
      <c r="A152" s="138">
        <f t="shared" si="85"/>
        <v>43803</v>
      </c>
      <c r="B152" s="148">
        <f t="shared" si="74"/>
        <v>1017.18293075</v>
      </c>
      <c r="C152" s="139">
        <f t="shared" si="86"/>
        <v>1000</v>
      </c>
      <c r="D152" s="140">
        <f t="shared" si="87"/>
        <v>5233.07</v>
      </c>
      <c r="E152" s="124">
        <f>IF(K152=1,VLOOKUP(A151,[1]Plan1!$BO$80:$BQ$314,3),E151)</f>
        <v>5259.76</v>
      </c>
      <c r="F152" s="141">
        <f t="shared" si="88"/>
        <v>43788</v>
      </c>
      <c r="G152" s="142">
        <f t="shared" si="75"/>
        <v>5.1002566371174396E-3</v>
      </c>
      <c r="H152" s="141">
        <f t="shared" si="89"/>
        <v>43815</v>
      </c>
      <c r="I152" s="141">
        <f t="shared" si="76"/>
        <v>43815</v>
      </c>
      <c r="J152" s="125">
        <f t="shared" si="90"/>
        <v>20</v>
      </c>
      <c r="K152" s="125">
        <f t="shared" si="67"/>
        <v>12</v>
      </c>
      <c r="L152" s="139">
        <f t="shared" si="77"/>
        <v>1.0030570299999999</v>
      </c>
      <c r="M152" s="143">
        <f t="shared" si="68"/>
        <v>1.0010004100000001</v>
      </c>
      <c r="N152" s="143">
        <f t="shared" si="64"/>
        <v>1.0021979741004219</v>
      </c>
      <c r="O152" s="139">
        <f t="shared" si="66"/>
        <v>1.00526172</v>
      </c>
      <c r="P152" s="139">
        <f t="shared" si="78"/>
        <v>1005.26172</v>
      </c>
      <c r="Q152" s="144">
        <f t="shared" si="79"/>
        <v>0</v>
      </c>
      <c r="R152" s="145">
        <f t="shared" si="80"/>
        <v>0</v>
      </c>
      <c r="S152" s="139">
        <f t="shared" si="81"/>
        <v>0</v>
      </c>
      <c r="T152" s="146">
        <f t="shared" si="91"/>
        <v>3.5999999999999997E-2</v>
      </c>
      <c r="U152" s="144">
        <f t="shared" si="65"/>
        <v>84</v>
      </c>
      <c r="V152" s="144">
        <v>252</v>
      </c>
      <c r="W152" s="143">
        <f t="shared" si="82"/>
        <v>1.0118588129999999</v>
      </c>
      <c r="X152" s="139">
        <f t="shared" si="83"/>
        <v>11.92121075</v>
      </c>
      <c r="Y152" s="124">
        <f t="shared" si="84"/>
        <v>0</v>
      </c>
      <c r="Z152" s="147" t="s">
        <v>64</v>
      </c>
      <c r="AA152" s="141">
        <f t="shared" si="92"/>
        <v>44392</v>
      </c>
      <c r="AB152" s="4"/>
      <c r="AC152" s="41"/>
      <c r="AD152" s="150">
        <f>[2]Plan1!$A252</f>
        <v>44515</v>
      </c>
      <c r="AE152" s="32" t="str">
        <f>[2]Plan1!$C252</f>
        <v>Proclamação da República</v>
      </c>
      <c r="AG152" s="20"/>
      <c r="AH152" s="62">
        <f t="shared" si="73"/>
        <v>44696</v>
      </c>
      <c r="AI152" s="62">
        <f t="shared" si="69"/>
        <v>44694</v>
      </c>
      <c r="AJ152" s="62">
        <f t="shared" si="70"/>
        <v>44697</v>
      </c>
      <c r="AK152" s="62">
        <f t="shared" si="71"/>
        <v>44727</v>
      </c>
      <c r="AL152" s="20">
        <f t="shared" si="72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3"/>
      <c r="BB152" s="1"/>
      <c r="BC152" s="1"/>
      <c r="BD152" s="1"/>
      <c r="BE152" s="1"/>
      <c r="BF152" s="1"/>
      <c r="BG152" s="1"/>
      <c r="BH152" s="1"/>
      <c r="BI152" s="1"/>
      <c r="BJ152" s="1"/>
      <c r="BK152" s="4"/>
      <c r="BL152" s="20"/>
      <c r="BM152" s="20"/>
      <c r="BN152" s="32"/>
      <c r="BO152" s="20"/>
      <c r="BP152" s="1"/>
      <c r="BQ152" s="20"/>
    </row>
    <row r="153" spans="1:69" x14ac:dyDescent="0.15">
      <c r="A153" s="138">
        <f t="shared" si="85"/>
        <v>43804</v>
      </c>
      <c r="B153" s="148">
        <f t="shared" si="74"/>
        <v>1017.58450711</v>
      </c>
      <c r="C153" s="139">
        <f t="shared" si="86"/>
        <v>1000</v>
      </c>
      <c r="D153" s="140">
        <f t="shared" si="87"/>
        <v>5233.07</v>
      </c>
      <c r="E153" s="124">
        <f>IF(K153=1,VLOOKUP(A152,[1]Plan1!$BO$80:$BQ$314,3),E152)</f>
        <v>5259.76</v>
      </c>
      <c r="F153" s="141">
        <f t="shared" si="88"/>
        <v>43788</v>
      </c>
      <c r="G153" s="142">
        <f t="shared" si="75"/>
        <v>5.1002566371174396E-3</v>
      </c>
      <c r="H153" s="141">
        <f t="shared" si="89"/>
        <v>43815</v>
      </c>
      <c r="I153" s="141">
        <f t="shared" si="76"/>
        <v>43815</v>
      </c>
      <c r="J153" s="125">
        <f t="shared" si="90"/>
        <v>20</v>
      </c>
      <c r="K153" s="125">
        <f t="shared" si="67"/>
        <v>13</v>
      </c>
      <c r="L153" s="139">
        <f t="shared" si="77"/>
        <v>1.00331221</v>
      </c>
      <c r="M153" s="143">
        <f t="shared" si="68"/>
        <v>1.0010004100000001</v>
      </c>
      <c r="N153" s="143">
        <f t="shared" si="64"/>
        <v>1.0021979741004219</v>
      </c>
      <c r="O153" s="139">
        <f t="shared" si="66"/>
        <v>1.0055174600000001</v>
      </c>
      <c r="P153" s="139">
        <f t="shared" si="78"/>
        <v>1005.51746</v>
      </c>
      <c r="Q153" s="144">
        <f t="shared" si="79"/>
        <v>0</v>
      </c>
      <c r="R153" s="145">
        <f t="shared" si="80"/>
        <v>0</v>
      </c>
      <c r="S153" s="139">
        <f t="shared" si="81"/>
        <v>0</v>
      </c>
      <c r="T153" s="146">
        <f t="shared" si="91"/>
        <v>3.5999999999999997E-2</v>
      </c>
      <c r="U153" s="144">
        <f t="shared" si="65"/>
        <v>85</v>
      </c>
      <c r="V153" s="144">
        <v>252</v>
      </c>
      <c r="W153" s="143">
        <f t="shared" si="82"/>
        <v>1.0120008330000001</v>
      </c>
      <c r="X153" s="139">
        <f t="shared" si="83"/>
        <v>12.067047110000001</v>
      </c>
      <c r="Y153" s="124">
        <f t="shared" si="84"/>
        <v>0</v>
      </c>
      <c r="Z153" s="147" t="s">
        <v>64</v>
      </c>
      <c r="AA153" s="141">
        <f t="shared" si="92"/>
        <v>44392</v>
      </c>
      <c r="AB153" s="4"/>
      <c r="AC153" s="41"/>
      <c r="AD153" s="150">
        <f>[2]Plan1!$A253</f>
        <v>44555</v>
      </c>
      <c r="AE153" s="32" t="str">
        <f>[2]Plan1!$C253</f>
        <v>Natal</v>
      </c>
      <c r="AG153" s="20"/>
      <c r="AH153" s="62">
        <f t="shared" si="73"/>
        <v>44727</v>
      </c>
      <c r="AI153" s="62">
        <f t="shared" si="69"/>
        <v>44726</v>
      </c>
      <c r="AJ153" s="62">
        <f t="shared" si="70"/>
        <v>44727</v>
      </c>
      <c r="AK153" s="62">
        <f t="shared" si="71"/>
        <v>44757</v>
      </c>
      <c r="AL153" s="20">
        <f t="shared" si="72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3"/>
      <c r="BB153" s="1"/>
      <c r="BC153" s="1"/>
      <c r="BD153" s="1"/>
      <c r="BE153" s="1"/>
      <c r="BF153" s="1"/>
      <c r="BG153" s="1"/>
      <c r="BH153" s="1"/>
      <c r="BI153" s="1"/>
      <c r="BJ153" s="1"/>
      <c r="BK153" s="4"/>
      <c r="BL153" s="20"/>
      <c r="BM153" s="20"/>
      <c r="BN153" s="32"/>
      <c r="BO153" s="20"/>
      <c r="BP153" s="1"/>
      <c r="BQ153" s="20"/>
    </row>
    <row r="154" spans="1:69" x14ac:dyDescent="0.15">
      <c r="A154" s="138">
        <f t="shared" si="85"/>
        <v>43805</v>
      </c>
      <c r="B154" s="148">
        <f t="shared" si="74"/>
        <v>1017.98623696</v>
      </c>
      <c r="C154" s="139">
        <f t="shared" si="86"/>
        <v>1000</v>
      </c>
      <c r="D154" s="140">
        <f t="shared" si="87"/>
        <v>5233.07</v>
      </c>
      <c r="E154" s="124">
        <f>IF(K154=1,VLOOKUP(A153,[1]Plan1!$BO$80:$BQ$314,3),E153)</f>
        <v>5259.76</v>
      </c>
      <c r="F154" s="141">
        <f t="shared" si="88"/>
        <v>43788</v>
      </c>
      <c r="G154" s="142">
        <f t="shared" si="75"/>
        <v>5.1002566371174396E-3</v>
      </c>
      <c r="H154" s="141">
        <f t="shared" si="89"/>
        <v>43815</v>
      </c>
      <c r="I154" s="141">
        <f t="shared" si="76"/>
        <v>43815</v>
      </c>
      <c r="J154" s="125">
        <f t="shared" si="90"/>
        <v>20</v>
      </c>
      <c r="K154" s="125">
        <f t="shared" si="67"/>
        <v>14</v>
      </c>
      <c r="L154" s="139">
        <f t="shared" si="77"/>
        <v>1.00356745</v>
      </c>
      <c r="M154" s="143">
        <f t="shared" si="68"/>
        <v>1.0010004100000001</v>
      </c>
      <c r="N154" s="143">
        <f t="shared" si="64"/>
        <v>1.0021979741004219</v>
      </c>
      <c r="O154" s="139">
        <f t="shared" si="66"/>
        <v>1.00577326</v>
      </c>
      <c r="P154" s="139">
        <f t="shared" si="78"/>
        <v>1005.7732600000001</v>
      </c>
      <c r="Q154" s="144">
        <f t="shared" si="79"/>
        <v>0</v>
      </c>
      <c r="R154" s="145">
        <f t="shared" si="80"/>
        <v>0</v>
      </c>
      <c r="S154" s="139">
        <f t="shared" si="81"/>
        <v>0</v>
      </c>
      <c r="T154" s="146">
        <f t="shared" si="91"/>
        <v>3.5999999999999997E-2</v>
      </c>
      <c r="U154" s="144">
        <f t="shared" si="65"/>
        <v>86</v>
      </c>
      <c r="V154" s="144">
        <v>252</v>
      </c>
      <c r="W154" s="143">
        <f t="shared" si="82"/>
        <v>1.0121428729999999</v>
      </c>
      <c r="X154" s="139">
        <f t="shared" si="83"/>
        <v>12.212976960000001</v>
      </c>
      <c r="Y154" s="124">
        <f t="shared" si="84"/>
        <v>0</v>
      </c>
      <c r="Z154" s="147" t="s">
        <v>64</v>
      </c>
      <c r="AA154" s="141">
        <f t="shared" si="92"/>
        <v>44392</v>
      </c>
      <c r="AB154" s="4"/>
      <c r="AC154" s="41"/>
      <c r="AD154" s="150">
        <f>[2]Plan1!$A254</f>
        <v>44562</v>
      </c>
      <c r="AE154" s="32" t="str">
        <f>[2]Plan1!$C254</f>
        <v>Confraternização Universal</v>
      </c>
      <c r="AG154" s="27">
        <v>3</v>
      </c>
      <c r="AH154" s="62">
        <f t="shared" si="73"/>
        <v>44757</v>
      </c>
      <c r="AI154" s="62">
        <f t="shared" si="69"/>
        <v>44756</v>
      </c>
      <c r="AJ154" s="62">
        <f t="shared" si="70"/>
        <v>44757</v>
      </c>
      <c r="AK154" s="62">
        <f t="shared" si="71"/>
        <v>44788</v>
      </c>
      <c r="AL154" s="20">
        <f t="shared" si="72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3"/>
      <c r="BB154" s="1"/>
      <c r="BC154" s="1"/>
      <c r="BD154" s="1"/>
      <c r="BE154" s="1"/>
      <c r="BF154" s="1"/>
      <c r="BG154" s="1"/>
      <c r="BH154" s="1"/>
      <c r="BI154" s="1"/>
      <c r="BJ154" s="1"/>
      <c r="BK154" s="4"/>
      <c r="BL154" s="20"/>
      <c r="BM154" s="20"/>
      <c r="BN154" s="32"/>
      <c r="BO154" s="20"/>
      <c r="BP154" s="1"/>
      <c r="BQ154" s="20"/>
    </row>
    <row r="155" spans="1:69" x14ac:dyDescent="0.15">
      <c r="A155" s="138">
        <f t="shared" si="85"/>
        <v>43806</v>
      </c>
      <c r="B155" s="148">
        <f t="shared" si="74"/>
        <v>1018.38812033</v>
      </c>
      <c r="C155" s="139">
        <f t="shared" si="86"/>
        <v>1000</v>
      </c>
      <c r="D155" s="140">
        <f t="shared" si="87"/>
        <v>5233.07</v>
      </c>
      <c r="E155" s="124">
        <f>IF(K155=1,VLOOKUP(A154,[1]Plan1!$BO$80:$BQ$314,3),E154)</f>
        <v>5259.76</v>
      </c>
      <c r="F155" s="141">
        <f t="shared" si="88"/>
        <v>43788</v>
      </c>
      <c r="G155" s="142">
        <f t="shared" si="75"/>
        <v>5.1002566371174396E-3</v>
      </c>
      <c r="H155" s="141">
        <f t="shared" si="89"/>
        <v>43815</v>
      </c>
      <c r="I155" s="141">
        <f t="shared" si="76"/>
        <v>43815</v>
      </c>
      <c r="J155" s="125">
        <f t="shared" si="90"/>
        <v>20</v>
      </c>
      <c r="K155" s="125">
        <f t="shared" si="67"/>
        <v>15</v>
      </c>
      <c r="L155" s="139">
        <f t="shared" si="77"/>
        <v>1.0038227500000001</v>
      </c>
      <c r="M155" s="143">
        <f t="shared" si="68"/>
        <v>1.0010004100000001</v>
      </c>
      <c r="N155" s="143">
        <f t="shared" si="64"/>
        <v>1.0021979741004219</v>
      </c>
      <c r="O155" s="139">
        <f t="shared" si="66"/>
        <v>1.00602912</v>
      </c>
      <c r="P155" s="139">
        <f t="shared" si="78"/>
        <v>1006.02912</v>
      </c>
      <c r="Q155" s="144">
        <f t="shared" si="79"/>
        <v>0</v>
      </c>
      <c r="R155" s="145">
        <f t="shared" si="80"/>
        <v>0</v>
      </c>
      <c r="S155" s="139">
        <f t="shared" si="81"/>
        <v>0</v>
      </c>
      <c r="T155" s="146">
        <f t="shared" si="91"/>
        <v>3.5999999999999997E-2</v>
      </c>
      <c r="U155" s="144">
        <f t="shared" si="65"/>
        <v>87</v>
      </c>
      <c r="V155" s="144">
        <v>252</v>
      </c>
      <c r="W155" s="143">
        <f t="shared" si="82"/>
        <v>1.0122849330000001</v>
      </c>
      <c r="X155" s="139">
        <f t="shared" si="83"/>
        <v>12.359000330000001</v>
      </c>
      <c r="Y155" s="124">
        <f t="shared" si="84"/>
        <v>0</v>
      </c>
      <c r="Z155" s="147" t="s">
        <v>64</v>
      </c>
      <c r="AA155" s="141">
        <f t="shared" si="92"/>
        <v>44392</v>
      </c>
      <c r="AB155" s="4"/>
      <c r="AC155" s="41"/>
      <c r="AD155" s="150">
        <f>[2]Plan1!$A255</f>
        <v>44620</v>
      </c>
      <c r="AE155" s="32" t="str">
        <f>[2]Plan1!$C255</f>
        <v>Carnaval</v>
      </c>
      <c r="AG155" s="20"/>
      <c r="AH155" s="62">
        <f t="shared" si="73"/>
        <v>44788</v>
      </c>
      <c r="AI155" s="62">
        <f t="shared" si="69"/>
        <v>44785</v>
      </c>
      <c r="AJ155" s="62">
        <f t="shared" si="70"/>
        <v>44788</v>
      </c>
      <c r="AK155" s="62">
        <f t="shared" si="71"/>
        <v>44819</v>
      </c>
      <c r="AL155" s="20">
        <f t="shared" si="72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3"/>
      <c r="BB155" s="1"/>
      <c r="BC155" s="1"/>
      <c r="BD155" s="1"/>
      <c r="BE155" s="1"/>
      <c r="BF155" s="1"/>
      <c r="BG155" s="1"/>
      <c r="BH155" s="1"/>
      <c r="BI155" s="1"/>
      <c r="BJ155" s="1"/>
      <c r="BK155" s="4"/>
      <c r="BL155" s="20"/>
      <c r="BM155" s="20"/>
      <c r="BN155" s="32"/>
      <c r="BO155" s="20"/>
      <c r="BP155" s="1"/>
      <c r="BQ155" s="20"/>
    </row>
    <row r="156" spans="1:69" x14ac:dyDescent="0.15">
      <c r="A156" s="138">
        <f t="shared" si="85"/>
        <v>43807</v>
      </c>
      <c r="B156" s="148">
        <f t="shared" si="74"/>
        <v>1018.38812033</v>
      </c>
      <c r="C156" s="139">
        <f t="shared" si="86"/>
        <v>1000</v>
      </c>
      <c r="D156" s="140">
        <f t="shared" si="87"/>
        <v>5233.07</v>
      </c>
      <c r="E156" s="124">
        <f>IF(K156=1,VLOOKUP(A155,[1]Plan1!$BO$80:$BQ$314,3),E155)</f>
        <v>5259.76</v>
      </c>
      <c r="F156" s="141">
        <f t="shared" si="88"/>
        <v>43788</v>
      </c>
      <c r="G156" s="142">
        <f t="shared" si="75"/>
        <v>5.1002566371174396E-3</v>
      </c>
      <c r="H156" s="141">
        <f t="shared" si="89"/>
        <v>43815</v>
      </c>
      <c r="I156" s="141">
        <f t="shared" si="76"/>
        <v>43815</v>
      </c>
      <c r="J156" s="125">
        <f t="shared" si="90"/>
        <v>20</v>
      </c>
      <c r="K156" s="125">
        <f t="shared" si="67"/>
        <v>15</v>
      </c>
      <c r="L156" s="139">
        <f t="shared" si="77"/>
        <v>1.0038227500000001</v>
      </c>
      <c r="M156" s="143">
        <f t="shared" si="68"/>
        <v>1.0010004100000001</v>
      </c>
      <c r="N156" s="143">
        <f t="shared" si="64"/>
        <v>1.0021979741004219</v>
      </c>
      <c r="O156" s="139">
        <f t="shared" si="66"/>
        <v>1.00602912</v>
      </c>
      <c r="P156" s="139">
        <f t="shared" si="78"/>
        <v>1006.02912</v>
      </c>
      <c r="Q156" s="144">
        <f t="shared" si="79"/>
        <v>0</v>
      </c>
      <c r="R156" s="145">
        <f t="shared" si="80"/>
        <v>0</v>
      </c>
      <c r="S156" s="139">
        <f t="shared" si="81"/>
        <v>0</v>
      </c>
      <c r="T156" s="146">
        <f t="shared" si="91"/>
        <v>3.5999999999999997E-2</v>
      </c>
      <c r="U156" s="144">
        <f t="shared" si="65"/>
        <v>87</v>
      </c>
      <c r="V156" s="144">
        <v>252</v>
      </c>
      <c r="W156" s="143">
        <f t="shared" si="82"/>
        <v>1.0122849330000001</v>
      </c>
      <c r="X156" s="139">
        <f t="shared" si="83"/>
        <v>12.359000330000001</v>
      </c>
      <c r="Y156" s="124">
        <f t="shared" si="84"/>
        <v>0</v>
      </c>
      <c r="Z156" s="147" t="s">
        <v>64</v>
      </c>
      <c r="AA156" s="141">
        <f t="shared" si="92"/>
        <v>44392</v>
      </c>
      <c r="AB156" s="4"/>
      <c r="AC156" s="41"/>
      <c r="AD156" s="150">
        <f>[2]Plan1!$A256</f>
        <v>44621</v>
      </c>
      <c r="AE156" s="32" t="str">
        <f>[2]Plan1!$C256</f>
        <v>Carnaval</v>
      </c>
      <c r="AG156" s="20"/>
      <c r="AH156" s="62">
        <f t="shared" si="73"/>
        <v>44819</v>
      </c>
      <c r="AI156" s="62">
        <f t="shared" si="69"/>
        <v>44818</v>
      </c>
      <c r="AJ156" s="62">
        <f t="shared" si="70"/>
        <v>44819</v>
      </c>
      <c r="AK156" s="62">
        <f t="shared" si="71"/>
        <v>44851</v>
      </c>
      <c r="AL156" s="20">
        <f t="shared" si="72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3"/>
      <c r="BB156" s="1"/>
      <c r="BC156" s="1"/>
      <c r="BD156" s="1"/>
      <c r="BE156" s="1"/>
      <c r="BF156" s="1"/>
      <c r="BG156" s="1"/>
      <c r="BH156" s="1"/>
      <c r="BI156" s="1"/>
      <c r="BJ156" s="1"/>
      <c r="BK156" s="4"/>
      <c r="BL156" s="20"/>
      <c r="BM156" s="20"/>
      <c r="BN156" s="32"/>
      <c r="BO156" s="20"/>
      <c r="BP156" s="1"/>
      <c r="BQ156" s="20"/>
    </row>
    <row r="157" spans="1:69" x14ac:dyDescent="0.15">
      <c r="A157" s="138">
        <f t="shared" si="85"/>
        <v>43808</v>
      </c>
      <c r="B157" s="148">
        <f t="shared" si="74"/>
        <v>1018.38812033</v>
      </c>
      <c r="C157" s="139">
        <f t="shared" si="86"/>
        <v>1000</v>
      </c>
      <c r="D157" s="140">
        <f t="shared" si="87"/>
        <v>5233.07</v>
      </c>
      <c r="E157" s="124">
        <f>IF(K157=1,VLOOKUP(A156,[1]Plan1!$BO$80:$BQ$314,3),E156)</f>
        <v>5259.76</v>
      </c>
      <c r="F157" s="141">
        <f t="shared" si="88"/>
        <v>43788</v>
      </c>
      <c r="G157" s="142">
        <f t="shared" si="75"/>
        <v>5.1002566371174396E-3</v>
      </c>
      <c r="H157" s="141">
        <f t="shared" si="89"/>
        <v>43815</v>
      </c>
      <c r="I157" s="141">
        <f t="shared" si="76"/>
        <v>43815</v>
      </c>
      <c r="J157" s="125">
        <f t="shared" si="90"/>
        <v>20</v>
      </c>
      <c r="K157" s="125">
        <f t="shared" si="67"/>
        <v>15</v>
      </c>
      <c r="L157" s="139">
        <f t="shared" si="77"/>
        <v>1.0038227500000001</v>
      </c>
      <c r="M157" s="143">
        <f t="shared" si="68"/>
        <v>1.0010004100000001</v>
      </c>
      <c r="N157" s="143">
        <f t="shared" si="64"/>
        <v>1.0021979741004219</v>
      </c>
      <c r="O157" s="139">
        <f t="shared" si="66"/>
        <v>1.00602912</v>
      </c>
      <c r="P157" s="139">
        <f t="shared" si="78"/>
        <v>1006.02912</v>
      </c>
      <c r="Q157" s="144">
        <f t="shared" si="79"/>
        <v>0</v>
      </c>
      <c r="R157" s="145">
        <f t="shared" si="80"/>
        <v>0</v>
      </c>
      <c r="S157" s="139">
        <f t="shared" si="81"/>
        <v>0</v>
      </c>
      <c r="T157" s="146">
        <f t="shared" si="91"/>
        <v>3.5999999999999997E-2</v>
      </c>
      <c r="U157" s="144">
        <f t="shared" si="65"/>
        <v>87</v>
      </c>
      <c r="V157" s="144">
        <v>252</v>
      </c>
      <c r="W157" s="143">
        <f t="shared" si="82"/>
        <v>1.0122849330000001</v>
      </c>
      <c r="X157" s="139">
        <f t="shared" si="83"/>
        <v>12.359000330000001</v>
      </c>
      <c r="Y157" s="124">
        <f t="shared" si="84"/>
        <v>0</v>
      </c>
      <c r="Z157" s="147" t="s">
        <v>64</v>
      </c>
      <c r="AA157" s="141">
        <f t="shared" si="92"/>
        <v>44392</v>
      </c>
      <c r="AB157" s="4"/>
      <c r="AC157" s="41"/>
      <c r="AD157" s="150">
        <f>[2]Plan1!$A257</f>
        <v>44666</v>
      </c>
      <c r="AE157" s="32" t="str">
        <f>[2]Plan1!$C257</f>
        <v>Paixão de Cristo</v>
      </c>
      <c r="AG157" s="20"/>
      <c r="AH157" s="62">
        <f t="shared" si="73"/>
        <v>44849</v>
      </c>
      <c r="AI157" s="62">
        <f t="shared" si="69"/>
        <v>44848</v>
      </c>
      <c r="AJ157" s="62">
        <f t="shared" si="70"/>
        <v>44851</v>
      </c>
      <c r="AK157" s="62">
        <f t="shared" si="71"/>
        <v>44881</v>
      </c>
      <c r="AL157" s="20">
        <f t="shared" si="72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3"/>
      <c r="BB157" s="1"/>
      <c r="BC157" s="1"/>
      <c r="BD157" s="1"/>
      <c r="BE157" s="1"/>
      <c r="BF157" s="1"/>
      <c r="BG157" s="1"/>
      <c r="BH157" s="1"/>
      <c r="BI157" s="1"/>
      <c r="BJ157" s="1"/>
      <c r="BK157" s="4"/>
      <c r="BL157" s="20"/>
      <c r="BM157" s="20"/>
      <c r="BN157" s="32"/>
      <c r="BO157" s="20"/>
      <c r="BP157" s="1"/>
      <c r="BQ157" s="20"/>
    </row>
    <row r="158" spans="1:69" x14ac:dyDescent="0.15">
      <c r="A158" s="138">
        <f t="shared" si="85"/>
        <v>43809</v>
      </c>
      <c r="B158" s="148">
        <f t="shared" si="74"/>
        <v>1018.79016739</v>
      </c>
      <c r="C158" s="139">
        <f t="shared" si="86"/>
        <v>1000</v>
      </c>
      <c r="D158" s="140">
        <f t="shared" si="87"/>
        <v>5233.07</v>
      </c>
      <c r="E158" s="124">
        <f>IF(K158=1,VLOOKUP(A157,[1]Plan1!$BO$80:$BQ$314,3),E157)</f>
        <v>5259.76</v>
      </c>
      <c r="F158" s="141">
        <f t="shared" si="88"/>
        <v>43788</v>
      </c>
      <c r="G158" s="142">
        <f t="shared" si="75"/>
        <v>5.1002566371174396E-3</v>
      </c>
      <c r="H158" s="141">
        <f t="shared" si="89"/>
        <v>43815</v>
      </c>
      <c r="I158" s="141">
        <f t="shared" si="76"/>
        <v>43815</v>
      </c>
      <c r="J158" s="125">
        <f t="shared" si="90"/>
        <v>20</v>
      </c>
      <c r="K158" s="125">
        <f t="shared" si="67"/>
        <v>16</v>
      </c>
      <c r="L158" s="139">
        <f t="shared" si="77"/>
        <v>1.00407812</v>
      </c>
      <c r="M158" s="143">
        <f t="shared" si="68"/>
        <v>1.0010004100000001</v>
      </c>
      <c r="N158" s="143">
        <f t="shared" si="64"/>
        <v>1.0021979741004219</v>
      </c>
      <c r="O158" s="139">
        <f t="shared" si="66"/>
        <v>1.00628505</v>
      </c>
      <c r="P158" s="139">
        <f t="shared" si="78"/>
        <v>1006.28505</v>
      </c>
      <c r="Q158" s="144">
        <f t="shared" si="79"/>
        <v>0</v>
      </c>
      <c r="R158" s="145">
        <f t="shared" si="80"/>
        <v>0</v>
      </c>
      <c r="S158" s="139">
        <f t="shared" si="81"/>
        <v>0</v>
      </c>
      <c r="T158" s="146">
        <f t="shared" si="91"/>
        <v>3.5999999999999997E-2</v>
      </c>
      <c r="U158" s="144">
        <f t="shared" si="65"/>
        <v>88</v>
      </c>
      <c r="V158" s="144">
        <v>252</v>
      </c>
      <c r="W158" s="143">
        <f t="shared" si="82"/>
        <v>1.0124270129999999</v>
      </c>
      <c r="X158" s="139">
        <f t="shared" si="83"/>
        <v>12.505117390000001</v>
      </c>
      <c r="Y158" s="124">
        <f t="shared" si="84"/>
        <v>0</v>
      </c>
      <c r="Z158" s="147" t="s">
        <v>64</v>
      </c>
      <c r="AA158" s="141">
        <f t="shared" si="92"/>
        <v>44392</v>
      </c>
      <c r="AB158" s="4"/>
      <c r="AC158" s="41"/>
      <c r="AD158" s="150">
        <f>[2]Plan1!$A258</f>
        <v>44672</v>
      </c>
      <c r="AE158" s="32" t="str">
        <f>[2]Plan1!$C258</f>
        <v>Tiradentes</v>
      </c>
      <c r="AG158" s="20"/>
      <c r="AH158" s="62">
        <f t="shared" si="73"/>
        <v>44880</v>
      </c>
      <c r="AI158" s="62">
        <f t="shared" si="69"/>
        <v>44879</v>
      </c>
      <c r="AJ158" s="62">
        <f t="shared" si="70"/>
        <v>44881</v>
      </c>
      <c r="AK158" s="62">
        <f t="shared" si="71"/>
        <v>44910</v>
      </c>
      <c r="AL158" s="20">
        <f t="shared" si="72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3"/>
      <c r="BB158" s="1"/>
      <c r="BC158" s="1"/>
      <c r="BD158" s="1"/>
      <c r="BE158" s="1"/>
      <c r="BF158" s="1"/>
      <c r="BG158" s="1"/>
      <c r="BH158" s="1"/>
      <c r="BI158" s="1"/>
      <c r="BJ158" s="1"/>
      <c r="BK158" s="4"/>
      <c r="BL158" s="20"/>
      <c r="BM158" s="20"/>
      <c r="BN158" s="32"/>
      <c r="BO158" s="20"/>
      <c r="BP158" s="1"/>
      <c r="BQ158" s="20"/>
    </row>
    <row r="159" spans="1:69" x14ac:dyDescent="0.15">
      <c r="A159" s="138">
        <f t="shared" si="85"/>
        <v>43810</v>
      </c>
      <c r="B159" s="148">
        <f t="shared" si="74"/>
        <v>1019.19237819</v>
      </c>
      <c r="C159" s="139">
        <f t="shared" si="86"/>
        <v>1000</v>
      </c>
      <c r="D159" s="140">
        <f t="shared" si="87"/>
        <v>5233.07</v>
      </c>
      <c r="E159" s="124">
        <f>IF(K159=1,VLOOKUP(A158,[1]Plan1!$BO$80:$BQ$314,3),E158)</f>
        <v>5259.76</v>
      </c>
      <c r="F159" s="141">
        <f t="shared" si="88"/>
        <v>43788</v>
      </c>
      <c r="G159" s="142">
        <f t="shared" si="75"/>
        <v>5.1002566371174396E-3</v>
      </c>
      <c r="H159" s="141">
        <f t="shared" si="89"/>
        <v>43815</v>
      </c>
      <c r="I159" s="141">
        <f t="shared" si="76"/>
        <v>43815</v>
      </c>
      <c r="J159" s="125">
        <f t="shared" si="90"/>
        <v>20</v>
      </c>
      <c r="K159" s="125">
        <f t="shared" si="67"/>
        <v>17</v>
      </c>
      <c r="L159" s="139">
        <f t="shared" si="77"/>
        <v>1.0043335600000001</v>
      </c>
      <c r="M159" s="143">
        <f t="shared" si="68"/>
        <v>1.0010004100000001</v>
      </c>
      <c r="N159" s="143">
        <f t="shared" ref="N159:N222" si="93">IF(I159&gt;I158,N158*M159,N158)</f>
        <v>1.0021979741004219</v>
      </c>
      <c r="O159" s="139">
        <f t="shared" si="66"/>
        <v>1.00654105</v>
      </c>
      <c r="P159" s="139">
        <f t="shared" si="78"/>
        <v>1006.54105</v>
      </c>
      <c r="Q159" s="144">
        <f t="shared" si="79"/>
        <v>0</v>
      </c>
      <c r="R159" s="145">
        <f t="shared" si="80"/>
        <v>0</v>
      </c>
      <c r="S159" s="139">
        <f t="shared" si="81"/>
        <v>0</v>
      </c>
      <c r="T159" s="146">
        <f t="shared" si="91"/>
        <v>3.5999999999999997E-2</v>
      </c>
      <c r="U159" s="144">
        <f t="shared" si="65"/>
        <v>89</v>
      </c>
      <c r="V159" s="144">
        <v>252</v>
      </c>
      <c r="W159" s="143">
        <f t="shared" si="82"/>
        <v>1.0125691130000001</v>
      </c>
      <c r="X159" s="139">
        <f t="shared" si="83"/>
        <v>12.651328189999999</v>
      </c>
      <c r="Y159" s="124">
        <f t="shared" si="84"/>
        <v>0</v>
      </c>
      <c r="Z159" s="147" t="s">
        <v>64</v>
      </c>
      <c r="AA159" s="141">
        <f t="shared" si="92"/>
        <v>44392</v>
      </c>
      <c r="AB159" s="4"/>
      <c r="AC159" s="41"/>
      <c r="AD159" s="150">
        <f>[2]Plan1!$A259</f>
        <v>44682</v>
      </c>
      <c r="AE159" s="32" t="str">
        <f>[2]Plan1!$C259</f>
        <v>Dia do Trabalho</v>
      </c>
      <c r="AG159" s="20"/>
      <c r="AH159" s="62">
        <f t="shared" si="73"/>
        <v>44910</v>
      </c>
      <c r="AI159" s="62">
        <f t="shared" si="69"/>
        <v>44909</v>
      </c>
      <c r="AJ159" s="62">
        <f t="shared" si="70"/>
        <v>44910</v>
      </c>
      <c r="AK159" s="62">
        <f t="shared" si="71"/>
        <v>44942</v>
      </c>
      <c r="AL159" s="20">
        <f t="shared" si="72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3"/>
      <c r="BB159" s="1"/>
      <c r="BC159" s="1"/>
      <c r="BD159" s="1"/>
      <c r="BE159" s="1"/>
      <c r="BF159" s="1"/>
      <c r="BG159" s="1"/>
      <c r="BH159" s="1"/>
      <c r="BI159" s="1"/>
      <c r="BJ159" s="1"/>
      <c r="BK159" s="4"/>
      <c r="BL159" s="20"/>
      <c r="BM159" s="20"/>
      <c r="BN159" s="32"/>
      <c r="BO159" s="20"/>
      <c r="BP159" s="1"/>
      <c r="BQ159" s="20"/>
    </row>
    <row r="160" spans="1:69" x14ac:dyDescent="0.15">
      <c r="A160" s="138">
        <f t="shared" si="85"/>
        <v>43811</v>
      </c>
      <c r="B160" s="148">
        <f t="shared" si="74"/>
        <v>1019.5947517599999</v>
      </c>
      <c r="C160" s="139">
        <f t="shared" si="86"/>
        <v>1000</v>
      </c>
      <c r="D160" s="140">
        <f t="shared" si="87"/>
        <v>5233.07</v>
      </c>
      <c r="E160" s="124">
        <f>IF(K160=1,VLOOKUP(A159,[1]Plan1!$BO$80:$BQ$314,3),E159)</f>
        <v>5259.76</v>
      </c>
      <c r="F160" s="141">
        <f t="shared" si="88"/>
        <v>43788</v>
      </c>
      <c r="G160" s="142">
        <f t="shared" si="75"/>
        <v>5.1002566371174396E-3</v>
      </c>
      <c r="H160" s="141">
        <f t="shared" si="89"/>
        <v>43815</v>
      </c>
      <c r="I160" s="141">
        <f t="shared" si="76"/>
        <v>43815</v>
      </c>
      <c r="J160" s="125">
        <f t="shared" si="90"/>
        <v>20</v>
      </c>
      <c r="K160" s="125">
        <f t="shared" si="67"/>
        <v>18</v>
      </c>
      <c r="L160" s="139">
        <f t="shared" si="77"/>
        <v>1.00458906</v>
      </c>
      <c r="M160" s="143">
        <f t="shared" si="68"/>
        <v>1.0010004100000001</v>
      </c>
      <c r="N160" s="143">
        <f t="shared" si="93"/>
        <v>1.0021979741004219</v>
      </c>
      <c r="O160" s="139">
        <f t="shared" si="66"/>
        <v>1.0067971200000001</v>
      </c>
      <c r="P160" s="139">
        <f t="shared" si="78"/>
        <v>1006.7971199999999</v>
      </c>
      <c r="Q160" s="144">
        <f t="shared" si="79"/>
        <v>0</v>
      </c>
      <c r="R160" s="145">
        <f t="shared" si="80"/>
        <v>0</v>
      </c>
      <c r="S160" s="139">
        <f t="shared" si="81"/>
        <v>0</v>
      </c>
      <c r="T160" s="146">
        <f t="shared" si="91"/>
        <v>3.5999999999999997E-2</v>
      </c>
      <c r="U160" s="144">
        <f t="shared" si="65"/>
        <v>90</v>
      </c>
      <c r="V160" s="144">
        <v>252</v>
      </c>
      <c r="W160" s="143">
        <f t="shared" si="82"/>
        <v>1.012711232</v>
      </c>
      <c r="X160" s="139">
        <f t="shared" si="83"/>
        <v>12.79763176</v>
      </c>
      <c r="Y160" s="124">
        <f t="shared" si="84"/>
        <v>0</v>
      </c>
      <c r="Z160" s="147" t="s">
        <v>64</v>
      </c>
      <c r="AA160" s="141">
        <f t="shared" si="92"/>
        <v>44392</v>
      </c>
      <c r="AB160" s="4"/>
      <c r="AC160" s="41"/>
      <c r="AD160" s="150">
        <f>[2]Plan1!$A260</f>
        <v>44728</v>
      </c>
      <c r="AE160" s="32" t="str">
        <f>[2]Plan1!$C260</f>
        <v>Corpus Christi</v>
      </c>
      <c r="AG160" s="20">
        <v>4</v>
      </c>
      <c r="AH160" s="62">
        <f t="shared" si="73"/>
        <v>44941</v>
      </c>
      <c r="AI160" s="62">
        <f t="shared" si="69"/>
        <v>44939</v>
      </c>
      <c r="AJ160" s="62">
        <f t="shared" si="70"/>
        <v>44942</v>
      </c>
      <c r="AK160" s="62">
        <f t="shared" si="71"/>
        <v>44972</v>
      </c>
      <c r="AL160" s="20">
        <f t="shared" si="72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3"/>
      <c r="BB160" s="1"/>
      <c r="BC160" s="1"/>
      <c r="BD160" s="1"/>
      <c r="BE160" s="1"/>
      <c r="BF160" s="1"/>
      <c r="BG160" s="1"/>
      <c r="BH160" s="1"/>
      <c r="BI160" s="1"/>
      <c r="BJ160" s="1"/>
      <c r="BK160" s="4"/>
      <c r="BL160" s="20"/>
      <c r="BM160" s="20"/>
      <c r="BN160" s="32"/>
      <c r="BO160" s="20"/>
      <c r="BP160" s="1"/>
      <c r="BQ160" s="20"/>
    </row>
    <row r="161" spans="1:69" x14ac:dyDescent="0.15">
      <c r="A161" s="138">
        <f t="shared" si="85"/>
        <v>43812</v>
      </c>
      <c r="B161" s="148">
        <f t="shared" si="74"/>
        <v>1019.99726991</v>
      </c>
      <c r="C161" s="139">
        <f t="shared" si="86"/>
        <v>1000</v>
      </c>
      <c r="D161" s="140">
        <f t="shared" si="87"/>
        <v>5233.07</v>
      </c>
      <c r="E161" s="124">
        <f>IF(K161=1,VLOOKUP(A160,[1]Plan1!$BO$80:$BQ$314,3),E160)</f>
        <v>5259.76</v>
      </c>
      <c r="F161" s="141">
        <f t="shared" si="88"/>
        <v>43788</v>
      </c>
      <c r="G161" s="142">
        <f t="shared" si="75"/>
        <v>5.1002566371174396E-3</v>
      </c>
      <c r="H161" s="141">
        <f t="shared" si="89"/>
        <v>43815</v>
      </c>
      <c r="I161" s="141">
        <f t="shared" si="76"/>
        <v>43815</v>
      </c>
      <c r="J161" s="125">
        <f t="shared" si="90"/>
        <v>20</v>
      </c>
      <c r="K161" s="125">
        <f t="shared" si="67"/>
        <v>19</v>
      </c>
      <c r="L161" s="139">
        <f t="shared" si="77"/>
        <v>1.0048446200000001</v>
      </c>
      <c r="M161" s="143">
        <f t="shared" si="68"/>
        <v>1.0010004100000001</v>
      </c>
      <c r="N161" s="143">
        <f t="shared" si="93"/>
        <v>1.0021979741004219</v>
      </c>
      <c r="O161" s="139">
        <f t="shared" si="66"/>
        <v>1.0070532400000001</v>
      </c>
      <c r="P161" s="139">
        <f t="shared" si="78"/>
        <v>1007.05324</v>
      </c>
      <c r="Q161" s="144">
        <f t="shared" si="79"/>
        <v>0</v>
      </c>
      <c r="R161" s="145">
        <f t="shared" si="80"/>
        <v>0</v>
      </c>
      <c r="S161" s="139">
        <f t="shared" si="81"/>
        <v>0</v>
      </c>
      <c r="T161" s="146">
        <f t="shared" si="91"/>
        <v>3.5999999999999997E-2</v>
      </c>
      <c r="U161" s="144">
        <f t="shared" si="65"/>
        <v>91</v>
      </c>
      <c r="V161" s="144">
        <v>252</v>
      </c>
      <c r="W161" s="143">
        <f t="shared" si="82"/>
        <v>1.0128533719999999</v>
      </c>
      <c r="X161" s="139">
        <f t="shared" si="83"/>
        <v>12.944029909999999</v>
      </c>
      <c r="Y161" s="124">
        <f t="shared" si="84"/>
        <v>0</v>
      </c>
      <c r="Z161" s="147" t="s">
        <v>64</v>
      </c>
      <c r="AA161" s="141">
        <f t="shared" si="92"/>
        <v>44392</v>
      </c>
      <c r="AB161" s="4"/>
      <c r="AC161" s="41"/>
      <c r="AD161" s="150">
        <f>[2]Plan1!$A261</f>
        <v>44811</v>
      </c>
      <c r="AE161" s="32" t="str">
        <f>[2]Plan1!$C261</f>
        <v>Independência do Brasil</v>
      </c>
      <c r="AG161" s="20"/>
      <c r="AH161" s="62">
        <f t="shared" si="73"/>
        <v>44972</v>
      </c>
      <c r="AI161" s="62">
        <f t="shared" si="69"/>
        <v>44971</v>
      </c>
      <c r="AJ161" s="62">
        <f t="shared" si="70"/>
        <v>44972</v>
      </c>
      <c r="AK161" s="62">
        <f t="shared" si="71"/>
        <v>45000</v>
      </c>
      <c r="AL161" s="20">
        <f t="shared" si="72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3"/>
      <c r="BB161" s="1"/>
      <c r="BC161" s="1"/>
      <c r="BD161" s="1"/>
      <c r="BE161" s="1"/>
      <c r="BF161" s="1"/>
      <c r="BG161" s="1"/>
      <c r="BH161" s="1"/>
      <c r="BI161" s="1"/>
      <c r="BJ161" s="1"/>
      <c r="BK161" s="4"/>
      <c r="BL161" s="20"/>
      <c r="BM161" s="20"/>
      <c r="BN161" s="32"/>
      <c r="BO161" s="20"/>
      <c r="BP161" s="1"/>
      <c r="BQ161" s="20"/>
    </row>
    <row r="162" spans="1:69" x14ac:dyDescent="0.15">
      <c r="A162" s="138">
        <f t="shared" si="85"/>
        <v>43813</v>
      </c>
      <c r="B162" s="148">
        <f t="shared" si="74"/>
        <v>1020.39995193</v>
      </c>
      <c r="C162" s="139">
        <f t="shared" si="86"/>
        <v>1000</v>
      </c>
      <c r="D162" s="140">
        <f t="shared" si="87"/>
        <v>5233.07</v>
      </c>
      <c r="E162" s="124">
        <f>IF(K162=1,VLOOKUP(A161,[1]Plan1!$BO$80:$BQ$314,3),E161)</f>
        <v>5259.76</v>
      </c>
      <c r="F162" s="141">
        <f t="shared" si="88"/>
        <v>43788</v>
      </c>
      <c r="G162" s="142">
        <f t="shared" si="75"/>
        <v>5.1002566371174396E-3</v>
      </c>
      <c r="H162" s="141">
        <f t="shared" si="89"/>
        <v>43815</v>
      </c>
      <c r="I162" s="141">
        <f t="shared" si="76"/>
        <v>43815</v>
      </c>
      <c r="J162" s="125">
        <f t="shared" si="90"/>
        <v>20</v>
      </c>
      <c r="K162" s="125">
        <f t="shared" si="67"/>
        <v>20</v>
      </c>
      <c r="L162" s="139">
        <f t="shared" si="77"/>
        <v>1.0051002499999999</v>
      </c>
      <c r="M162" s="143">
        <f t="shared" si="68"/>
        <v>1.0010004100000001</v>
      </c>
      <c r="N162" s="143">
        <f t="shared" si="93"/>
        <v>1.0021979741004219</v>
      </c>
      <c r="O162" s="139">
        <f t="shared" si="66"/>
        <v>1.0073094300000001</v>
      </c>
      <c r="P162" s="139">
        <f t="shared" si="78"/>
        <v>1007.30943</v>
      </c>
      <c r="Q162" s="144">
        <f t="shared" si="79"/>
        <v>0</v>
      </c>
      <c r="R162" s="145">
        <f t="shared" si="80"/>
        <v>0</v>
      </c>
      <c r="S162" s="139">
        <f t="shared" si="81"/>
        <v>0</v>
      </c>
      <c r="T162" s="146">
        <f t="shared" si="91"/>
        <v>3.5999999999999997E-2</v>
      </c>
      <c r="U162" s="144">
        <f t="shared" si="65"/>
        <v>92</v>
      </c>
      <c r="V162" s="144">
        <v>252</v>
      </c>
      <c r="W162" s="143">
        <f t="shared" si="82"/>
        <v>1.0129955319999999</v>
      </c>
      <c r="X162" s="139">
        <f t="shared" si="83"/>
        <v>13.09052193</v>
      </c>
      <c r="Y162" s="124">
        <f t="shared" si="84"/>
        <v>0</v>
      </c>
      <c r="Z162" s="147" t="s">
        <v>64</v>
      </c>
      <c r="AA162" s="141">
        <f t="shared" si="92"/>
        <v>44392</v>
      </c>
      <c r="AB162" s="4"/>
      <c r="AC162" s="41"/>
      <c r="AD162" s="150">
        <f>[2]Plan1!$A262</f>
        <v>44846</v>
      </c>
      <c r="AE162" s="32" t="str">
        <f>[2]Plan1!$C262</f>
        <v>Nossa Sr.a Aparecida - Padroeira do Brasil</v>
      </c>
      <c r="AG162" s="20"/>
      <c r="AH162" s="62">
        <f t="shared" si="73"/>
        <v>45000</v>
      </c>
      <c r="AI162" s="62">
        <f t="shared" si="69"/>
        <v>44999</v>
      </c>
      <c r="AJ162" s="62">
        <f t="shared" si="70"/>
        <v>45000</v>
      </c>
      <c r="AK162" s="62">
        <f t="shared" si="71"/>
        <v>45033</v>
      </c>
      <c r="AL162" s="20">
        <f t="shared" si="72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3"/>
      <c r="BB162" s="1"/>
      <c r="BC162" s="1"/>
      <c r="BD162" s="1"/>
      <c r="BE162" s="1"/>
      <c r="BF162" s="1"/>
      <c r="BG162" s="1"/>
      <c r="BH162" s="1"/>
      <c r="BI162" s="1"/>
      <c r="BJ162" s="1"/>
      <c r="BK162" s="4"/>
      <c r="BL162" s="20"/>
      <c r="BM162" s="20"/>
      <c r="BN162" s="32"/>
      <c r="BO162" s="20"/>
      <c r="BP162" s="1"/>
      <c r="BQ162" s="20"/>
    </row>
    <row r="163" spans="1:69" x14ac:dyDescent="0.15">
      <c r="A163" s="138">
        <f t="shared" si="85"/>
        <v>43814</v>
      </c>
      <c r="B163" s="148">
        <f t="shared" si="74"/>
        <v>1020.39995193</v>
      </c>
      <c r="C163" s="139">
        <f t="shared" si="86"/>
        <v>1000</v>
      </c>
      <c r="D163" s="140">
        <f t="shared" si="87"/>
        <v>5233.07</v>
      </c>
      <c r="E163" s="124">
        <f>IF(K163=1,VLOOKUP(A162,[1]Plan1!$BO$80:$BQ$314,3),E162)</f>
        <v>5259.76</v>
      </c>
      <c r="F163" s="141">
        <f t="shared" si="88"/>
        <v>43788</v>
      </c>
      <c r="G163" s="142">
        <f t="shared" si="75"/>
        <v>5.1002566371174396E-3</v>
      </c>
      <c r="H163" s="141">
        <f t="shared" si="89"/>
        <v>43845</v>
      </c>
      <c r="I163" s="141">
        <f t="shared" si="76"/>
        <v>43815</v>
      </c>
      <c r="J163" s="125">
        <f t="shared" si="90"/>
        <v>20</v>
      </c>
      <c r="K163" s="125">
        <f t="shared" si="67"/>
        <v>20</v>
      </c>
      <c r="L163" s="139">
        <f t="shared" si="77"/>
        <v>1.0051002499999999</v>
      </c>
      <c r="M163" s="143">
        <f t="shared" si="68"/>
        <v>1.0010004100000001</v>
      </c>
      <c r="N163" s="143">
        <f t="shared" si="93"/>
        <v>1.0021979741004219</v>
      </c>
      <c r="O163" s="139">
        <f t="shared" si="66"/>
        <v>1.0073094300000001</v>
      </c>
      <c r="P163" s="139">
        <f t="shared" si="78"/>
        <v>1007.30943</v>
      </c>
      <c r="Q163" s="144">
        <f t="shared" si="79"/>
        <v>0</v>
      </c>
      <c r="R163" s="145">
        <f t="shared" si="80"/>
        <v>0</v>
      </c>
      <c r="S163" s="139">
        <f t="shared" si="81"/>
        <v>0</v>
      </c>
      <c r="T163" s="146">
        <f t="shared" si="91"/>
        <v>3.5999999999999997E-2</v>
      </c>
      <c r="U163" s="144">
        <f t="shared" si="65"/>
        <v>92</v>
      </c>
      <c r="V163" s="144">
        <v>252</v>
      </c>
      <c r="W163" s="143">
        <f t="shared" si="82"/>
        <v>1.0129955319999999</v>
      </c>
      <c r="X163" s="139">
        <f t="shared" si="83"/>
        <v>13.09052193</v>
      </c>
      <c r="Y163" s="124">
        <f t="shared" si="84"/>
        <v>0</v>
      </c>
      <c r="Z163" s="147" t="s">
        <v>64</v>
      </c>
      <c r="AA163" s="141">
        <f t="shared" si="92"/>
        <v>44392</v>
      </c>
      <c r="AB163" s="33"/>
      <c r="AC163" s="41"/>
      <c r="AD163" s="150">
        <f>[2]Plan1!$A263</f>
        <v>44867</v>
      </c>
      <c r="AE163" s="32" t="str">
        <f>[2]Plan1!$C263</f>
        <v>Finados</v>
      </c>
      <c r="AG163" s="20"/>
      <c r="AH163" s="62">
        <f t="shared" si="73"/>
        <v>45031</v>
      </c>
      <c r="AI163" s="62">
        <f t="shared" si="69"/>
        <v>45030</v>
      </c>
      <c r="AJ163" s="62">
        <f t="shared" si="70"/>
        <v>45033</v>
      </c>
      <c r="AK163" s="62">
        <f t="shared" si="71"/>
        <v>45061</v>
      </c>
      <c r="AL163" s="20">
        <f t="shared" si="72"/>
        <v>18</v>
      </c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3"/>
      <c r="BB163" s="1"/>
      <c r="BC163" s="1"/>
      <c r="BD163" s="1"/>
      <c r="BE163" s="1"/>
      <c r="BF163" s="1"/>
      <c r="BG163" s="1"/>
      <c r="BH163" s="1"/>
      <c r="BI163" s="1"/>
      <c r="BJ163" s="1"/>
      <c r="BK163" s="33"/>
      <c r="BL163" s="20"/>
      <c r="BM163" s="20"/>
      <c r="BN163" s="32"/>
      <c r="BO163" s="20"/>
      <c r="BP163" s="1"/>
      <c r="BQ163" s="20"/>
    </row>
    <row r="164" spans="1:69" x14ac:dyDescent="0.15">
      <c r="A164" s="138">
        <f t="shared" si="85"/>
        <v>43815</v>
      </c>
      <c r="B164" s="148">
        <f t="shared" si="74"/>
        <v>1020.39995193</v>
      </c>
      <c r="C164" s="139">
        <f t="shared" si="86"/>
        <v>1000</v>
      </c>
      <c r="D164" s="140">
        <f t="shared" si="87"/>
        <v>5233.07</v>
      </c>
      <c r="E164" s="124">
        <f>IF(K164=1,VLOOKUP(A163,[1]Plan1!$BO$80:$BQ$314,3),E163)</f>
        <v>5259.76</v>
      </c>
      <c r="F164" s="141">
        <f t="shared" si="88"/>
        <v>43788</v>
      </c>
      <c r="G164" s="142">
        <f t="shared" si="75"/>
        <v>5.1002566371174396E-3</v>
      </c>
      <c r="H164" s="141">
        <f t="shared" si="89"/>
        <v>43845</v>
      </c>
      <c r="I164" s="141">
        <f t="shared" si="76"/>
        <v>43815</v>
      </c>
      <c r="J164" s="125">
        <f t="shared" si="90"/>
        <v>20</v>
      </c>
      <c r="K164" s="125">
        <f t="shared" si="67"/>
        <v>20</v>
      </c>
      <c r="L164" s="139">
        <f t="shared" si="77"/>
        <v>1.0051002499999999</v>
      </c>
      <c r="M164" s="143">
        <f t="shared" si="68"/>
        <v>1.0010004100000001</v>
      </c>
      <c r="N164" s="143">
        <f t="shared" si="93"/>
        <v>1.0021979741004219</v>
      </c>
      <c r="O164" s="139">
        <f t="shared" si="66"/>
        <v>1.0073094300000001</v>
      </c>
      <c r="P164" s="139">
        <f t="shared" si="78"/>
        <v>1007.30943</v>
      </c>
      <c r="Q164" s="144">
        <f t="shared" si="79"/>
        <v>0</v>
      </c>
      <c r="R164" s="145">
        <f t="shared" si="80"/>
        <v>0</v>
      </c>
      <c r="S164" s="139">
        <f t="shared" si="81"/>
        <v>0</v>
      </c>
      <c r="T164" s="146">
        <f t="shared" si="91"/>
        <v>3.5999999999999997E-2</v>
      </c>
      <c r="U164" s="144">
        <f t="shared" si="65"/>
        <v>92</v>
      </c>
      <c r="V164" s="144">
        <v>252</v>
      </c>
      <c r="W164" s="143">
        <f t="shared" si="82"/>
        <v>1.0129955319999999</v>
      </c>
      <c r="X164" s="139">
        <f t="shared" si="83"/>
        <v>13.09052193</v>
      </c>
      <c r="Y164" s="124">
        <f t="shared" si="84"/>
        <v>0</v>
      </c>
      <c r="Z164" s="147" t="s">
        <v>64</v>
      </c>
      <c r="AA164" s="141">
        <f t="shared" si="92"/>
        <v>44392</v>
      </c>
      <c r="AB164" s="4"/>
      <c r="AC164" s="41"/>
      <c r="AD164" s="150">
        <f>[2]Plan1!$A264</f>
        <v>44880</v>
      </c>
      <c r="AE164" s="32" t="str">
        <f>[2]Plan1!$C264</f>
        <v>Proclamação da República</v>
      </c>
      <c r="AG164" s="20"/>
      <c r="AH164" s="62">
        <f t="shared" si="73"/>
        <v>45061</v>
      </c>
      <c r="AI164" s="62">
        <f t="shared" si="69"/>
        <v>45058</v>
      </c>
      <c r="AJ164" s="62">
        <f t="shared" si="70"/>
        <v>45061</v>
      </c>
      <c r="AK164" s="62">
        <f t="shared" si="71"/>
        <v>45092</v>
      </c>
      <c r="AL164" s="20">
        <f t="shared" si="72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3"/>
      <c r="BB164" s="1"/>
      <c r="BC164" s="1"/>
      <c r="BD164" s="1"/>
      <c r="BE164" s="1"/>
      <c r="BF164" s="1"/>
      <c r="BG164" s="1"/>
      <c r="BH164" s="1"/>
      <c r="BI164" s="1"/>
      <c r="BJ164" s="1"/>
      <c r="BK164" s="4"/>
      <c r="BL164" s="20"/>
      <c r="BM164" s="45"/>
      <c r="BN164" s="24"/>
      <c r="BO164" s="20"/>
      <c r="BP164" s="1"/>
      <c r="BQ164" s="20"/>
    </row>
    <row r="165" spans="1:69" x14ac:dyDescent="0.15">
      <c r="A165" s="138">
        <f t="shared" si="85"/>
        <v>43816</v>
      </c>
      <c r="B165" s="148">
        <f t="shared" si="74"/>
        <v>1021.1268185499999</v>
      </c>
      <c r="C165" s="139">
        <f t="shared" si="86"/>
        <v>1000</v>
      </c>
      <c r="D165" s="140">
        <f t="shared" si="87"/>
        <v>5259.76</v>
      </c>
      <c r="E165" s="124">
        <f>IF(K165=1,VLOOKUP(A164,[1]Plan1!$BO$80:$BQ$314,3),E164)</f>
        <v>5320.25</v>
      </c>
      <c r="F165" s="141">
        <f t="shared" si="88"/>
        <v>43816</v>
      </c>
      <c r="G165" s="142">
        <f t="shared" si="75"/>
        <v>1.1500524738771389E-2</v>
      </c>
      <c r="H165" s="141">
        <f t="shared" si="89"/>
        <v>43845</v>
      </c>
      <c r="I165" s="141">
        <f t="shared" si="76"/>
        <v>43845</v>
      </c>
      <c r="J165" s="125">
        <f t="shared" si="90"/>
        <v>20</v>
      </c>
      <c r="K165" s="125">
        <f t="shared" si="67"/>
        <v>1</v>
      </c>
      <c r="L165" s="139">
        <f t="shared" si="77"/>
        <v>1.0005719</v>
      </c>
      <c r="M165" s="143">
        <f t="shared" si="68"/>
        <v>1.0051002499999999</v>
      </c>
      <c r="N165" s="143">
        <f t="shared" si="93"/>
        <v>1.0073094343178275</v>
      </c>
      <c r="O165" s="139">
        <f t="shared" si="66"/>
        <v>1.0078855099999999</v>
      </c>
      <c r="P165" s="139">
        <f t="shared" si="78"/>
        <v>1007.88551</v>
      </c>
      <c r="Q165" s="144">
        <f t="shared" si="79"/>
        <v>0</v>
      </c>
      <c r="R165" s="145">
        <f t="shared" si="80"/>
        <v>0</v>
      </c>
      <c r="S165" s="139">
        <f t="shared" si="81"/>
        <v>0</v>
      </c>
      <c r="T165" s="146">
        <f t="shared" si="91"/>
        <v>3.5999999999999997E-2</v>
      </c>
      <c r="U165" s="144">
        <f t="shared" ref="U165:U228" si="94">IF(Q164&gt;0,1,IF(K165=K164,U164,U164+1))</f>
        <v>93</v>
      </c>
      <c r="V165" s="144">
        <v>252</v>
      </c>
      <c r="W165" s="143">
        <f t="shared" si="82"/>
        <v>1.0131377109999999</v>
      </c>
      <c r="X165" s="139">
        <f t="shared" si="83"/>
        <v>13.241308549999999</v>
      </c>
      <c r="Y165" s="124">
        <f t="shared" si="84"/>
        <v>0</v>
      </c>
      <c r="Z165" s="147" t="s">
        <v>64</v>
      </c>
      <c r="AA165" s="141">
        <f t="shared" si="92"/>
        <v>44392</v>
      </c>
      <c r="AB165" s="4"/>
      <c r="AC165" s="41"/>
      <c r="AD165" s="150">
        <f>[2]Plan1!$A265</f>
        <v>44920</v>
      </c>
      <c r="AE165" s="32" t="str">
        <f>[2]Plan1!$C265</f>
        <v>Natal</v>
      </c>
      <c r="AG165" s="20"/>
      <c r="AH165" s="62">
        <f t="shared" si="73"/>
        <v>45092</v>
      </c>
      <c r="AI165" s="62">
        <f t="shared" si="69"/>
        <v>45091</v>
      </c>
      <c r="AJ165" s="62">
        <f t="shared" si="70"/>
        <v>45092</v>
      </c>
      <c r="AK165" s="62">
        <f t="shared" si="71"/>
        <v>45124</v>
      </c>
      <c r="AL165" s="20">
        <f t="shared" si="72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3"/>
      <c r="BB165" s="1"/>
      <c r="BC165" s="1"/>
      <c r="BD165" s="1"/>
      <c r="BE165" s="1"/>
      <c r="BF165" s="1"/>
      <c r="BG165" s="1"/>
      <c r="BH165" s="1"/>
      <c r="BI165" s="1"/>
      <c r="BJ165" s="1"/>
      <c r="BK165" s="4"/>
      <c r="BL165" s="46"/>
      <c r="BM165" s="45"/>
      <c r="BN165" s="24"/>
      <c r="BO165" s="20"/>
      <c r="BP165" s="1"/>
      <c r="BQ165" s="20"/>
    </row>
    <row r="166" spans="1:69" x14ac:dyDescent="0.15">
      <c r="A166" s="138">
        <f t="shared" si="85"/>
        <v>43817</v>
      </c>
      <c r="B166" s="148">
        <f t="shared" si="74"/>
        <v>1021.85421467</v>
      </c>
      <c r="C166" s="139">
        <f t="shared" si="86"/>
        <v>1000</v>
      </c>
      <c r="D166" s="140">
        <f t="shared" si="87"/>
        <v>5259.76</v>
      </c>
      <c r="E166" s="124">
        <f>IF(K166=1,VLOOKUP(A165,[1]Plan1!$BO$80:$BQ$314,3),E165)</f>
        <v>5320.25</v>
      </c>
      <c r="F166" s="141">
        <f t="shared" si="88"/>
        <v>43816</v>
      </c>
      <c r="G166" s="142">
        <f t="shared" si="75"/>
        <v>1.1500524738771389E-2</v>
      </c>
      <c r="H166" s="141">
        <f t="shared" si="89"/>
        <v>43845</v>
      </c>
      <c r="I166" s="141">
        <f t="shared" si="76"/>
        <v>43845</v>
      </c>
      <c r="J166" s="125">
        <f t="shared" si="90"/>
        <v>20</v>
      </c>
      <c r="K166" s="125">
        <f t="shared" si="67"/>
        <v>2</v>
      </c>
      <c r="L166" s="139">
        <f t="shared" si="77"/>
        <v>1.0011441400000001</v>
      </c>
      <c r="M166" s="143">
        <f t="shared" si="68"/>
        <v>1.0051002499999999</v>
      </c>
      <c r="N166" s="143">
        <f t="shared" si="93"/>
        <v>1.0073094343178275</v>
      </c>
      <c r="O166" s="139">
        <f t="shared" si="66"/>
        <v>1.00846193</v>
      </c>
      <c r="P166" s="139">
        <f t="shared" si="78"/>
        <v>1008.4619300000001</v>
      </c>
      <c r="Q166" s="144">
        <f t="shared" si="79"/>
        <v>0</v>
      </c>
      <c r="R166" s="145">
        <f t="shared" si="80"/>
        <v>0</v>
      </c>
      <c r="S166" s="139">
        <f t="shared" si="81"/>
        <v>0</v>
      </c>
      <c r="T166" s="146">
        <f t="shared" si="91"/>
        <v>3.5999999999999997E-2</v>
      </c>
      <c r="U166" s="144">
        <f t="shared" si="94"/>
        <v>94</v>
      </c>
      <c r="V166" s="144">
        <v>252</v>
      </c>
      <c r="W166" s="143">
        <f t="shared" si="82"/>
        <v>1.0132799109999999</v>
      </c>
      <c r="X166" s="139">
        <f t="shared" si="83"/>
        <v>13.39228467</v>
      </c>
      <c r="Y166" s="124">
        <f t="shared" si="84"/>
        <v>0</v>
      </c>
      <c r="Z166" s="147" t="s">
        <v>64</v>
      </c>
      <c r="AA166" s="141">
        <f t="shared" si="92"/>
        <v>44392</v>
      </c>
      <c r="AB166" s="4"/>
      <c r="AC166" s="41"/>
      <c r="AD166" s="150">
        <f>[2]Plan1!$A266</f>
        <v>44927</v>
      </c>
      <c r="AE166" s="32" t="str">
        <f>[2]Plan1!$C266</f>
        <v>Confraternização Universal</v>
      </c>
      <c r="AG166" s="27">
        <v>5</v>
      </c>
      <c r="AH166" s="62">
        <f t="shared" si="73"/>
        <v>45122</v>
      </c>
      <c r="AI166" s="62">
        <f t="shared" si="69"/>
        <v>45121</v>
      </c>
      <c r="AJ166" s="62">
        <f t="shared" si="70"/>
        <v>45124</v>
      </c>
      <c r="AK166" s="62">
        <f t="shared" si="71"/>
        <v>45153</v>
      </c>
      <c r="AL166" s="20">
        <f t="shared" si="72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3"/>
      <c r="BB166" s="1"/>
      <c r="BC166" s="1"/>
      <c r="BD166" s="1"/>
      <c r="BE166" s="1"/>
      <c r="BF166" s="1"/>
      <c r="BG166" s="1"/>
      <c r="BH166" s="1"/>
      <c r="BI166" s="1"/>
      <c r="BJ166" s="1"/>
      <c r="BK166" s="4"/>
      <c r="BL166" s="46"/>
      <c r="BM166" s="45"/>
      <c r="BN166" s="24"/>
      <c r="BO166" s="20"/>
      <c r="BP166" s="1"/>
      <c r="BQ166" s="20"/>
    </row>
    <row r="167" spans="1:69" x14ac:dyDescent="0.15">
      <c r="A167" s="138">
        <f t="shared" si="85"/>
        <v>43818</v>
      </c>
      <c r="B167" s="148">
        <f t="shared" si="74"/>
        <v>1022.5821293400001</v>
      </c>
      <c r="C167" s="139">
        <f t="shared" si="86"/>
        <v>1000</v>
      </c>
      <c r="D167" s="140">
        <f t="shared" si="87"/>
        <v>5259.76</v>
      </c>
      <c r="E167" s="124">
        <f>IF(K167=1,VLOOKUP(A166,[1]Plan1!$BO$80:$BQ$314,3),E166)</f>
        <v>5320.25</v>
      </c>
      <c r="F167" s="141">
        <f t="shared" si="88"/>
        <v>43816</v>
      </c>
      <c r="G167" s="142">
        <f t="shared" si="75"/>
        <v>1.1500524738771389E-2</v>
      </c>
      <c r="H167" s="141">
        <f t="shared" si="89"/>
        <v>43845</v>
      </c>
      <c r="I167" s="141">
        <f t="shared" si="76"/>
        <v>43845</v>
      </c>
      <c r="J167" s="125">
        <f t="shared" si="90"/>
        <v>20</v>
      </c>
      <c r="K167" s="125">
        <f t="shared" si="67"/>
        <v>3</v>
      </c>
      <c r="L167" s="139">
        <f t="shared" si="77"/>
        <v>1.0017167</v>
      </c>
      <c r="M167" s="143">
        <f t="shared" si="68"/>
        <v>1.0051002499999999</v>
      </c>
      <c r="N167" s="143">
        <f t="shared" si="93"/>
        <v>1.0073094343178275</v>
      </c>
      <c r="O167" s="139">
        <f t="shared" si="66"/>
        <v>1.00903868</v>
      </c>
      <c r="P167" s="139">
        <f t="shared" si="78"/>
        <v>1009.03868</v>
      </c>
      <c r="Q167" s="144">
        <f t="shared" si="79"/>
        <v>0</v>
      </c>
      <c r="R167" s="145">
        <f t="shared" si="80"/>
        <v>0</v>
      </c>
      <c r="S167" s="139">
        <f t="shared" si="81"/>
        <v>0</v>
      </c>
      <c r="T167" s="146">
        <f t="shared" si="91"/>
        <v>3.5999999999999997E-2</v>
      </c>
      <c r="U167" s="144">
        <f t="shared" si="94"/>
        <v>95</v>
      </c>
      <c r="V167" s="144">
        <v>252</v>
      </c>
      <c r="W167" s="143">
        <f t="shared" si="82"/>
        <v>1.013422131</v>
      </c>
      <c r="X167" s="139">
        <f t="shared" si="83"/>
        <v>13.54344934</v>
      </c>
      <c r="Y167" s="124">
        <f t="shared" si="84"/>
        <v>0</v>
      </c>
      <c r="Z167" s="147" t="s">
        <v>64</v>
      </c>
      <c r="AA167" s="141">
        <f t="shared" si="92"/>
        <v>44392</v>
      </c>
      <c r="AB167" s="4"/>
      <c r="AC167" s="41"/>
      <c r="AD167" s="150">
        <f>[2]Plan1!$A267</f>
        <v>44977</v>
      </c>
      <c r="AE167" s="32" t="str">
        <f>[2]Plan1!$C267</f>
        <v>Carnaval</v>
      </c>
      <c r="AG167" s="20"/>
      <c r="AH167" s="62">
        <f t="shared" si="73"/>
        <v>45153</v>
      </c>
      <c r="AI167" s="62">
        <f t="shared" si="69"/>
        <v>45152</v>
      </c>
      <c r="AJ167" s="62">
        <f t="shared" si="70"/>
        <v>45153</v>
      </c>
      <c r="AK167" s="62">
        <f t="shared" si="71"/>
        <v>45184</v>
      </c>
      <c r="AL167" s="20">
        <f t="shared" si="72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3"/>
      <c r="BB167" s="1"/>
      <c r="BC167" s="1"/>
      <c r="BD167" s="1"/>
      <c r="BE167" s="1"/>
      <c r="BF167" s="1"/>
      <c r="BG167" s="1"/>
      <c r="BH167" s="1"/>
      <c r="BI167" s="1"/>
      <c r="BJ167" s="1"/>
      <c r="BK167" s="4"/>
      <c r="BL167" s="46"/>
      <c r="BM167" s="45"/>
      <c r="BN167" s="24"/>
      <c r="BO167" s="20"/>
      <c r="BP167" s="1"/>
      <c r="BQ167" s="20"/>
    </row>
    <row r="168" spans="1:69" x14ac:dyDescent="0.15">
      <c r="A168" s="138">
        <f t="shared" si="85"/>
        <v>43819</v>
      </c>
      <c r="B168" s="148">
        <f t="shared" si="74"/>
        <v>1023.31055159</v>
      </c>
      <c r="C168" s="139">
        <f t="shared" si="86"/>
        <v>1000</v>
      </c>
      <c r="D168" s="140">
        <f t="shared" si="87"/>
        <v>5259.76</v>
      </c>
      <c r="E168" s="124">
        <f>IF(K168=1,VLOOKUP(A167,[1]Plan1!$BO$80:$BQ$314,3),E167)</f>
        <v>5320.25</v>
      </c>
      <c r="F168" s="141">
        <f t="shared" si="88"/>
        <v>43816</v>
      </c>
      <c r="G168" s="142">
        <f t="shared" si="75"/>
        <v>1.1500524738771389E-2</v>
      </c>
      <c r="H168" s="141">
        <f t="shared" si="89"/>
        <v>43845</v>
      </c>
      <c r="I168" s="141">
        <f t="shared" si="76"/>
        <v>43845</v>
      </c>
      <c r="J168" s="125">
        <f t="shared" si="90"/>
        <v>20</v>
      </c>
      <c r="K168" s="125">
        <f t="shared" si="67"/>
        <v>4</v>
      </c>
      <c r="L168" s="139">
        <f t="shared" si="77"/>
        <v>1.00228959</v>
      </c>
      <c r="M168" s="143">
        <f t="shared" si="68"/>
        <v>1.0051002499999999</v>
      </c>
      <c r="N168" s="143">
        <f t="shared" si="93"/>
        <v>1.0073094343178275</v>
      </c>
      <c r="O168" s="139">
        <f t="shared" si="66"/>
        <v>1.00961575</v>
      </c>
      <c r="P168" s="139">
        <f t="shared" si="78"/>
        <v>1009.61575</v>
      </c>
      <c r="Q168" s="144">
        <f t="shared" si="79"/>
        <v>0</v>
      </c>
      <c r="R168" s="145">
        <f t="shared" si="80"/>
        <v>0</v>
      </c>
      <c r="S168" s="139">
        <f t="shared" si="81"/>
        <v>0</v>
      </c>
      <c r="T168" s="146">
        <f t="shared" si="91"/>
        <v>3.5999999999999997E-2</v>
      </c>
      <c r="U168" s="144">
        <f t="shared" si="94"/>
        <v>96</v>
      </c>
      <c r="V168" s="144">
        <v>252</v>
      </c>
      <c r="W168" s="143">
        <f t="shared" si="82"/>
        <v>1.0135643700000001</v>
      </c>
      <c r="X168" s="139">
        <f t="shared" si="83"/>
        <v>13.694801590000001</v>
      </c>
      <c r="Y168" s="124">
        <f t="shared" si="84"/>
        <v>0</v>
      </c>
      <c r="Z168" s="147" t="s">
        <v>64</v>
      </c>
      <c r="AA168" s="141">
        <f t="shared" si="92"/>
        <v>44392</v>
      </c>
      <c r="AB168" s="4"/>
      <c r="AC168" s="41"/>
      <c r="AD168" s="150">
        <f>[2]Plan1!$A268</f>
        <v>44978</v>
      </c>
      <c r="AE168" s="32" t="str">
        <f>[2]Plan1!$C268</f>
        <v>Carnaval</v>
      </c>
      <c r="AG168" s="20"/>
      <c r="AH168" s="62">
        <f t="shared" si="73"/>
        <v>45184</v>
      </c>
      <c r="AI168" s="62">
        <f t="shared" si="69"/>
        <v>45183</v>
      </c>
      <c r="AJ168" s="62">
        <f t="shared" si="70"/>
        <v>45184</v>
      </c>
      <c r="AK168" s="62">
        <f t="shared" si="71"/>
        <v>45215</v>
      </c>
      <c r="AL168" s="20">
        <f t="shared" si="72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3"/>
      <c r="BB168" s="1"/>
      <c r="BC168" s="1"/>
      <c r="BD168" s="1"/>
      <c r="BE168" s="1"/>
      <c r="BF168" s="1"/>
      <c r="BG168" s="1"/>
      <c r="BH168" s="1"/>
      <c r="BI168" s="1"/>
      <c r="BJ168" s="1"/>
      <c r="BK168" s="4"/>
      <c r="BL168" s="46"/>
      <c r="BM168" s="45"/>
      <c r="BN168" s="24"/>
      <c r="BO168" s="20"/>
      <c r="BP168" s="1"/>
      <c r="BQ168" s="20"/>
    </row>
    <row r="169" spans="1:69" x14ac:dyDescent="0.15">
      <c r="A169" s="138">
        <f t="shared" si="85"/>
        <v>43820</v>
      </c>
      <c r="B169" s="148">
        <f t="shared" si="74"/>
        <v>1024.0395038700001</v>
      </c>
      <c r="C169" s="139">
        <f t="shared" si="86"/>
        <v>1000</v>
      </c>
      <c r="D169" s="140">
        <f t="shared" si="87"/>
        <v>5259.76</v>
      </c>
      <c r="E169" s="124">
        <f>IF(K169=1,VLOOKUP(A168,[1]Plan1!$BO$80:$BQ$314,3),E168)</f>
        <v>5320.25</v>
      </c>
      <c r="F169" s="141">
        <f t="shared" si="88"/>
        <v>43816</v>
      </c>
      <c r="G169" s="142">
        <f t="shared" si="75"/>
        <v>1.1500524738771389E-2</v>
      </c>
      <c r="H169" s="141">
        <f t="shared" si="89"/>
        <v>43845</v>
      </c>
      <c r="I169" s="141">
        <f t="shared" si="76"/>
        <v>43845</v>
      </c>
      <c r="J169" s="125">
        <f t="shared" si="90"/>
        <v>20</v>
      </c>
      <c r="K169" s="125">
        <f t="shared" si="67"/>
        <v>5</v>
      </c>
      <c r="L169" s="139">
        <f t="shared" si="77"/>
        <v>1.0028628100000001</v>
      </c>
      <c r="M169" s="143">
        <f t="shared" si="68"/>
        <v>1.0051002499999999</v>
      </c>
      <c r="N169" s="143">
        <f t="shared" si="93"/>
        <v>1.0073094343178275</v>
      </c>
      <c r="O169" s="139">
        <f t="shared" ref="O169:O232" si="95">TRUNC(TRUNC((L169*N169),15),8)</f>
        <v>1.01019316</v>
      </c>
      <c r="P169" s="139">
        <f t="shared" si="78"/>
        <v>1010.19316</v>
      </c>
      <c r="Q169" s="144">
        <f t="shared" si="79"/>
        <v>0</v>
      </c>
      <c r="R169" s="145">
        <f t="shared" si="80"/>
        <v>0</v>
      </c>
      <c r="S169" s="139">
        <f t="shared" si="81"/>
        <v>0</v>
      </c>
      <c r="T169" s="146">
        <f t="shared" si="91"/>
        <v>3.5999999999999997E-2</v>
      </c>
      <c r="U169" s="144">
        <f t="shared" si="94"/>
        <v>97</v>
      </c>
      <c r="V169" s="144">
        <v>252</v>
      </c>
      <c r="W169" s="143">
        <f t="shared" si="82"/>
        <v>1.0137066299999999</v>
      </c>
      <c r="X169" s="139">
        <f t="shared" si="83"/>
        <v>13.84634387</v>
      </c>
      <c r="Y169" s="124">
        <f t="shared" si="84"/>
        <v>0</v>
      </c>
      <c r="Z169" s="147" t="s">
        <v>64</v>
      </c>
      <c r="AA169" s="141">
        <f t="shared" si="92"/>
        <v>44392</v>
      </c>
      <c r="AB169" s="4"/>
      <c r="AC169" s="41"/>
      <c r="AD169" s="150">
        <f>[2]Plan1!$A269</f>
        <v>45023</v>
      </c>
      <c r="AE169" s="32" t="str">
        <f>[2]Plan1!$C269</f>
        <v>Paixão de Cristo</v>
      </c>
      <c r="AG169" s="20"/>
      <c r="AH169" s="62">
        <f t="shared" si="73"/>
        <v>45214</v>
      </c>
      <c r="AI169" s="62">
        <f t="shared" si="69"/>
        <v>45212</v>
      </c>
      <c r="AJ169" s="62">
        <f t="shared" si="70"/>
        <v>45215</v>
      </c>
      <c r="AK169" s="62">
        <f t="shared" si="71"/>
        <v>45246</v>
      </c>
      <c r="AL169" s="20">
        <f t="shared" si="72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3"/>
      <c r="BB169" s="1"/>
      <c r="BC169" s="1"/>
      <c r="BD169" s="1"/>
      <c r="BE169" s="1"/>
      <c r="BF169" s="1"/>
      <c r="BG169" s="1"/>
      <c r="BH169" s="1"/>
      <c r="BI169" s="1"/>
      <c r="BJ169" s="1"/>
      <c r="BK169" s="4"/>
      <c r="BL169" s="46"/>
      <c r="BM169" s="45"/>
      <c r="BN169" s="24"/>
      <c r="BO169" s="20"/>
      <c r="BP169" s="1"/>
      <c r="BQ169" s="20"/>
    </row>
    <row r="170" spans="1:69" x14ac:dyDescent="0.15">
      <c r="A170" s="138">
        <f t="shared" si="85"/>
        <v>43821</v>
      </c>
      <c r="B170" s="148">
        <f t="shared" si="74"/>
        <v>1024.0395038700001</v>
      </c>
      <c r="C170" s="139">
        <f t="shared" si="86"/>
        <v>1000</v>
      </c>
      <c r="D170" s="140">
        <f t="shared" si="87"/>
        <v>5259.76</v>
      </c>
      <c r="E170" s="124">
        <f>IF(K170=1,VLOOKUP(A169,[1]Plan1!$BO$80:$BQ$314,3),E169)</f>
        <v>5320.25</v>
      </c>
      <c r="F170" s="141">
        <f t="shared" si="88"/>
        <v>43816</v>
      </c>
      <c r="G170" s="142">
        <f t="shared" si="75"/>
        <v>1.1500524738771389E-2</v>
      </c>
      <c r="H170" s="141">
        <f t="shared" si="89"/>
        <v>43845</v>
      </c>
      <c r="I170" s="141">
        <f t="shared" si="76"/>
        <v>43845</v>
      </c>
      <c r="J170" s="125">
        <f t="shared" si="90"/>
        <v>20</v>
      </c>
      <c r="K170" s="125">
        <f t="shared" ref="K170:K233" si="96">(J170-(NETWORKDAYS(A170,I170,AD$118:AD$502)-1))</f>
        <v>5</v>
      </c>
      <c r="L170" s="139">
        <f t="shared" si="77"/>
        <v>1.0028628100000001</v>
      </c>
      <c r="M170" s="143">
        <f t="shared" ref="M170:M233" si="97">IF(I170&gt;I169,L169,M169)</f>
        <v>1.0051002499999999</v>
      </c>
      <c r="N170" s="143">
        <f t="shared" si="93"/>
        <v>1.0073094343178275</v>
      </c>
      <c r="O170" s="139">
        <f t="shared" si="95"/>
        <v>1.01019316</v>
      </c>
      <c r="P170" s="139">
        <f t="shared" si="78"/>
        <v>1010.19316</v>
      </c>
      <c r="Q170" s="144">
        <f t="shared" si="79"/>
        <v>0</v>
      </c>
      <c r="R170" s="145">
        <f t="shared" si="80"/>
        <v>0</v>
      </c>
      <c r="S170" s="139">
        <f t="shared" si="81"/>
        <v>0</v>
      </c>
      <c r="T170" s="146">
        <f t="shared" si="91"/>
        <v>3.5999999999999997E-2</v>
      </c>
      <c r="U170" s="144">
        <f t="shared" si="94"/>
        <v>97</v>
      </c>
      <c r="V170" s="144">
        <v>252</v>
      </c>
      <c r="W170" s="143">
        <f t="shared" si="82"/>
        <v>1.0137066299999999</v>
      </c>
      <c r="X170" s="139">
        <f t="shared" si="83"/>
        <v>13.84634387</v>
      </c>
      <c r="Y170" s="124">
        <f t="shared" si="84"/>
        <v>0</v>
      </c>
      <c r="Z170" s="147" t="s">
        <v>64</v>
      </c>
      <c r="AA170" s="141">
        <f t="shared" si="92"/>
        <v>44392</v>
      </c>
      <c r="AB170" s="4"/>
      <c r="AC170" s="41"/>
      <c r="AD170" s="150">
        <f>[2]Plan1!$A270</f>
        <v>45037</v>
      </c>
      <c r="AE170" s="32" t="str">
        <f>[2]Plan1!$C270</f>
        <v>Tiradentes</v>
      </c>
      <c r="AG170" s="20"/>
      <c r="AH170" s="62">
        <f t="shared" si="73"/>
        <v>45245</v>
      </c>
      <c r="AI170" s="62">
        <f t="shared" si="69"/>
        <v>45244</v>
      </c>
      <c r="AJ170" s="62">
        <f t="shared" si="70"/>
        <v>45246</v>
      </c>
      <c r="AK170" s="62">
        <f t="shared" si="71"/>
        <v>45275</v>
      </c>
      <c r="AL170" s="20">
        <f t="shared" si="7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3"/>
      <c r="BB170" s="1"/>
      <c r="BC170" s="1"/>
      <c r="BD170" s="1"/>
      <c r="BE170" s="1"/>
      <c r="BF170" s="1"/>
      <c r="BG170" s="1"/>
      <c r="BH170" s="1"/>
      <c r="BI170" s="1"/>
      <c r="BJ170" s="1"/>
      <c r="BK170" s="4"/>
      <c r="BM170" s="45"/>
      <c r="BN170" s="24"/>
      <c r="BQ170" s="20"/>
    </row>
    <row r="171" spans="1:69" x14ac:dyDescent="0.15">
      <c r="A171" s="138">
        <f t="shared" si="85"/>
        <v>43822</v>
      </c>
      <c r="B171" s="148">
        <f t="shared" si="74"/>
        <v>1024.0395038700001</v>
      </c>
      <c r="C171" s="139">
        <f t="shared" si="86"/>
        <v>1000</v>
      </c>
      <c r="D171" s="140">
        <f t="shared" si="87"/>
        <v>5259.76</v>
      </c>
      <c r="E171" s="124">
        <f>IF(K171=1,VLOOKUP(A170,[1]Plan1!$BO$80:$BQ$314,3),E170)</f>
        <v>5320.25</v>
      </c>
      <c r="F171" s="141">
        <f t="shared" si="88"/>
        <v>43816</v>
      </c>
      <c r="G171" s="142">
        <f t="shared" si="75"/>
        <v>1.1500524738771389E-2</v>
      </c>
      <c r="H171" s="141">
        <f t="shared" si="89"/>
        <v>43845</v>
      </c>
      <c r="I171" s="141">
        <f t="shared" si="76"/>
        <v>43845</v>
      </c>
      <c r="J171" s="125">
        <f t="shared" si="90"/>
        <v>20</v>
      </c>
      <c r="K171" s="125">
        <f t="shared" si="96"/>
        <v>5</v>
      </c>
      <c r="L171" s="139">
        <f t="shared" si="77"/>
        <v>1.0028628100000001</v>
      </c>
      <c r="M171" s="143">
        <f t="shared" si="97"/>
        <v>1.0051002499999999</v>
      </c>
      <c r="N171" s="143">
        <f t="shared" si="93"/>
        <v>1.0073094343178275</v>
      </c>
      <c r="O171" s="139">
        <f t="shared" si="95"/>
        <v>1.01019316</v>
      </c>
      <c r="P171" s="139">
        <f t="shared" si="78"/>
        <v>1010.19316</v>
      </c>
      <c r="Q171" s="144">
        <f t="shared" si="79"/>
        <v>0</v>
      </c>
      <c r="R171" s="145">
        <f t="shared" si="80"/>
        <v>0</v>
      </c>
      <c r="S171" s="139">
        <f t="shared" si="81"/>
        <v>0</v>
      </c>
      <c r="T171" s="146">
        <f t="shared" si="91"/>
        <v>3.5999999999999997E-2</v>
      </c>
      <c r="U171" s="144">
        <f t="shared" si="94"/>
        <v>97</v>
      </c>
      <c r="V171" s="144">
        <v>252</v>
      </c>
      <c r="W171" s="143">
        <f t="shared" si="82"/>
        <v>1.0137066299999999</v>
      </c>
      <c r="X171" s="139">
        <f t="shared" si="83"/>
        <v>13.84634387</v>
      </c>
      <c r="Y171" s="124">
        <f t="shared" si="84"/>
        <v>0</v>
      </c>
      <c r="Z171" s="147" t="s">
        <v>64</v>
      </c>
      <c r="AA171" s="141">
        <f t="shared" si="92"/>
        <v>44392</v>
      </c>
      <c r="AB171" s="4"/>
      <c r="AC171" s="41"/>
      <c r="AD171" s="150">
        <f>[2]Plan1!$A271</f>
        <v>45047</v>
      </c>
      <c r="AE171" s="32" t="str">
        <f>[2]Plan1!$C271</f>
        <v>Dia do Trabalho</v>
      </c>
      <c r="AG171" s="20"/>
      <c r="AH171" s="62">
        <f t="shared" si="73"/>
        <v>45275</v>
      </c>
      <c r="AI171" s="62">
        <f t="shared" si="69"/>
        <v>45274</v>
      </c>
      <c r="AJ171" s="62">
        <f t="shared" si="70"/>
        <v>45275</v>
      </c>
      <c r="AK171" s="62">
        <f t="shared" si="71"/>
        <v>45306</v>
      </c>
      <c r="AL171" s="20">
        <f t="shared" si="72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3"/>
      <c r="BB171" s="1"/>
      <c r="BC171" s="1"/>
      <c r="BD171" s="1"/>
      <c r="BE171" s="1"/>
      <c r="BF171" s="1"/>
      <c r="BG171" s="1"/>
      <c r="BH171" s="1"/>
      <c r="BI171" s="1"/>
      <c r="BJ171" s="1"/>
      <c r="BK171" s="4"/>
      <c r="BM171" s="45"/>
      <c r="BN171" s="24"/>
      <c r="BQ171" s="20"/>
    </row>
    <row r="172" spans="1:69" x14ac:dyDescent="0.15">
      <c r="A172" s="138">
        <f t="shared" si="85"/>
        <v>43823</v>
      </c>
      <c r="B172" s="148">
        <f t="shared" si="74"/>
        <v>1024.7689742099999</v>
      </c>
      <c r="C172" s="139">
        <f t="shared" si="86"/>
        <v>1000</v>
      </c>
      <c r="D172" s="140">
        <f t="shared" si="87"/>
        <v>5259.76</v>
      </c>
      <c r="E172" s="124">
        <f>IF(K172=1,VLOOKUP(A171,[1]Plan1!$BO$80:$BQ$314,3),E171)</f>
        <v>5320.25</v>
      </c>
      <c r="F172" s="141">
        <f t="shared" si="88"/>
        <v>43816</v>
      </c>
      <c r="G172" s="142">
        <f t="shared" si="75"/>
        <v>1.1500524738771389E-2</v>
      </c>
      <c r="H172" s="141">
        <f t="shared" si="89"/>
        <v>43845</v>
      </c>
      <c r="I172" s="141">
        <f t="shared" si="76"/>
        <v>43845</v>
      </c>
      <c r="J172" s="125">
        <f t="shared" si="90"/>
        <v>20</v>
      </c>
      <c r="K172" s="125">
        <f t="shared" si="96"/>
        <v>6</v>
      </c>
      <c r="L172" s="139">
        <f t="shared" si="77"/>
        <v>1.0034363500000001</v>
      </c>
      <c r="M172" s="143">
        <f t="shared" si="97"/>
        <v>1.0051002499999999</v>
      </c>
      <c r="N172" s="143">
        <f t="shared" si="93"/>
        <v>1.0073094343178275</v>
      </c>
      <c r="O172" s="139">
        <f t="shared" si="95"/>
        <v>1.0107709</v>
      </c>
      <c r="P172" s="139">
        <f t="shared" si="78"/>
        <v>1010.7709</v>
      </c>
      <c r="Q172" s="144">
        <f t="shared" si="79"/>
        <v>0</v>
      </c>
      <c r="R172" s="145">
        <f t="shared" si="80"/>
        <v>0</v>
      </c>
      <c r="S172" s="139">
        <f t="shared" si="81"/>
        <v>0</v>
      </c>
      <c r="T172" s="146">
        <f t="shared" si="91"/>
        <v>3.5999999999999997E-2</v>
      </c>
      <c r="U172" s="144">
        <f t="shared" si="94"/>
        <v>98</v>
      </c>
      <c r="V172" s="144">
        <v>252</v>
      </c>
      <c r="W172" s="143">
        <f t="shared" si="82"/>
        <v>1.013848909</v>
      </c>
      <c r="X172" s="139">
        <f t="shared" si="83"/>
        <v>13.99807421</v>
      </c>
      <c r="Y172" s="124">
        <f t="shared" si="84"/>
        <v>0</v>
      </c>
      <c r="Z172" s="147" t="s">
        <v>64</v>
      </c>
      <c r="AA172" s="141">
        <f t="shared" si="92"/>
        <v>44392</v>
      </c>
      <c r="AB172" s="4"/>
      <c r="AC172" s="41"/>
      <c r="AD172" s="150">
        <f>[2]Plan1!$A272</f>
        <v>45085</v>
      </c>
      <c r="AE172" s="32" t="str">
        <f>[2]Plan1!$C272</f>
        <v>Corpus Christi</v>
      </c>
      <c r="AG172" s="20">
        <v>6</v>
      </c>
      <c r="AH172" s="62">
        <f t="shared" si="73"/>
        <v>45306</v>
      </c>
      <c r="AI172" s="62">
        <f t="shared" si="69"/>
        <v>45303</v>
      </c>
      <c r="AJ172" s="62">
        <f t="shared" si="70"/>
        <v>45306</v>
      </c>
      <c r="AK172" s="62">
        <f t="shared" si="71"/>
        <v>45337</v>
      </c>
      <c r="AL172" s="20">
        <f t="shared" si="72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3"/>
      <c r="BB172" s="1"/>
      <c r="BC172" s="1"/>
      <c r="BD172" s="1"/>
      <c r="BE172" s="1"/>
      <c r="BF172" s="1"/>
      <c r="BG172" s="1"/>
      <c r="BH172" s="1"/>
      <c r="BI172" s="1"/>
      <c r="BJ172" s="1"/>
      <c r="BK172" s="4"/>
      <c r="BM172" s="45"/>
      <c r="BN172" s="24"/>
      <c r="BQ172" s="20"/>
    </row>
    <row r="173" spans="1:69" x14ac:dyDescent="0.15">
      <c r="A173" s="138">
        <f t="shared" si="85"/>
        <v>43824</v>
      </c>
      <c r="B173" s="148">
        <f t="shared" si="74"/>
        <v>1025.49896481</v>
      </c>
      <c r="C173" s="139">
        <f t="shared" si="86"/>
        <v>1000</v>
      </c>
      <c r="D173" s="140">
        <f t="shared" si="87"/>
        <v>5259.76</v>
      </c>
      <c r="E173" s="124">
        <f>IF(K173=1,VLOOKUP(A172,[1]Plan1!$BO$80:$BQ$314,3),E172)</f>
        <v>5320.25</v>
      </c>
      <c r="F173" s="141">
        <f t="shared" si="88"/>
        <v>43816</v>
      </c>
      <c r="G173" s="142">
        <f t="shared" si="75"/>
        <v>1.1500524738771389E-2</v>
      </c>
      <c r="H173" s="141">
        <f t="shared" si="89"/>
        <v>43845</v>
      </c>
      <c r="I173" s="141">
        <f t="shared" si="76"/>
        <v>43845</v>
      </c>
      <c r="J173" s="125">
        <f t="shared" si="90"/>
        <v>20</v>
      </c>
      <c r="K173" s="125">
        <f t="shared" si="96"/>
        <v>7</v>
      </c>
      <c r="L173" s="139">
        <f t="shared" si="77"/>
        <v>1.00401023</v>
      </c>
      <c r="M173" s="143">
        <f t="shared" si="97"/>
        <v>1.0051002499999999</v>
      </c>
      <c r="N173" s="143">
        <f t="shared" si="93"/>
        <v>1.0073094343178275</v>
      </c>
      <c r="O173" s="139">
        <f t="shared" si="95"/>
        <v>1.01134897</v>
      </c>
      <c r="P173" s="139">
        <f t="shared" si="78"/>
        <v>1011.34897</v>
      </c>
      <c r="Q173" s="144">
        <f t="shared" si="79"/>
        <v>0</v>
      </c>
      <c r="R173" s="145">
        <f t="shared" si="80"/>
        <v>0</v>
      </c>
      <c r="S173" s="139">
        <f t="shared" si="81"/>
        <v>0</v>
      </c>
      <c r="T173" s="146">
        <f t="shared" si="91"/>
        <v>3.5999999999999997E-2</v>
      </c>
      <c r="U173" s="144">
        <f t="shared" si="94"/>
        <v>99</v>
      </c>
      <c r="V173" s="144">
        <v>252</v>
      </c>
      <c r="W173" s="143">
        <f t="shared" si="82"/>
        <v>1.0139912090000001</v>
      </c>
      <c r="X173" s="139">
        <f t="shared" si="83"/>
        <v>14.149994810000001</v>
      </c>
      <c r="Y173" s="124">
        <f t="shared" si="84"/>
        <v>0</v>
      </c>
      <c r="Z173" s="147" t="s">
        <v>64</v>
      </c>
      <c r="AA173" s="141">
        <f t="shared" si="92"/>
        <v>44392</v>
      </c>
      <c r="AB173" s="4"/>
      <c r="AC173" s="41"/>
      <c r="AD173" s="150">
        <f>[2]Plan1!$A273</f>
        <v>45176</v>
      </c>
      <c r="AE173" s="32" t="str">
        <f>[2]Plan1!$C273</f>
        <v>Independência do Brasil</v>
      </c>
      <c r="AG173" s="20"/>
      <c r="AH173" s="62">
        <f t="shared" si="73"/>
        <v>45337</v>
      </c>
      <c r="AI173" s="62">
        <f t="shared" si="69"/>
        <v>45336</v>
      </c>
      <c r="AJ173" s="62">
        <f t="shared" si="70"/>
        <v>45337</v>
      </c>
      <c r="AK173" s="62">
        <f t="shared" si="71"/>
        <v>45366</v>
      </c>
      <c r="AL173" s="20">
        <f t="shared" si="72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3"/>
      <c r="BB173" s="1"/>
      <c r="BC173" s="1"/>
      <c r="BD173" s="1"/>
      <c r="BE173" s="1"/>
      <c r="BF173" s="1"/>
      <c r="BG173" s="1"/>
      <c r="BH173" s="1"/>
      <c r="BI173" s="1"/>
      <c r="BJ173" s="1"/>
      <c r="BK173" s="4"/>
      <c r="BM173" s="45"/>
      <c r="BN173" s="24"/>
      <c r="BQ173" s="20"/>
    </row>
    <row r="174" spans="1:69" x14ac:dyDescent="0.15">
      <c r="A174" s="138">
        <f t="shared" si="85"/>
        <v>43825</v>
      </c>
      <c r="B174" s="148">
        <f t="shared" si="74"/>
        <v>1025.49896481</v>
      </c>
      <c r="C174" s="139">
        <f t="shared" si="86"/>
        <v>1000</v>
      </c>
      <c r="D174" s="140">
        <f t="shared" si="87"/>
        <v>5259.76</v>
      </c>
      <c r="E174" s="124">
        <f>IF(K174=1,VLOOKUP(A173,[1]Plan1!$BO$80:$BQ$314,3),E173)</f>
        <v>5320.25</v>
      </c>
      <c r="F174" s="141">
        <f t="shared" si="88"/>
        <v>43816</v>
      </c>
      <c r="G174" s="142">
        <f t="shared" si="75"/>
        <v>1.1500524738771389E-2</v>
      </c>
      <c r="H174" s="141">
        <f t="shared" si="89"/>
        <v>43845</v>
      </c>
      <c r="I174" s="141">
        <f t="shared" si="76"/>
        <v>43845</v>
      </c>
      <c r="J174" s="125">
        <f t="shared" si="90"/>
        <v>20</v>
      </c>
      <c r="K174" s="125">
        <f t="shared" si="96"/>
        <v>7</v>
      </c>
      <c r="L174" s="139">
        <f t="shared" si="77"/>
        <v>1.00401023</v>
      </c>
      <c r="M174" s="143">
        <f t="shared" si="97"/>
        <v>1.0051002499999999</v>
      </c>
      <c r="N174" s="143">
        <f t="shared" si="93"/>
        <v>1.0073094343178275</v>
      </c>
      <c r="O174" s="139">
        <f t="shared" si="95"/>
        <v>1.01134897</v>
      </c>
      <c r="P174" s="139">
        <f t="shared" si="78"/>
        <v>1011.34897</v>
      </c>
      <c r="Q174" s="144">
        <f t="shared" si="79"/>
        <v>0</v>
      </c>
      <c r="R174" s="145">
        <f t="shared" si="80"/>
        <v>0</v>
      </c>
      <c r="S174" s="139">
        <f t="shared" si="81"/>
        <v>0</v>
      </c>
      <c r="T174" s="146">
        <f t="shared" si="91"/>
        <v>3.5999999999999997E-2</v>
      </c>
      <c r="U174" s="144">
        <f t="shared" si="94"/>
        <v>99</v>
      </c>
      <c r="V174" s="144">
        <v>252</v>
      </c>
      <c r="W174" s="143">
        <f t="shared" si="82"/>
        <v>1.0139912090000001</v>
      </c>
      <c r="X174" s="139">
        <f t="shared" si="83"/>
        <v>14.149994810000001</v>
      </c>
      <c r="Y174" s="124">
        <f t="shared" si="84"/>
        <v>0</v>
      </c>
      <c r="Z174" s="147" t="s">
        <v>64</v>
      </c>
      <c r="AA174" s="141">
        <f t="shared" si="92"/>
        <v>44392</v>
      </c>
      <c r="AB174" s="4"/>
      <c r="AC174" s="41"/>
      <c r="AD174" s="150">
        <f>[2]Plan1!$A274</f>
        <v>45211</v>
      </c>
      <c r="AE174" s="32" t="str">
        <f>[2]Plan1!$C274</f>
        <v>Nossa Sr.a Aparecida - Padroeira do Brasil</v>
      </c>
      <c r="AG174" s="20"/>
      <c r="AH174" s="62">
        <f t="shared" si="73"/>
        <v>45366</v>
      </c>
      <c r="AI174" s="62">
        <f t="shared" si="69"/>
        <v>45365</v>
      </c>
      <c r="AJ174" s="62">
        <f t="shared" si="70"/>
        <v>45366</v>
      </c>
      <c r="AK174" s="62">
        <f t="shared" si="71"/>
        <v>45397</v>
      </c>
      <c r="AL174" s="20">
        <f t="shared" si="72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3"/>
      <c r="BB174" s="1"/>
      <c r="BC174" s="1"/>
      <c r="BD174" s="1"/>
      <c r="BE174" s="1"/>
      <c r="BF174" s="1"/>
      <c r="BG174" s="1"/>
      <c r="BH174" s="1"/>
      <c r="BI174" s="1"/>
      <c r="BJ174" s="1"/>
      <c r="BK174" s="4"/>
      <c r="BM174" s="45"/>
      <c r="BN174" s="24"/>
      <c r="BQ174" s="20"/>
    </row>
    <row r="175" spans="1:69" x14ac:dyDescent="0.15">
      <c r="A175" s="138">
        <f t="shared" si="85"/>
        <v>43826</v>
      </c>
      <c r="B175" s="148">
        <f t="shared" si="74"/>
        <v>1026.2294738099999</v>
      </c>
      <c r="C175" s="139">
        <f t="shared" si="86"/>
        <v>1000</v>
      </c>
      <c r="D175" s="140">
        <f t="shared" si="87"/>
        <v>5259.76</v>
      </c>
      <c r="E175" s="124">
        <f>IF(K175=1,VLOOKUP(A174,[1]Plan1!$BO$80:$BQ$314,3),E174)</f>
        <v>5320.25</v>
      </c>
      <c r="F175" s="141">
        <f t="shared" si="88"/>
        <v>43816</v>
      </c>
      <c r="G175" s="142">
        <f t="shared" si="75"/>
        <v>1.1500524738771389E-2</v>
      </c>
      <c r="H175" s="141">
        <f t="shared" si="89"/>
        <v>43845</v>
      </c>
      <c r="I175" s="141">
        <f t="shared" si="76"/>
        <v>43845</v>
      </c>
      <c r="J175" s="125">
        <f t="shared" si="90"/>
        <v>20</v>
      </c>
      <c r="K175" s="125">
        <f t="shared" si="96"/>
        <v>8</v>
      </c>
      <c r="L175" s="139">
        <f t="shared" si="77"/>
        <v>1.00458443</v>
      </c>
      <c r="M175" s="143">
        <f t="shared" si="97"/>
        <v>1.0051002499999999</v>
      </c>
      <c r="N175" s="143">
        <f t="shared" si="93"/>
        <v>1.0073094343178275</v>
      </c>
      <c r="O175" s="139">
        <f t="shared" si="95"/>
        <v>1.01192737</v>
      </c>
      <c r="P175" s="139">
        <f t="shared" si="78"/>
        <v>1011.92737</v>
      </c>
      <c r="Q175" s="144">
        <f t="shared" si="79"/>
        <v>0</v>
      </c>
      <c r="R175" s="145">
        <f t="shared" si="80"/>
        <v>0</v>
      </c>
      <c r="S175" s="139">
        <f t="shared" si="81"/>
        <v>0</v>
      </c>
      <c r="T175" s="146">
        <f t="shared" si="91"/>
        <v>3.5999999999999997E-2</v>
      </c>
      <c r="U175" s="144">
        <f t="shared" si="94"/>
        <v>100</v>
      </c>
      <c r="V175" s="144">
        <v>252</v>
      </c>
      <c r="W175" s="143">
        <f t="shared" si="82"/>
        <v>1.0141335279999999</v>
      </c>
      <c r="X175" s="139">
        <f t="shared" si="83"/>
        <v>14.30210381</v>
      </c>
      <c r="Y175" s="124">
        <f t="shared" si="84"/>
        <v>0</v>
      </c>
      <c r="Z175" s="147" t="s">
        <v>64</v>
      </c>
      <c r="AA175" s="141">
        <f t="shared" si="92"/>
        <v>44392</v>
      </c>
      <c r="AB175" s="4"/>
      <c r="AC175" s="41"/>
      <c r="AD175" s="150">
        <f>[2]Plan1!$A275</f>
        <v>45232</v>
      </c>
      <c r="AE175" s="32" t="str">
        <f>[2]Plan1!$C275</f>
        <v>Finados</v>
      </c>
      <c r="AG175" s="20"/>
      <c r="AH175" s="62">
        <f t="shared" si="73"/>
        <v>45397</v>
      </c>
      <c r="AI175" s="62">
        <f t="shared" si="69"/>
        <v>45394</v>
      </c>
      <c r="AJ175" s="62">
        <f t="shared" si="70"/>
        <v>45397</v>
      </c>
      <c r="AK175" s="62">
        <f t="shared" si="71"/>
        <v>45427</v>
      </c>
      <c r="AL175" s="20">
        <f t="shared" si="72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3"/>
      <c r="BB175" s="1"/>
      <c r="BC175" s="1"/>
      <c r="BD175" s="1"/>
      <c r="BE175" s="1"/>
      <c r="BF175" s="1"/>
      <c r="BG175" s="1"/>
      <c r="BH175" s="1"/>
      <c r="BI175" s="1"/>
      <c r="BJ175" s="1"/>
      <c r="BK175" s="4"/>
      <c r="BM175" s="45"/>
      <c r="BN175" s="24"/>
      <c r="BQ175" s="20"/>
    </row>
    <row r="176" spans="1:69" x14ac:dyDescent="0.15">
      <c r="A176" s="138">
        <f t="shared" si="85"/>
        <v>43827</v>
      </c>
      <c r="B176" s="148">
        <f t="shared" si="74"/>
        <v>1026.96050242</v>
      </c>
      <c r="C176" s="139">
        <f t="shared" si="86"/>
        <v>1000</v>
      </c>
      <c r="D176" s="140">
        <f t="shared" si="87"/>
        <v>5259.76</v>
      </c>
      <c r="E176" s="124">
        <f>IF(K176=1,VLOOKUP(A175,[1]Plan1!$BO$80:$BQ$314,3),E175)</f>
        <v>5320.25</v>
      </c>
      <c r="F176" s="141">
        <f t="shared" si="88"/>
        <v>43816</v>
      </c>
      <c r="G176" s="142">
        <f t="shared" si="75"/>
        <v>1.1500524738771389E-2</v>
      </c>
      <c r="H176" s="141">
        <f t="shared" si="89"/>
        <v>43845</v>
      </c>
      <c r="I176" s="141">
        <f t="shared" si="76"/>
        <v>43845</v>
      </c>
      <c r="J176" s="125">
        <f t="shared" si="90"/>
        <v>20</v>
      </c>
      <c r="K176" s="125">
        <f t="shared" si="96"/>
        <v>9</v>
      </c>
      <c r="L176" s="139">
        <f t="shared" si="77"/>
        <v>1.0051589599999999</v>
      </c>
      <c r="M176" s="143">
        <f t="shared" si="97"/>
        <v>1.0051002499999999</v>
      </c>
      <c r="N176" s="143">
        <f t="shared" si="93"/>
        <v>1.0073094343178275</v>
      </c>
      <c r="O176" s="139">
        <f t="shared" si="95"/>
        <v>1.0125061</v>
      </c>
      <c r="P176" s="139">
        <f t="shared" si="78"/>
        <v>1012.5060999999999</v>
      </c>
      <c r="Q176" s="144">
        <f t="shared" si="79"/>
        <v>0</v>
      </c>
      <c r="R176" s="145">
        <f t="shared" si="80"/>
        <v>0</v>
      </c>
      <c r="S176" s="139">
        <f t="shared" si="81"/>
        <v>0</v>
      </c>
      <c r="T176" s="146">
        <f t="shared" si="91"/>
        <v>3.5999999999999997E-2</v>
      </c>
      <c r="U176" s="144">
        <f t="shared" si="94"/>
        <v>101</v>
      </c>
      <c r="V176" s="144">
        <v>252</v>
      </c>
      <c r="W176" s="143">
        <f t="shared" si="82"/>
        <v>1.0142758670000001</v>
      </c>
      <c r="X176" s="139">
        <f t="shared" si="83"/>
        <v>14.454402419999999</v>
      </c>
      <c r="Y176" s="124">
        <f t="shared" si="84"/>
        <v>0</v>
      </c>
      <c r="Z176" s="147" t="s">
        <v>64</v>
      </c>
      <c r="AA176" s="141">
        <f t="shared" si="92"/>
        <v>44392</v>
      </c>
      <c r="AB176" s="4"/>
      <c r="AC176" s="41"/>
      <c r="AD176" s="150">
        <f>[2]Plan1!$A276</f>
        <v>45245</v>
      </c>
      <c r="AE176" s="32" t="str">
        <f>[2]Plan1!$C276</f>
        <v>Proclamação da República</v>
      </c>
      <c r="AG176" s="20"/>
      <c r="AH176" s="62">
        <f t="shared" si="73"/>
        <v>45427</v>
      </c>
      <c r="AI176" s="62">
        <f t="shared" si="69"/>
        <v>45426</v>
      </c>
      <c r="AJ176" s="62">
        <f t="shared" si="70"/>
        <v>45427</v>
      </c>
      <c r="AK176" s="62">
        <f t="shared" si="71"/>
        <v>45460</v>
      </c>
      <c r="AL176" s="20">
        <f t="shared" si="72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3"/>
      <c r="BB176" s="1"/>
      <c r="BC176" s="1"/>
      <c r="BD176" s="1"/>
      <c r="BE176" s="1"/>
      <c r="BF176" s="1"/>
      <c r="BG176" s="1"/>
      <c r="BH176" s="1"/>
      <c r="BI176" s="1"/>
      <c r="BJ176" s="1"/>
      <c r="BK176" s="4"/>
      <c r="BM176" s="45"/>
      <c r="BN176" s="24"/>
      <c r="BQ176" s="20"/>
    </row>
    <row r="177" spans="1:66" x14ac:dyDescent="0.15">
      <c r="A177" s="138">
        <f t="shared" si="85"/>
        <v>43828</v>
      </c>
      <c r="B177" s="148">
        <f t="shared" si="74"/>
        <v>1026.96050242</v>
      </c>
      <c r="C177" s="139">
        <f t="shared" si="86"/>
        <v>1000</v>
      </c>
      <c r="D177" s="140">
        <f t="shared" si="87"/>
        <v>5259.76</v>
      </c>
      <c r="E177" s="124">
        <f>IF(K177=1,VLOOKUP(A176,[1]Plan1!$BO$80:$BQ$314,3),E176)</f>
        <v>5320.25</v>
      </c>
      <c r="F177" s="141">
        <f t="shared" si="88"/>
        <v>43816</v>
      </c>
      <c r="G177" s="142">
        <f t="shared" si="75"/>
        <v>1.1500524738771389E-2</v>
      </c>
      <c r="H177" s="141">
        <f t="shared" si="89"/>
        <v>43845</v>
      </c>
      <c r="I177" s="141">
        <f t="shared" si="76"/>
        <v>43845</v>
      </c>
      <c r="J177" s="125">
        <f t="shared" si="90"/>
        <v>20</v>
      </c>
      <c r="K177" s="125">
        <f t="shared" si="96"/>
        <v>9</v>
      </c>
      <c r="L177" s="139">
        <f t="shared" si="77"/>
        <v>1.0051589599999999</v>
      </c>
      <c r="M177" s="143">
        <f t="shared" si="97"/>
        <v>1.0051002499999999</v>
      </c>
      <c r="N177" s="143">
        <f t="shared" si="93"/>
        <v>1.0073094343178275</v>
      </c>
      <c r="O177" s="139">
        <f t="shared" si="95"/>
        <v>1.0125061</v>
      </c>
      <c r="P177" s="139">
        <f t="shared" si="78"/>
        <v>1012.5060999999999</v>
      </c>
      <c r="Q177" s="144">
        <f t="shared" si="79"/>
        <v>0</v>
      </c>
      <c r="R177" s="145">
        <f t="shared" si="80"/>
        <v>0</v>
      </c>
      <c r="S177" s="139">
        <f t="shared" si="81"/>
        <v>0</v>
      </c>
      <c r="T177" s="146">
        <f t="shared" si="91"/>
        <v>3.5999999999999997E-2</v>
      </c>
      <c r="U177" s="144">
        <f t="shared" si="94"/>
        <v>101</v>
      </c>
      <c r="V177" s="144">
        <v>252</v>
      </c>
      <c r="W177" s="143">
        <f t="shared" si="82"/>
        <v>1.0142758670000001</v>
      </c>
      <c r="X177" s="139">
        <f t="shared" si="83"/>
        <v>14.454402419999999</v>
      </c>
      <c r="Y177" s="124">
        <f t="shared" si="84"/>
        <v>0</v>
      </c>
      <c r="Z177" s="147" t="s">
        <v>64</v>
      </c>
      <c r="AA177" s="141">
        <f t="shared" si="92"/>
        <v>44392</v>
      </c>
      <c r="AB177" s="4"/>
      <c r="AC177" s="41"/>
      <c r="AD177" s="150">
        <f>[2]Plan1!$A277</f>
        <v>45285</v>
      </c>
      <c r="AE177" s="32" t="str">
        <f>[2]Plan1!$C277</f>
        <v>Natal</v>
      </c>
      <c r="AG177" s="20"/>
      <c r="AH177" s="62">
        <f t="shared" si="73"/>
        <v>45458</v>
      </c>
      <c r="AI177" s="62">
        <f t="shared" si="69"/>
        <v>45457</v>
      </c>
      <c r="AJ177" s="62">
        <f t="shared" si="70"/>
        <v>45460</v>
      </c>
      <c r="AK177" s="62">
        <f t="shared" si="71"/>
        <v>45488</v>
      </c>
      <c r="AL177" s="20">
        <f t="shared" si="72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3"/>
      <c r="BB177" s="1"/>
      <c r="BC177" s="1"/>
      <c r="BD177" s="1"/>
      <c r="BE177" s="1"/>
      <c r="BF177" s="1"/>
      <c r="BG177" s="1"/>
      <c r="BH177" s="1"/>
      <c r="BI177" s="1"/>
      <c r="BJ177" s="1"/>
      <c r="BK177" s="4"/>
      <c r="BM177" s="45"/>
      <c r="BN177" s="24"/>
    </row>
    <row r="178" spans="1:66" x14ac:dyDescent="0.15">
      <c r="A178" s="138">
        <f t="shared" si="85"/>
        <v>43829</v>
      </c>
      <c r="B178" s="148">
        <f t="shared" si="74"/>
        <v>1026.96050242</v>
      </c>
      <c r="C178" s="139">
        <f t="shared" si="86"/>
        <v>1000</v>
      </c>
      <c r="D178" s="140">
        <f t="shared" si="87"/>
        <v>5259.76</v>
      </c>
      <c r="E178" s="124">
        <f>IF(K178=1,VLOOKUP(A177,[1]Plan1!$BO$80:$BQ$314,3),E177)</f>
        <v>5320.25</v>
      </c>
      <c r="F178" s="141">
        <f t="shared" si="88"/>
        <v>43816</v>
      </c>
      <c r="G178" s="142">
        <f t="shared" si="75"/>
        <v>1.1500524738771389E-2</v>
      </c>
      <c r="H178" s="141">
        <f t="shared" si="89"/>
        <v>43845</v>
      </c>
      <c r="I178" s="141">
        <f t="shared" si="76"/>
        <v>43845</v>
      </c>
      <c r="J178" s="125">
        <f t="shared" si="90"/>
        <v>20</v>
      </c>
      <c r="K178" s="125">
        <f t="shared" si="96"/>
        <v>9</v>
      </c>
      <c r="L178" s="139">
        <f t="shared" si="77"/>
        <v>1.0051589599999999</v>
      </c>
      <c r="M178" s="143">
        <f t="shared" si="97"/>
        <v>1.0051002499999999</v>
      </c>
      <c r="N178" s="143">
        <f t="shared" si="93"/>
        <v>1.0073094343178275</v>
      </c>
      <c r="O178" s="139">
        <f t="shared" si="95"/>
        <v>1.0125061</v>
      </c>
      <c r="P178" s="139">
        <f t="shared" si="78"/>
        <v>1012.5060999999999</v>
      </c>
      <c r="Q178" s="144">
        <f t="shared" si="79"/>
        <v>0</v>
      </c>
      <c r="R178" s="145">
        <f t="shared" si="80"/>
        <v>0</v>
      </c>
      <c r="S178" s="139">
        <f t="shared" si="81"/>
        <v>0</v>
      </c>
      <c r="T178" s="146">
        <f t="shared" si="91"/>
        <v>3.5999999999999997E-2</v>
      </c>
      <c r="U178" s="144">
        <f t="shared" si="94"/>
        <v>101</v>
      </c>
      <c r="V178" s="144">
        <v>252</v>
      </c>
      <c r="W178" s="143">
        <f t="shared" si="82"/>
        <v>1.0142758670000001</v>
      </c>
      <c r="X178" s="139">
        <f t="shared" si="83"/>
        <v>14.454402419999999</v>
      </c>
      <c r="Y178" s="124">
        <f t="shared" si="84"/>
        <v>0</v>
      </c>
      <c r="Z178" s="147" t="s">
        <v>64</v>
      </c>
      <c r="AA178" s="141">
        <f t="shared" si="92"/>
        <v>44392</v>
      </c>
      <c r="AB178" s="4"/>
      <c r="AC178" s="41"/>
      <c r="AD178" s="150">
        <f>[2]Plan1!$A278</f>
        <v>45292</v>
      </c>
      <c r="AE178" s="32" t="str">
        <f>[2]Plan1!$C278</f>
        <v>Confraternização Universal</v>
      </c>
      <c r="AG178" s="27">
        <v>7</v>
      </c>
      <c r="AH178" s="62">
        <f t="shared" si="73"/>
        <v>45488</v>
      </c>
      <c r="AI178" s="62">
        <f t="shared" si="69"/>
        <v>45485</v>
      </c>
      <c r="AJ178" s="62">
        <f t="shared" si="70"/>
        <v>45488</v>
      </c>
      <c r="AK178" s="62">
        <f t="shared" si="71"/>
        <v>45519</v>
      </c>
      <c r="AL178" s="20">
        <f t="shared" si="72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3"/>
      <c r="BB178" s="1"/>
      <c r="BC178" s="1"/>
      <c r="BD178" s="1"/>
      <c r="BE178" s="1"/>
      <c r="BF178" s="1"/>
      <c r="BG178" s="1"/>
      <c r="BH178" s="1"/>
      <c r="BI178" s="1"/>
      <c r="BJ178" s="1"/>
      <c r="BK178" s="4"/>
      <c r="BM178" s="45"/>
      <c r="BN178" s="24"/>
    </row>
    <row r="179" spans="1:66" x14ac:dyDescent="0.15">
      <c r="A179" s="138">
        <f t="shared" si="85"/>
        <v>43830</v>
      </c>
      <c r="B179" s="148">
        <f t="shared" si="74"/>
        <v>1027.6920517999999</v>
      </c>
      <c r="C179" s="139">
        <f t="shared" si="86"/>
        <v>1000</v>
      </c>
      <c r="D179" s="140">
        <f t="shared" si="87"/>
        <v>5259.76</v>
      </c>
      <c r="E179" s="124">
        <f>IF(K179=1,VLOOKUP(A178,[1]Plan1!$BO$80:$BQ$314,3),E178)</f>
        <v>5320.25</v>
      </c>
      <c r="F179" s="141">
        <f t="shared" si="88"/>
        <v>43816</v>
      </c>
      <c r="G179" s="142">
        <f t="shared" si="75"/>
        <v>1.1500524738771389E-2</v>
      </c>
      <c r="H179" s="141">
        <f t="shared" si="89"/>
        <v>43845</v>
      </c>
      <c r="I179" s="141">
        <f t="shared" si="76"/>
        <v>43845</v>
      </c>
      <c r="J179" s="125">
        <f t="shared" si="90"/>
        <v>20</v>
      </c>
      <c r="K179" s="125">
        <f t="shared" si="96"/>
        <v>10</v>
      </c>
      <c r="L179" s="139">
        <f t="shared" si="77"/>
        <v>1.0057338199999999</v>
      </c>
      <c r="M179" s="143">
        <f t="shared" si="97"/>
        <v>1.0051002499999999</v>
      </c>
      <c r="N179" s="143">
        <f t="shared" si="93"/>
        <v>1.0073094343178275</v>
      </c>
      <c r="O179" s="139">
        <f t="shared" si="95"/>
        <v>1.0130851599999999</v>
      </c>
      <c r="P179" s="139">
        <f t="shared" si="78"/>
        <v>1013.08516</v>
      </c>
      <c r="Q179" s="144">
        <f t="shared" si="79"/>
        <v>0</v>
      </c>
      <c r="R179" s="145">
        <f t="shared" si="80"/>
        <v>0</v>
      </c>
      <c r="S179" s="139">
        <f t="shared" si="81"/>
        <v>0</v>
      </c>
      <c r="T179" s="146">
        <f t="shared" si="91"/>
        <v>3.5999999999999997E-2</v>
      </c>
      <c r="U179" s="144">
        <f t="shared" si="94"/>
        <v>102</v>
      </c>
      <c r="V179" s="144">
        <v>252</v>
      </c>
      <c r="W179" s="143">
        <f t="shared" si="82"/>
        <v>1.014418227</v>
      </c>
      <c r="X179" s="139">
        <f t="shared" si="83"/>
        <v>14.6068918</v>
      </c>
      <c r="Y179" s="124">
        <f t="shared" si="84"/>
        <v>0</v>
      </c>
      <c r="Z179" s="147" t="s">
        <v>64</v>
      </c>
      <c r="AA179" s="141">
        <f t="shared" si="92"/>
        <v>44392</v>
      </c>
      <c r="AB179" s="4"/>
      <c r="AC179" s="41"/>
      <c r="AD179" s="150">
        <f>[2]Plan1!$A279</f>
        <v>45334</v>
      </c>
      <c r="AE179" s="32" t="str">
        <f>[2]Plan1!$C279</f>
        <v>Carnaval</v>
      </c>
      <c r="AG179" s="20"/>
      <c r="AH179" s="62">
        <f t="shared" si="73"/>
        <v>45519</v>
      </c>
      <c r="AI179" s="62">
        <f t="shared" si="69"/>
        <v>45518</v>
      </c>
      <c r="AJ179" s="62">
        <f t="shared" si="70"/>
        <v>45519</v>
      </c>
      <c r="AK179" s="62">
        <f t="shared" si="71"/>
        <v>45551</v>
      </c>
      <c r="AL179" s="20">
        <f t="shared" si="72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3"/>
      <c r="BB179" s="1"/>
      <c r="BC179" s="1"/>
      <c r="BD179" s="1"/>
      <c r="BE179" s="1"/>
      <c r="BF179" s="1"/>
      <c r="BG179" s="1"/>
      <c r="BH179" s="1"/>
      <c r="BI179" s="1"/>
      <c r="BJ179" s="1"/>
      <c r="BK179" s="4"/>
      <c r="BM179" s="45"/>
      <c r="BN179" s="24"/>
    </row>
    <row r="180" spans="1:66" x14ac:dyDescent="0.15">
      <c r="A180" s="138">
        <f t="shared" si="85"/>
        <v>43831</v>
      </c>
      <c r="B180" s="148">
        <f t="shared" si="74"/>
        <v>1028.42412012</v>
      </c>
      <c r="C180" s="139">
        <f t="shared" si="86"/>
        <v>1000</v>
      </c>
      <c r="D180" s="140">
        <f t="shared" si="87"/>
        <v>5259.76</v>
      </c>
      <c r="E180" s="124">
        <f>IF(K180=1,VLOOKUP(A179,[1]Plan1!$BO$80:$BQ$314,3),E179)</f>
        <v>5320.25</v>
      </c>
      <c r="F180" s="141">
        <f t="shared" si="88"/>
        <v>43816</v>
      </c>
      <c r="G180" s="142">
        <f t="shared" si="75"/>
        <v>1.1500524738771389E-2</v>
      </c>
      <c r="H180" s="141">
        <f t="shared" si="89"/>
        <v>43845</v>
      </c>
      <c r="I180" s="141">
        <f t="shared" si="76"/>
        <v>43845</v>
      </c>
      <c r="J180" s="125">
        <f t="shared" si="90"/>
        <v>20</v>
      </c>
      <c r="K180" s="125">
        <f t="shared" si="96"/>
        <v>11</v>
      </c>
      <c r="L180" s="139">
        <f t="shared" si="77"/>
        <v>1.0063090100000001</v>
      </c>
      <c r="M180" s="143">
        <f t="shared" si="97"/>
        <v>1.0051002499999999</v>
      </c>
      <c r="N180" s="143">
        <f t="shared" si="93"/>
        <v>1.0073094343178275</v>
      </c>
      <c r="O180" s="139">
        <f t="shared" si="95"/>
        <v>1.0136645500000001</v>
      </c>
      <c r="P180" s="139">
        <f t="shared" si="78"/>
        <v>1013.66455</v>
      </c>
      <c r="Q180" s="144">
        <f t="shared" si="79"/>
        <v>0</v>
      </c>
      <c r="R180" s="145">
        <f t="shared" si="80"/>
        <v>0</v>
      </c>
      <c r="S180" s="139">
        <f t="shared" si="81"/>
        <v>0</v>
      </c>
      <c r="T180" s="146">
        <f t="shared" si="91"/>
        <v>3.5999999999999997E-2</v>
      </c>
      <c r="U180" s="144">
        <f t="shared" si="94"/>
        <v>103</v>
      </c>
      <c r="V180" s="144">
        <v>252</v>
      </c>
      <c r="W180" s="143">
        <f t="shared" si="82"/>
        <v>1.0145606060000001</v>
      </c>
      <c r="X180" s="139">
        <f t="shared" si="83"/>
        <v>14.759570119999999</v>
      </c>
      <c r="Y180" s="124">
        <f t="shared" si="84"/>
        <v>0</v>
      </c>
      <c r="Z180" s="147" t="s">
        <v>64</v>
      </c>
      <c r="AA180" s="141">
        <f t="shared" si="92"/>
        <v>44392</v>
      </c>
      <c r="AB180" s="4"/>
      <c r="AC180" s="41"/>
      <c r="AD180" s="150">
        <f>[2]Plan1!$A280</f>
        <v>45335</v>
      </c>
      <c r="AE180" s="32" t="str">
        <f>[2]Plan1!$C280</f>
        <v>Carnaval</v>
      </c>
      <c r="AG180" s="20"/>
      <c r="AH180" s="62">
        <f t="shared" si="73"/>
        <v>45550</v>
      </c>
      <c r="AI180" s="62">
        <f t="shared" si="69"/>
        <v>45548</v>
      </c>
      <c r="AJ180" s="62">
        <f t="shared" si="70"/>
        <v>45551</v>
      </c>
      <c r="AK180" s="62">
        <f t="shared" si="71"/>
        <v>45580</v>
      </c>
      <c r="AL180" s="20">
        <f t="shared" si="72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3"/>
      <c r="BB180" s="1"/>
      <c r="BC180" s="1"/>
      <c r="BD180" s="1"/>
      <c r="BE180" s="1"/>
      <c r="BF180" s="1"/>
      <c r="BG180" s="1"/>
      <c r="BH180" s="1"/>
      <c r="BI180" s="1"/>
      <c r="BJ180" s="1"/>
      <c r="BK180" s="4"/>
      <c r="BM180" s="45"/>
      <c r="BN180" s="24"/>
    </row>
    <row r="181" spans="1:66" x14ac:dyDescent="0.15">
      <c r="A181" s="138">
        <f t="shared" si="85"/>
        <v>43832</v>
      </c>
      <c r="B181" s="148">
        <f t="shared" si="74"/>
        <v>1028.42412012</v>
      </c>
      <c r="C181" s="139">
        <f t="shared" si="86"/>
        <v>1000</v>
      </c>
      <c r="D181" s="140">
        <f t="shared" si="87"/>
        <v>5259.76</v>
      </c>
      <c r="E181" s="124">
        <f>IF(K181=1,VLOOKUP(A180,[1]Plan1!$BO$80:$BQ$314,3),E180)</f>
        <v>5320.25</v>
      </c>
      <c r="F181" s="141">
        <f t="shared" si="88"/>
        <v>43816</v>
      </c>
      <c r="G181" s="142">
        <f t="shared" si="75"/>
        <v>1.1500524738771389E-2</v>
      </c>
      <c r="H181" s="141">
        <f t="shared" si="89"/>
        <v>43845</v>
      </c>
      <c r="I181" s="141">
        <f t="shared" si="76"/>
        <v>43845</v>
      </c>
      <c r="J181" s="125">
        <f t="shared" si="90"/>
        <v>20</v>
      </c>
      <c r="K181" s="125">
        <f t="shared" si="96"/>
        <v>11</v>
      </c>
      <c r="L181" s="139">
        <f t="shared" si="77"/>
        <v>1.0063090100000001</v>
      </c>
      <c r="M181" s="143">
        <f t="shared" si="97"/>
        <v>1.0051002499999999</v>
      </c>
      <c r="N181" s="143">
        <f t="shared" si="93"/>
        <v>1.0073094343178275</v>
      </c>
      <c r="O181" s="139">
        <f t="shared" si="95"/>
        <v>1.0136645500000001</v>
      </c>
      <c r="P181" s="139">
        <f t="shared" si="78"/>
        <v>1013.66455</v>
      </c>
      <c r="Q181" s="144">
        <f t="shared" si="79"/>
        <v>0</v>
      </c>
      <c r="R181" s="145">
        <f t="shared" si="80"/>
        <v>0</v>
      </c>
      <c r="S181" s="139">
        <f t="shared" si="81"/>
        <v>0</v>
      </c>
      <c r="T181" s="146">
        <f t="shared" si="91"/>
        <v>3.5999999999999997E-2</v>
      </c>
      <c r="U181" s="144">
        <f t="shared" si="94"/>
        <v>103</v>
      </c>
      <c r="V181" s="144">
        <v>252</v>
      </c>
      <c r="W181" s="143">
        <f t="shared" si="82"/>
        <v>1.0145606060000001</v>
      </c>
      <c r="X181" s="139">
        <f t="shared" si="83"/>
        <v>14.759570119999999</v>
      </c>
      <c r="Y181" s="124">
        <f t="shared" si="84"/>
        <v>0</v>
      </c>
      <c r="Z181" s="147" t="s">
        <v>64</v>
      </c>
      <c r="AA181" s="141">
        <f t="shared" si="92"/>
        <v>44392</v>
      </c>
      <c r="AB181" s="4"/>
      <c r="AC181" s="41"/>
      <c r="AD181" s="150">
        <f>[2]Plan1!$A281</f>
        <v>45380</v>
      </c>
      <c r="AE181" s="32" t="str">
        <f>[2]Plan1!$C281</f>
        <v>Paixão de Cristo</v>
      </c>
      <c r="AG181" s="20"/>
      <c r="AH181" s="62">
        <f t="shared" si="73"/>
        <v>45580</v>
      </c>
      <c r="AI181" s="62">
        <f t="shared" si="69"/>
        <v>45579</v>
      </c>
      <c r="AJ181" s="62">
        <f t="shared" si="70"/>
        <v>45580</v>
      </c>
      <c r="AK181" s="62">
        <f t="shared" si="71"/>
        <v>45614</v>
      </c>
      <c r="AL181" s="20">
        <f t="shared" si="72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3"/>
      <c r="BB181" s="1"/>
      <c r="BC181" s="1"/>
      <c r="BD181" s="1"/>
      <c r="BE181" s="1"/>
      <c r="BF181" s="1"/>
      <c r="BG181" s="1"/>
      <c r="BH181" s="1"/>
      <c r="BI181" s="1"/>
      <c r="BJ181" s="1"/>
      <c r="BK181" s="4"/>
      <c r="BM181" s="45"/>
      <c r="BN181" s="24"/>
    </row>
    <row r="182" spans="1:66" x14ac:dyDescent="0.15">
      <c r="A182" s="138">
        <f t="shared" si="85"/>
        <v>43833</v>
      </c>
      <c r="B182" s="148">
        <f t="shared" si="74"/>
        <v>1029.1567085700001</v>
      </c>
      <c r="C182" s="139">
        <f t="shared" si="86"/>
        <v>1000</v>
      </c>
      <c r="D182" s="140">
        <f t="shared" si="87"/>
        <v>5259.76</v>
      </c>
      <c r="E182" s="124">
        <f>IF(K182=1,VLOOKUP(A181,[1]Plan1!$BO$80:$BQ$314,3),E181)</f>
        <v>5320.25</v>
      </c>
      <c r="F182" s="141">
        <f t="shared" si="88"/>
        <v>43816</v>
      </c>
      <c r="G182" s="142">
        <f t="shared" si="75"/>
        <v>1.1500524738771389E-2</v>
      </c>
      <c r="H182" s="141">
        <f t="shared" si="89"/>
        <v>43845</v>
      </c>
      <c r="I182" s="141">
        <f t="shared" si="76"/>
        <v>43845</v>
      </c>
      <c r="J182" s="125">
        <f t="shared" si="90"/>
        <v>20</v>
      </c>
      <c r="K182" s="125">
        <f t="shared" si="96"/>
        <v>12</v>
      </c>
      <c r="L182" s="139">
        <f t="shared" si="77"/>
        <v>1.0068845200000001</v>
      </c>
      <c r="M182" s="143">
        <f t="shared" si="97"/>
        <v>1.0051002499999999</v>
      </c>
      <c r="N182" s="143">
        <f t="shared" si="93"/>
        <v>1.0073094343178275</v>
      </c>
      <c r="O182" s="139">
        <f t="shared" si="95"/>
        <v>1.0142442700000001</v>
      </c>
      <c r="P182" s="139">
        <f t="shared" si="78"/>
        <v>1014.24427</v>
      </c>
      <c r="Q182" s="144">
        <f t="shared" si="79"/>
        <v>0</v>
      </c>
      <c r="R182" s="145">
        <f t="shared" si="80"/>
        <v>0</v>
      </c>
      <c r="S182" s="139">
        <f t="shared" si="81"/>
        <v>0</v>
      </c>
      <c r="T182" s="146">
        <f t="shared" si="91"/>
        <v>3.5999999999999997E-2</v>
      </c>
      <c r="U182" s="144">
        <f t="shared" si="94"/>
        <v>104</v>
      </c>
      <c r="V182" s="144">
        <v>252</v>
      </c>
      <c r="W182" s="143">
        <f t="shared" si="82"/>
        <v>1.0147030050000001</v>
      </c>
      <c r="X182" s="139">
        <f t="shared" si="83"/>
        <v>14.912438570000001</v>
      </c>
      <c r="Y182" s="124">
        <f t="shared" si="84"/>
        <v>0</v>
      </c>
      <c r="Z182" s="147" t="s">
        <v>64</v>
      </c>
      <c r="AA182" s="141">
        <f t="shared" si="92"/>
        <v>44392</v>
      </c>
      <c r="AB182" s="4"/>
      <c r="AC182" s="41"/>
      <c r="AD182" s="150">
        <f>[2]Plan1!$A282</f>
        <v>45403</v>
      </c>
      <c r="AE182" s="32" t="str">
        <f>[2]Plan1!$C282</f>
        <v>Tiradentes</v>
      </c>
      <c r="AG182" s="20"/>
      <c r="AH182" s="62">
        <f t="shared" si="73"/>
        <v>45611</v>
      </c>
      <c r="AI182" s="62">
        <f t="shared" ref="AI182:AI238" si="98">WORKDAY(AH182,-1,AD$118:AD$502)</f>
        <v>45610</v>
      </c>
      <c r="AJ182" s="62">
        <f t="shared" ref="AJ182:AJ238" si="99">WORKDAY(AI182,1,AD$118:AD$502)</f>
        <v>45614</v>
      </c>
      <c r="AK182" s="62">
        <f t="shared" ref="AK182:AK237" si="100">AJ183</f>
        <v>45642</v>
      </c>
      <c r="AL182" s="20">
        <f t="shared" ref="AL182:AL237" si="101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3"/>
      <c r="BB182" s="1"/>
      <c r="BC182" s="1"/>
      <c r="BD182" s="1"/>
      <c r="BE182" s="1"/>
      <c r="BF182" s="1"/>
      <c r="BG182" s="1"/>
      <c r="BH182" s="1"/>
      <c r="BI182" s="1"/>
      <c r="BJ182" s="1"/>
      <c r="BK182" s="4"/>
      <c r="BM182" s="45"/>
      <c r="BN182" s="24"/>
    </row>
    <row r="183" spans="1:66" x14ac:dyDescent="0.15">
      <c r="A183" s="138">
        <f t="shared" si="85"/>
        <v>43834</v>
      </c>
      <c r="B183" s="148">
        <f t="shared" si="74"/>
        <v>1029.8898284700001</v>
      </c>
      <c r="C183" s="139">
        <f t="shared" si="86"/>
        <v>1000</v>
      </c>
      <c r="D183" s="140">
        <f t="shared" si="87"/>
        <v>5259.76</v>
      </c>
      <c r="E183" s="124">
        <f>IF(K183=1,VLOOKUP(A182,[1]Plan1!$BO$80:$BQ$314,3),E182)</f>
        <v>5320.25</v>
      </c>
      <c r="F183" s="141">
        <f t="shared" si="88"/>
        <v>43816</v>
      </c>
      <c r="G183" s="142">
        <f t="shared" si="75"/>
        <v>1.1500524738771389E-2</v>
      </c>
      <c r="H183" s="141">
        <f t="shared" si="89"/>
        <v>43845</v>
      </c>
      <c r="I183" s="141">
        <f t="shared" si="76"/>
        <v>43845</v>
      </c>
      <c r="J183" s="125">
        <f t="shared" si="90"/>
        <v>20</v>
      </c>
      <c r="K183" s="125">
        <f t="shared" si="96"/>
        <v>13</v>
      </c>
      <c r="L183" s="139">
        <f t="shared" si="77"/>
        <v>1.00746037</v>
      </c>
      <c r="M183" s="143">
        <f t="shared" si="97"/>
        <v>1.0051002499999999</v>
      </c>
      <c r="N183" s="143">
        <f t="shared" si="93"/>
        <v>1.0073094343178275</v>
      </c>
      <c r="O183" s="139">
        <f t="shared" si="95"/>
        <v>1.0148243299999999</v>
      </c>
      <c r="P183" s="139">
        <f t="shared" si="78"/>
        <v>1014.82433</v>
      </c>
      <c r="Q183" s="144">
        <f t="shared" si="79"/>
        <v>0</v>
      </c>
      <c r="R183" s="145">
        <f t="shared" si="80"/>
        <v>0</v>
      </c>
      <c r="S183" s="139">
        <f t="shared" si="81"/>
        <v>0</v>
      </c>
      <c r="T183" s="146">
        <f t="shared" si="91"/>
        <v>3.5999999999999997E-2</v>
      </c>
      <c r="U183" s="144">
        <f t="shared" si="94"/>
        <v>105</v>
      </c>
      <c r="V183" s="144">
        <v>252</v>
      </c>
      <c r="W183" s="143">
        <f t="shared" si="82"/>
        <v>1.0148454250000001</v>
      </c>
      <c r="X183" s="139">
        <f t="shared" si="83"/>
        <v>15.06549847</v>
      </c>
      <c r="Y183" s="124">
        <f t="shared" si="84"/>
        <v>0</v>
      </c>
      <c r="Z183" s="147" t="s">
        <v>64</v>
      </c>
      <c r="AA183" s="141">
        <f t="shared" si="92"/>
        <v>44392</v>
      </c>
      <c r="AB183" s="4"/>
      <c r="AC183" s="41"/>
      <c r="AD183" s="150">
        <f>[2]Plan1!$A283</f>
        <v>45413</v>
      </c>
      <c r="AE183" s="32" t="str">
        <f>[2]Plan1!$C283</f>
        <v>Dia do Trabalho</v>
      </c>
      <c r="AG183" s="20"/>
      <c r="AH183" s="62">
        <f t="shared" ref="AH183:AH238" si="102">EDATE(AH182,1)</f>
        <v>45641</v>
      </c>
      <c r="AI183" s="62">
        <f t="shared" si="98"/>
        <v>45639</v>
      </c>
      <c r="AJ183" s="62">
        <f t="shared" si="99"/>
        <v>45642</v>
      </c>
      <c r="AK183" s="62">
        <f t="shared" si="100"/>
        <v>45672</v>
      </c>
      <c r="AL183" s="20">
        <f t="shared" si="101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3"/>
      <c r="BB183" s="1"/>
      <c r="BC183" s="1"/>
      <c r="BD183" s="1"/>
      <c r="BE183" s="1"/>
      <c r="BF183" s="1"/>
      <c r="BG183" s="1"/>
      <c r="BH183" s="1"/>
      <c r="BI183" s="1"/>
      <c r="BJ183" s="1"/>
      <c r="BK183" s="4"/>
      <c r="BM183" s="45"/>
      <c r="BN183" s="24"/>
    </row>
    <row r="184" spans="1:66" x14ac:dyDescent="0.15">
      <c r="A184" s="138">
        <f t="shared" si="85"/>
        <v>43835</v>
      </c>
      <c r="B184" s="148">
        <f t="shared" si="74"/>
        <v>1029.8898284700001</v>
      </c>
      <c r="C184" s="139">
        <f t="shared" si="86"/>
        <v>1000</v>
      </c>
      <c r="D184" s="140">
        <f t="shared" si="87"/>
        <v>5259.76</v>
      </c>
      <c r="E184" s="124">
        <f>IF(K184=1,VLOOKUP(A183,[1]Plan1!$BO$80:$BQ$314,3),E183)</f>
        <v>5320.25</v>
      </c>
      <c r="F184" s="141">
        <f t="shared" si="88"/>
        <v>43816</v>
      </c>
      <c r="G184" s="142">
        <f t="shared" si="75"/>
        <v>1.1500524738771389E-2</v>
      </c>
      <c r="H184" s="141">
        <f t="shared" si="89"/>
        <v>43845</v>
      </c>
      <c r="I184" s="141">
        <f t="shared" si="76"/>
        <v>43845</v>
      </c>
      <c r="J184" s="125">
        <f t="shared" si="90"/>
        <v>20</v>
      </c>
      <c r="K184" s="125">
        <f t="shared" si="96"/>
        <v>13</v>
      </c>
      <c r="L184" s="139">
        <f t="shared" si="77"/>
        <v>1.00746037</v>
      </c>
      <c r="M184" s="143">
        <f t="shared" si="97"/>
        <v>1.0051002499999999</v>
      </c>
      <c r="N184" s="143">
        <f t="shared" si="93"/>
        <v>1.0073094343178275</v>
      </c>
      <c r="O184" s="139">
        <f t="shared" si="95"/>
        <v>1.0148243299999999</v>
      </c>
      <c r="P184" s="139">
        <f t="shared" si="78"/>
        <v>1014.82433</v>
      </c>
      <c r="Q184" s="144">
        <f t="shared" si="79"/>
        <v>0</v>
      </c>
      <c r="R184" s="145">
        <f t="shared" si="80"/>
        <v>0</v>
      </c>
      <c r="S184" s="139">
        <f t="shared" si="81"/>
        <v>0</v>
      </c>
      <c r="T184" s="146">
        <f t="shared" si="91"/>
        <v>3.5999999999999997E-2</v>
      </c>
      <c r="U184" s="144">
        <f t="shared" si="94"/>
        <v>105</v>
      </c>
      <c r="V184" s="144">
        <v>252</v>
      </c>
      <c r="W184" s="143">
        <f t="shared" si="82"/>
        <v>1.0148454250000001</v>
      </c>
      <c r="X184" s="139">
        <f t="shared" si="83"/>
        <v>15.06549847</v>
      </c>
      <c r="Y184" s="124">
        <f t="shared" si="84"/>
        <v>0</v>
      </c>
      <c r="Z184" s="147" t="s">
        <v>64</v>
      </c>
      <c r="AA184" s="141">
        <f t="shared" si="92"/>
        <v>44392</v>
      </c>
      <c r="AB184" s="4"/>
      <c r="AC184" s="41"/>
      <c r="AD184" s="150">
        <f>[2]Plan1!$A284</f>
        <v>45442</v>
      </c>
      <c r="AE184" s="32" t="str">
        <f>[2]Plan1!$C284</f>
        <v>Corpus Christi</v>
      </c>
      <c r="AG184" s="20">
        <v>8</v>
      </c>
      <c r="AH184" s="62">
        <f t="shared" si="102"/>
        <v>45672</v>
      </c>
      <c r="AI184" s="62">
        <f t="shared" si="98"/>
        <v>45671</v>
      </c>
      <c r="AJ184" s="62">
        <f t="shared" si="99"/>
        <v>45672</v>
      </c>
      <c r="AK184" s="62">
        <f t="shared" si="100"/>
        <v>45705</v>
      </c>
      <c r="AL184" s="20">
        <f t="shared" si="101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3"/>
      <c r="BB184" s="1"/>
      <c r="BC184" s="1"/>
      <c r="BD184" s="1"/>
      <c r="BE184" s="1"/>
      <c r="BF184" s="1"/>
      <c r="BG184" s="1"/>
      <c r="BH184" s="1"/>
      <c r="BI184" s="1"/>
      <c r="BJ184" s="1"/>
      <c r="BK184" s="4"/>
      <c r="BM184" s="45"/>
      <c r="BN184" s="24"/>
    </row>
    <row r="185" spans="1:66" x14ac:dyDescent="0.15">
      <c r="A185" s="138">
        <f t="shared" si="85"/>
        <v>43836</v>
      </c>
      <c r="B185" s="148">
        <f t="shared" si="74"/>
        <v>1029.8898284700001</v>
      </c>
      <c r="C185" s="139">
        <f t="shared" si="86"/>
        <v>1000</v>
      </c>
      <c r="D185" s="140">
        <f t="shared" si="87"/>
        <v>5259.76</v>
      </c>
      <c r="E185" s="124">
        <f>IF(K185=1,VLOOKUP(A184,[1]Plan1!$BO$80:$BQ$314,3),E184)</f>
        <v>5320.25</v>
      </c>
      <c r="F185" s="141">
        <f t="shared" si="88"/>
        <v>43816</v>
      </c>
      <c r="G185" s="142">
        <f t="shared" si="75"/>
        <v>1.1500524738771389E-2</v>
      </c>
      <c r="H185" s="141">
        <f t="shared" si="89"/>
        <v>43845</v>
      </c>
      <c r="I185" s="141">
        <f t="shared" si="76"/>
        <v>43845</v>
      </c>
      <c r="J185" s="125">
        <f t="shared" si="90"/>
        <v>20</v>
      </c>
      <c r="K185" s="125">
        <f t="shared" si="96"/>
        <v>13</v>
      </c>
      <c r="L185" s="139">
        <f t="shared" si="77"/>
        <v>1.00746037</v>
      </c>
      <c r="M185" s="143">
        <f t="shared" si="97"/>
        <v>1.0051002499999999</v>
      </c>
      <c r="N185" s="143">
        <f t="shared" si="93"/>
        <v>1.0073094343178275</v>
      </c>
      <c r="O185" s="139">
        <f t="shared" si="95"/>
        <v>1.0148243299999999</v>
      </c>
      <c r="P185" s="139">
        <f t="shared" si="78"/>
        <v>1014.82433</v>
      </c>
      <c r="Q185" s="144">
        <f t="shared" si="79"/>
        <v>0</v>
      </c>
      <c r="R185" s="145">
        <f t="shared" si="80"/>
        <v>0</v>
      </c>
      <c r="S185" s="139">
        <f t="shared" si="81"/>
        <v>0</v>
      </c>
      <c r="T185" s="146">
        <f t="shared" si="91"/>
        <v>3.5999999999999997E-2</v>
      </c>
      <c r="U185" s="144">
        <f t="shared" si="94"/>
        <v>105</v>
      </c>
      <c r="V185" s="144">
        <v>252</v>
      </c>
      <c r="W185" s="143">
        <f t="shared" si="82"/>
        <v>1.0148454250000001</v>
      </c>
      <c r="X185" s="139">
        <f t="shared" si="83"/>
        <v>15.06549847</v>
      </c>
      <c r="Y185" s="124">
        <f t="shared" si="84"/>
        <v>0</v>
      </c>
      <c r="Z185" s="147" t="s">
        <v>64</v>
      </c>
      <c r="AA185" s="141">
        <f t="shared" si="92"/>
        <v>44392</v>
      </c>
      <c r="AB185" s="4"/>
      <c r="AC185" s="41"/>
      <c r="AD185" s="150">
        <f>[2]Plan1!$A285</f>
        <v>45542</v>
      </c>
      <c r="AE185" s="32" t="str">
        <f>[2]Plan1!$C285</f>
        <v>Independência do Brasil</v>
      </c>
      <c r="AG185" s="20"/>
      <c r="AH185" s="62">
        <f t="shared" si="102"/>
        <v>45703</v>
      </c>
      <c r="AI185" s="62">
        <f t="shared" si="98"/>
        <v>45702</v>
      </c>
      <c r="AJ185" s="62">
        <f t="shared" si="99"/>
        <v>45705</v>
      </c>
      <c r="AK185" s="62">
        <f t="shared" si="100"/>
        <v>45733</v>
      </c>
      <c r="AL185" s="20">
        <f t="shared" si="101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3"/>
      <c r="BB185" s="1"/>
      <c r="BC185" s="1"/>
      <c r="BD185" s="1"/>
      <c r="BE185" s="1"/>
      <c r="BF185" s="1"/>
      <c r="BG185" s="1"/>
      <c r="BH185" s="1"/>
      <c r="BI185" s="1"/>
      <c r="BJ185" s="1"/>
      <c r="BK185" s="4"/>
      <c r="BM185" s="45"/>
      <c r="BN185" s="24"/>
    </row>
    <row r="186" spans="1:66" x14ac:dyDescent="0.15">
      <c r="A186" s="138">
        <f t="shared" si="85"/>
        <v>43837</v>
      </c>
      <c r="B186" s="148">
        <f t="shared" si="74"/>
        <v>1030.6234576900001</v>
      </c>
      <c r="C186" s="139">
        <f t="shared" si="86"/>
        <v>1000</v>
      </c>
      <c r="D186" s="140">
        <f t="shared" si="87"/>
        <v>5259.76</v>
      </c>
      <c r="E186" s="124">
        <f>IF(K186=1,VLOOKUP(A185,[1]Plan1!$BO$80:$BQ$314,3),E185)</f>
        <v>5320.25</v>
      </c>
      <c r="F186" s="141">
        <f t="shared" si="88"/>
        <v>43816</v>
      </c>
      <c r="G186" s="142">
        <f t="shared" si="75"/>
        <v>1.1500524738771389E-2</v>
      </c>
      <c r="H186" s="141">
        <f t="shared" si="89"/>
        <v>43845</v>
      </c>
      <c r="I186" s="141">
        <f t="shared" si="76"/>
        <v>43845</v>
      </c>
      <c r="J186" s="125">
        <f t="shared" si="90"/>
        <v>20</v>
      </c>
      <c r="K186" s="125">
        <f t="shared" si="96"/>
        <v>14</v>
      </c>
      <c r="L186" s="139">
        <f t="shared" si="77"/>
        <v>1.00803654</v>
      </c>
      <c r="M186" s="143">
        <f t="shared" si="97"/>
        <v>1.0051002499999999</v>
      </c>
      <c r="N186" s="143">
        <f t="shared" si="93"/>
        <v>1.0073094343178275</v>
      </c>
      <c r="O186" s="139">
        <f t="shared" si="95"/>
        <v>1.0154047100000001</v>
      </c>
      <c r="P186" s="139">
        <f t="shared" si="78"/>
        <v>1015.40471</v>
      </c>
      <c r="Q186" s="144">
        <f t="shared" si="79"/>
        <v>0</v>
      </c>
      <c r="R186" s="145">
        <f t="shared" si="80"/>
        <v>0</v>
      </c>
      <c r="S186" s="139">
        <f t="shared" si="81"/>
        <v>0</v>
      </c>
      <c r="T186" s="146">
        <f t="shared" si="91"/>
        <v>3.5999999999999997E-2</v>
      </c>
      <c r="U186" s="144">
        <f t="shared" si="94"/>
        <v>106</v>
      </c>
      <c r="V186" s="144">
        <v>252</v>
      </c>
      <c r="W186" s="143">
        <f t="shared" si="82"/>
        <v>1.0149878640000001</v>
      </c>
      <c r="X186" s="139">
        <f t="shared" si="83"/>
        <v>15.218747690000001</v>
      </c>
      <c r="Y186" s="124">
        <f t="shared" si="84"/>
        <v>0</v>
      </c>
      <c r="Z186" s="147" t="s">
        <v>64</v>
      </c>
      <c r="AA186" s="141">
        <f t="shared" si="92"/>
        <v>44392</v>
      </c>
      <c r="AB186" s="4"/>
      <c r="AC186" s="41"/>
      <c r="AD186" s="150">
        <f>[2]Plan1!$A286</f>
        <v>45577</v>
      </c>
      <c r="AE186" s="32" t="str">
        <f>[2]Plan1!$C286</f>
        <v>Nossa Sr.a Aparecida - Padroeira do Brasil</v>
      </c>
      <c r="AG186" s="20"/>
      <c r="AH186" s="62">
        <f t="shared" si="102"/>
        <v>45731</v>
      </c>
      <c r="AI186" s="62">
        <f t="shared" si="98"/>
        <v>45730</v>
      </c>
      <c r="AJ186" s="62">
        <f t="shared" si="99"/>
        <v>45733</v>
      </c>
      <c r="AK186" s="62">
        <f t="shared" si="100"/>
        <v>45762</v>
      </c>
      <c r="AL186" s="20">
        <f t="shared" si="101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3"/>
      <c r="BB186" s="1"/>
      <c r="BC186" s="1"/>
      <c r="BD186" s="1"/>
      <c r="BE186" s="1"/>
      <c r="BF186" s="1"/>
      <c r="BG186" s="1"/>
      <c r="BH186" s="1"/>
      <c r="BI186" s="1"/>
      <c r="BJ186" s="1"/>
      <c r="BK186" s="4"/>
      <c r="BM186" s="45"/>
      <c r="BN186" s="24"/>
    </row>
    <row r="187" spans="1:66" x14ac:dyDescent="0.15">
      <c r="A187" s="138">
        <f t="shared" si="85"/>
        <v>43838</v>
      </c>
      <c r="B187" s="148">
        <f t="shared" si="74"/>
        <v>1031.35762787</v>
      </c>
      <c r="C187" s="139">
        <f t="shared" si="86"/>
        <v>1000</v>
      </c>
      <c r="D187" s="140">
        <f t="shared" si="87"/>
        <v>5259.76</v>
      </c>
      <c r="E187" s="124">
        <f>IF(K187=1,VLOOKUP(A186,[1]Plan1!$BO$80:$BQ$314,3),E186)</f>
        <v>5320.25</v>
      </c>
      <c r="F187" s="141">
        <f t="shared" si="88"/>
        <v>43816</v>
      </c>
      <c r="G187" s="142">
        <f t="shared" si="75"/>
        <v>1.1500524738771389E-2</v>
      </c>
      <c r="H187" s="141">
        <f t="shared" si="89"/>
        <v>43845</v>
      </c>
      <c r="I187" s="141">
        <f t="shared" si="76"/>
        <v>43845</v>
      </c>
      <c r="J187" s="125">
        <f t="shared" si="90"/>
        <v>20</v>
      </c>
      <c r="K187" s="125">
        <f t="shared" si="96"/>
        <v>15</v>
      </c>
      <c r="L187" s="139">
        <f t="shared" si="77"/>
        <v>1.0086130499999999</v>
      </c>
      <c r="M187" s="143">
        <f t="shared" si="97"/>
        <v>1.0051002499999999</v>
      </c>
      <c r="N187" s="143">
        <f t="shared" si="93"/>
        <v>1.0073094343178275</v>
      </c>
      <c r="O187" s="139">
        <f t="shared" si="95"/>
        <v>1.0159854399999999</v>
      </c>
      <c r="P187" s="139">
        <f t="shared" si="78"/>
        <v>1015.98544</v>
      </c>
      <c r="Q187" s="144">
        <f t="shared" si="79"/>
        <v>0</v>
      </c>
      <c r="R187" s="145">
        <f t="shared" si="80"/>
        <v>0</v>
      </c>
      <c r="S187" s="139">
        <f t="shared" si="81"/>
        <v>0</v>
      </c>
      <c r="T187" s="146">
        <f t="shared" si="91"/>
        <v>3.5999999999999997E-2</v>
      </c>
      <c r="U187" s="144">
        <f t="shared" si="94"/>
        <v>107</v>
      </c>
      <c r="V187" s="144">
        <v>252</v>
      </c>
      <c r="W187" s="143">
        <f t="shared" si="82"/>
        <v>1.0151303229999999</v>
      </c>
      <c r="X187" s="139">
        <f t="shared" si="83"/>
        <v>15.372187869999999</v>
      </c>
      <c r="Y187" s="124">
        <f t="shared" si="84"/>
        <v>0</v>
      </c>
      <c r="Z187" s="147" t="s">
        <v>64</v>
      </c>
      <c r="AA187" s="141">
        <f t="shared" si="92"/>
        <v>44392</v>
      </c>
      <c r="AB187" s="4"/>
      <c r="AC187" s="41"/>
      <c r="AD187" s="150">
        <f>[2]Plan1!$A287</f>
        <v>45598</v>
      </c>
      <c r="AE187" s="32" t="str">
        <f>[2]Plan1!$C287</f>
        <v>Finados</v>
      </c>
      <c r="AG187" s="20"/>
      <c r="AH187" s="62">
        <f t="shared" si="102"/>
        <v>45762</v>
      </c>
      <c r="AI187" s="62">
        <f t="shared" si="98"/>
        <v>45761</v>
      </c>
      <c r="AJ187" s="62">
        <f t="shared" si="99"/>
        <v>45762</v>
      </c>
      <c r="AK187" s="62">
        <f t="shared" si="100"/>
        <v>45792</v>
      </c>
      <c r="AL187" s="20">
        <f t="shared" si="101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3"/>
      <c r="BB187" s="1"/>
      <c r="BC187" s="1"/>
      <c r="BD187" s="1"/>
      <c r="BE187" s="1"/>
      <c r="BF187" s="1"/>
      <c r="BG187" s="1"/>
      <c r="BH187" s="1"/>
      <c r="BI187" s="1"/>
      <c r="BJ187" s="1"/>
      <c r="BK187" s="4"/>
      <c r="BM187" s="45"/>
      <c r="BN187" s="24"/>
    </row>
    <row r="188" spans="1:66" x14ac:dyDescent="0.15">
      <c r="A188" s="138">
        <f t="shared" si="85"/>
        <v>43839</v>
      </c>
      <c r="B188" s="148">
        <f t="shared" si="74"/>
        <v>1032.0922995799999</v>
      </c>
      <c r="C188" s="139">
        <f t="shared" si="86"/>
        <v>1000</v>
      </c>
      <c r="D188" s="140">
        <f t="shared" si="87"/>
        <v>5259.76</v>
      </c>
      <c r="E188" s="124">
        <f>IF(K188=1,VLOOKUP(A187,[1]Plan1!$BO$80:$BQ$314,3),E187)</f>
        <v>5320.25</v>
      </c>
      <c r="F188" s="141">
        <f t="shared" si="88"/>
        <v>43816</v>
      </c>
      <c r="G188" s="142">
        <f t="shared" si="75"/>
        <v>1.1500524738771389E-2</v>
      </c>
      <c r="H188" s="141">
        <f t="shared" si="89"/>
        <v>43845</v>
      </c>
      <c r="I188" s="141">
        <f t="shared" si="76"/>
        <v>43845</v>
      </c>
      <c r="J188" s="125">
        <f t="shared" si="90"/>
        <v>20</v>
      </c>
      <c r="K188" s="125">
        <f t="shared" si="96"/>
        <v>16</v>
      </c>
      <c r="L188" s="139">
        <f t="shared" si="77"/>
        <v>1.0091898800000001</v>
      </c>
      <c r="M188" s="143">
        <f t="shared" si="97"/>
        <v>1.0051002499999999</v>
      </c>
      <c r="N188" s="143">
        <f t="shared" si="93"/>
        <v>1.0073094343178275</v>
      </c>
      <c r="O188" s="139">
        <f t="shared" si="95"/>
        <v>1.0165664800000001</v>
      </c>
      <c r="P188" s="139">
        <f t="shared" si="78"/>
        <v>1016.56648</v>
      </c>
      <c r="Q188" s="144">
        <f t="shared" si="79"/>
        <v>0</v>
      </c>
      <c r="R188" s="145">
        <f t="shared" si="80"/>
        <v>0</v>
      </c>
      <c r="S188" s="139">
        <f t="shared" si="81"/>
        <v>0</v>
      </c>
      <c r="T188" s="146">
        <f t="shared" si="91"/>
        <v>3.5999999999999997E-2</v>
      </c>
      <c r="U188" s="144">
        <f t="shared" si="94"/>
        <v>108</v>
      </c>
      <c r="V188" s="144">
        <v>252</v>
      </c>
      <c r="W188" s="143">
        <f t="shared" si="82"/>
        <v>1.015272803</v>
      </c>
      <c r="X188" s="139">
        <f t="shared" si="83"/>
        <v>15.52581958</v>
      </c>
      <c r="Y188" s="124">
        <f t="shared" si="84"/>
        <v>0</v>
      </c>
      <c r="Z188" s="147" t="s">
        <v>64</v>
      </c>
      <c r="AA188" s="141">
        <f t="shared" si="92"/>
        <v>44392</v>
      </c>
      <c r="AB188" s="4"/>
      <c r="AC188" s="41"/>
      <c r="AD188" s="150">
        <f>[2]Plan1!$A288</f>
        <v>45611</v>
      </c>
      <c r="AE188" s="32" t="str">
        <f>[2]Plan1!$C288</f>
        <v>Proclamação da República</v>
      </c>
      <c r="AG188" s="20"/>
      <c r="AH188" s="62">
        <f t="shared" si="102"/>
        <v>45792</v>
      </c>
      <c r="AI188" s="62">
        <f t="shared" si="98"/>
        <v>45791</v>
      </c>
      <c r="AJ188" s="62">
        <f t="shared" si="99"/>
        <v>45792</v>
      </c>
      <c r="AK188" s="62">
        <f t="shared" si="100"/>
        <v>45824</v>
      </c>
      <c r="AL188" s="20">
        <f t="shared" si="101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3"/>
      <c r="BB188" s="1"/>
      <c r="BC188" s="1"/>
      <c r="BD188" s="1"/>
      <c r="BE188" s="1"/>
      <c r="BF188" s="1"/>
      <c r="BG188" s="1"/>
      <c r="BH188" s="1"/>
      <c r="BI188" s="1"/>
      <c r="BJ188" s="1"/>
      <c r="BK188" s="4"/>
      <c r="BM188" s="45"/>
      <c r="BN188" s="24"/>
    </row>
    <row r="189" spans="1:66" x14ac:dyDescent="0.15">
      <c r="A189" s="138">
        <f t="shared" si="85"/>
        <v>43840</v>
      </c>
      <c r="B189" s="148">
        <f t="shared" si="74"/>
        <v>1032.8275115900001</v>
      </c>
      <c r="C189" s="139">
        <f t="shared" si="86"/>
        <v>1000</v>
      </c>
      <c r="D189" s="140">
        <f t="shared" si="87"/>
        <v>5259.76</v>
      </c>
      <c r="E189" s="124">
        <f>IF(K189=1,VLOOKUP(A188,[1]Plan1!$BO$80:$BQ$314,3),E188)</f>
        <v>5320.25</v>
      </c>
      <c r="F189" s="141">
        <f t="shared" si="88"/>
        <v>43816</v>
      </c>
      <c r="G189" s="142">
        <f t="shared" si="75"/>
        <v>1.1500524738771389E-2</v>
      </c>
      <c r="H189" s="141">
        <f t="shared" si="89"/>
        <v>43845</v>
      </c>
      <c r="I189" s="141">
        <f t="shared" si="76"/>
        <v>43845</v>
      </c>
      <c r="J189" s="125">
        <f t="shared" si="90"/>
        <v>20</v>
      </c>
      <c r="K189" s="125">
        <f t="shared" si="96"/>
        <v>17</v>
      </c>
      <c r="L189" s="139">
        <f t="shared" si="77"/>
        <v>1.00976705</v>
      </c>
      <c r="M189" s="143">
        <f t="shared" si="97"/>
        <v>1.0051002499999999</v>
      </c>
      <c r="N189" s="143">
        <f t="shared" si="93"/>
        <v>1.0073094343178275</v>
      </c>
      <c r="O189" s="139">
        <f t="shared" si="95"/>
        <v>1.0171478700000001</v>
      </c>
      <c r="P189" s="139">
        <f t="shared" si="78"/>
        <v>1017.14787</v>
      </c>
      <c r="Q189" s="144">
        <f t="shared" si="79"/>
        <v>0</v>
      </c>
      <c r="R189" s="145">
        <f t="shared" si="80"/>
        <v>0</v>
      </c>
      <c r="S189" s="139">
        <f t="shared" si="81"/>
        <v>0</v>
      </c>
      <c r="T189" s="146">
        <f t="shared" si="91"/>
        <v>3.5999999999999997E-2</v>
      </c>
      <c r="U189" s="144">
        <f t="shared" si="94"/>
        <v>109</v>
      </c>
      <c r="V189" s="144">
        <v>252</v>
      </c>
      <c r="W189" s="143">
        <f t="shared" si="82"/>
        <v>1.0154153020000001</v>
      </c>
      <c r="X189" s="139">
        <f t="shared" si="83"/>
        <v>15.679641589999999</v>
      </c>
      <c r="Y189" s="124">
        <f t="shared" si="84"/>
        <v>0</v>
      </c>
      <c r="Z189" s="147" t="s">
        <v>64</v>
      </c>
      <c r="AA189" s="141">
        <f t="shared" si="92"/>
        <v>44392</v>
      </c>
      <c r="AB189" s="4"/>
      <c r="AC189" s="41"/>
      <c r="AD189" s="150">
        <f>[2]Plan1!$A289</f>
        <v>45616</v>
      </c>
      <c r="AE189" s="32" t="str">
        <f>[2]Plan1!$C289</f>
        <v>Dia Nacional de Zumbi e da Consciência Negra</v>
      </c>
      <c r="AG189" s="20"/>
      <c r="AH189" s="62">
        <f t="shared" si="102"/>
        <v>45823</v>
      </c>
      <c r="AI189" s="62">
        <f t="shared" si="98"/>
        <v>45821</v>
      </c>
      <c r="AJ189" s="62">
        <f t="shared" si="99"/>
        <v>45824</v>
      </c>
      <c r="AK189" s="62">
        <f t="shared" si="100"/>
        <v>45853</v>
      </c>
      <c r="AL189" s="20">
        <f t="shared" si="101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3"/>
      <c r="BB189" s="1"/>
      <c r="BC189" s="1"/>
      <c r="BD189" s="1"/>
      <c r="BE189" s="1"/>
      <c r="BF189" s="1"/>
      <c r="BG189" s="1"/>
      <c r="BH189" s="1"/>
      <c r="BI189" s="1"/>
      <c r="BJ189" s="1"/>
      <c r="BK189" s="4"/>
      <c r="BM189" s="45"/>
      <c r="BN189" s="24"/>
    </row>
    <row r="190" spans="1:66" x14ac:dyDescent="0.15">
      <c r="A190" s="138">
        <f t="shared" si="85"/>
        <v>43841</v>
      </c>
      <c r="B190" s="148">
        <f t="shared" si="74"/>
        <v>1033.5632346300001</v>
      </c>
      <c r="C190" s="139">
        <f t="shared" si="86"/>
        <v>1000</v>
      </c>
      <c r="D190" s="140">
        <f t="shared" si="87"/>
        <v>5259.76</v>
      </c>
      <c r="E190" s="124">
        <f>IF(K190=1,VLOOKUP(A189,[1]Plan1!$BO$80:$BQ$314,3),E189)</f>
        <v>5320.25</v>
      </c>
      <c r="F190" s="141">
        <f t="shared" si="88"/>
        <v>43816</v>
      </c>
      <c r="G190" s="142">
        <f t="shared" si="75"/>
        <v>1.1500524738771389E-2</v>
      </c>
      <c r="H190" s="141">
        <f t="shared" si="89"/>
        <v>43845</v>
      </c>
      <c r="I190" s="141">
        <f t="shared" si="76"/>
        <v>43845</v>
      </c>
      <c r="J190" s="125">
        <f t="shared" si="90"/>
        <v>20</v>
      </c>
      <c r="K190" s="125">
        <f t="shared" si="96"/>
        <v>18</v>
      </c>
      <c r="L190" s="139">
        <f t="shared" si="77"/>
        <v>1.01034454</v>
      </c>
      <c r="M190" s="143">
        <f t="shared" si="97"/>
        <v>1.0051002499999999</v>
      </c>
      <c r="N190" s="143">
        <f t="shared" si="93"/>
        <v>1.0073094343178275</v>
      </c>
      <c r="O190" s="139">
        <f t="shared" si="95"/>
        <v>1.0177295799999999</v>
      </c>
      <c r="P190" s="139">
        <f t="shared" si="78"/>
        <v>1017.7295800000001</v>
      </c>
      <c r="Q190" s="144">
        <f t="shared" si="79"/>
        <v>0</v>
      </c>
      <c r="R190" s="145">
        <f t="shared" si="80"/>
        <v>0</v>
      </c>
      <c r="S190" s="139">
        <f t="shared" si="81"/>
        <v>0</v>
      </c>
      <c r="T190" s="146">
        <f t="shared" si="91"/>
        <v>3.5999999999999997E-2</v>
      </c>
      <c r="U190" s="144">
        <f t="shared" si="94"/>
        <v>110</v>
      </c>
      <c r="V190" s="144">
        <v>252</v>
      </c>
      <c r="W190" s="143">
        <f t="shared" si="82"/>
        <v>1.015557821</v>
      </c>
      <c r="X190" s="139">
        <f t="shared" si="83"/>
        <v>15.83365463</v>
      </c>
      <c r="Y190" s="124">
        <f t="shared" si="84"/>
        <v>0</v>
      </c>
      <c r="Z190" s="147" t="s">
        <v>64</v>
      </c>
      <c r="AA190" s="141">
        <f t="shared" si="92"/>
        <v>44392</v>
      </c>
      <c r="AB190" s="4"/>
      <c r="AC190" s="41"/>
      <c r="AD190" s="150">
        <f>[2]Plan1!$A290</f>
        <v>45651</v>
      </c>
      <c r="AE190" s="32" t="str">
        <f>[2]Plan1!$C290</f>
        <v>Natal</v>
      </c>
      <c r="AG190" s="27">
        <v>9</v>
      </c>
      <c r="AH190" s="62">
        <f t="shared" si="102"/>
        <v>45853</v>
      </c>
      <c r="AI190" s="62">
        <f t="shared" si="98"/>
        <v>45852</v>
      </c>
      <c r="AJ190" s="62">
        <f t="shared" si="99"/>
        <v>45853</v>
      </c>
      <c r="AK190" s="62">
        <f t="shared" si="100"/>
        <v>45884</v>
      </c>
      <c r="AL190" s="20">
        <f t="shared" si="101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3"/>
      <c r="BB190" s="1"/>
      <c r="BC190" s="1"/>
      <c r="BD190" s="1"/>
      <c r="BE190" s="1"/>
      <c r="BF190" s="1"/>
      <c r="BG190" s="1"/>
      <c r="BH190" s="1"/>
      <c r="BI190" s="1"/>
      <c r="BJ190" s="1"/>
      <c r="BK190" s="4"/>
      <c r="BM190" s="45"/>
      <c r="BN190" s="24"/>
    </row>
    <row r="191" spans="1:66" x14ac:dyDescent="0.15">
      <c r="A191" s="138">
        <f t="shared" si="85"/>
        <v>43842</v>
      </c>
      <c r="B191" s="148">
        <f t="shared" si="74"/>
        <v>1033.5632346300001</v>
      </c>
      <c r="C191" s="139">
        <f t="shared" si="86"/>
        <v>1000</v>
      </c>
      <c r="D191" s="140">
        <f t="shared" si="87"/>
        <v>5259.76</v>
      </c>
      <c r="E191" s="124">
        <f>IF(K191=1,VLOOKUP(A190,[1]Plan1!$BO$80:$BQ$314,3),E190)</f>
        <v>5320.25</v>
      </c>
      <c r="F191" s="141">
        <f t="shared" si="88"/>
        <v>43816</v>
      </c>
      <c r="G191" s="142">
        <f t="shared" si="75"/>
        <v>1.1500524738771389E-2</v>
      </c>
      <c r="H191" s="141">
        <f t="shared" si="89"/>
        <v>43845</v>
      </c>
      <c r="I191" s="141">
        <f t="shared" si="76"/>
        <v>43845</v>
      </c>
      <c r="J191" s="125">
        <f t="shared" si="90"/>
        <v>20</v>
      </c>
      <c r="K191" s="125">
        <f t="shared" si="96"/>
        <v>18</v>
      </c>
      <c r="L191" s="139">
        <f t="shared" si="77"/>
        <v>1.01034454</v>
      </c>
      <c r="M191" s="143">
        <f t="shared" si="97"/>
        <v>1.0051002499999999</v>
      </c>
      <c r="N191" s="143">
        <f t="shared" si="93"/>
        <v>1.0073094343178275</v>
      </c>
      <c r="O191" s="139">
        <f t="shared" si="95"/>
        <v>1.0177295799999999</v>
      </c>
      <c r="P191" s="139">
        <f t="shared" si="78"/>
        <v>1017.7295800000001</v>
      </c>
      <c r="Q191" s="144">
        <f t="shared" si="79"/>
        <v>0</v>
      </c>
      <c r="R191" s="145">
        <f t="shared" si="80"/>
        <v>0</v>
      </c>
      <c r="S191" s="139">
        <f t="shared" si="81"/>
        <v>0</v>
      </c>
      <c r="T191" s="146">
        <f t="shared" si="91"/>
        <v>3.5999999999999997E-2</v>
      </c>
      <c r="U191" s="144">
        <f t="shared" si="94"/>
        <v>110</v>
      </c>
      <c r="V191" s="144">
        <v>252</v>
      </c>
      <c r="W191" s="143">
        <f t="shared" si="82"/>
        <v>1.015557821</v>
      </c>
      <c r="X191" s="139">
        <f t="shared" si="83"/>
        <v>15.83365463</v>
      </c>
      <c r="Y191" s="124">
        <f t="shared" si="84"/>
        <v>0</v>
      </c>
      <c r="Z191" s="147" t="s">
        <v>64</v>
      </c>
      <c r="AA191" s="141">
        <f t="shared" si="92"/>
        <v>44392</v>
      </c>
      <c r="AB191" s="4"/>
      <c r="AC191" s="41"/>
      <c r="AD191" s="150">
        <f>[2]Plan1!$A291</f>
        <v>45658</v>
      </c>
      <c r="AE191" s="32" t="str">
        <f>[2]Plan1!$C291</f>
        <v>Confraternização Universal</v>
      </c>
      <c r="AG191" s="20"/>
      <c r="AH191" s="62">
        <f t="shared" si="102"/>
        <v>45884</v>
      </c>
      <c r="AI191" s="62">
        <f t="shared" si="98"/>
        <v>45883</v>
      </c>
      <c r="AJ191" s="62">
        <f t="shared" si="99"/>
        <v>45884</v>
      </c>
      <c r="AK191" s="62">
        <f t="shared" si="100"/>
        <v>45915</v>
      </c>
      <c r="AL191" s="20">
        <f t="shared" si="101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3"/>
      <c r="BB191" s="1"/>
      <c r="BC191" s="1"/>
      <c r="BD191" s="1"/>
      <c r="BE191" s="1"/>
      <c r="BF191" s="1"/>
      <c r="BG191" s="1"/>
      <c r="BH191" s="1"/>
      <c r="BI191" s="1"/>
      <c r="BJ191" s="1"/>
      <c r="BK191" s="4"/>
      <c r="BM191" s="45"/>
      <c r="BN191" s="24"/>
    </row>
    <row r="192" spans="1:66" x14ac:dyDescent="0.15">
      <c r="A192" s="138">
        <f t="shared" si="85"/>
        <v>43843</v>
      </c>
      <c r="B192" s="148">
        <f t="shared" si="74"/>
        <v>1033.5632346300001</v>
      </c>
      <c r="C192" s="139">
        <f t="shared" si="86"/>
        <v>1000</v>
      </c>
      <c r="D192" s="140">
        <f t="shared" si="87"/>
        <v>5259.76</v>
      </c>
      <c r="E192" s="124">
        <f>IF(K192=1,VLOOKUP(A191,[1]Plan1!$BO$80:$BQ$314,3),E191)</f>
        <v>5320.25</v>
      </c>
      <c r="F192" s="141">
        <f t="shared" si="88"/>
        <v>43816</v>
      </c>
      <c r="G192" s="142">
        <f t="shared" si="75"/>
        <v>1.1500524738771389E-2</v>
      </c>
      <c r="H192" s="141">
        <f t="shared" si="89"/>
        <v>43845</v>
      </c>
      <c r="I192" s="141">
        <f t="shared" si="76"/>
        <v>43845</v>
      </c>
      <c r="J192" s="125">
        <f t="shared" si="90"/>
        <v>20</v>
      </c>
      <c r="K192" s="125">
        <f t="shared" si="96"/>
        <v>18</v>
      </c>
      <c r="L192" s="139">
        <f t="shared" si="77"/>
        <v>1.01034454</v>
      </c>
      <c r="M192" s="143">
        <f t="shared" si="97"/>
        <v>1.0051002499999999</v>
      </c>
      <c r="N192" s="143">
        <f t="shared" si="93"/>
        <v>1.0073094343178275</v>
      </c>
      <c r="O192" s="139">
        <f t="shared" si="95"/>
        <v>1.0177295799999999</v>
      </c>
      <c r="P192" s="139">
        <f t="shared" si="78"/>
        <v>1017.7295800000001</v>
      </c>
      <c r="Q192" s="144">
        <f t="shared" si="79"/>
        <v>0</v>
      </c>
      <c r="R192" s="145">
        <f t="shared" si="80"/>
        <v>0</v>
      </c>
      <c r="S192" s="139">
        <f t="shared" si="81"/>
        <v>0</v>
      </c>
      <c r="T192" s="146">
        <f t="shared" si="91"/>
        <v>3.5999999999999997E-2</v>
      </c>
      <c r="U192" s="144">
        <f t="shared" si="94"/>
        <v>110</v>
      </c>
      <c r="V192" s="144">
        <v>252</v>
      </c>
      <c r="W192" s="143">
        <f t="shared" si="82"/>
        <v>1.015557821</v>
      </c>
      <c r="X192" s="139">
        <f t="shared" si="83"/>
        <v>15.83365463</v>
      </c>
      <c r="Y192" s="124">
        <f t="shared" si="84"/>
        <v>0</v>
      </c>
      <c r="Z192" s="147" t="s">
        <v>64</v>
      </c>
      <c r="AA192" s="141">
        <f t="shared" si="92"/>
        <v>44392</v>
      </c>
      <c r="AB192" s="4"/>
      <c r="AC192" s="41"/>
      <c r="AD192" s="150">
        <f>[2]Plan1!$A292</f>
        <v>45719</v>
      </c>
      <c r="AE192" s="32" t="str">
        <f>[2]Plan1!$C292</f>
        <v>Carnaval</v>
      </c>
      <c r="AG192" s="20"/>
      <c r="AH192" s="62">
        <f t="shared" si="102"/>
        <v>45915</v>
      </c>
      <c r="AI192" s="62">
        <f t="shared" si="98"/>
        <v>45912</v>
      </c>
      <c r="AJ192" s="62">
        <f t="shared" si="99"/>
        <v>45915</v>
      </c>
      <c r="AK192" s="62">
        <f t="shared" si="100"/>
        <v>45945</v>
      </c>
      <c r="AL192" s="20">
        <f t="shared" si="101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3"/>
      <c r="BB192" s="1"/>
      <c r="BC192" s="1"/>
      <c r="BD192" s="1"/>
      <c r="BE192" s="1"/>
      <c r="BF192" s="1"/>
      <c r="BG192" s="1"/>
      <c r="BH192" s="1"/>
      <c r="BI192" s="1"/>
      <c r="BJ192" s="1"/>
      <c r="BK192" s="4"/>
      <c r="BM192" s="45"/>
      <c r="BN192" s="24"/>
    </row>
    <row r="193" spans="1:66" x14ac:dyDescent="0.15">
      <c r="A193" s="138">
        <f t="shared" si="85"/>
        <v>43844</v>
      </c>
      <c r="B193" s="148">
        <f t="shared" si="74"/>
        <v>1034.2994891800001</v>
      </c>
      <c r="C193" s="139">
        <f t="shared" si="86"/>
        <v>1000</v>
      </c>
      <c r="D193" s="140">
        <f t="shared" si="87"/>
        <v>5259.76</v>
      </c>
      <c r="E193" s="124">
        <f>IF(K193=1,VLOOKUP(A192,[1]Plan1!$BO$80:$BQ$314,3),E192)</f>
        <v>5320.25</v>
      </c>
      <c r="F193" s="141">
        <f t="shared" si="88"/>
        <v>43816</v>
      </c>
      <c r="G193" s="142">
        <f t="shared" si="75"/>
        <v>1.1500524738771389E-2</v>
      </c>
      <c r="H193" s="141">
        <f t="shared" si="89"/>
        <v>43845</v>
      </c>
      <c r="I193" s="141">
        <f t="shared" si="76"/>
        <v>43845</v>
      </c>
      <c r="J193" s="125">
        <f t="shared" si="90"/>
        <v>20</v>
      </c>
      <c r="K193" s="125">
        <f t="shared" si="96"/>
        <v>19</v>
      </c>
      <c r="L193" s="139">
        <f t="shared" si="77"/>
        <v>1.0109223599999999</v>
      </c>
      <c r="M193" s="143">
        <f t="shared" si="97"/>
        <v>1.0051002499999999</v>
      </c>
      <c r="N193" s="143">
        <f t="shared" si="93"/>
        <v>1.0073094343178275</v>
      </c>
      <c r="O193" s="139">
        <f t="shared" si="95"/>
        <v>1.0183116299999999</v>
      </c>
      <c r="P193" s="139">
        <f t="shared" si="78"/>
        <v>1018.31163</v>
      </c>
      <c r="Q193" s="144">
        <f t="shared" si="79"/>
        <v>0</v>
      </c>
      <c r="R193" s="145">
        <f t="shared" si="80"/>
        <v>0</v>
      </c>
      <c r="S193" s="139">
        <f t="shared" si="81"/>
        <v>0</v>
      </c>
      <c r="T193" s="146">
        <f t="shared" si="91"/>
        <v>3.5999999999999997E-2</v>
      </c>
      <c r="U193" s="144">
        <f t="shared" si="94"/>
        <v>111</v>
      </c>
      <c r="V193" s="144">
        <v>252</v>
      </c>
      <c r="W193" s="143">
        <f t="shared" si="82"/>
        <v>1.0157003600000001</v>
      </c>
      <c r="X193" s="139">
        <f t="shared" si="83"/>
        <v>15.987859179999999</v>
      </c>
      <c r="Y193" s="124">
        <f t="shared" si="84"/>
        <v>0</v>
      </c>
      <c r="Z193" s="147" t="s">
        <v>64</v>
      </c>
      <c r="AA193" s="141">
        <f t="shared" si="92"/>
        <v>44392</v>
      </c>
      <c r="AB193" s="4"/>
      <c r="AC193" s="41"/>
      <c r="AD193" s="150">
        <f>[2]Plan1!$A293</f>
        <v>45720</v>
      </c>
      <c r="AE193" s="32" t="str">
        <f>[2]Plan1!$C293</f>
        <v>Carnaval</v>
      </c>
      <c r="AG193" s="20"/>
      <c r="AH193" s="62">
        <f t="shared" si="102"/>
        <v>45945</v>
      </c>
      <c r="AI193" s="62">
        <f t="shared" si="98"/>
        <v>45944</v>
      </c>
      <c r="AJ193" s="62">
        <f t="shared" si="99"/>
        <v>45945</v>
      </c>
      <c r="AK193" s="62">
        <f t="shared" si="100"/>
        <v>45978</v>
      </c>
      <c r="AL193" s="20">
        <f t="shared" si="101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3"/>
      <c r="BB193" s="1"/>
      <c r="BC193" s="1"/>
      <c r="BD193" s="1"/>
      <c r="BE193" s="1"/>
      <c r="BF193" s="1"/>
      <c r="BG193" s="1"/>
      <c r="BH193" s="1"/>
      <c r="BI193" s="1"/>
      <c r="BJ193" s="1"/>
      <c r="BK193" s="4"/>
      <c r="BM193" s="45"/>
      <c r="BN193" s="24"/>
    </row>
    <row r="194" spans="1:66" x14ac:dyDescent="0.15">
      <c r="A194" s="138">
        <f t="shared" si="85"/>
        <v>43845</v>
      </c>
      <c r="B194" s="148">
        <f t="shared" si="74"/>
        <v>1035.0362662800001</v>
      </c>
      <c r="C194" s="139">
        <f t="shared" si="86"/>
        <v>1000</v>
      </c>
      <c r="D194" s="140">
        <f t="shared" si="87"/>
        <v>5259.76</v>
      </c>
      <c r="E194" s="124">
        <f>IF(K194=1,VLOOKUP(A193,[1]Plan1!$BO$80:$BQ$314,3),E193)</f>
        <v>5320.25</v>
      </c>
      <c r="F194" s="141">
        <f t="shared" si="88"/>
        <v>43816</v>
      </c>
      <c r="G194" s="142">
        <f t="shared" si="75"/>
        <v>1.1500524738771389E-2</v>
      </c>
      <c r="H194" s="141">
        <f t="shared" si="89"/>
        <v>43878</v>
      </c>
      <c r="I194" s="141">
        <f t="shared" si="76"/>
        <v>43845</v>
      </c>
      <c r="J194" s="125">
        <f t="shared" si="90"/>
        <v>20</v>
      </c>
      <c r="K194" s="125">
        <f t="shared" si="96"/>
        <v>20</v>
      </c>
      <c r="L194" s="139">
        <f t="shared" si="77"/>
        <v>1.01150052</v>
      </c>
      <c r="M194" s="143">
        <f t="shared" si="97"/>
        <v>1.0051002499999999</v>
      </c>
      <c r="N194" s="143">
        <f t="shared" si="93"/>
        <v>1.0073094343178275</v>
      </c>
      <c r="O194" s="139">
        <f t="shared" si="95"/>
        <v>1.0188940099999999</v>
      </c>
      <c r="P194" s="139">
        <f t="shared" si="78"/>
        <v>1018.89401</v>
      </c>
      <c r="Q194" s="144">
        <f t="shared" si="79"/>
        <v>0</v>
      </c>
      <c r="R194" s="145">
        <f t="shared" si="80"/>
        <v>0</v>
      </c>
      <c r="S194" s="139">
        <f t="shared" si="81"/>
        <v>0</v>
      </c>
      <c r="T194" s="146">
        <f t="shared" si="91"/>
        <v>3.5999999999999997E-2</v>
      </c>
      <c r="U194" s="144">
        <f t="shared" si="94"/>
        <v>112</v>
      </c>
      <c r="V194" s="144">
        <v>252</v>
      </c>
      <c r="W194" s="143">
        <f t="shared" si="82"/>
        <v>1.0158429200000001</v>
      </c>
      <c r="X194" s="139">
        <f t="shared" si="83"/>
        <v>16.142256280000002</v>
      </c>
      <c r="Y194" s="124">
        <f t="shared" si="84"/>
        <v>0</v>
      </c>
      <c r="Z194" s="147" t="s">
        <v>64</v>
      </c>
      <c r="AA194" s="141">
        <f t="shared" si="92"/>
        <v>44392</v>
      </c>
      <c r="AB194" s="33"/>
      <c r="AC194" s="41"/>
      <c r="AD194" s="150">
        <f>[2]Plan1!$A294</f>
        <v>45765</v>
      </c>
      <c r="AE194" s="32" t="str">
        <f>[2]Plan1!$C294</f>
        <v>Paixão de Cristo</v>
      </c>
      <c r="AG194" s="20"/>
      <c r="AH194" s="62">
        <f t="shared" si="102"/>
        <v>45976</v>
      </c>
      <c r="AI194" s="62">
        <f t="shared" si="98"/>
        <v>45975</v>
      </c>
      <c r="AJ194" s="62">
        <f t="shared" si="99"/>
        <v>45978</v>
      </c>
      <c r="AK194" s="62">
        <f t="shared" si="100"/>
        <v>46006</v>
      </c>
      <c r="AL194" s="20">
        <f t="shared" si="101"/>
        <v>19</v>
      </c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3"/>
      <c r="BB194" s="1"/>
      <c r="BC194" s="1"/>
      <c r="BD194" s="1"/>
      <c r="BE194" s="1"/>
      <c r="BF194" s="1"/>
      <c r="BG194" s="1"/>
      <c r="BH194" s="1"/>
      <c r="BI194" s="1"/>
      <c r="BJ194" s="1"/>
      <c r="BK194" s="33"/>
      <c r="BM194" s="45"/>
      <c r="BN194" s="24"/>
    </row>
    <row r="195" spans="1:66" x14ac:dyDescent="0.15">
      <c r="A195" s="138">
        <f t="shared" si="85"/>
        <v>43846</v>
      </c>
      <c r="B195" s="148">
        <f t="shared" si="74"/>
        <v>1035.27593439</v>
      </c>
      <c r="C195" s="139">
        <f t="shared" si="86"/>
        <v>1000</v>
      </c>
      <c r="D195" s="140">
        <f t="shared" si="87"/>
        <v>5320.25</v>
      </c>
      <c r="E195" s="124">
        <f>IF(K195=1,VLOOKUP(A194,[1]Plan1!$BO$80:$BQ$314,3),E194)</f>
        <v>5331.42</v>
      </c>
      <c r="F195" s="141">
        <f t="shared" si="88"/>
        <v>43846</v>
      </c>
      <c r="G195" s="142">
        <f t="shared" si="75"/>
        <v>2.099525398242541E-3</v>
      </c>
      <c r="H195" s="141">
        <f t="shared" si="89"/>
        <v>43878</v>
      </c>
      <c r="I195" s="141">
        <f t="shared" si="76"/>
        <v>43878</v>
      </c>
      <c r="J195" s="125">
        <f t="shared" si="90"/>
        <v>23</v>
      </c>
      <c r="K195" s="125">
        <f t="shared" si="96"/>
        <v>1</v>
      </c>
      <c r="L195" s="139">
        <f t="shared" si="77"/>
        <v>1.00009119</v>
      </c>
      <c r="M195" s="143">
        <f t="shared" si="97"/>
        <v>1.01150052</v>
      </c>
      <c r="N195" s="143">
        <f t="shared" si="93"/>
        <v>1.0188940166133884</v>
      </c>
      <c r="O195" s="139">
        <f t="shared" si="95"/>
        <v>1.0189869199999999</v>
      </c>
      <c r="P195" s="139">
        <f t="shared" si="78"/>
        <v>1018.9869200000001</v>
      </c>
      <c r="Q195" s="144">
        <f t="shared" si="79"/>
        <v>0</v>
      </c>
      <c r="R195" s="145">
        <f t="shared" si="80"/>
        <v>0</v>
      </c>
      <c r="S195" s="139">
        <f t="shared" si="81"/>
        <v>0</v>
      </c>
      <c r="T195" s="146">
        <f t="shared" si="91"/>
        <v>3.5999999999999997E-2</v>
      </c>
      <c r="U195" s="144">
        <f t="shared" si="94"/>
        <v>113</v>
      </c>
      <c r="V195" s="144">
        <v>252</v>
      </c>
      <c r="W195" s="143">
        <f t="shared" si="82"/>
        <v>1.0159854989999999</v>
      </c>
      <c r="X195" s="139">
        <f t="shared" si="83"/>
        <v>16.289014389999998</v>
      </c>
      <c r="Y195" s="124">
        <f t="shared" si="84"/>
        <v>0</v>
      </c>
      <c r="Z195" s="147" t="s">
        <v>64</v>
      </c>
      <c r="AA195" s="141">
        <f t="shared" si="92"/>
        <v>44392</v>
      </c>
      <c r="AB195" s="4"/>
      <c r="AC195" s="41"/>
      <c r="AD195" s="150">
        <f>[2]Plan1!$A295</f>
        <v>45768</v>
      </c>
      <c r="AE195" s="32" t="str">
        <f>[2]Plan1!$C295</f>
        <v>Tiradentes</v>
      </c>
      <c r="AG195" s="20"/>
      <c r="AH195" s="62">
        <f t="shared" si="102"/>
        <v>46006</v>
      </c>
      <c r="AI195" s="62">
        <f t="shared" si="98"/>
        <v>46003</v>
      </c>
      <c r="AJ195" s="62">
        <f t="shared" si="99"/>
        <v>46006</v>
      </c>
      <c r="AK195" s="62">
        <f t="shared" si="100"/>
        <v>46037</v>
      </c>
      <c r="AL195" s="20">
        <f t="shared" si="101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3"/>
      <c r="BB195" s="1"/>
      <c r="BC195" s="1"/>
      <c r="BD195" s="1"/>
      <c r="BE195" s="1"/>
      <c r="BF195" s="1"/>
      <c r="BG195" s="1"/>
      <c r="BH195" s="1"/>
      <c r="BI195" s="1"/>
      <c r="BJ195" s="1"/>
      <c r="BK195" s="4"/>
      <c r="BM195" s="45"/>
      <c r="BN195" s="24"/>
    </row>
    <row r="196" spans="1:66" x14ac:dyDescent="0.15">
      <c r="A196" s="138">
        <f t="shared" si="85"/>
        <v>43847</v>
      </c>
      <c r="B196" s="148">
        <f t="shared" si="74"/>
        <v>1035.5156696899999</v>
      </c>
      <c r="C196" s="139">
        <f t="shared" si="86"/>
        <v>1000</v>
      </c>
      <c r="D196" s="140">
        <f t="shared" si="87"/>
        <v>5320.25</v>
      </c>
      <c r="E196" s="124">
        <f>IF(K196=1,VLOOKUP(A195,[1]Plan1!$BO$80:$BQ$314,3),E195)</f>
        <v>5331.42</v>
      </c>
      <c r="F196" s="141">
        <f t="shared" si="88"/>
        <v>43846</v>
      </c>
      <c r="G196" s="142">
        <f t="shared" si="75"/>
        <v>2.099525398242541E-3</v>
      </c>
      <c r="H196" s="141">
        <f t="shared" si="89"/>
        <v>43878</v>
      </c>
      <c r="I196" s="141">
        <f t="shared" si="76"/>
        <v>43878</v>
      </c>
      <c r="J196" s="125">
        <f t="shared" si="90"/>
        <v>23</v>
      </c>
      <c r="K196" s="125">
        <f t="shared" si="96"/>
        <v>2</v>
      </c>
      <c r="L196" s="139">
        <f t="shared" si="77"/>
        <v>1.00018239</v>
      </c>
      <c r="M196" s="143">
        <f t="shared" si="97"/>
        <v>1.01150052</v>
      </c>
      <c r="N196" s="143">
        <f t="shared" si="93"/>
        <v>1.0188940166133884</v>
      </c>
      <c r="O196" s="139">
        <f t="shared" si="95"/>
        <v>1.01907985</v>
      </c>
      <c r="P196" s="139">
        <f t="shared" si="78"/>
        <v>1019.07985</v>
      </c>
      <c r="Q196" s="144">
        <f t="shared" si="79"/>
        <v>0</v>
      </c>
      <c r="R196" s="145">
        <f t="shared" si="80"/>
        <v>0</v>
      </c>
      <c r="S196" s="139">
        <f t="shared" si="81"/>
        <v>0</v>
      </c>
      <c r="T196" s="146">
        <f t="shared" si="91"/>
        <v>3.5999999999999997E-2</v>
      </c>
      <c r="U196" s="144">
        <f t="shared" si="94"/>
        <v>114</v>
      </c>
      <c r="V196" s="144">
        <v>252</v>
      </c>
      <c r="W196" s="143">
        <f t="shared" si="82"/>
        <v>1.016128098</v>
      </c>
      <c r="X196" s="139">
        <f t="shared" si="83"/>
        <v>16.435819689999999</v>
      </c>
      <c r="Y196" s="124">
        <f t="shared" si="84"/>
        <v>0</v>
      </c>
      <c r="Z196" s="147" t="s">
        <v>64</v>
      </c>
      <c r="AA196" s="141">
        <f t="shared" si="92"/>
        <v>44392</v>
      </c>
      <c r="AB196" s="4"/>
      <c r="AC196" s="41"/>
      <c r="AD196" s="150">
        <f>[2]Plan1!$A296</f>
        <v>45778</v>
      </c>
      <c r="AE196" s="32" t="str">
        <f>[2]Plan1!$C296</f>
        <v>Dia do Trabalho</v>
      </c>
      <c r="AG196" s="20">
        <v>10</v>
      </c>
      <c r="AH196" s="62">
        <f t="shared" si="102"/>
        <v>46037</v>
      </c>
      <c r="AI196" s="62">
        <f t="shared" si="98"/>
        <v>46036</v>
      </c>
      <c r="AJ196" s="62">
        <f t="shared" si="99"/>
        <v>46037</v>
      </c>
      <c r="AK196" s="62">
        <f t="shared" si="100"/>
        <v>46071</v>
      </c>
      <c r="AL196" s="20">
        <f t="shared" si="101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3"/>
      <c r="BB196" s="1"/>
      <c r="BC196" s="1"/>
      <c r="BD196" s="1"/>
      <c r="BE196" s="1"/>
      <c r="BF196" s="1"/>
      <c r="BG196" s="1"/>
      <c r="BH196" s="1"/>
      <c r="BI196" s="1"/>
      <c r="BJ196" s="1"/>
      <c r="BK196" s="4"/>
      <c r="BM196" s="45"/>
      <c r="BN196" s="24"/>
    </row>
    <row r="197" spans="1:66" x14ac:dyDescent="0.15">
      <c r="A197" s="138">
        <f t="shared" si="85"/>
        <v>43848</v>
      </c>
      <c r="B197" s="148">
        <f t="shared" si="74"/>
        <v>1035.75545289</v>
      </c>
      <c r="C197" s="139">
        <f t="shared" si="86"/>
        <v>1000</v>
      </c>
      <c r="D197" s="140">
        <f t="shared" si="87"/>
        <v>5320.25</v>
      </c>
      <c r="E197" s="124">
        <f>IF(K197=1,VLOOKUP(A196,[1]Plan1!$BO$80:$BQ$314,3),E196)</f>
        <v>5331.42</v>
      </c>
      <c r="F197" s="141">
        <f t="shared" si="88"/>
        <v>43846</v>
      </c>
      <c r="G197" s="142">
        <f t="shared" si="75"/>
        <v>2.099525398242541E-3</v>
      </c>
      <c r="H197" s="141">
        <f t="shared" si="89"/>
        <v>43878</v>
      </c>
      <c r="I197" s="141">
        <f t="shared" si="76"/>
        <v>43878</v>
      </c>
      <c r="J197" s="125">
        <f t="shared" si="90"/>
        <v>23</v>
      </c>
      <c r="K197" s="125">
        <f t="shared" si="96"/>
        <v>3</v>
      </c>
      <c r="L197" s="139">
        <f t="shared" si="77"/>
        <v>1.0002736000000001</v>
      </c>
      <c r="M197" s="143">
        <f t="shared" si="97"/>
        <v>1.01150052</v>
      </c>
      <c r="N197" s="143">
        <f t="shared" si="93"/>
        <v>1.0188940166133884</v>
      </c>
      <c r="O197" s="139">
        <f t="shared" si="95"/>
        <v>1.0191727799999999</v>
      </c>
      <c r="P197" s="139">
        <f t="shared" si="78"/>
        <v>1019.17278</v>
      </c>
      <c r="Q197" s="144">
        <f t="shared" si="79"/>
        <v>0</v>
      </c>
      <c r="R197" s="145">
        <f t="shared" si="80"/>
        <v>0</v>
      </c>
      <c r="S197" s="139">
        <f t="shared" si="81"/>
        <v>0</v>
      </c>
      <c r="T197" s="146">
        <f t="shared" si="91"/>
        <v>3.5999999999999997E-2</v>
      </c>
      <c r="U197" s="144">
        <f t="shared" si="94"/>
        <v>115</v>
      </c>
      <c r="V197" s="144">
        <v>252</v>
      </c>
      <c r="W197" s="143">
        <f t="shared" si="82"/>
        <v>1.0162707179999999</v>
      </c>
      <c r="X197" s="139">
        <f t="shared" si="83"/>
        <v>16.582672890000001</v>
      </c>
      <c r="Y197" s="124">
        <f t="shared" si="84"/>
        <v>0</v>
      </c>
      <c r="Z197" s="147" t="s">
        <v>64</v>
      </c>
      <c r="AA197" s="141">
        <f t="shared" si="92"/>
        <v>44392</v>
      </c>
      <c r="AB197" s="4"/>
      <c r="AC197" s="41"/>
      <c r="AD197" s="150">
        <f>[2]Plan1!$A297</f>
        <v>45827</v>
      </c>
      <c r="AE197" s="32" t="str">
        <f>[2]Plan1!$C297</f>
        <v>Corpus Christi</v>
      </c>
      <c r="AG197" s="20"/>
      <c r="AH197" s="62">
        <f t="shared" si="102"/>
        <v>46068</v>
      </c>
      <c r="AI197" s="62">
        <f t="shared" si="98"/>
        <v>46066</v>
      </c>
      <c r="AJ197" s="62">
        <f t="shared" si="99"/>
        <v>46071</v>
      </c>
      <c r="AK197" s="62">
        <f t="shared" si="100"/>
        <v>46097</v>
      </c>
      <c r="AL197" s="20">
        <f t="shared" si="101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3"/>
      <c r="BB197" s="1"/>
      <c r="BC197" s="1"/>
      <c r="BD197" s="1"/>
      <c r="BE197" s="1"/>
      <c r="BF197" s="1"/>
      <c r="BG197" s="1"/>
      <c r="BH197" s="1"/>
      <c r="BI197" s="1"/>
      <c r="BJ197" s="1"/>
      <c r="BK197" s="4"/>
      <c r="BM197" s="45"/>
      <c r="BN197" s="24"/>
    </row>
    <row r="198" spans="1:66" x14ac:dyDescent="0.15">
      <c r="A198" s="138">
        <f t="shared" si="85"/>
        <v>43849</v>
      </c>
      <c r="B198" s="148">
        <f t="shared" si="74"/>
        <v>1035.75545289</v>
      </c>
      <c r="C198" s="139">
        <f t="shared" si="86"/>
        <v>1000</v>
      </c>
      <c r="D198" s="140">
        <f t="shared" si="87"/>
        <v>5320.25</v>
      </c>
      <c r="E198" s="124">
        <f>IF(K198=1,VLOOKUP(A197,[1]Plan1!$BO$80:$BQ$314,3),E197)</f>
        <v>5331.42</v>
      </c>
      <c r="F198" s="141">
        <f t="shared" si="88"/>
        <v>43846</v>
      </c>
      <c r="G198" s="142">
        <f t="shared" si="75"/>
        <v>2.099525398242541E-3</v>
      </c>
      <c r="H198" s="141">
        <f t="shared" si="89"/>
        <v>43878</v>
      </c>
      <c r="I198" s="141">
        <f t="shared" si="76"/>
        <v>43878</v>
      </c>
      <c r="J198" s="125">
        <f t="shared" si="90"/>
        <v>23</v>
      </c>
      <c r="K198" s="125">
        <f t="shared" si="96"/>
        <v>3</v>
      </c>
      <c r="L198" s="139">
        <f t="shared" si="77"/>
        <v>1.0002736000000001</v>
      </c>
      <c r="M198" s="143">
        <f t="shared" si="97"/>
        <v>1.01150052</v>
      </c>
      <c r="N198" s="143">
        <f t="shared" si="93"/>
        <v>1.0188940166133884</v>
      </c>
      <c r="O198" s="139">
        <f t="shared" si="95"/>
        <v>1.0191727799999999</v>
      </c>
      <c r="P198" s="139">
        <f t="shared" si="78"/>
        <v>1019.17278</v>
      </c>
      <c r="Q198" s="144">
        <f t="shared" si="79"/>
        <v>0</v>
      </c>
      <c r="R198" s="145">
        <f t="shared" si="80"/>
        <v>0</v>
      </c>
      <c r="S198" s="139">
        <f t="shared" si="81"/>
        <v>0</v>
      </c>
      <c r="T198" s="146">
        <f t="shared" si="91"/>
        <v>3.5999999999999997E-2</v>
      </c>
      <c r="U198" s="144">
        <f t="shared" si="94"/>
        <v>115</v>
      </c>
      <c r="V198" s="144">
        <v>252</v>
      </c>
      <c r="W198" s="143">
        <f t="shared" si="82"/>
        <v>1.0162707179999999</v>
      </c>
      <c r="X198" s="139">
        <f t="shared" si="83"/>
        <v>16.582672890000001</v>
      </c>
      <c r="Y198" s="124">
        <f t="shared" si="84"/>
        <v>0</v>
      </c>
      <c r="Z198" s="147" t="s">
        <v>64</v>
      </c>
      <c r="AA198" s="141">
        <f t="shared" si="92"/>
        <v>44392</v>
      </c>
      <c r="AB198" s="4"/>
      <c r="AC198" s="41"/>
      <c r="AD198" s="150">
        <f>[2]Plan1!$A298</f>
        <v>45907</v>
      </c>
      <c r="AE198" s="32" t="str">
        <f>[2]Plan1!$C298</f>
        <v>Independência do Brasil</v>
      </c>
      <c r="AG198" s="20"/>
      <c r="AH198" s="62">
        <f t="shared" si="102"/>
        <v>46096</v>
      </c>
      <c r="AI198" s="62">
        <f t="shared" si="98"/>
        <v>46094</v>
      </c>
      <c r="AJ198" s="62">
        <f t="shared" si="99"/>
        <v>46097</v>
      </c>
      <c r="AK198" s="62">
        <f t="shared" si="100"/>
        <v>46127</v>
      </c>
      <c r="AL198" s="20">
        <f t="shared" si="101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3"/>
      <c r="BB198" s="1"/>
      <c r="BC198" s="1"/>
      <c r="BD198" s="1"/>
      <c r="BE198" s="1"/>
      <c r="BF198" s="1"/>
      <c r="BG198" s="1"/>
      <c r="BH198" s="1"/>
      <c r="BI198" s="1"/>
      <c r="BJ198" s="1"/>
      <c r="BK198" s="4"/>
      <c r="BM198" s="45"/>
      <c r="BN198" s="24"/>
    </row>
    <row r="199" spans="1:66" x14ac:dyDescent="0.15">
      <c r="A199" s="138">
        <f t="shared" si="85"/>
        <v>43850</v>
      </c>
      <c r="B199" s="148">
        <f t="shared" si="74"/>
        <v>1035.75545289</v>
      </c>
      <c r="C199" s="139">
        <f t="shared" si="86"/>
        <v>1000</v>
      </c>
      <c r="D199" s="140">
        <f t="shared" si="87"/>
        <v>5320.25</v>
      </c>
      <c r="E199" s="124">
        <f>IF(K199=1,VLOOKUP(A198,[1]Plan1!$BO$80:$BQ$314,3),E198)</f>
        <v>5331.42</v>
      </c>
      <c r="F199" s="141">
        <f t="shared" si="88"/>
        <v>43846</v>
      </c>
      <c r="G199" s="142">
        <f t="shared" si="75"/>
        <v>2.099525398242541E-3</v>
      </c>
      <c r="H199" s="141">
        <f t="shared" si="89"/>
        <v>43878</v>
      </c>
      <c r="I199" s="141">
        <f t="shared" si="76"/>
        <v>43878</v>
      </c>
      <c r="J199" s="125">
        <f t="shared" si="90"/>
        <v>23</v>
      </c>
      <c r="K199" s="125">
        <f t="shared" si="96"/>
        <v>3</v>
      </c>
      <c r="L199" s="139">
        <f t="shared" si="77"/>
        <v>1.0002736000000001</v>
      </c>
      <c r="M199" s="143">
        <f t="shared" si="97"/>
        <v>1.01150052</v>
      </c>
      <c r="N199" s="143">
        <f t="shared" si="93"/>
        <v>1.0188940166133884</v>
      </c>
      <c r="O199" s="139">
        <f t="shared" si="95"/>
        <v>1.0191727799999999</v>
      </c>
      <c r="P199" s="139">
        <f t="shared" si="78"/>
        <v>1019.17278</v>
      </c>
      <c r="Q199" s="144">
        <f t="shared" si="79"/>
        <v>0</v>
      </c>
      <c r="R199" s="145">
        <f t="shared" si="80"/>
        <v>0</v>
      </c>
      <c r="S199" s="139">
        <f t="shared" si="81"/>
        <v>0</v>
      </c>
      <c r="T199" s="146">
        <f t="shared" si="91"/>
        <v>3.5999999999999997E-2</v>
      </c>
      <c r="U199" s="144">
        <f t="shared" si="94"/>
        <v>115</v>
      </c>
      <c r="V199" s="144">
        <v>252</v>
      </c>
      <c r="W199" s="143">
        <f t="shared" si="82"/>
        <v>1.0162707179999999</v>
      </c>
      <c r="X199" s="139">
        <f t="shared" si="83"/>
        <v>16.582672890000001</v>
      </c>
      <c r="Y199" s="124">
        <f t="shared" si="84"/>
        <v>0</v>
      </c>
      <c r="Z199" s="147" t="s">
        <v>64</v>
      </c>
      <c r="AA199" s="141">
        <f t="shared" si="92"/>
        <v>44392</v>
      </c>
      <c r="AB199" s="4"/>
      <c r="AC199" s="41"/>
      <c r="AD199" s="150">
        <f>[2]Plan1!$A299</f>
        <v>45942</v>
      </c>
      <c r="AE199" s="32" t="str">
        <f>[2]Plan1!$C299</f>
        <v>Nossa Sr.a Aparecida - Padroeira do Brasil</v>
      </c>
      <c r="AG199" s="20"/>
      <c r="AH199" s="62">
        <f t="shared" si="102"/>
        <v>46127</v>
      </c>
      <c r="AI199" s="62">
        <f t="shared" si="98"/>
        <v>46126</v>
      </c>
      <c r="AJ199" s="62">
        <f t="shared" si="99"/>
        <v>46127</v>
      </c>
      <c r="AK199" s="62">
        <f t="shared" si="100"/>
        <v>46157</v>
      </c>
      <c r="AL199" s="20">
        <f t="shared" si="101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3"/>
      <c r="BB199" s="1"/>
      <c r="BC199" s="1"/>
      <c r="BD199" s="1"/>
      <c r="BE199" s="1"/>
      <c r="BF199" s="1"/>
      <c r="BG199" s="1"/>
      <c r="BH199" s="1"/>
      <c r="BI199" s="1"/>
      <c r="BJ199" s="1"/>
      <c r="BK199" s="4"/>
      <c r="BM199" s="45"/>
      <c r="BN199" s="24"/>
    </row>
    <row r="200" spans="1:66" x14ac:dyDescent="0.15">
      <c r="A200" s="138">
        <f t="shared" si="85"/>
        <v>43851</v>
      </c>
      <c r="B200" s="148">
        <f t="shared" si="74"/>
        <v>1035.99528197</v>
      </c>
      <c r="C200" s="139">
        <f t="shared" si="86"/>
        <v>1000</v>
      </c>
      <c r="D200" s="140">
        <f t="shared" si="87"/>
        <v>5320.25</v>
      </c>
      <c r="E200" s="124">
        <f>IF(K200=1,VLOOKUP(A199,[1]Plan1!$BO$80:$BQ$314,3),E199)</f>
        <v>5331.42</v>
      </c>
      <c r="F200" s="141">
        <f t="shared" si="88"/>
        <v>43846</v>
      </c>
      <c r="G200" s="142">
        <f t="shared" si="75"/>
        <v>2.099525398242541E-3</v>
      </c>
      <c r="H200" s="141">
        <f t="shared" si="89"/>
        <v>43878</v>
      </c>
      <c r="I200" s="141">
        <f t="shared" si="76"/>
        <v>43878</v>
      </c>
      <c r="J200" s="125">
        <f t="shared" si="90"/>
        <v>23</v>
      </c>
      <c r="K200" s="125">
        <f t="shared" si="96"/>
        <v>4</v>
      </c>
      <c r="L200" s="139">
        <f t="shared" si="77"/>
        <v>1.00036481</v>
      </c>
      <c r="M200" s="143">
        <f t="shared" si="97"/>
        <v>1.01150052</v>
      </c>
      <c r="N200" s="143">
        <f t="shared" si="93"/>
        <v>1.0188940166133884</v>
      </c>
      <c r="O200" s="139">
        <f t="shared" si="95"/>
        <v>1.01926571</v>
      </c>
      <c r="P200" s="139">
        <f t="shared" si="78"/>
        <v>1019.26571</v>
      </c>
      <c r="Q200" s="144">
        <f t="shared" si="79"/>
        <v>0</v>
      </c>
      <c r="R200" s="145">
        <f t="shared" si="80"/>
        <v>0</v>
      </c>
      <c r="S200" s="139">
        <f t="shared" si="81"/>
        <v>0</v>
      </c>
      <c r="T200" s="146">
        <f t="shared" si="91"/>
        <v>3.5999999999999997E-2</v>
      </c>
      <c r="U200" s="144">
        <f t="shared" si="94"/>
        <v>116</v>
      </c>
      <c r="V200" s="144">
        <v>252</v>
      </c>
      <c r="W200" s="143">
        <f t="shared" si="82"/>
        <v>1.016413357</v>
      </c>
      <c r="X200" s="139">
        <f t="shared" si="83"/>
        <v>16.729571969999999</v>
      </c>
      <c r="Y200" s="124">
        <f t="shared" si="84"/>
        <v>0</v>
      </c>
      <c r="Z200" s="147" t="s">
        <v>64</v>
      </c>
      <c r="AA200" s="141">
        <f t="shared" si="92"/>
        <v>44392</v>
      </c>
      <c r="AB200" s="4"/>
      <c r="AC200" s="41"/>
      <c r="AD200" s="150">
        <f>[2]Plan1!$A300</f>
        <v>45963</v>
      </c>
      <c r="AE200" s="32" t="str">
        <f>[2]Plan1!$C300</f>
        <v>Finados</v>
      </c>
      <c r="AG200" s="20"/>
      <c r="AH200" s="62">
        <f t="shared" si="102"/>
        <v>46157</v>
      </c>
      <c r="AI200" s="62">
        <f t="shared" si="98"/>
        <v>46156</v>
      </c>
      <c r="AJ200" s="62">
        <f t="shared" si="99"/>
        <v>46157</v>
      </c>
      <c r="AK200" s="62">
        <f t="shared" si="100"/>
        <v>46188</v>
      </c>
      <c r="AL200" s="20">
        <f t="shared" si="101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3"/>
      <c r="BB200" s="1"/>
      <c r="BC200" s="1"/>
      <c r="BD200" s="1"/>
      <c r="BE200" s="1"/>
      <c r="BF200" s="1"/>
      <c r="BG200" s="1"/>
      <c r="BH200" s="1"/>
      <c r="BI200" s="1"/>
      <c r="BJ200" s="1"/>
      <c r="BK200" s="4"/>
      <c r="BM200" s="45"/>
      <c r="BN200" s="24"/>
    </row>
    <row r="201" spans="1:66" x14ac:dyDescent="0.15">
      <c r="A201" s="138">
        <f t="shared" si="85"/>
        <v>43852</v>
      </c>
      <c r="B201" s="148">
        <f t="shared" si="74"/>
        <v>1036.2351884499999</v>
      </c>
      <c r="C201" s="139">
        <f t="shared" si="86"/>
        <v>1000</v>
      </c>
      <c r="D201" s="140">
        <f t="shared" si="87"/>
        <v>5320.25</v>
      </c>
      <c r="E201" s="124">
        <f>IF(K201=1,VLOOKUP(A200,[1]Plan1!$BO$80:$BQ$314,3),E200)</f>
        <v>5331.42</v>
      </c>
      <c r="F201" s="141">
        <f t="shared" si="88"/>
        <v>43846</v>
      </c>
      <c r="G201" s="142">
        <f t="shared" si="75"/>
        <v>2.099525398242541E-3</v>
      </c>
      <c r="H201" s="141">
        <f t="shared" si="89"/>
        <v>43878</v>
      </c>
      <c r="I201" s="141">
        <f t="shared" si="76"/>
        <v>43878</v>
      </c>
      <c r="J201" s="125">
        <f t="shared" si="90"/>
        <v>23</v>
      </c>
      <c r="K201" s="125">
        <f t="shared" si="96"/>
        <v>5</v>
      </c>
      <c r="L201" s="139">
        <f t="shared" si="77"/>
        <v>1.00045604</v>
      </c>
      <c r="M201" s="143">
        <f t="shared" si="97"/>
        <v>1.01150052</v>
      </c>
      <c r="N201" s="143">
        <f t="shared" si="93"/>
        <v>1.0188940166133884</v>
      </c>
      <c r="O201" s="139">
        <f t="shared" si="95"/>
        <v>1.0193586699999999</v>
      </c>
      <c r="P201" s="139">
        <f t="shared" si="78"/>
        <v>1019.35867</v>
      </c>
      <c r="Q201" s="144">
        <f t="shared" si="79"/>
        <v>0</v>
      </c>
      <c r="R201" s="145">
        <f t="shared" si="80"/>
        <v>0</v>
      </c>
      <c r="S201" s="139">
        <f t="shared" si="81"/>
        <v>0</v>
      </c>
      <c r="T201" s="146">
        <f t="shared" si="91"/>
        <v>3.5999999999999997E-2</v>
      </c>
      <c r="U201" s="144">
        <f t="shared" si="94"/>
        <v>117</v>
      </c>
      <c r="V201" s="144">
        <v>252</v>
      </c>
      <c r="W201" s="143">
        <f t="shared" si="82"/>
        <v>1.016556016</v>
      </c>
      <c r="X201" s="139">
        <f t="shared" si="83"/>
        <v>16.876518449999999</v>
      </c>
      <c r="Y201" s="124">
        <f t="shared" si="84"/>
        <v>0</v>
      </c>
      <c r="Z201" s="147" t="s">
        <v>64</v>
      </c>
      <c r="AA201" s="141">
        <f t="shared" si="92"/>
        <v>44392</v>
      </c>
      <c r="AB201" s="4"/>
      <c r="AC201" s="41"/>
      <c r="AD201" s="150">
        <f>[2]Plan1!$A301</f>
        <v>45976</v>
      </c>
      <c r="AE201" s="32" t="str">
        <f>[2]Plan1!$C301</f>
        <v>Proclamação da República</v>
      </c>
      <c r="AG201" s="20"/>
      <c r="AH201" s="62">
        <f t="shared" si="102"/>
        <v>46188</v>
      </c>
      <c r="AI201" s="62">
        <f t="shared" si="98"/>
        <v>46185</v>
      </c>
      <c r="AJ201" s="62">
        <f t="shared" si="99"/>
        <v>46188</v>
      </c>
      <c r="AK201" s="62">
        <f t="shared" si="100"/>
        <v>46218</v>
      </c>
      <c r="AL201" s="20">
        <f t="shared" si="101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3"/>
      <c r="BB201" s="1"/>
      <c r="BC201" s="1"/>
      <c r="BD201" s="1"/>
      <c r="BE201" s="1"/>
      <c r="BF201" s="1"/>
      <c r="BG201" s="1"/>
      <c r="BH201" s="1"/>
      <c r="BI201" s="1"/>
      <c r="BJ201" s="1"/>
      <c r="BK201" s="4"/>
      <c r="BM201" s="45"/>
      <c r="BN201" s="24"/>
    </row>
    <row r="202" spans="1:66" x14ac:dyDescent="0.15">
      <c r="A202" s="138">
        <f t="shared" si="85"/>
        <v>43853</v>
      </c>
      <c r="B202" s="148">
        <f t="shared" ref="B202:B265" si="103">(P202+X202)</f>
        <v>1036.4751326800001</v>
      </c>
      <c r="C202" s="139">
        <f t="shared" si="86"/>
        <v>1000</v>
      </c>
      <c r="D202" s="140">
        <f t="shared" si="87"/>
        <v>5320.25</v>
      </c>
      <c r="E202" s="124">
        <f>IF(K202=1,VLOOKUP(A201,[1]Plan1!$BO$80:$BQ$314,3),E201)</f>
        <v>5331.42</v>
      </c>
      <c r="F202" s="141">
        <f t="shared" si="88"/>
        <v>43846</v>
      </c>
      <c r="G202" s="142">
        <f t="shared" ref="G202:G265" si="104">(E202/D202)-1</f>
        <v>2.099525398242541E-3</v>
      </c>
      <c r="H202" s="141">
        <f t="shared" si="89"/>
        <v>43878</v>
      </c>
      <c r="I202" s="141">
        <f t="shared" ref="I202:I265" si="105">IF(A202&gt;I201,H202,I201)</f>
        <v>43878</v>
      </c>
      <c r="J202" s="125">
        <f t="shared" si="90"/>
        <v>23</v>
      </c>
      <c r="K202" s="125">
        <f t="shared" si="96"/>
        <v>6</v>
      </c>
      <c r="L202" s="139">
        <f t="shared" ref="L202:L265" si="106">TRUNC((E202/D202)^TRUNC((K202/J202),9),8)</f>
        <v>1.00054727</v>
      </c>
      <c r="M202" s="143">
        <f t="shared" si="97"/>
        <v>1.01150052</v>
      </c>
      <c r="N202" s="143">
        <f t="shared" si="93"/>
        <v>1.0188940166133884</v>
      </c>
      <c r="O202" s="139">
        <f t="shared" si="95"/>
        <v>1.0194516199999999</v>
      </c>
      <c r="P202" s="139">
        <f t="shared" ref="P202:P265" si="107">TRUNC(C202*O202,8)</f>
        <v>1019.45162</v>
      </c>
      <c r="Q202" s="144">
        <f t="shared" ref="Q202:Q265" si="108">IF(VLOOKUP(A202,AD$10:AK$114,8)=VLOOKUP(A201,AD$10:AK$114,8),0,VLOOKUP(A202,AD$10:AK$114,8))</f>
        <v>0</v>
      </c>
      <c r="R202" s="145">
        <f t="shared" ref="R202:R265" si="109">IF(Q202&gt;0,VLOOKUP($A202,$AD$10:$AI$114,6),0)</f>
        <v>0</v>
      </c>
      <c r="S202" s="139">
        <f t="shared" ref="S202:S265" si="110">IF(R202&gt;0,TRUNC(R202*P202,8),0)</f>
        <v>0</v>
      </c>
      <c r="T202" s="146">
        <f t="shared" si="91"/>
        <v>3.5999999999999997E-2</v>
      </c>
      <c r="U202" s="144">
        <f t="shared" si="94"/>
        <v>118</v>
      </c>
      <c r="V202" s="144">
        <v>252</v>
      </c>
      <c r="W202" s="143">
        <f t="shared" ref="W202:W265" si="111">ROUND((1+T202)^TRUNC((U202/V202),9),9)</f>
        <v>1.016698696</v>
      </c>
      <c r="X202" s="139">
        <f t="shared" ref="X202:X265" si="112">TRUNC((P202*(W202-1)),8)</f>
        <v>17.02351268</v>
      </c>
      <c r="Y202" s="124">
        <f t="shared" ref="Y202:Y265" si="113">IF(Q202&gt;0,S202+X202,0)</f>
        <v>0</v>
      </c>
      <c r="Z202" s="147" t="s">
        <v>64</v>
      </c>
      <c r="AA202" s="141">
        <f t="shared" si="92"/>
        <v>44392</v>
      </c>
      <c r="AB202" s="4"/>
      <c r="AC202" s="41"/>
      <c r="AD202" s="150">
        <f>[2]Plan1!$A302</f>
        <v>45981</v>
      </c>
      <c r="AE202" s="32" t="str">
        <f>[2]Plan1!$C302</f>
        <v>Dia Nacional de Zumbi e da Consciência Negra</v>
      </c>
      <c r="AG202" s="27">
        <v>11</v>
      </c>
      <c r="AH202" s="62">
        <f t="shared" si="102"/>
        <v>46218</v>
      </c>
      <c r="AI202" s="62">
        <f t="shared" si="98"/>
        <v>46217</v>
      </c>
      <c r="AJ202" s="62">
        <f t="shared" si="99"/>
        <v>46218</v>
      </c>
      <c r="AK202" s="62">
        <f t="shared" si="100"/>
        <v>46251</v>
      </c>
      <c r="AL202" s="20">
        <f t="shared" si="101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3"/>
      <c r="BB202" s="1"/>
      <c r="BC202" s="1"/>
      <c r="BD202" s="1"/>
      <c r="BE202" s="1"/>
      <c r="BF202" s="1"/>
      <c r="BG202" s="1"/>
      <c r="BH202" s="1"/>
      <c r="BI202" s="1"/>
      <c r="BJ202" s="1"/>
      <c r="BK202" s="4"/>
      <c r="BM202" s="45"/>
      <c r="BN202" s="24"/>
    </row>
    <row r="203" spans="1:66" x14ac:dyDescent="0.15">
      <c r="A203" s="138">
        <f t="shared" ref="A203:A266" si="114">(A202+1)</f>
        <v>43854</v>
      </c>
      <c r="B203" s="148">
        <f t="shared" si="103"/>
        <v>1036.71514316</v>
      </c>
      <c r="C203" s="139">
        <f t="shared" ref="C203:C266" si="115">TRUNC(IF(Q202&gt;0,VLOOKUP(A202,$AD$12:$AE$114,2),C202),8)</f>
        <v>1000</v>
      </c>
      <c r="D203" s="140">
        <f t="shared" ref="D203:D266" si="116">IF(E203=E202,D202,E202)</f>
        <v>5320.25</v>
      </c>
      <c r="E203" s="124">
        <f>IF(K203=1,VLOOKUP(A202,[1]Plan1!$BO$80:$BQ$314,3),E202)</f>
        <v>5331.42</v>
      </c>
      <c r="F203" s="141">
        <f t="shared" ref="F203:F266" si="117">IF(D203=D202,F202,A203)</f>
        <v>43846</v>
      </c>
      <c r="G203" s="142">
        <f t="shared" si="104"/>
        <v>2.099525398242541E-3</v>
      </c>
      <c r="H203" s="141">
        <f t="shared" ref="H203:H266" si="118">IF(DAY(A203)=15,VLOOKUP(A203,AH$118:AM$450,4),H202)</f>
        <v>43878</v>
      </c>
      <c r="I203" s="141">
        <f t="shared" si="105"/>
        <v>43878</v>
      </c>
      <c r="J203" s="125">
        <f t="shared" ref="J203:J266" si="119">IF(I203=I202,J202,NETWORKDAYS(I202,I203,$AD$118:$AD$502)-1)</f>
        <v>23</v>
      </c>
      <c r="K203" s="125">
        <f t="shared" si="96"/>
        <v>7</v>
      </c>
      <c r="L203" s="139">
        <f t="shared" si="106"/>
        <v>1.0006385099999999</v>
      </c>
      <c r="M203" s="143">
        <f t="shared" si="97"/>
        <v>1.01150052</v>
      </c>
      <c r="N203" s="143">
        <f t="shared" si="93"/>
        <v>1.0188940166133884</v>
      </c>
      <c r="O203" s="139">
        <f t="shared" si="95"/>
        <v>1.01954459</v>
      </c>
      <c r="P203" s="139">
        <f t="shared" si="107"/>
        <v>1019.54459</v>
      </c>
      <c r="Q203" s="144">
        <f t="shared" si="108"/>
        <v>0</v>
      </c>
      <c r="R203" s="145">
        <f t="shared" si="109"/>
        <v>0</v>
      </c>
      <c r="S203" s="139">
        <f t="shared" si="110"/>
        <v>0</v>
      </c>
      <c r="T203" s="146">
        <f t="shared" ref="T203:T266" si="120">(T202)</f>
        <v>3.5999999999999997E-2</v>
      </c>
      <c r="U203" s="144">
        <f t="shared" si="94"/>
        <v>119</v>
      </c>
      <c r="V203" s="144">
        <v>252</v>
      </c>
      <c r="W203" s="143">
        <f t="shared" si="111"/>
        <v>1.0168413949999999</v>
      </c>
      <c r="X203" s="139">
        <f t="shared" si="112"/>
        <v>17.170553160000001</v>
      </c>
      <c r="Y203" s="124">
        <f t="shared" si="113"/>
        <v>0</v>
      </c>
      <c r="Z203" s="147" t="s">
        <v>64</v>
      </c>
      <c r="AA203" s="141">
        <f t="shared" ref="AA203:AA266" si="121">IF(Q202&gt;0,VLOOKUP(A202,$AD$10:$AL$114,9),AA202)</f>
        <v>44392</v>
      </c>
      <c r="AB203" s="4"/>
      <c r="AC203" s="41"/>
      <c r="AD203" s="150">
        <f>[2]Plan1!$A303</f>
        <v>46016</v>
      </c>
      <c r="AE203" s="32" t="str">
        <f>[2]Plan1!$C303</f>
        <v>Natal</v>
      </c>
      <c r="AG203" s="20"/>
      <c r="AH203" s="62">
        <f t="shared" si="102"/>
        <v>46249</v>
      </c>
      <c r="AI203" s="62">
        <f t="shared" si="98"/>
        <v>46248</v>
      </c>
      <c r="AJ203" s="62">
        <f t="shared" si="99"/>
        <v>46251</v>
      </c>
      <c r="AK203" s="62">
        <f t="shared" si="100"/>
        <v>46280</v>
      </c>
      <c r="AL203" s="20">
        <f t="shared" si="101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3"/>
      <c r="BB203" s="1"/>
      <c r="BC203" s="1"/>
      <c r="BD203" s="1"/>
      <c r="BE203" s="1"/>
      <c r="BF203" s="1"/>
      <c r="BG203" s="1"/>
      <c r="BH203" s="1"/>
      <c r="BI203" s="1"/>
      <c r="BJ203" s="1"/>
      <c r="BK203" s="4"/>
      <c r="BM203" s="45"/>
      <c r="BN203" s="24"/>
    </row>
    <row r="204" spans="1:66" x14ac:dyDescent="0.15">
      <c r="A204" s="138">
        <f t="shared" si="114"/>
        <v>43855</v>
      </c>
      <c r="B204" s="148">
        <f t="shared" si="103"/>
        <v>1036.9552117399999</v>
      </c>
      <c r="C204" s="139">
        <f t="shared" si="115"/>
        <v>1000</v>
      </c>
      <c r="D204" s="140">
        <f t="shared" si="116"/>
        <v>5320.25</v>
      </c>
      <c r="E204" s="124">
        <f>IF(K204=1,VLOOKUP(A203,[1]Plan1!$BO$80:$BQ$314,3),E203)</f>
        <v>5331.42</v>
      </c>
      <c r="F204" s="141">
        <f t="shared" si="117"/>
        <v>43846</v>
      </c>
      <c r="G204" s="142">
        <f t="shared" si="104"/>
        <v>2.099525398242541E-3</v>
      </c>
      <c r="H204" s="141">
        <f t="shared" si="118"/>
        <v>43878</v>
      </c>
      <c r="I204" s="141">
        <f t="shared" si="105"/>
        <v>43878</v>
      </c>
      <c r="J204" s="125">
        <f t="shared" si="119"/>
        <v>23</v>
      </c>
      <c r="K204" s="125">
        <f t="shared" si="96"/>
        <v>8</v>
      </c>
      <c r="L204" s="139">
        <f t="shared" si="106"/>
        <v>1.00072977</v>
      </c>
      <c r="M204" s="143">
        <f t="shared" si="97"/>
        <v>1.01150052</v>
      </c>
      <c r="N204" s="143">
        <f t="shared" si="93"/>
        <v>1.0188940166133884</v>
      </c>
      <c r="O204" s="139">
        <f t="shared" si="95"/>
        <v>1.01963757</v>
      </c>
      <c r="P204" s="139">
        <f t="shared" si="107"/>
        <v>1019.63757</v>
      </c>
      <c r="Q204" s="144">
        <f t="shared" si="108"/>
        <v>0</v>
      </c>
      <c r="R204" s="145">
        <f t="shared" si="109"/>
        <v>0</v>
      </c>
      <c r="S204" s="139">
        <f t="shared" si="110"/>
        <v>0</v>
      </c>
      <c r="T204" s="146">
        <f t="shared" si="120"/>
        <v>3.5999999999999997E-2</v>
      </c>
      <c r="U204" s="144">
        <f t="shared" si="94"/>
        <v>120</v>
      </c>
      <c r="V204" s="144">
        <v>252</v>
      </c>
      <c r="W204" s="143">
        <f t="shared" si="111"/>
        <v>1.0169841150000001</v>
      </c>
      <c r="X204" s="139">
        <f t="shared" si="112"/>
        <v>17.317641739999999</v>
      </c>
      <c r="Y204" s="124">
        <f t="shared" si="113"/>
        <v>0</v>
      </c>
      <c r="Z204" s="147" t="s">
        <v>64</v>
      </c>
      <c r="AA204" s="141">
        <f t="shared" si="121"/>
        <v>44392</v>
      </c>
      <c r="AB204" s="4"/>
      <c r="AC204" s="41"/>
      <c r="AD204" s="150">
        <f>[2]Plan1!$A304</f>
        <v>46023</v>
      </c>
      <c r="AE204" s="32" t="str">
        <f>[2]Plan1!$C304</f>
        <v>Confraternização Universal</v>
      </c>
      <c r="AG204" s="20"/>
      <c r="AH204" s="62">
        <f t="shared" si="102"/>
        <v>46280</v>
      </c>
      <c r="AI204" s="62">
        <f t="shared" si="98"/>
        <v>46279</v>
      </c>
      <c r="AJ204" s="62">
        <f t="shared" si="99"/>
        <v>46280</v>
      </c>
      <c r="AK204" s="62">
        <f t="shared" si="100"/>
        <v>46310</v>
      </c>
      <c r="AL204" s="20">
        <f t="shared" si="101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3"/>
      <c r="BB204" s="1"/>
      <c r="BC204" s="1"/>
      <c r="BD204" s="1"/>
      <c r="BE204" s="1"/>
      <c r="BF204" s="1"/>
      <c r="BG204" s="1"/>
      <c r="BH204" s="1"/>
      <c r="BI204" s="1"/>
      <c r="BJ204" s="1"/>
      <c r="BK204" s="4"/>
      <c r="BM204" s="45"/>
      <c r="BN204" s="24"/>
    </row>
    <row r="205" spans="1:66" x14ac:dyDescent="0.15">
      <c r="A205" s="138">
        <f t="shared" si="114"/>
        <v>43856</v>
      </c>
      <c r="B205" s="148">
        <f t="shared" si="103"/>
        <v>1036.9552117399999</v>
      </c>
      <c r="C205" s="139">
        <f t="shared" si="115"/>
        <v>1000</v>
      </c>
      <c r="D205" s="140">
        <f t="shared" si="116"/>
        <v>5320.25</v>
      </c>
      <c r="E205" s="124">
        <f>IF(K205=1,VLOOKUP(A204,[1]Plan1!$BO$80:$BQ$314,3),E204)</f>
        <v>5331.42</v>
      </c>
      <c r="F205" s="141">
        <f t="shared" si="117"/>
        <v>43846</v>
      </c>
      <c r="G205" s="142">
        <f t="shared" si="104"/>
        <v>2.099525398242541E-3</v>
      </c>
      <c r="H205" s="141">
        <f t="shared" si="118"/>
        <v>43878</v>
      </c>
      <c r="I205" s="141">
        <f t="shared" si="105"/>
        <v>43878</v>
      </c>
      <c r="J205" s="125">
        <f t="shared" si="119"/>
        <v>23</v>
      </c>
      <c r="K205" s="125">
        <f t="shared" si="96"/>
        <v>8</v>
      </c>
      <c r="L205" s="139">
        <f t="shared" si="106"/>
        <v>1.00072977</v>
      </c>
      <c r="M205" s="143">
        <f t="shared" si="97"/>
        <v>1.01150052</v>
      </c>
      <c r="N205" s="143">
        <f t="shared" si="93"/>
        <v>1.0188940166133884</v>
      </c>
      <c r="O205" s="139">
        <f t="shared" si="95"/>
        <v>1.01963757</v>
      </c>
      <c r="P205" s="139">
        <f t="shared" si="107"/>
        <v>1019.63757</v>
      </c>
      <c r="Q205" s="144">
        <f t="shared" si="108"/>
        <v>0</v>
      </c>
      <c r="R205" s="145">
        <f t="shared" si="109"/>
        <v>0</v>
      </c>
      <c r="S205" s="139">
        <f t="shared" si="110"/>
        <v>0</v>
      </c>
      <c r="T205" s="146">
        <f t="shared" si="120"/>
        <v>3.5999999999999997E-2</v>
      </c>
      <c r="U205" s="144">
        <f t="shared" si="94"/>
        <v>120</v>
      </c>
      <c r="V205" s="144">
        <v>252</v>
      </c>
      <c r="W205" s="143">
        <f t="shared" si="111"/>
        <v>1.0169841150000001</v>
      </c>
      <c r="X205" s="139">
        <f t="shared" si="112"/>
        <v>17.317641739999999</v>
      </c>
      <c r="Y205" s="124">
        <f t="shared" si="113"/>
        <v>0</v>
      </c>
      <c r="Z205" s="147" t="s">
        <v>64</v>
      </c>
      <c r="AA205" s="141">
        <f t="shared" si="121"/>
        <v>44392</v>
      </c>
      <c r="AB205" s="4"/>
      <c r="AC205" s="41"/>
      <c r="AD205" s="150">
        <f>[2]Plan1!$A305</f>
        <v>46069</v>
      </c>
      <c r="AE205" s="32" t="str">
        <f>[2]Plan1!$C305</f>
        <v>Carnaval</v>
      </c>
      <c r="AG205" s="20"/>
      <c r="AH205" s="62">
        <f t="shared" si="102"/>
        <v>46310</v>
      </c>
      <c r="AI205" s="62">
        <f t="shared" si="98"/>
        <v>46309</v>
      </c>
      <c r="AJ205" s="62">
        <f t="shared" si="99"/>
        <v>46310</v>
      </c>
      <c r="AK205" s="62">
        <f t="shared" si="100"/>
        <v>46342</v>
      </c>
      <c r="AL205" s="20">
        <f t="shared" si="101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3"/>
      <c r="BB205" s="1"/>
      <c r="BC205" s="1"/>
      <c r="BD205" s="1"/>
      <c r="BE205" s="1"/>
      <c r="BF205" s="1"/>
      <c r="BG205" s="1"/>
      <c r="BH205" s="1"/>
      <c r="BI205" s="1"/>
      <c r="BJ205" s="1"/>
      <c r="BK205" s="4"/>
      <c r="BM205" s="45"/>
      <c r="BN205" s="24"/>
    </row>
    <row r="206" spans="1:66" x14ac:dyDescent="0.15">
      <c r="A206" s="138">
        <f t="shared" si="114"/>
        <v>43857</v>
      </c>
      <c r="B206" s="148">
        <f t="shared" si="103"/>
        <v>1036.9552117399999</v>
      </c>
      <c r="C206" s="139">
        <f t="shared" si="115"/>
        <v>1000</v>
      </c>
      <c r="D206" s="140">
        <f t="shared" si="116"/>
        <v>5320.25</v>
      </c>
      <c r="E206" s="124">
        <f>IF(K206=1,VLOOKUP(A205,[1]Plan1!$BO$80:$BQ$314,3),E205)</f>
        <v>5331.42</v>
      </c>
      <c r="F206" s="141">
        <f t="shared" si="117"/>
        <v>43846</v>
      </c>
      <c r="G206" s="142">
        <f t="shared" si="104"/>
        <v>2.099525398242541E-3</v>
      </c>
      <c r="H206" s="141">
        <f t="shared" si="118"/>
        <v>43878</v>
      </c>
      <c r="I206" s="141">
        <f t="shared" si="105"/>
        <v>43878</v>
      </c>
      <c r="J206" s="125">
        <f t="shared" si="119"/>
        <v>23</v>
      </c>
      <c r="K206" s="125">
        <f t="shared" si="96"/>
        <v>8</v>
      </c>
      <c r="L206" s="139">
        <f t="shared" si="106"/>
        <v>1.00072977</v>
      </c>
      <c r="M206" s="143">
        <f t="shared" si="97"/>
        <v>1.01150052</v>
      </c>
      <c r="N206" s="143">
        <f t="shared" si="93"/>
        <v>1.0188940166133884</v>
      </c>
      <c r="O206" s="139">
        <f t="shared" si="95"/>
        <v>1.01963757</v>
      </c>
      <c r="P206" s="139">
        <f t="shared" si="107"/>
        <v>1019.63757</v>
      </c>
      <c r="Q206" s="144">
        <f t="shared" si="108"/>
        <v>0</v>
      </c>
      <c r="R206" s="145">
        <f t="shared" si="109"/>
        <v>0</v>
      </c>
      <c r="S206" s="139">
        <f t="shared" si="110"/>
        <v>0</v>
      </c>
      <c r="T206" s="146">
        <f t="shared" si="120"/>
        <v>3.5999999999999997E-2</v>
      </c>
      <c r="U206" s="144">
        <f t="shared" si="94"/>
        <v>120</v>
      </c>
      <c r="V206" s="144">
        <v>252</v>
      </c>
      <c r="W206" s="143">
        <f t="shared" si="111"/>
        <v>1.0169841150000001</v>
      </c>
      <c r="X206" s="139">
        <f t="shared" si="112"/>
        <v>17.317641739999999</v>
      </c>
      <c r="Y206" s="124">
        <f t="shared" si="113"/>
        <v>0</v>
      </c>
      <c r="Z206" s="147" t="s">
        <v>64</v>
      </c>
      <c r="AA206" s="141">
        <f t="shared" si="121"/>
        <v>44392</v>
      </c>
      <c r="AB206" s="4"/>
      <c r="AC206" s="41"/>
      <c r="AD206" s="150">
        <f>[2]Plan1!$A306</f>
        <v>46070</v>
      </c>
      <c r="AE206" s="32" t="str">
        <f>[2]Plan1!$C306</f>
        <v>Carnaval</v>
      </c>
      <c r="AG206" s="20"/>
      <c r="AH206" s="62">
        <f t="shared" si="102"/>
        <v>46341</v>
      </c>
      <c r="AI206" s="62">
        <f t="shared" si="98"/>
        <v>46339</v>
      </c>
      <c r="AJ206" s="62">
        <f t="shared" si="99"/>
        <v>46342</v>
      </c>
      <c r="AK206" s="62">
        <f t="shared" si="100"/>
        <v>46371</v>
      </c>
      <c r="AL206" s="20">
        <f t="shared" si="101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3"/>
      <c r="BB206" s="1"/>
      <c r="BC206" s="1"/>
      <c r="BD206" s="1"/>
      <c r="BE206" s="1"/>
      <c r="BF206" s="1"/>
      <c r="BG206" s="1"/>
      <c r="BH206" s="1"/>
      <c r="BI206" s="1"/>
      <c r="BJ206" s="1"/>
      <c r="BK206" s="4"/>
      <c r="BM206" s="45"/>
      <c r="BN206" s="24"/>
    </row>
    <row r="207" spans="1:66" x14ac:dyDescent="0.15">
      <c r="A207" s="138">
        <f t="shared" si="114"/>
        <v>43858</v>
      </c>
      <c r="B207" s="148">
        <f t="shared" si="103"/>
        <v>1037.19531607</v>
      </c>
      <c r="C207" s="139">
        <f t="shared" si="115"/>
        <v>1000</v>
      </c>
      <c r="D207" s="140">
        <f t="shared" si="116"/>
        <v>5320.25</v>
      </c>
      <c r="E207" s="124">
        <f>IF(K207=1,VLOOKUP(A206,[1]Plan1!$BO$80:$BQ$314,3),E206)</f>
        <v>5331.42</v>
      </c>
      <c r="F207" s="141">
        <f t="shared" si="117"/>
        <v>43846</v>
      </c>
      <c r="G207" s="142">
        <f t="shared" si="104"/>
        <v>2.099525398242541E-3</v>
      </c>
      <c r="H207" s="141">
        <f t="shared" si="118"/>
        <v>43878</v>
      </c>
      <c r="I207" s="141">
        <f t="shared" si="105"/>
        <v>43878</v>
      </c>
      <c r="J207" s="125">
        <f t="shared" si="119"/>
        <v>23</v>
      </c>
      <c r="K207" s="125">
        <f t="shared" si="96"/>
        <v>9</v>
      </c>
      <c r="L207" s="139">
        <f t="shared" si="106"/>
        <v>1.0008210200000001</v>
      </c>
      <c r="M207" s="143">
        <f t="shared" si="97"/>
        <v>1.01150052</v>
      </c>
      <c r="N207" s="143">
        <f t="shared" si="93"/>
        <v>1.0188940166133884</v>
      </c>
      <c r="O207" s="139">
        <f t="shared" si="95"/>
        <v>1.0197305400000001</v>
      </c>
      <c r="P207" s="139">
        <f t="shared" si="107"/>
        <v>1019.73054</v>
      </c>
      <c r="Q207" s="144">
        <f t="shared" si="108"/>
        <v>0</v>
      </c>
      <c r="R207" s="145">
        <f t="shared" si="109"/>
        <v>0</v>
      </c>
      <c r="S207" s="139">
        <f t="shared" si="110"/>
        <v>0</v>
      </c>
      <c r="T207" s="146">
        <f t="shared" si="120"/>
        <v>3.5999999999999997E-2</v>
      </c>
      <c r="U207" s="144">
        <f t="shared" si="94"/>
        <v>121</v>
      </c>
      <c r="V207" s="144">
        <v>252</v>
      </c>
      <c r="W207" s="143">
        <f t="shared" si="111"/>
        <v>1.017126854</v>
      </c>
      <c r="X207" s="139">
        <f t="shared" si="112"/>
        <v>17.464776069999999</v>
      </c>
      <c r="Y207" s="124">
        <f t="shared" si="113"/>
        <v>0</v>
      </c>
      <c r="Z207" s="147" t="s">
        <v>64</v>
      </c>
      <c r="AA207" s="141">
        <f t="shared" si="121"/>
        <v>44392</v>
      </c>
      <c r="AB207" s="4"/>
      <c r="AC207" s="41"/>
      <c r="AD207" s="150">
        <f>[2]Plan1!$A307</f>
        <v>46115</v>
      </c>
      <c r="AE207" s="32" t="str">
        <f>[2]Plan1!$C307</f>
        <v>Paixão de Cristo</v>
      </c>
      <c r="AG207" s="20"/>
      <c r="AH207" s="62">
        <f t="shared" si="102"/>
        <v>46371</v>
      </c>
      <c r="AI207" s="62">
        <f t="shared" si="98"/>
        <v>46370</v>
      </c>
      <c r="AJ207" s="62">
        <f t="shared" si="99"/>
        <v>46371</v>
      </c>
      <c r="AK207" s="62">
        <f t="shared" si="100"/>
        <v>46402</v>
      </c>
      <c r="AL207" s="20">
        <f t="shared" si="101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3"/>
      <c r="BB207" s="1"/>
      <c r="BC207" s="1"/>
      <c r="BD207" s="1"/>
      <c r="BE207" s="1"/>
      <c r="BF207" s="1"/>
      <c r="BG207" s="1"/>
      <c r="BH207" s="1"/>
      <c r="BI207" s="1"/>
      <c r="BJ207" s="1"/>
      <c r="BK207" s="4"/>
      <c r="BM207" s="45"/>
      <c r="BN207" s="24"/>
    </row>
    <row r="208" spans="1:66" x14ac:dyDescent="0.15">
      <c r="A208" s="138">
        <f t="shared" si="114"/>
        <v>43859</v>
      </c>
      <c r="B208" s="148">
        <f t="shared" si="103"/>
        <v>1037.4354988800001</v>
      </c>
      <c r="C208" s="139">
        <f t="shared" si="115"/>
        <v>1000</v>
      </c>
      <c r="D208" s="140">
        <f t="shared" si="116"/>
        <v>5320.25</v>
      </c>
      <c r="E208" s="124">
        <f>IF(K208=1,VLOOKUP(A207,[1]Plan1!$BO$80:$BQ$314,3),E207)</f>
        <v>5331.42</v>
      </c>
      <c r="F208" s="141">
        <f t="shared" si="117"/>
        <v>43846</v>
      </c>
      <c r="G208" s="142">
        <f t="shared" si="104"/>
        <v>2.099525398242541E-3</v>
      </c>
      <c r="H208" s="141">
        <f t="shared" si="118"/>
        <v>43878</v>
      </c>
      <c r="I208" s="141">
        <f t="shared" si="105"/>
        <v>43878</v>
      </c>
      <c r="J208" s="125">
        <f t="shared" si="119"/>
        <v>23</v>
      </c>
      <c r="K208" s="125">
        <f t="shared" si="96"/>
        <v>10</v>
      </c>
      <c r="L208" s="139">
        <f t="shared" si="106"/>
        <v>1.00091229</v>
      </c>
      <c r="M208" s="143">
        <f t="shared" si="97"/>
        <v>1.01150052</v>
      </c>
      <c r="N208" s="143">
        <f t="shared" si="93"/>
        <v>1.0188940166133884</v>
      </c>
      <c r="O208" s="139">
        <f t="shared" si="95"/>
        <v>1.01982354</v>
      </c>
      <c r="P208" s="139">
        <f t="shared" si="107"/>
        <v>1019.82354</v>
      </c>
      <c r="Q208" s="144">
        <f t="shared" si="108"/>
        <v>0</v>
      </c>
      <c r="R208" s="145">
        <f t="shared" si="109"/>
        <v>0</v>
      </c>
      <c r="S208" s="139">
        <f t="shared" si="110"/>
        <v>0</v>
      </c>
      <c r="T208" s="146">
        <f t="shared" si="120"/>
        <v>3.5999999999999997E-2</v>
      </c>
      <c r="U208" s="144">
        <f t="shared" si="94"/>
        <v>122</v>
      </c>
      <c r="V208" s="144">
        <v>252</v>
      </c>
      <c r="W208" s="143">
        <f t="shared" si="111"/>
        <v>1.0172696139999999</v>
      </c>
      <c r="X208" s="139">
        <f t="shared" si="112"/>
        <v>17.61195888</v>
      </c>
      <c r="Y208" s="124">
        <f t="shared" si="113"/>
        <v>0</v>
      </c>
      <c r="Z208" s="147" t="s">
        <v>64</v>
      </c>
      <c r="AA208" s="141">
        <f t="shared" si="121"/>
        <v>44392</v>
      </c>
      <c r="AB208" s="4"/>
      <c r="AC208" s="41"/>
      <c r="AD208" s="150">
        <f>[2]Plan1!$A308</f>
        <v>46133</v>
      </c>
      <c r="AE208" s="32" t="str">
        <f>[2]Plan1!$C308</f>
        <v>Tiradentes</v>
      </c>
      <c r="AG208" s="20"/>
      <c r="AH208" s="62">
        <f t="shared" si="102"/>
        <v>46402</v>
      </c>
      <c r="AI208" s="62">
        <f t="shared" si="98"/>
        <v>46401</v>
      </c>
      <c r="AJ208" s="62">
        <f t="shared" si="99"/>
        <v>46402</v>
      </c>
      <c r="AK208" s="62">
        <f t="shared" si="100"/>
        <v>46433</v>
      </c>
      <c r="AL208" s="20">
        <f t="shared" si="101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3"/>
      <c r="BB208" s="1"/>
      <c r="BC208" s="1"/>
      <c r="BD208" s="1"/>
      <c r="BE208" s="1"/>
      <c r="BF208" s="1"/>
      <c r="BG208" s="1"/>
      <c r="BH208" s="1"/>
      <c r="BI208" s="1"/>
      <c r="BJ208" s="1"/>
      <c r="BK208" s="4"/>
      <c r="BM208" s="45"/>
      <c r="BN208" s="24"/>
    </row>
    <row r="209" spans="1:66" x14ac:dyDescent="0.15">
      <c r="A209" s="138">
        <f t="shared" si="114"/>
        <v>43860</v>
      </c>
      <c r="B209" s="148">
        <f t="shared" si="103"/>
        <v>1037.6757276200001</v>
      </c>
      <c r="C209" s="139">
        <f t="shared" si="115"/>
        <v>1000</v>
      </c>
      <c r="D209" s="140">
        <f t="shared" si="116"/>
        <v>5320.25</v>
      </c>
      <c r="E209" s="124">
        <f>IF(K209=1,VLOOKUP(A208,[1]Plan1!$BO$80:$BQ$314,3),E208)</f>
        <v>5331.42</v>
      </c>
      <c r="F209" s="141">
        <f t="shared" si="117"/>
        <v>43846</v>
      </c>
      <c r="G209" s="142">
        <f t="shared" si="104"/>
        <v>2.099525398242541E-3</v>
      </c>
      <c r="H209" s="141">
        <f t="shared" si="118"/>
        <v>43878</v>
      </c>
      <c r="I209" s="141">
        <f t="shared" si="105"/>
        <v>43878</v>
      </c>
      <c r="J209" s="125">
        <f t="shared" si="119"/>
        <v>23</v>
      </c>
      <c r="K209" s="125">
        <f t="shared" si="96"/>
        <v>11</v>
      </c>
      <c r="L209" s="139">
        <f t="shared" si="106"/>
        <v>1.00100357</v>
      </c>
      <c r="M209" s="143">
        <f t="shared" si="97"/>
        <v>1.01150052</v>
      </c>
      <c r="N209" s="143">
        <f t="shared" si="93"/>
        <v>1.0188940166133884</v>
      </c>
      <c r="O209" s="139">
        <f t="shared" si="95"/>
        <v>1.0199165400000001</v>
      </c>
      <c r="P209" s="139">
        <f t="shared" si="107"/>
        <v>1019.9165400000001</v>
      </c>
      <c r="Q209" s="144">
        <f t="shared" si="108"/>
        <v>0</v>
      </c>
      <c r="R209" s="145">
        <f t="shared" si="109"/>
        <v>0</v>
      </c>
      <c r="S209" s="139">
        <f t="shared" si="110"/>
        <v>0</v>
      </c>
      <c r="T209" s="146">
        <f t="shared" si="120"/>
        <v>3.5999999999999997E-2</v>
      </c>
      <c r="U209" s="144">
        <f t="shared" si="94"/>
        <v>123</v>
      </c>
      <c r="V209" s="144">
        <v>252</v>
      </c>
      <c r="W209" s="143">
        <f t="shared" si="111"/>
        <v>1.0174123930000001</v>
      </c>
      <c r="X209" s="139">
        <f t="shared" si="112"/>
        <v>17.759187619999999</v>
      </c>
      <c r="Y209" s="124">
        <f t="shared" si="113"/>
        <v>0</v>
      </c>
      <c r="Z209" s="147" t="s">
        <v>64</v>
      </c>
      <c r="AA209" s="141">
        <f t="shared" si="121"/>
        <v>44392</v>
      </c>
      <c r="AB209" s="4"/>
      <c r="AC209" s="41"/>
      <c r="AD209" s="150">
        <f>[2]Plan1!$A309</f>
        <v>46143</v>
      </c>
      <c r="AE209" s="32" t="str">
        <f>[2]Plan1!$C309</f>
        <v>Dia do Trabalho</v>
      </c>
      <c r="AG209" s="20"/>
      <c r="AH209" s="62">
        <f t="shared" si="102"/>
        <v>46433</v>
      </c>
      <c r="AI209" s="62">
        <f t="shared" si="98"/>
        <v>46430</v>
      </c>
      <c r="AJ209" s="62">
        <f t="shared" si="99"/>
        <v>46433</v>
      </c>
      <c r="AK209" s="62">
        <f t="shared" si="100"/>
        <v>46461</v>
      </c>
      <c r="AL209" s="20">
        <f t="shared" si="101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3"/>
      <c r="BB209" s="1"/>
      <c r="BC209" s="1"/>
      <c r="BD209" s="1"/>
      <c r="BE209" s="1"/>
      <c r="BF209" s="1"/>
      <c r="BG209" s="1"/>
      <c r="BH209" s="1"/>
      <c r="BI209" s="1"/>
      <c r="BJ209" s="1"/>
      <c r="BK209" s="4"/>
      <c r="BM209" s="45"/>
      <c r="BN209" s="24"/>
    </row>
    <row r="210" spans="1:66" x14ac:dyDescent="0.15">
      <c r="A210" s="138">
        <f t="shared" si="114"/>
        <v>43861</v>
      </c>
      <c r="B210" s="148">
        <f t="shared" si="103"/>
        <v>1037.91601451</v>
      </c>
      <c r="C210" s="139">
        <f t="shared" si="115"/>
        <v>1000</v>
      </c>
      <c r="D210" s="140">
        <f t="shared" si="116"/>
        <v>5320.25</v>
      </c>
      <c r="E210" s="124">
        <f>IF(K210=1,VLOOKUP(A209,[1]Plan1!$BO$80:$BQ$314,3),E209)</f>
        <v>5331.42</v>
      </c>
      <c r="F210" s="141">
        <f t="shared" si="117"/>
        <v>43846</v>
      </c>
      <c r="G210" s="142">
        <f t="shared" si="104"/>
        <v>2.099525398242541E-3</v>
      </c>
      <c r="H210" s="141">
        <f t="shared" si="118"/>
        <v>43878</v>
      </c>
      <c r="I210" s="141">
        <f t="shared" si="105"/>
        <v>43878</v>
      </c>
      <c r="J210" s="125">
        <f t="shared" si="119"/>
        <v>23</v>
      </c>
      <c r="K210" s="125">
        <f t="shared" si="96"/>
        <v>12</v>
      </c>
      <c r="L210" s="139">
        <f t="shared" si="106"/>
        <v>1.0010948500000001</v>
      </c>
      <c r="M210" s="143">
        <f t="shared" si="97"/>
        <v>1.01150052</v>
      </c>
      <c r="N210" s="143">
        <f t="shared" si="93"/>
        <v>1.0188940166133884</v>
      </c>
      <c r="O210" s="139">
        <f t="shared" si="95"/>
        <v>1.0200095499999999</v>
      </c>
      <c r="P210" s="139">
        <f t="shared" si="107"/>
        <v>1020.00955</v>
      </c>
      <c r="Q210" s="144">
        <f t="shared" si="108"/>
        <v>0</v>
      </c>
      <c r="R210" s="145">
        <f t="shared" si="109"/>
        <v>0</v>
      </c>
      <c r="S210" s="139">
        <f t="shared" si="110"/>
        <v>0</v>
      </c>
      <c r="T210" s="146">
        <f t="shared" si="120"/>
        <v>3.5999999999999997E-2</v>
      </c>
      <c r="U210" s="144">
        <f t="shared" si="94"/>
        <v>124</v>
      </c>
      <c r="V210" s="144">
        <v>252</v>
      </c>
      <c r="W210" s="143">
        <f t="shared" si="111"/>
        <v>1.017555193</v>
      </c>
      <c r="X210" s="139">
        <f t="shared" si="112"/>
        <v>17.906464509999999</v>
      </c>
      <c r="Y210" s="124">
        <f t="shared" si="113"/>
        <v>0</v>
      </c>
      <c r="Z210" s="147" t="s">
        <v>64</v>
      </c>
      <c r="AA210" s="141">
        <f t="shared" si="121"/>
        <v>44392</v>
      </c>
      <c r="AB210" s="4"/>
      <c r="AC210" s="41"/>
      <c r="AD210" s="150">
        <f>[2]Plan1!$A310</f>
        <v>46177</v>
      </c>
      <c r="AE210" s="32" t="str">
        <f>[2]Plan1!$C310</f>
        <v>Corpus Christi</v>
      </c>
      <c r="AG210" s="20"/>
      <c r="AH210" s="62">
        <f t="shared" si="102"/>
        <v>46461</v>
      </c>
      <c r="AI210" s="62">
        <f t="shared" si="98"/>
        <v>46458</v>
      </c>
      <c r="AJ210" s="62">
        <f t="shared" si="99"/>
        <v>46461</v>
      </c>
      <c r="AK210" s="62">
        <f t="shared" si="100"/>
        <v>46492</v>
      </c>
      <c r="AL210" s="20">
        <f t="shared" si="101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3"/>
      <c r="BB210" s="1"/>
      <c r="BC210" s="1"/>
      <c r="BD210" s="1"/>
      <c r="BE210" s="1"/>
      <c r="BF210" s="1"/>
      <c r="BG210" s="1"/>
      <c r="BH210" s="1"/>
      <c r="BI210" s="1"/>
      <c r="BJ210" s="1"/>
      <c r="BK210" s="4"/>
      <c r="BM210" s="45"/>
      <c r="BN210" s="24"/>
    </row>
    <row r="211" spans="1:66" x14ac:dyDescent="0.15">
      <c r="A211" s="138">
        <f t="shared" si="114"/>
        <v>43862</v>
      </c>
      <c r="B211" s="148">
        <f t="shared" si="103"/>
        <v>1038.1563473400001</v>
      </c>
      <c r="C211" s="139">
        <f t="shared" si="115"/>
        <v>1000</v>
      </c>
      <c r="D211" s="140">
        <f t="shared" si="116"/>
        <v>5320.25</v>
      </c>
      <c r="E211" s="124">
        <f>IF(K211=1,VLOOKUP(A210,[1]Plan1!$BO$80:$BQ$314,3),E210)</f>
        <v>5331.42</v>
      </c>
      <c r="F211" s="141">
        <f t="shared" si="117"/>
        <v>43846</v>
      </c>
      <c r="G211" s="142">
        <f t="shared" si="104"/>
        <v>2.099525398242541E-3</v>
      </c>
      <c r="H211" s="141">
        <f t="shared" si="118"/>
        <v>43878</v>
      </c>
      <c r="I211" s="141">
        <f t="shared" si="105"/>
        <v>43878</v>
      </c>
      <c r="J211" s="125">
        <f t="shared" si="119"/>
        <v>23</v>
      </c>
      <c r="K211" s="125">
        <f t="shared" si="96"/>
        <v>13</v>
      </c>
      <c r="L211" s="139">
        <f t="shared" si="106"/>
        <v>1.0011861399999999</v>
      </c>
      <c r="M211" s="143">
        <f t="shared" si="97"/>
        <v>1.01150052</v>
      </c>
      <c r="N211" s="143">
        <f t="shared" si="93"/>
        <v>1.0188940166133884</v>
      </c>
      <c r="O211" s="139">
        <f t="shared" si="95"/>
        <v>1.02010256</v>
      </c>
      <c r="P211" s="139">
        <f t="shared" si="107"/>
        <v>1020.10256</v>
      </c>
      <c r="Q211" s="144">
        <f t="shared" si="108"/>
        <v>0</v>
      </c>
      <c r="R211" s="145">
        <f t="shared" si="109"/>
        <v>0</v>
      </c>
      <c r="S211" s="139">
        <f t="shared" si="110"/>
        <v>0</v>
      </c>
      <c r="T211" s="146">
        <f t="shared" si="120"/>
        <v>3.5999999999999997E-2</v>
      </c>
      <c r="U211" s="144">
        <f t="shared" si="94"/>
        <v>125</v>
      </c>
      <c r="V211" s="144">
        <v>252</v>
      </c>
      <c r="W211" s="143">
        <f t="shared" si="111"/>
        <v>1.0176980120000001</v>
      </c>
      <c r="X211" s="139">
        <f t="shared" si="112"/>
        <v>18.05378734</v>
      </c>
      <c r="Y211" s="124">
        <f t="shared" si="113"/>
        <v>0</v>
      </c>
      <c r="Z211" s="147" t="s">
        <v>64</v>
      </c>
      <c r="AA211" s="141">
        <f t="shared" si="121"/>
        <v>44392</v>
      </c>
      <c r="AB211" s="4"/>
      <c r="AC211" s="41"/>
      <c r="AD211" s="150">
        <f>[2]Plan1!$A311</f>
        <v>46272</v>
      </c>
      <c r="AE211" s="32" t="str">
        <f>[2]Plan1!$C311</f>
        <v>Independência do Brasil</v>
      </c>
      <c r="AG211" s="20"/>
      <c r="AH211" s="62">
        <f t="shared" si="102"/>
        <v>46492</v>
      </c>
      <c r="AI211" s="62">
        <f t="shared" si="98"/>
        <v>46491</v>
      </c>
      <c r="AJ211" s="62">
        <f t="shared" si="99"/>
        <v>46492</v>
      </c>
      <c r="AK211" s="62">
        <f t="shared" si="100"/>
        <v>46524</v>
      </c>
      <c r="AL211" s="20">
        <f t="shared" si="101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3"/>
      <c r="BB211" s="1"/>
      <c r="BC211" s="1"/>
      <c r="BD211" s="1"/>
      <c r="BE211" s="1"/>
      <c r="BF211" s="1"/>
      <c r="BG211" s="1"/>
      <c r="BH211" s="1"/>
      <c r="BI211" s="1"/>
      <c r="BJ211" s="1"/>
      <c r="BK211" s="4"/>
      <c r="BM211" s="45"/>
      <c r="BN211" s="24"/>
    </row>
    <row r="212" spans="1:66" x14ac:dyDescent="0.15">
      <c r="A212" s="138">
        <f t="shared" si="114"/>
        <v>43863</v>
      </c>
      <c r="B212" s="148">
        <f t="shared" si="103"/>
        <v>1038.1563473400001</v>
      </c>
      <c r="C212" s="139">
        <f t="shared" si="115"/>
        <v>1000</v>
      </c>
      <c r="D212" s="140">
        <f t="shared" si="116"/>
        <v>5320.25</v>
      </c>
      <c r="E212" s="124">
        <f>IF(K212=1,VLOOKUP(A211,[1]Plan1!$BO$80:$BQ$314,3),E211)</f>
        <v>5331.42</v>
      </c>
      <c r="F212" s="141">
        <f t="shared" si="117"/>
        <v>43846</v>
      </c>
      <c r="G212" s="142">
        <f t="shared" si="104"/>
        <v>2.099525398242541E-3</v>
      </c>
      <c r="H212" s="141">
        <f t="shared" si="118"/>
        <v>43878</v>
      </c>
      <c r="I212" s="141">
        <f t="shared" si="105"/>
        <v>43878</v>
      </c>
      <c r="J212" s="125">
        <f t="shared" si="119"/>
        <v>23</v>
      </c>
      <c r="K212" s="125">
        <f t="shared" si="96"/>
        <v>13</v>
      </c>
      <c r="L212" s="139">
        <f t="shared" si="106"/>
        <v>1.0011861399999999</v>
      </c>
      <c r="M212" s="143">
        <f t="shared" si="97"/>
        <v>1.01150052</v>
      </c>
      <c r="N212" s="143">
        <f t="shared" si="93"/>
        <v>1.0188940166133884</v>
      </c>
      <c r="O212" s="139">
        <f t="shared" si="95"/>
        <v>1.02010256</v>
      </c>
      <c r="P212" s="139">
        <f t="shared" si="107"/>
        <v>1020.10256</v>
      </c>
      <c r="Q212" s="144">
        <f t="shared" si="108"/>
        <v>0</v>
      </c>
      <c r="R212" s="145">
        <f t="shared" si="109"/>
        <v>0</v>
      </c>
      <c r="S212" s="139">
        <f t="shared" si="110"/>
        <v>0</v>
      </c>
      <c r="T212" s="146">
        <f t="shared" si="120"/>
        <v>3.5999999999999997E-2</v>
      </c>
      <c r="U212" s="144">
        <f t="shared" si="94"/>
        <v>125</v>
      </c>
      <c r="V212" s="144">
        <v>252</v>
      </c>
      <c r="W212" s="143">
        <f t="shared" si="111"/>
        <v>1.0176980120000001</v>
      </c>
      <c r="X212" s="139">
        <f t="shared" si="112"/>
        <v>18.05378734</v>
      </c>
      <c r="Y212" s="124">
        <f t="shared" si="113"/>
        <v>0</v>
      </c>
      <c r="Z212" s="147" t="s">
        <v>64</v>
      </c>
      <c r="AA212" s="141">
        <f t="shared" si="121"/>
        <v>44392</v>
      </c>
      <c r="AB212" s="4"/>
      <c r="AC212" s="41"/>
      <c r="AD212" s="150">
        <f>[2]Plan1!$A312</f>
        <v>46307</v>
      </c>
      <c r="AE212" s="32" t="str">
        <f>[2]Plan1!$C312</f>
        <v>Nossa Sr.a Aparecida - Padroeira do Brasil</v>
      </c>
      <c r="AG212" s="20"/>
      <c r="AH212" s="62">
        <f t="shared" si="102"/>
        <v>46522</v>
      </c>
      <c r="AI212" s="62">
        <f t="shared" si="98"/>
        <v>46521</v>
      </c>
      <c r="AJ212" s="62">
        <f t="shared" si="99"/>
        <v>46524</v>
      </c>
      <c r="AK212" s="62">
        <f t="shared" si="100"/>
        <v>46553</v>
      </c>
      <c r="AL212" s="20">
        <f t="shared" si="101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3"/>
      <c r="BB212" s="1"/>
      <c r="BC212" s="1"/>
      <c r="BD212" s="1"/>
      <c r="BE212" s="1"/>
      <c r="BF212" s="1"/>
      <c r="BG212" s="1"/>
      <c r="BH212" s="1"/>
      <c r="BI212" s="1"/>
      <c r="BJ212" s="1"/>
      <c r="BK212" s="4"/>
      <c r="BM212" s="45"/>
      <c r="BN212" s="24"/>
    </row>
    <row r="213" spans="1:66" x14ac:dyDescent="0.15">
      <c r="A213" s="138">
        <f t="shared" si="114"/>
        <v>43864</v>
      </c>
      <c r="B213" s="148">
        <f t="shared" si="103"/>
        <v>1038.1563473400001</v>
      </c>
      <c r="C213" s="139">
        <f t="shared" si="115"/>
        <v>1000</v>
      </c>
      <c r="D213" s="140">
        <f t="shared" si="116"/>
        <v>5320.25</v>
      </c>
      <c r="E213" s="124">
        <f>IF(K213=1,VLOOKUP(A212,[1]Plan1!$BO$80:$BQ$314,3),E212)</f>
        <v>5331.42</v>
      </c>
      <c r="F213" s="141">
        <f t="shared" si="117"/>
        <v>43846</v>
      </c>
      <c r="G213" s="142">
        <f t="shared" si="104"/>
        <v>2.099525398242541E-3</v>
      </c>
      <c r="H213" s="141">
        <f t="shared" si="118"/>
        <v>43878</v>
      </c>
      <c r="I213" s="141">
        <f t="shared" si="105"/>
        <v>43878</v>
      </c>
      <c r="J213" s="125">
        <f t="shared" si="119"/>
        <v>23</v>
      </c>
      <c r="K213" s="125">
        <f t="shared" si="96"/>
        <v>13</v>
      </c>
      <c r="L213" s="139">
        <f t="shared" si="106"/>
        <v>1.0011861399999999</v>
      </c>
      <c r="M213" s="143">
        <f t="shared" si="97"/>
        <v>1.01150052</v>
      </c>
      <c r="N213" s="143">
        <f t="shared" si="93"/>
        <v>1.0188940166133884</v>
      </c>
      <c r="O213" s="139">
        <f t="shared" si="95"/>
        <v>1.02010256</v>
      </c>
      <c r="P213" s="139">
        <f t="shared" si="107"/>
        <v>1020.10256</v>
      </c>
      <c r="Q213" s="144">
        <f t="shared" si="108"/>
        <v>0</v>
      </c>
      <c r="R213" s="145">
        <f t="shared" si="109"/>
        <v>0</v>
      </c>
      <c r="S213" s="139">
        <f t="shared" si="110"/>
        <v>0</v>
      </c>
      <c r="T213" s="146">
        <f t="shared" si="120"/>
        <v>3.5999999999999997E-2</v>
      </c>
      <c r="U213" s="144">
        <f t="shared" si="94"/>
        <v>125</v>
      </c>
      <c r="V213" s="144">
        <v>252</v>
      </c>
      <c r="W213" s="143">
        <f t="shared" si="111"/>
        <v>1.0176980120000001</v>
      </c>
      <c r="X213" s="139">
        <f t="shared" si="112"/>
        <v>18.05378734</v>
      </c>
      <c r="Y213" s="124">
        <f t="shared" si="113"/>
        <v>0</v>
      </c>
      <c r="Z213" s="147" t="s">
        <v>64</v>
      </c>
      <c r="AA213" s="141">
        <f t="shared" si="121"/>
        <v>44392</v>
      </c>
      <c r="AB213" s="4"/>
      <c r="AC213" s="41"/>
      <c r="AD213" s="150">
        <f>[2]Plan1!$A313</f>
        <v>46328</v>
      </c>
      <c r="AE213" s="32" t="str">
        <f>[2]Plan1!$C313</f>
        <v>Finados</v>
      </c>
      <c r="AG213" s="20"/>
      <c r="AH213" s="62">
        <f t="shared" si="102"/>
        <v>46553</v>
      </c>
      <c r="AI213" s="62">
        <f t="shared" si="98"/>
        <v>46552</v>
      </c>
      <c r="AJ213" s="62">
        <f t="shared" si="99"/>
        <v>46553</v>
      </c>
      <c r="AK213" s="62">
        <f t="shared" si="100"/>
        <v>46583</v>
      </c>
      <c r="AL213" s="20">
        <f t="shared" si="101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3"/>
      <c r="BB213" s="1"/>
      <c r="BC213" s="1"/>
      <c r="BD213" s="1"/>
      <c r="BE213" s="1"/>
      <c r="BF213" s="1"/>
      <c r="BG213" s="1"/>
      <c r="BH213" s="1"/>
      <c r="BI213" s="1"/>
      <c r="BJ213" s="1"/>
      <c r="BK213" s="4"/>
      <c r="BM213" s="45"/>
      <c r="BN213" s="24"/>
    </row>
    <row r="214" spans="1:66" x14ac:dyDescent="0.15">
      <c r="A214" s="138">
        <f t="shared" si="114"/>
        <v>43865</v>
      </c>
      <c r="B214" s="148">
        <f t="shared" si="103"/>
        <v>1038.39674853</v>
      </c>
      <c r="C214" s="139">
        <f t="shared" si="115"/>
        <v>1000</v>
      </c>
      <c r="D214" s="140">
        <f t="shared" si="116"/>
        <v>5320.25</v>
      </c>
      <c r="E214" s="124">
        <f>IF(K214=1,VLOOKUP(A213,[1]Plan1!$BO$80:$BQ$314,3),E213)</f>
        <v>5331.42</v>
      </c>
      <c r="F214" s="141">
        <f t="shared" si="117"/>
        <v>43846</v>
      </c>
      <c r="G214" s="142">
        <f t="shared" si="104"/>
        <v>2.099525398242541E-3</v>
      </c>
      <c r="H214" s="141">
        <f t="shared" si="118"/>
        <v>43878</v>
      </c>
      <c r="I214" s="141">
        <f t="shared" si="105"/>
        <v>43878</v>
      </c>
      <c r="J214" s="125">
        <f t="shared" si="119"/>
        <v>23</v>
      </c>
      <c r="K214" s="125">
        <f t="shared" si="96"/>
        <v>14</v>
      </c>
      <c r="L214" s="139">
        <f t="shared" si="106"/>
        <v>1.00127744</v>
      </c>
      <c r="M214" s="143">
        <f t="shared" si="97"/>
        <v>1.01150052</v>
      </c>
      <c r="N214" s="143">
        <f t="shared" si="93"/>
        <v>1.0188940166133884</v>
      </c>
      <c r="O214" s="139">
        <f t="shared" si="95"/>
        <v>1.0201955899999999</v>
      </c>
      <c r="P214" s="139">
        <f t="shared" si="107"/>
        <v>1020.19559</v>
      </c>
      <c r="Q214" s="144">
        <f t="shared" si="108"/>
        <v>0</v>
      </c>
      <c r="R214" s="145">
        <f t="shared" si="109"/>
        <v>0</v>
      </c>
      <c r="S214" s="139">
        <f t="shared" si="110"/>
        <v>0</v>
      </c>
      <c r="T214" s="146">
        <f t="shared" si="120"/>
        <v>3.5999999999999997E-2</v>
      </c>
      <c r="U214" s="144">
        <f t="shared" si="94"/>
        <v>126</v>
      </c>
      <c r="V214" s="144">
        <v>252</v>
      </c>
      <c r="W214" s="143">
        <f t="shared" si="111"/>
        <v>1.017840852</v>
      </c>
      <c r="X214" s="139">
        <f t="shared" si="112"/>
        <v>18.201158530000001</v>
      </c>
      <c r="Y214" s="124">
        <f t="shared" si="113"/>
        <v>0</v>
      </c>
      <c r="Z214" s="147" t="s">
        <v>64</v>
      </c>
      <c r="AA214" s="141">
        <f t="shared" si="121"/>
        <v>44392</v>
      </c>
      <c r="AB214" s="4"/>
      <c r="AC214" s="41"/>
      <c r="AD214" s="150">
        <f>[2]Plan1!$A314</f>
        <v>46341</v>
      </c>
      <c r="AE214" s="32" t="str">
        <f>[2]Plan1!$C314</f>
        <v>Proclamação da República</v>
      </c>
      <c r="AG214" s="27"/>
      <c r="AH214" s="62">
        <f t="shared" si="102"/>
        <v>46583</v>
      </c>
      <c r="AI214" s="62">
        <f t="shared" si="98"/>
        <v>46582</v>
      </c>
      <c r="AJ214" s="62">
        <f t="shared" si="99"/>
        <v>46583</v>
      </c>
      <c r="AK214" s="62">
        <f t="shared" si="100"/>
        <v>46615</v>
      </c>
      <c r="AL214" s="20">
        <f t="shared" si="101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3"/>
      <c r="BB214" s="1"/>
      <c r="BC214" s="1"/>
      <c r="BD214" s="1"/>
      <c r="BE214" s="1"/>
      <c r="BF214" s="1"/>
      <c r="BG214" s="1"/>
      <c r="BH214" s="1"/>
      <c r="BI214" s="1"/>
      <c r="BJ214" s="1"/>
      <c r="BK214" s="4"/>
      <c r="BM214" s="45"/>
      <c r="BN214" s="24"/>
    </row>
    <row r="215" spans="1:66" x14ac:dyDescent="0.15">
      <c r="A215" s="138">
        <f t="shared" si="114"/>
        <v>43866</v>
      </c>
      <c r="B215" s="148">
        <f t="shared" si="103"/>
        <v>1038.6371966900001</v>
      </c>
      <c r="C215" s="139">
        <f t="shared" si="115"/>
        <v>1000</v>
      </c>
      <c r="D215" s="140">
        <f t="shared" si="116"/>
        <v>5320.25</v>
      </c>
      <c r="E215" s="124">
        <f>IF(K215=1,VLOOKUP(A214,[1]Plan1!$BO$80:$BQ$314,3),E214)</f>
        <v>5331.42</v>
      </c>
      <c r="F215" s="141">
        <f t="shared" si="117"/>
        <v>43846</v>
      </c>
      <c r="G215" s="142">
        <f t="shared" si="104"/>
        <v>2.099525398242541E-3</v>
      </c>
      <c r="H215" s="141">
        <f t="shared" si="118"/>
        <v>43878</v>
      </c>
      <c r="I215" s="141">
        <f t="shared" si="105"/>
        <v>43878</v>
      </c>
      <c r="J215" s="125">
        <f t="shared" si="119"/>
        <v>23</v>
      </c>
      <c r="K215" s="125">
        <f t="shared" si="96"/>
        <v>15</v>
      </c>
      <c r="L215" s="139">
        <f t="shared" si="106"/>
        <v>1.0013687499999999</v>
      </c>
      <c r="M215" s="143">
        <f t="shared" si="97"/>
        <v>1.01150052</v>
      </c>
      <c r="N215" s="143">
        <f t="shared" si="93"/>
        <v>1.0188940166133884</v>
      </c>
      <c r="O215" s="139">
        <f t="shared" si="95"/>
        <v>1.0202886200000001</v>
      </c>
      <c r="P215" s="139">
        <f t="shared" si="107"/>
        <v>1020.28862</v>
      </c>
      <c r="Q215" s="144">
        <f t="shared" si="108"/>
        <v>0</v>
      </c>
      <c r="R215" s="145">
        <f t="shared" si="109"/>
        <v>0</v>
      </c>
      <c r="S215" s="139">
        <f t="shared" si="110"/>
        <v>0</v>
      </c>
      <c r="T215" s="146">
        <f t="shared" si="120"/>
        <v>3.5999999999999997E-2</v>
      </c>
      <c r="U215" s="144">
        <f t="shared" si="94"/>
        <v>127</v>
      </c>
      <c r="V215" s="144">
        <v>252</v>
      </c>
      <c r="W215" s="143">
        <f t="shared" si="111"/>
        <v>1.0179837119999999</v>
      </c>
      <c r="X215" s="139">
        <f t="shared" si="112"/>
        <v>18.348576690000002</v>
      </c>
      <c r="Y215" s="124">
        <f t="shared" si="113"/>
        <v>0</v>
      </c>
      <c r="Z215" s="147" t="s">
        <v>64</v>
      </c>
      <c r="AA215" s="141">
        <f t="shared" si="121"/>
        <v>44392</v>
      </c>
      <c r="AB215" s="4"/>
      <c r="AC215" s="41"/>
      <c r="AD215" s="150">
        <f>[2]Plan1!$A315</f>
        <v>46346</v>
      </c>
      <c r="AE215" s="32" t="str">
        <f>[2]Plan1!$C315</f>
        <v>Dia Nacional de Zumbi e da Consciência Negra</v>
      </c>
      <c r="AG215" s="20"/>
      <c r="AH215" s="62">
        <f t="shared" si="102"/>
        <v>46614</v>
      </c>
      <c r="AI215" s="62">
        <f t="shared" si="98"/>
        <v>46612</v>
      </c>
      <c r="AJ215" s="62">
        <f t="shared" si="99"/>
        <v>46615</v>
      </c>
      <c r="AK215" s="62">
        <f t="shared" si="100"/>
        <v>46645</v>
      </c>
      <c r="AL215" s="20">
        <f t="shared" si="101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3"/>
      <c r="BB215" s="1"/>
      <c r="BC215" s="1"/>
      <c r="BD215" s="1"/>
      <c r="BE215" s="1"/>
      <c r="BF215" s="1"/>
      <c r="BG215" s="1"/>
      <c r="BH215" s="1"/>
      <c r="BI215" s="1"/>
      <c r="BJ215" s="1"/>
      <c r="BK215" s="4"/>
      <c r="BM215" s="45"/>
      <c r="BN215" s="24"/>
    </row>
    <row r="216" spans="1:66" x14ac:dyDescent="0.15">
      <c r="A216" s="138">
        <f t="shared" si="114"/>
        <v>43867</v>
      </c>
      <c r="B216" s="148">
        <f t="shared" si="103"/>
        <v>1038.8777111899999</v>
      </c>
      <c r="C216" s="139">
        <f t="shared" si="115"/>
        <v>1000</v>
      </c>
      <c r="D216" s="140">
        <f t="shared" si="116"/>
        <v>5320.25</v>
      </c>
      <c r="E216" s="124">
        <f>IF(K216=1,VLOOKUP(A215,[1]Plan1!$BO$80:$BQ$314,3),E215)</f>
        <v>5331.42</v>
      </c>
      <c r="F216" s="141">
        <f t="shared" si="117"/>
        <v>43846</v>
      </c>
      <c r="G216" s="142">
        <f t="shared" si="104"/>
        <v>2.099525398242541E-3</v>
      </c>
      <c r="H216" s="141">
        <f t="shared" si="118"/>
        <v>43878</v>
      </c>
      <c r="I216" s="141">
        <f t="shared" si="105"/>
        <v>43878</v>
      </c>
      <c r="J216" s="125">
        <f t="shared" si="119"/>
        <v>23</v>
      </c>
      <c r="K216" s="125">
        <f t="shared" si="96"/>
        <v>16</v>
      </c>
      <c r="L216" s="139">
        <f t="shared" si="106"/>
        <v>1.00146007</v>
      </c>
      <c r="M216" s="143">
        <f t="shared" si="97"/>
        <v>1.01150052</v>
      </c>
      <c r="N216" s="143">
        <f t="shared" si="93"/>
        <v>1.0188940166133884</v>
      </c>
      <c r="O216" s="139">
        <f t="shared" si="95"/>
        <v>1.0203816699999999</v>
      </c>
      <c r="P216" s="139">
        <f t="shared" si="107"/>
        <v>1020.38167</v>
      </c>
      <c r="Q216" s="144">
        <f t="shared" si="108"/>
        <v>0</v>
      </c>
      <c r="R216" s="145">
        <f t="shared" si="109"/>
        <v>0</v>
      </c>
      <c r="S216" s="139">
        <f t="shared" si="110"/>
        <v>0</v>
      </c>
      <c r="T216" s="146">
        <f t="shared" si="120"/>
        <v>3.5999999999999997E-2</v>
      </c>
      <c r="U216" s="144">
        <f t="shared" si="94"/>
        <v>128</v>
      </c>
      <c r="V216" s="144">
        <v>252</v>
      </c>
      <c r="W216" s="143">
        <f t="shared" si="111"/>
        <v>1.0181265909999999</v>
      </c>
      <c r="X216" s="139">
        <f t="shared" si="112"/>
        <v>18.49604119</v>
      </c>
      <c r="Y216" s="124">
        <f t="shared" si="113"/>
        <v>0</v>
      </c>
      <c r="Z216" s="147" t="s">
        <v>64</v>
      </c>
      <c r="AA216" s="141">
        <f t="shared" si="121"/>
        <v>44392</v>
      </c>
      <c r="AB216" s="4"/>
      <c r="AC216" s="41"/>
      <c r="AD216" s="150">
        <f>[2]Plan1!$A316</f>
        <v>46381</v>
      </c>
      <c r="AE216" s="32" t="str">
        <f>[2]Plan1!$C316</f>
        <v>Natal</v>
      </c>
      <c r="AG216" s="20"/>
      <c r="AH216" s="62">
        <f t="shared" si="102"/>
        <v>46645</v>
      </c>
      <c r="AI216" s="62">
        <f t="shared" si="98"/>
        <v>46644</v>
      </c>
      <c r="AJ216" s="62">
        <f t="shared" si="99"/>
        <v>46645</v>
      </c>
      <c r="AK216" s="62">
        <f t="shared" si="100"/>
        <v>46675</v>
      </c>
      <c r="AL216" s="20">
        <f t="shared" si="101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3"/>
      <c r="BB216" s="1"/>
      <c r="BC216" s="1"/>
      <c r="BD216" s="1"/>
      <c r="BE216" s="1"/>
      <c r="BF216" s="1"/>
      <c r="BG216" s="1"/>
      <c r="BH216" s="1"/>
      <c r="BI216" s="1"/>
      <c r="BJ216" s="1"/>
      <c r="BK216" s="4"/>
      <c r="BM216" s="45"/>
      <c r="BN216" s="24"/>
    </row>
    <row r="217" spans="1:66" x14ac:dyDescent="0.15">
      <c r="A217" s="138">
        <f t="shared" si="114"/>
        <v>43868</v>
      </c>
      <c r="B217" s="148">
        <f t="shared" si="103"/>
        <v>1039.1182635299999</v>
      </c>
      <c r="C217" s="139">
        <f t="shared" si="115"/>
        <v>1000</v>
      </c>
      <c r="D217" s="140">
        <f t="shared" si="116"/>
        <v>5320.25</v>
      </c>
      <c r="E217" s="124">
        <f>IF(K217=1,VLOOKUP(A216,[1]Plan1!$BO$80:$BQ$314,3),E216)</f>
        <v>5331.42</v>
      </c>
      <c r="F217" s="141">
        <f t="shared" si="117"/>
        <v>43846</v>
      </c>
      <c r="G217" s="142">
        <f t="shared" si="104"/>
        <v>2.099525398242541E-3</v>
      </c>
      <c r="H217" s="141">
        <f t="shared" si="118"/>
        <v>43878</v>
      </c>
      <c r="I217" s="141">
        <f t="shared" si="105"/>
        <v>43878</v>
      </c>
      <c r="J217" s="125">
        <f t="shared" si="119"/>
        <v>23</v>
      </c>
      <c r="K217" s="125">
        <f t="shared" si="96"/>
        <v>17</v>
      </c>
      <c r="L217" s="139">
        <f t="shared" si="106"/>
        <v>1.0015513899999999</v>
      </c>
      <c r="M217" s="143">
        <f t="shared" si="97"/>
        <v>1.01150052</v>
      </c>
      <c r="N217" s="143">
        <f t="shared" si="93"/>
        <v>1.0188940166133884</v>
      </c>
      <c r="O217" s="139">
        <f t="shared" si="95"/>
        <v>1.02047471</v>
      </c>
      <c r="P217" s="139">
        <f t="shared" si="107"/>
        <v>1020.47471</v>
      </c>
      <c r="Q217" s="144">
        <f t="shared" si="108"/>
        <v>0</v>
      </c>
      <c r="R217" s="145">
        <f t="shared" si="109"/>
        <v>0</v>
      </c>
      <c r="S217" s="139">
        <f t="shared" si="110"/>
        <v>0</v>
      </c>
      <c r="T217" s="146">
        <f t="shared" si="120"/>
        <v>3.5999999999999997E-2</v>
      </c>
      <c r="U217" s="144">
        <f t="shared" si="94"/>
        <v>129</v>
      </c>
      <c r="V217" s="144">
        <v>252</v>
      </c>
      <c r="W217" s="143">
        <f t="shared" si="111"/>
        <v>1.0182694910000001</v>
      </c>
      <c r="X217" s="139">
        <f t="shared" si="112"/>
        <v>18.643553529999998</v>
      </c>
      <c r="Y217" s="124">
        <f t="shared" si="113"/>
        <v>0</v>
      </c>
      <c r="Z217" s="147" t="s">
        <v>64</v>
      </c>
      <c r="AA217" s="141">
        <f t="shared" si="121"/>
        <v>44392</v>
      </c>
      <c r="AB217" s="4"/>
      <c r="AC217" s="41"/>
      <c r="AD217" s="150">
        <f>[2]Plan1!$A317</f>
        <v>46388</v>
      </c>
      <c r="AE217" s="32" t="str">
        <f>[2]Plan1!$C317</f>
        <v>Confraternização Universal</v>
      </c>
      <c r="AG217" s="20"/>
      <c r="AH217" s="62">
        <f t="shared" si="102"/>
        <v>46675</v>
      </c>
      <c r="AI217" s="62">
        <f t="shared" si="98"/>
        <v>46674</v>
      </c>
      <c r="AJ217" s="62">
        <f t="shared" si="99"/>
        <v>46675</v>
      </c>
      <c r="AK217" s="62">
        <f t="shared" si="100"/>
        <v>46707</v>
      </c>
      <c r="AL217" s="20">
        <f t="shared" si="101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3"/>
      <c r="BB217" s="1"/>
      <c r="BC217" s="1"/>
      <c r="BD217" s="1"/>
      <c r="BE217" s="1"/>
      <c r="BF217" s="1"/>
      <c r="BG217" s="1"/>
      <c r="BH217" s="1"/>
      <c r="BI217" s="1"/>
      <c r="BJ217" s="1"/>
      <c r="BK217" s="4"/>
      <c r="BM217" s="45"/>
      <c r="BN217" s="24"/>
    </row>
    <row r="218" spans="1:66" x14ac:dyDescent="0.15">
      <c r="A218" s="138">
        <f t="shared" si="114"/>
        <v>43869</v>
      </c>
      <c r="B218" s="148">
        <f t="shared" si="103"/>
        <v>1039.3588934100001</v>
      </c>
      <c r="C218" s="139">
        <f t="shared" si="115"/>
        <v>1000</v>
      </c>
      <c r="D218" s="140">
        <f t="shared" si="116"/>
        <v>5320.25</v>
      </c>
      <c r="E218" s="124">
        <f>IF(K218=1,VLOOKUP(A217,[1]Plan1!$BO$80:$BQ$314,3),E217)</f>
        <v>5331.42</v>
      </c>
      <c r="F218" s="141">
        <f t="shared" si="117"/>
        <v>43846</v>
      </c>
      <c r="G218" s="142">
        <f t="shared" si="104"/>
        <v>2.099525398242541E-3</v>
      </c>
      <c r="H218" s="141">
        <f t="shared" si="118"/>
        <v>43878</v>
      </c>
      <c r="I218" s="141">
        <f t="shared" si="105"/>
        <v>43878</v>
      </c>
      <c r="J218" s="125">
        <f t="shared" si="119"/>
        <v>23</v>
      </c>
      <c r="K218" s="125">
        <f t="shared" si="96"/>
        <v>18</v>
      </c>
      <c r="L218" s="139">
        <f t="shared" si="106"/>
        <v>1.0016427299999999</v>
      </c>
      <c r="M218" s="143">
        <f t="shared" si="97"/>
        <v>1.01150052</v>
      </c>
      <c r="N218" s="143">
        <f t="shared" si="93"/>
        <v>1.0188940166133884</v>
      </c>
      <c r="O218" s="139">
        <f t="shared" si="95"/>
        <v>1.0205677799999999</v>
      </c>
      <c r="P218" s="139">
        <f t="shared" si="107"/>
        <v>1020.56778</v>
      </c>
      <c r="Q218" s="144">
        <f t="shared" si="108"/>
        <v>0</v>
      </c>
      <c r="R218" s="145">
        <f t="shared" si="109"/>
        <v>0</v>
      </c>
      <c r="S218" s="139">
        <f t="shared" si="110"/>
        <v>0</v>
      </c>
      <c r="T218" s="146">
        <f t="shared" si="120"/>
        <v>3.5999999999999997E-2</v>
      </c>
      <c r="U218" s="144">
        <f t="shared" si="94"/>
        <v>130</v>
      </c>
      <c r="V218" s="144">
        <v>252</v>
      </c>
      <c r="W218" s="143">
        <f t="shared" si="111"/>
        <v>1.0184124109999999</v>
      </c>
      <c r="X218" s="139">
        <f t="shared" si="112"/>
        <v>18.791113410000001</v>
      </c>
      <c r="Y218" s="124">
        <f t="shared" si="113"/>
        <v>0</v>
      </c>
      <c r="Z218" s="147" t="s">
        <v>64</v>
      </c>
      <c r="AA218" s="141">
        <f t="shared" si="121"/>
        <v>44392</v>
      </c>
      <c r="AB218" s="4"/>
      <c r="AC218" s="41"/>
      <c r="AD218" s="150">
        <f>[2]Plan1!$A318</f>
        <v>46426</v>
      </c>
      <c r="AE218" s="32" t="str">
        <f>[2]Plan1!$C318</f>
        <v>Carnaval</v>
      </c>
      <c r="AG218" s="20"/>
      <c r="AH218" s="62">
        <f t="shared" si="102"/>
        <v>46706</v>
      </c>
      <c r="AI218" s="62">
        <f t="shared" si="98"/>
        <v>46703</v>
      </c>
      <c r="AJ218" s="62">
        <f t="shared" si="99"/>
        <v>46707</v>
      </c>
      <c r="AK218" s="62">
        <f t="shared" si="100"/>
        <v>46736</v>
      </c>
      <c r="AL218" s="20">
        <f t="shared" si="101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3"/>
      <c r="BB218" s="1"/>
      <c r="BC218" s="1"/>
      <c r="BD218" s="1"/>
      <c r="BE218" s="1"/>
      <c r="BF218" s="1"/>
      <c r="BG218" s="1"/>
      <c r="BH218" s="1"/>
      <c r="BI218" s="1"/>
      <c r="BJ218" s="1"/>
      <c r="BK218" s="4"/>
      <c r="BM218" s="45"/>
      <c r="BN218" s="24"/>
    </row>
    <row r="219" spans="1:66" x14ac:dyDescent="0.15">
      <c r="A219" s="138">
        <f t="shared" si="114"/>
        <v>43870</v>
      </c>
      <c r="B219" s="148">
        <f t="shared" si="103"/>
        <v>1039.3588934100001</v>
      </c>
      <c r="C219" s="139">
        <f t="shared" si="115"/>
        <v>1000</v>
      </c>
      <c r="D219" s="140">
        <f t="shared" si="116"/>
        <v>5320.25</v>
      </c>
      <c r="E219" s="124">
        <f>IF(K219=1,VLOOKUP(A218,[1]Plan1!$BO$80:$BQ$314,3),E218)</f>
        <v>5331.42</v>
      </c>
      <c r="F219" s="141">
        <f t="shared" si="117"/>
        <v>43846</v>
      </c>
      <c r="G219" s="142">
        <f t="shared" si="104"/>
        <v>2.099525398242541E-3</v>
      </c>
      <c r="H219" s="141">
        <f t="shared" si="118"/>
        <v>43878</v>
      </c>
      <c r="I219" s="141">
        <f t="shared" si="105"/>
        <v>43878</v>
      </c>
      <c r="J219" s="125">
        <f t="shared" si="119"/>
        <v>23</v>
      </c>
      <c r="K219" s="125">
        <f t="shared" si="96"/>
        <v>18</v>
      </c>
      <c r="L219" s="139">
        <f t="shared" si="106"/>
        <v>1.0016427299999999</v>
      </c>
      <c r="M219" s="143">
        <f t="shared" si="97"/>
        <v>1.01150052</v>
      </c>
      <c r="N219" s="143">
        <f t="shared" si="93"/>
        <v>1.0188940166133884</v>
      </c>
      <c r="O219" s="139">
        <f t="shared" si="95"/>
        <v>1.0205677799999999</v>
      </c>
      <c r="P219" s="139">
        <f t="shared" si="107"/>
        <v>1020.56778</v>
      </c>
      <c r="Q219" s="144">
        <f t="shared" si="108"/>
        <v>0</v>
      </c>
      <c r="R219" s="145">
        <f t="shared" si="109"/>
        <v>0</v>
      </c>
      <c r="S219" s="139">
        <f t="shared" si="110"/>
        <v>0</v>
      </c>
      <c r="T219" s="146">
        <f t="shared" si="120"/>
        <v>3.5999999999999997E-2</v>
      </c>
      <c r="U219" s="144">
        <f t="shared" si="94"/>
        <v>130</v>
      </c>
      <c r="V219" s="144">
        <v>252</v>
      </c>
      <c r="W219" s="143">
        <f t="shared" si="111"/>
        <v>1.0184124109999999</v>
      </c>
      <c r="X219" s="139">
        <f t="shared" si="112"/>
        <v>18.791113410000001</v>
      </c>
      <c r="Y219" s="124">
        <f t="shared" si="113"/>
        <v>0</v>
      </c>
      <c r="Z219" s="147" t="s">
        <v>64</v>
      </c>
      <c r="AA219" s="141">
        <f t="shared" si="121"/>
        <v>44392</v>
      </c>
      <c r="AB219" s="4"/>
      <c r="AC219" s="41"/>
      <c r="AD219" s="150">
        <f>[2]Plan1!$A319</f>
        <v>46427</v>
      </c>
      <c r="AE219" s="32" t="str">
        <f>[2]Plan1!$C319</f>
        <v>Carnaval</v>
      </c>
      <c r="AG219" s="20"/>
      <c r="AH219" s="62">
        <f t="shared" si="102"/>
        <v>46736</v>
      </c>
      <c r="AI219" s="62">
        <f t="shared" si="98"/>
        <v>46735</v>
      </c>
      <c r="AJ219" s="62">
        <f t="shared" si="99"/>
        <v>46736</v>
      </c>
      <c r="AK219" s="62">
        <f t="shared" si="100"/>
        <v>46769</v>
      </c>
      <c r="AL219" s="20">
        <f t="shared" si="101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3"/>
      <c r="BB219" s="1"/>
      <c r="BC219" s="1"/>
      <c r="BD219" s="1"/>
      <c r="BE219" s="1"/>
      <c r="BF219" s="1"/>
      <c r="BG219" s="1"/>
      <c r="BH219" s="1"/>
      <c r="BI219" s="1"/>
      <c r="BJ219" s="1"/>
      <c r="BK219" s="4"/>
      <c r="BM219" s="45"/>
      <c r="BN219" s="24"/>
    </row>
    <row r="220" spans="1:66" x14ac:dyDescent="0.15">
      <c r="A220" s="138">
        <f t="shared" si="114"/>
        <v>43871</v>
      </c>
      <c r="B220" s="148">
        <f t="shared" si="103"/>
        <v>1039.3588934100001</v>
      </c>
      <c r="C220" s="139">
        <f t="shared" si="115"/>
        <v>1000</v>
      </c>
      <c r="D220" s="140">
        <f t="shared" si="116"/>
        <v>5320.25</v>
      </c>
      <c r="E220" s="124">
        <f>IF(K220=1,VLOOKUP(A219,[1]Plan1!$BO$80:$BQ$314,3),E219)</f>
        <v>5331.42</v>
      </c>
      <c r="F220" s="141">
        <f t="shared" si="117"/>
        <v>43846</v>
      </c>
      <c r="G220" s="142">
        <f t="shared" si="104"/>
        <v>2.099525398242541E-3</v>
      </c>
      <c r="H220" s="141">
        <f t="shared" si="118"/>
        <v>43878</v>
      </c>
      <c r="I220" s="141">
        <f t="shared" si="105"/>
        <v>43878</v>
      </c>
      <c r="J220" s="125">
        <f t="shared" si="119"/>
        <v>23</v>
      </c>
      <c r="K220" s="125">
        <f t="shared" si="96"/>
        <v>18</v>
      </c>
      <c r="L220" s="139">
        <f t="shared" si="106"/>
        <v>1.0016427299999999</v>
      </c>
      <c r="M220" s="143">
        <f t="shared" si="97"/>
        <v>1.01150052</v>
      </c>
      <c r="N220" s="143">
        <f t="shared" si="93"/>
        <v>1.0188940166133884</v>
      </c>
      <c r="O220" s="139">
        <f t="shared" si="95"/>
        <v>1.0205677799999999</v>
      </c>
      <c r="P220" s="139">
        <f t="shared" si="107"/>
        <v>1020.56778</v>
      </c>
      <c r="Q220" s="144">
        <f t="shared" si="108"/>
        <v>0</v>
      </c>
      <c r="R220" s="145">
        <f t="shared" si="109"/>
        <v>0</v>
      </c>
      <c r="S220" s="139">
        <f t="shared" si="110"/>
        <v>0</v>
      </c>
      <c r="T220" s="146">
        <f t="shared" si="120"/>
        <v>3.5999999999999997E-2</v>
      </c>
      <c r="U220" s="144">
        <f t="shared" si="94"/>
        <v>130</v>
      </c>
      <c r="V220" s="144">
        <v>252</v>
      </c>
      <c r="W220" s="143">
        <f t="shared" si="111"/>
        <v>1.0184124109999999</v>
      </c>
      <c r="X220" s="139">
        <f t="shared" si="112"/>
        <v>18.791113410000001</v>
      </c>
      <c r="Y220" s="124">
        <f t="shared" si="113"/>
        <v>0</v>
      </c>
      <c r="Z220" s="147" t="s">
        <v>64</v>
      </c>
      <c r="AA220" s="141">
        <f t="shared" si="121"/>
        <v>44392</v>
      </c>
      <c r="AB220" s="4"/>
      <c r="AC220" s="41"/>
      <c r="AD220" s="150">
        <f>[2]Plan1!$A320</f>
        <v>46472</v>
      </c>
      <c r="AE220" s="32" t="str">
        <f>[2]Plan1!$C320</f>
        <v>Paixão de Cristo</v>
      </c>
      <c r="AG220" s="20"/>
      <c r="AH220" s="62">
        <f t="shared" si="102"/>
        <v>46767</v>
      </c>
      <c r="AI220" s="62">
        <f t="shared" si="98"/>
        <v>46766</v>
      </c>
      <c r="AJ220" s="62">
        <f t="shared" si="99"/>
        <v>46769</v>
      </c>
      <c r="AK220" s="62">
        <f t="shared" si="100"/>
        <v>46798</v>
      </c>
      <c r="AL220" s="20">
        <f t="shared" si="101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3"/>
      <c r="BB220" s="1"/>
      <c r="BC220" s="1"/>
      <c r="BD220" s="1"/>
      <c r="BE220" s="1"/>
      <c r="BF220" s="1"/>
      <c r="BG220" s="1"/>
      <c r="BH220" s="1"/>
      <c r="BI220" s="1"/>
      <c r="BJ220" s="1"/>
      <c r="BK220" s="4"/>
      <c r="BM220" s="45"/>
      <c r="BN220" s="24"/>
    </row>
    <row r="221" spans="1:66" x14ac:dyDescent="0.15">
      <c r="A221" s="138">
        <f t="shared" si="114"/>
        <v>43872</v>
      </c>
      <c r="B221" s="148">
        <f t="shared" si="103"/>
        <v>1039.5995703199999</v>
      </c>
      <c r="C221" s="139">
        <f t="shared" si="115"/>
        <v>1000</v>
      </c>
      <c r="D221" s="140">
        <f t="shared" si="116"/>
        <v>5320.25</v>
      </c>
      <c r="E221" s="124">
        <f>IF(K221=1,VLOOKUP(A220,[1]Plan1!$BO$80:$BQ$314,3),E220)</f>
        <v>5331.42</v>
      </c>
      <c r="F221" s="141">
        <f t="shared" si="117"/>
        <v>43846</v>
      </c>
      <c r="G221" s="142">
        <f t="shared" si="104"/>
        <v>2.099525398242541E-3</v>
      </c>
      <c r="H221" s="141">
        <f t="shared" si="118"/>
        <v>43878</v>
      </c>
      <c r="I221" s="141">
        <f t="shared" si="105"/>
        <v>43878</v>
      </c>
      <c r="J221" s="125">
        <f t="shared" si="119"/>
        <v>23</v>
      </c>
      <c r="K221" s="125">
        <f t="shared" si="96"/>
        <v>19</v>
      </c>
      <c r="L221" s="139">
        <f t="shared" si="106"/>
        <v>1.0017340699999999</v>
      </c>
      <c r="M221" s="143">
        <f t="shared" si="97"/>
        <v>1.01150052</v>
      </c>
      <c r="N221" s="143">
        <f t="shared" si="93"/>
        <v>1.0188940166133884</v>
      </c>
      <c r="O221" s="139">
        <f t="shared" si="95"/>
        <v>1.0206608500000001</v>
      </c>
      <c r="P221" s="139">
        <f t="shared" si="107"/>
        <v>1020.66085</v>
      </c>
      <c r="Q221" s="144">
        <f t="shared" si="108"/>
        <v>0</v>
      </c>
      <c r="R221" s="145">
        <f t="shared" si="109"/>
        <v>0</v>
      </c>
      <c r="S221" s="139">
        <f t="shared" si="110"/>
        <v>0</v>
      </c>
      <c r="T221" s="146">
        <f t="shared" si="120"/>
        <v>3.5999999999999997E-2</v>
      </c>
      <c r="U221" s="144">
        <f t="shared" si="94"/>
        <v>131</v>
      </c>
      <c r="V221" s="144">
        <v>252</v>
      </c>
      <c r="W221" s="143">
        <f t="shared" si="111"/>
        <v>1.0185553510000001</v>
      </c>
      <c r="X221" s="139">
        <f t="shared" si="112"/>
        <v>18.938720320000002</v>
      </c>
      <c r="Y221" s="124">
        <f t="shared" si="113"/>
        <v>0</v>
      </c>
      <c r="Z221" s="147" t="s">
        <v>64</v>
      </c>
      <c r="AA221" s="141">
        <f t="shared" si="121"/>
        <v>44392</v>
      </c>
      <c r="AB221" s="4"/>
      <c r="AC221" s="41"/>
      <c r="AD221" s="150">
        <f>[2]Plan1!$A321</f>
        <v>46498</v>
      </c>
      <c r="AE221" s="32" t="str">
        <f>[2]Plan1!$C321</f>
        <v>Tiradentes</v>
      </c>
      <c r="AG221" s="20"/>
      <c r="AH221" s="62">
        <f t="shared" si="102"/>
        <v>46798</v>
      </c>
      <c r="AI221" s="62">
        <f t="shared" si="98"/>
        <v>46797</v>
      </c>
      <c r="AJ221" s="62">
        <f t="shared" si="99"/>
        <v>46798</v>
      </c>
      <c r="AK221" s="62">
        <f t="shared" si="100"/>
        <v>46827</v>
      </c>
      <c r="AL221" s="20">
        <f t="shared" si="101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3"/>
      <c r="BB221" s="1"/>
      <c r="BC221" s="1"/>
      <c r="BD221" s="1"/>
      <c r="BE221" s="1"/>
      <c r="BF221" s="1"/>
      <c r="BG221" s="1"/>
      <c r="BH221" s="1"/>
      <c r="BI221" s="1"/>
      <c r="BJ221" s="1"/>
      <c r="BK221" s="4"/>
      <c r="BM221" s="45"/>
      <c r="BN221" s="24"/>
    </row>
    <row r="222" spans="1:66" x14ac:dyDescent="0.15">
      <c r="A222" s="138">
        <f t="shared" si="114"/>
        <v>43873</v>
      </c>
      <c r="B222" s="148">
        <f t="shared" si="103"/>
        <v>1039.8402942499999</v>
      </c>
      <c r="C222" s="139">
        <f t="shared" si="115"/>
        <v>1000</v>
      </c>
      <c r="D222" s="140">
        <f t="shared" si="116"/>
        <v>5320.25</v>
      </c>
      <c r="E222" s="124">
        <f>IF(K222=1,VLOOKUP(A221,[1]Plan1!$BO$80:$BQ$314,3),E221)</f>
        <v>5331.42</v>
      </c>
      <c r="F222" s="141">
        <f t="shared" si="117"/>
        <v>43846</v>
      </c>
      <c r="G222" s="142">
        <f t="shared" si="104"/>
        <v>2.099525398242541E-3</v>
      </c>
      <c r="H222" s="141">
        <f t="shared" si="118"/>
        <v>43878</v>
      </c>
      <c r="I222" s="141">
        <f t="shared" si="105"/>
        <v>43878</v>
      </c>
      <c r="J222" s="125">
        <f t="shared" si="119"/>
        <v>23</v>
      </c>
      <c r="K222" s="125">
        <f t="shared" si="96"/>
        <v>20</v>
      </c>
      <c r="L222" s="139">
        <f t="shared" si="106"/>
        <v>1.0018254200000001</v>
      </c>
      <c r="M222" s="143">
        <f t="shared" si="97"/>
        <v>1.01150052</v>
      </c>
      <c r="N222" s="143">
        <f t="shared" si="93"/>
        <v>1.0188940166133884</v>
      </c>
      <c r="O222" s="139">
        <f t="shared" si="95"/>
        <v>1.02075392</v>
      </c>
      <c r="P222" s="139">
        <f t="shared" si="107"/>
        <v>1020.75392</v>
      </c>
      <c r="Q222" s="144">
        <f t="shared" si="108"/>
        <v>0</v>
      </c>
      <c r="R222" s="145">
        <f t="shared" si="109"/>
        <v>0</v>
      </c>
      <c r="S222" s="139">
        <f t="shared" si="110"/>
        <v>0</v>
      </c>
      <c r="T222" s="146">
        <f t="shared" si="120"/>
        <v>3.5999999999999997E-2</v>
      </c>
      <c r="U222" s="144">
        <f t="shared" si="94"/>
        <v>132</v>
      </c>
      <c r="V222" s="144">
        <v>252</v>
      </c>
      <c r="W222" s="143">
        <f t="shared" si="111"/>
        <v>1.0186983110000001</v>
      </c>
      <c r="X222" s="139">
        <f t="shared" si="112"/>
        <v>19.086374249999999</v>
      </c>
      <c r="Y222" s="124">
        <f t="shared" si="113"/>
        <v>0</v>
      </c>
      <c r="Z222" s="147" t="s">
        <v>64</v>
      </c>
      <c r="AA222" s="141">
        <f t="shared" si="121"/>
        <v>44392</v>
      </c>
      <c r="AB222" s="4"/>
      <c r="AC222" s="41"/>
      <c r="AD222" s="150">
        <f>[2]Plan1!$A322</f>
        <v>46508</v>
      </c>
      <c r="AE222" s="32" t="str">
        <f>[2]Plan1!$C322</f>
        <v>Dia do Trabalho</v>
      </c>
      <c r="AG222" s="20"/>
      <c r="AH222" s="62">
        <f t="shared" si="102"/>
        <v>46827</v>
      </c>
      <c r="AI222" s="62">
        <f t="shared" si="98"/>
        <v>46826</v>
      </c>
      <c r="AJ222" s="62">
        <f t="shared" si="99"/>
        <v>46827</v>
      </c>
      <c r="AK222" s="62">
        <f t="shared" si="100"/>
        <v>46860</v>
      </c>
      <c r="AL222" s="20">
        <f t="shared" si="101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3"/>
      <c r="BB222" s="1"/>
      <c r="BC222" s="1"/>
      <c r="BD222" s="1"/>
      <c r="BE222" s="1"/>
      <c r="BF222" s="1"/>
      <c r="BG222" s="1"/>
      <c r="BH222" s="1"/>
      <c r="BI222" s="1"/>
      <c r="BJ222" s="1"/>
      <c r="BK222" s="4"/>
      <c r="BM222" s="45"/>
      <c r="BN222" s="24"/>
    </row>
    <row r="223" spans="1:66" x14ac:dyDescent="0.15">
      <c r="A223" s="138">
        <f t="shared" si="114"/>
        <v>43874</v>
      </c>
      <c r="B223" s="148">
        <f t="shared" si="103"/>
        <v>1040.08108558</v>
      </c>
      <c r="C223" s="139">
        <f t="shared" si="115"/>
        <v>1000</v>
      </c>
      <c r="D223" s="140">
        <f t="shared" si="116"/>
        <v>5320.25</v>
      </c>
      <c r="E223" s="124">
        <f>IF(K223=1,VLOOKUP(A222,[1]Plan1!$BO$80:$BQ$314,3),E222)</f>
        <v>5331.42</v>
      </c>
      <c r="F223" s="141">
        <f t="shared" si="117"/>
        <v>43846</v>
      </c>
      <c r="G223" s="142">
        <f t="shared" si="104"/>
        <v>2.099525398242541E-3</v>
      </c>
      <c r="H223" s="141">
        <f t="shared" si="118"/>
        <v>43878</v>
      </c>
      <c r="I223" s="141">
        <f t="shared" si="105"/>
        <v>43878</v>
      </c>
      <c r="J223" s="125">
        <f t="shared" si="119"/>
        <v>23</v>
      </c>
      <c r="K223" s="125">
        <f t="shared" si="96"/>
        <v>21</v>
      </c>
      <c r="L223" s="139">
        <f t="shared" si="106"/>
        <v>1.00191678</v>
      </c>
      <c r="M223" s="143">
        <f t="shared" si="97"/>
        <v>1.01150052</v>
      </c>
      <c r="N223" s="143">
        <f t="shared" ref="N223:N286" si="122">IF(I223&gt;I222,N222*M223,N222)</f>
        <v>1.0188940166133884</v>
      </c>
      <c r="O223" s="139">
        <f t="shared" si="95"/>
        <v>1.02084701</v>
      </c>
      <c r="P223" s="139">
        <f t="shared" si="107"/>
        <v>1020.84701</v>
      </c>
      <c r="Q223" s="144">
        <f t="shared" si="108"/>
        <v>0</v>
      </c>
      <c r="R223" s="145">
        <f t="shared" si="109"/>
        <v>0</v>
      </c>
      <c r="S223" s="139">
        <f t="shared" si="110"/>
        <v>0</v>
      </c>
      <c r="T223" s="146">
        <f t="shared" si="120"/>
        <v>3.5999999999999997E-2</v>
      </c>
      <c r="U223" s="144">
        <f t="shared" si="94"/>
        <v>133</v>
      </c>
      <c r="V223" s="144">
        <v>252</v>
      </c>
      <c r="W223" s="143">
        <f t="shared" si="111"/>
        <v>1.018841291</v>
      </c>
      <c r="X223" s="139">
        <f t="shared" si="112"/>
        <v>19.234075579999999</v>
      </c>
      <c r="Y223" s="124">
        <f t="shared" si="113"/>
        <v>0</v>
      </c>
      <c r="Z223" s="147" t="s">
        <v>64</v>
      </c>
      <c r="AA223" s="141">
        <f t="shared" si="121"/>
        <v>44392</v>
      </c>
      <c r="AB223" s="4"/>
      <c r="AC223" s="41"/>
      <c r="AD223" s="150">
        <f>[2]Plan1!$A323</f>
        <v>46534</v>
      </c>
      <c r="AE223" s="32" t="str">
        <f>[2]Plan1!$C323</f>
        <v>Corpus Christi</v>
      </c>
      <c r="AG223" s="20"/>
      <c r="AH223" s="62">
        <f t="shared" si="102"/>
        <v>46858</v>
      </c>
      <c r="AI223" s="62">
        <f t="shared" si="98"/>
        <v>46856</v>
      </c>
      <c r="AJ223" s="62">
        <f t="shared" si="99"/>
        <v>46860</v>
      </c>
      <c r="AK223" s="62">
        <f t="shared" si="100"/>
        <v>46888</v>
      </c>
      <c r="AL223" s="20">
        <f t="shared" si="101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3"/>
      <c r="BB223" s="1"/>
      <c r="BC223" s="1"/>
      <c r="BD223" s="1"/>
      <c r="BE223" s="1"/>
      <c r="BF223" s="1"/>
      <c r="BG223" s="1"/>
      <c r="BH223" s="1"/>
      <c r="BI223" s="1"/>
      <c r="BJ223" s="1"/>
      <c r="BK223" s="4"/>
      <c r="BM223" s="45"/>
      <c r="BN223" s="24"/>
    </row>
    <row r="224" spans="1:66" x14ac:dyDescent="0.15">
      <c r="A224" s="138">
        <f t="shared" si="114"/>
        <v>43875</v>
      </c>
      <c r="B224" s="148">
        <f t="shared" si="103"/>
        <v>1040.3219239499999</v>
      </c>
      <c r="C224" s="139">
        <f t="shared" si="115"/>
        <v>1000</v>
      </c>
      <c r="D224" s="140">
        <f t="shared" si="116"/>
        <v>5320.25</v>
      </c>
      <c r="E224" s="124">
        <f>IF(K224=1,VLOOKUP(A223,[1]Plan1!$BO$80:$BQ$314,3),E223)</f>
        <v>5331.42</v>
      </c>
      <c r="F224" s="141">
        <f t="shared" si="117"/>
        <v>43846</v>
      </c>
      <c r="G224" s="142">
        <f t="shared" si="104"/>
        <v>2.099525398242541E-3</v>
      </c>
      <c r="H224" s="141">
        <f t="shared" si="118"/>
        <v>43878</v>
      </c>
      <c r="I224" s="141">
        <f t="shared" si="105"/>
        <v>43878</v>
      </c>
      <c r="J224" s="125">
        <f t="shared" si="119"/>
        <v>23</v>
      </c>
      <c r="K224" s="125">
        <f t="shared" si="96"/>
        <v>22</v>
      </c>
      <c r="L224" s="139">
        <f t="shared" si="106"/>
        <v>1.00200815</v>
      </c>
      <c r="M224" s="143">
        <f t="shared" si="97"/>
        <v>1.01150052</v>
      </c>
      <c r="N224" s="143">
        <f t="shared" si="122"/>
        <v>1.0188940166133884</v>
      </c>
      <c r="O224" s="139">
        <f t="shared" si="95"/>
        <v>1.0209401</v>
      </c>
      <c r="P224" s="139">
        <f t="shared" si="107"/>
        <v>1020.9401</v>
      </c>
      <c r="Q224" s="144">
        <f t="shared" si="108"/>
        <v>0</v>
      </c>
      <c r="R224" s="145">
        <f t="shared" si="109"/>
        <v>0</v>
      </c>
      <c r="S224" s="139">
        <f t="shared" si="110"/>
        <v>0</v>
      </c>
      <c r="T224" s="146">
        <f t="shared" si="120"/>
        <v>3.5999999999999997E-2</v>
      </c>
      <c r="U224" s="144">
        <f t="shared" si="94"/>
        <v>134</v>
      </c>
      <c r="V224" s="144">
        <v>252</v>
      </c>
      <c r="W224" s="143">
        <f t="shared" si="111"/>
        <v>1.018984291</v>
      </c>
      <c r="X224" s="139">
        <f t="shared" si="112"/>
        <v>19.381823950000001</v>
      </c>
      <c r="Y224" s="124">
        <f t="shared" si="113"/>
        <v>0</v>
      </c>
      <c r="Z224" s="147" t="s">
        <v>64</v>
      </c>
      <c r="AA224" s="141">
        <f t="shared" si="121"/>
        <v>44392</v>
      </c>
      <c r="AB224" s="4"/>
      <c r="AC224" s="41"/>
      <c r="AD224" s="150">
        <f>[2]Plan1!$A324</f>
        <v>46637</v>
      </c>
      <c r="AE224" s="32" t="str">
        <f>[2]Plan1!$C324</f>
        <v>Independência do Brasil</v>
      </c>
      <c r="AG224" s="20"/>
      <c r="AH224" s="62">
        <f t="shared" si="102"/>
        <v>46888</v>
      </c>
      <c r="AI224" s="62">
        <f t="shared" si="98"/>
        <v>46885</v>
      </c>
      <c r="AJ224" s="62">
        <f t="shared" si="99"/>
        <v>46888</v>
      </c>
      <c r="AK224" s="62">
        <f t="shared" si="100"/>
        <v>46920</v>
      </c>
      <c r="AL224" s="20">
        <f t="shared" si="101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3"/>
      <c r="BB224" s="1"/>
      <c r="BC224" s="1"/>
      <c r="BD224" s="1"/>
      <c r="BE224" s="1"/>
      <c r="BF224" s="1"/>
      <c r="BG224" s="1"/>
      <c r="BH224" s="1"/>
      <c r="BI224" s="1"/>
      <c r="BJ224" s="1"/>
      <c r="BK224" s="4"/>
    </row>
    <row r="225" spans="1:63" x14ac:dyDescent="0.15">
      <c r="A225" s="138">
        <f t="shared" si="114"/>
        <v>43876</v>
      </c>
      <c r="B225" s="148">
        <f t="shared" si="103"/>
        <v>1040.56282057</v>
      </c>
      <c r="C225" s="139">
        <f t="shared" si="115"/>
        <v>1000</v>
      </c>
      <c r="D225" s="140">
        <f t="shared" si="116"/>
        <v>5320.25</v>
      </c>
      <c r="E225" s="124">
        <f>IF(K225=1,VLOOKUP(A224,[1]Plan1!$BO$80:$BQ$314,3),E224)</f>
        <v>5331.42</v>
      </c>
      <c r="F225" s="141">
        <f t="shared" si="117"/>
        <v>43846</v>
      </c>
      <c r="G225" s="142">
        <f t="shared" si="104"/>
        <v>2.099525398242541E-3</v>
      </c>
      <c r="H225" s="141">
        <f t="shared" si="118"/>
        <v>43906</v>
      </c>
      <c r="I225" s="141">
        <f t="shared" si="105"/>
        <v>43878</v>
      </c>
      <c r="J225" s="125">
        <f t="shared" si="119"/>
        <v>23</v>
      </c>
      <c r="K225" s="125">
        <f t="shared" si="96"/>
        <v>23</v>
      </c>
      <c r="L225" s="139">
        <f t="shared" si="106"/>
        <v>1.00209952</v>
      </c>
      <c r="M225" s="143">
        <f t="shared" si="97"/>
        <v>1.01150052</v>
      </c>
      <c r="N225" s="143">
        <f t="shared" si="122"/>
        <v>1.0188940166133884</v>
      </c>
      <c r="O225" s="139">
        <f t="shared" si="95"/>
        <v>1.0210332</v>
      </c>
      <c r="P225" s="139">
        <f t="shared" si="107"/>
        <v>1021.0332</v>
      </c>
      <c r="Q225" s="144">
        <f t="shared" si="108"/>
        <v>0</v>
      </c>
      <c r="R225" s="145">
        <f t="shared" si="109"/>
        <v>0</v>
      </c>
      <c r="S225" s="139">
        <f t="shared" si="110"/>
        <v>0</v>
      </c>
      <c r="T225" s="146">
        <f t="shared" si="120"/>
        <v>3.5999999999999997E-2</v>
      </c>
      <c r="U225" s="144">
        <f t="shared" si="94"/>
        <v>135</v>
      </c>
      <c r="V225" s="144">
        <v>252</v>
      </c>
      <c r="W225" s="143">
        <f t="shared" si="111"/>
        <v>1.019127312</v>
      </c>
      <c r="X225" s="139">
        <f t="shared" si="112"/>
        <v>19.529620569999999</v>
      </c>
      <c r="Y225" s="124">
        <f t="shared" si="113"/>
        <v>0</v>
      </c>
      <c r="Z225" s="147" t="s">
        <v>64</v>
      </c>
      <c r="AA225" s="141">
        <f t="shared" si="121"/>
        <v>44392</v>
      </c>
      <c r="AB225" s="4"/>
      <c r="AC225" s="41"/>
      <c r="AD225" s="150">
        <f>[2]Plan1!$A325</f>
        <v>46672</v>
      </c>
      <c r="AE225" s="32" t="str">
        <f>[2]Plan1!$C325</f>
        <v>Nossa Sr.a Aparecida - Padroeira do Brasil</v>
      </c>
      <c r="AG225" s="20"/>
      <c r="AH225" s="62">
        <f t="shared" si="102"/>
        <v>46919</v>
      </c>
      <c r="AI225" s="62">
        <f t="shared" si="98"/>
        <v>46918</v>
      </c>
      <c r="AJ225" s="62">
        <f t="shared" si="99"/>
        <v>46920</v>
      </c>
      <c r="AK225" s="62">
        <f t="shared" si="100"/>
        <v>46951</v>
      </c>
      <c r="AL225" s="20">
        <f t="shared" si="101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3"/>
      <c r="BB225" s="1"/>
      <c r="BC225" s="1"/>
      <c r="BD225" s="1"/>
      <c r="BE225" s="1"/>
      <c r="BF225" s="1"/>
      <c r="BG225" s="1"/>
      <c r="BH225" s="1"/>
      <c r="BI225" s="1"/>
      <c r="BJ225" s="1"/>
      <c r="BK225" s="4"/>
    </row>
    <row r="226" spans="1:63" x14ac:dyDescent="0.15">
      <c r="A226" s="138">
        <f t="shared" si="114"/>
        <v>43877</v>
      </c>
      <c r="B226" s="148">
        <f t="shared" si="103"/>
        <v>1040.56282057</v>
      </c>
      <c r="C226" s="139">
        <f t="shared" si="115"/>
        <v>1000</v>
      </c>
      <c r="D226" s="140">
        <f t="shared" si="116"/>
        <v>5320.25</v>
      </c>
      <c r="E226" s="124">
        <f>IF(K226=1,VLOOKUP(A225,[1]Plan1!$BO$80:$BQ$314,3),E225)</f>
        <v>5331.42</v>
      </c>
      <c r="F226" s="141">
        <f t="shared" si="117"/>
        <v>43846</v>
      </c>
      <c r="G226" s="142">
        <f t="shared" si="104"/>
        <v>2.099525398242541E-3</v>
      </c>
      <c r="H226" s="141">
        <f t="shared" si="118"/>
        <v>43906</v>
      </c>
      <c r="I226" s="141">
        <f t="shared" si="105"/>
        <v>43878</v>
      </c>
      <c r="J226" s="125">
        <f t="shared" si="119"/>
        <v>23</v>
      </c>
      <c r="K226" s="125">
        <f t="shared" si="96"/>
        <v>23</v>
      </c>
      <c r="L226" s="139">
        <f t="shared" si="106"/>
        <v>1.00209952</v>
      </c>
      <c r="M226" s="143">
        <f t="shared" si="97"/>
        <v>1.01150052</v>
      </c>
      <c r="N226" s="143">
        <f t="shared" si="122"/>
        <v>1.0188940166133884</v>
      </c>
      <c r="O226" s="139">
        <f t="shared" si="95"/>
        <v>1.0210332</v>
      </c>
      <c r="P226" s="139">
        <f t="shared" si="107"/>
        <v>1021.0332</v>
      </c>
      <c r="Q226" s="144">
        <f t="shared" si="108"/>
        <v>0</v>
      </c>
      <c r="R226" s="145">
        <f t="shared" si="109"/>
        <v>0</v>
      </c>
      <c r="S226" s="139">
        <f t="shared" si="110"/>
        <v>0</v>
      </c>
      <c r="T226" s="146">
        <f t="shared" si="120"/>
        <v>3.5999999999999997E-2</v>
      </c>
      <c r="U226" s="144">
        <f t="shared" si="94"/>
        <v>135</v>
      </c>
      <c r="V226" s="144">
        <v>252</v>
      </c>
      <c r="W226" s="143">
        <f t="shared" si="111"/>
        <v>1.019127312</v>
      </c>
      <c r="X226" s="139">
        <f t="shared" si="112"/>
        <v>19.529620569999999</v>
      </c>
      <c r="Y226" s="124">
        <f t="shared" si="113"/>
        <v>0</v>
      </c>
      <c r="Z226" s="147" t="s">
        <v>64</v>
      </c>
      <c r="AA226" s="141">
        <f t="shared" si="121"/>
        <v>44392</v>
      </c>
      <c r="AB226" s="4"/>
      <c r="AC226" s="41"/>
      <c r="AD226" s="150">
        <f>[2]Plan1!$A326</f>
        <v>46693</v>
      </c>
      <c r="AE226" s="32" t="str">
        <f>[2]Plan1!$C326</f>
        <v>Finados</v>
      </c>
      <c r="AG226" s="27"/>
      <c r="AH226" s="62">
        <f t="shared" si="102"/>
        <v>46949</v>
      </c>
      <c r="AI226" s="62">
        <f t="shared" si="98"/>
        <v>46948</v>
      </c>
      <c r="AJ226" s="62">
        <f t="shared" si="99"/>
        <v>46951</v>
      </c>
      <c r="AK226" s="62">
        <f t="shared" si="100"/>
        <v>46980</v>
      </c>
      <c r="AL226" s="20">
        <f t="shared" si="101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3"/>
      <c r="BB226" s="1"/>
      <c r="BC226" s="1"/>
      <c r="BD226" s="1"/>
      <c r="BE226" s="1"/>
      <c r="BF226" s="1"/>
      <c r="BG226" s="1"/>
      <c r="BH226" s="1"/>
      <c r="BI226" s="1"/>
      <c r="BJ226" s="1"/>
      <c r="BK226" s="4"/>
    </row>
    <row r="227" spans="1:63" x14ac:dyDescent="0.15">
      <c r="A227" s="138">
        <f t="shared" si="114"/>
        <v>43878</v>
      </c>
      <c r="B227" s="148">
        <f t="shared" si="103"/>
        <v>1040.56282057</v>
      </c>
      <c r="C227" s="139">
        <f t="shared" si="115"/>
        <v>1000</v>
      </c>
      <c r="D227" s="140">
        <f t="shared" si="116"/>
        <v>5320.25</v>
      </c>
      <c r="E227" s="124">
        <f>IF(K227=1,VLOOKUP(A226,[1]Plan1!$BO$80:$BQ$314,3),E226)</f>
        <v>5331.42</v>
      </c>
      <c r="F227" s="141">
        <f t="shared" si="117"/>
        <v>43846</v>
      </c>
      <c r="G227" s="142">
        <f t="shared" si="104"/>
        <v>2.099525398242541E-3</v>
      </c>
      <c r="H227" s="141">
        <f t="shared" si="118"/>
        <v>43906</v>
      </c>
      <c r="I227" s="141">
        <f t="shared" si="105"/>
        <v>43878</v>
      </c>
      <c r="J227" s="125">
        <f t="shared" si="119"/>
        <v>23</v>
      </c>
      <c r="K227" s="125">
        <f t="shared" si="96"/>
        <v>23</v>
      </c>
      <c r="L227" s="139">
        <f t="shared" si="106"/>
        <v>1.00209952</v>
      </c>
      <c r="M227" s="143">
        <f t="shared" si="97"/>
        <v>1.01150052</v>
      </c>
      <c r="N227" s="143">
        <f t="shared" si="122"/>
        <v>1.0188940166133884</v>
      </c>
      <c r="O227" s="139">
        <f t="shared" si="95"/>
        <v>1.0210332</v>
      </c>
      <c r="P227" s="139">
        <f t="shared" si="107"/>
        <v>1021.0332</v>
      </c>
      <c r="Q227" s="144">
        <f t="shared" si="108"/>
        <v>0</v>
      </c>
      <c r="R227" s="145">
        <f t="shared" si="109"/>
        <v>0</v>
      </c>
      <c r="S227" s="139">
        <f t="shared" si="110"/>
        <v>0</v>
      </c>
      <c r="T227" s="146">
        <f t="shared" si="120"/>
        <v>3.5999999999999997E-2</v>
      </c>
      <c r="U227" s="144">
        <f t="shared" si="94"/>
        <v>135</v>
      </c>
      <c r="V227" s="144">
        <v>252</v>
      </c>
      <c r="W227" s="143">
        <f t="shared" si="111"/>
        <v>1.019127312</v>
      </c>
      <c r="X227" s="139">
        <f t="shared" si="112"/>
        <v>19.529620569999999</v>
      </c>
      <c r="Y227" s="124">
        <f t="shared" si="113"/>
        <v>0</v>
      </c>
      <c r="Z227" s="147" t="s">
        <v>64</v>
      </c>
      <c r="AA227" s="141">
        <f t="shared" si="121"/>
        <v>44392</v>
      </c>
      <c r="AB227" s="4"/>
      <c r="AC227" s="41"/>
      <c r="AD227" s="150">
        <f>[2]Plan1!$A327</f>
        <v>46706</v>
      </c>
      <c r="AE227" s="32" t="str">
        <f>[2]Plan1!$C327</f>
        <v>Proclamação da República</v>
      </c>
      <c r="AG227" s="20"/>
      <c r="AH227" s="62">
        <f t="shared" si="102"/>
        <v>46980</v>
      </c>
      <c r="AI227" s="62">
        <f t="shared" si="98"/>
        <v>46979</v>
      </c>
      <c r="AJ227" s="62">
        <f t="shared" si="99"/>
        <v>46980</v>
      </c>
      <c r="AK227" s="62">
        <f t="shared" si="100"/>
        <v>47011</v>
      </c>
      <c r="AL227" s="20">
        <f t="shared" si="101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3"/>
      <c r="BB227" s="1"/>
      <c r="BC227" s="1"/>
      <c r="BD227" s="1"/>
      <c r="BE227" s="1"/>
      <c r="BF227" s="1"/>
      <c r="BG227" s="1"/>
      <c r="BH227" s="1"/>
      <c r="BI227" s="1"/>
      <c r="BJ227" s="1"/>
      <c r="BK227" s="4"/>
    </row>
    <row r="228" spans="1:63" x14ac:dyDescent="0.15">
      <c r="A228" s="138">
        <f t="shared" si="114"/>
        <v>43879</v>
      </c>
      <c r="B228" s="148">
        <f t="shared" si="103"/>
        <v>1040.853259</v>
      </c>
      <c r="C228" s="139">
        <f t="shared" si="115"/>
        <v>1000</v>
      </c>
      <c r="D228" s="140">
        <f t="shared" si="116"/>
        <v>5331.42</v>
      </c>
      <c r="E228" s="124">
        <f>IF(K228=1,VLOOKUP(A227,[1]Plan1!$BO$80:$BQ$314,3),E227)</f>
        <v>5344.75</v>
      </c>
      <c r="F228" s="141">
        <f t="shared" si="117"/>
        <v>43879</v>
      </c>
      <c r="G228" s="142">
        <f t="shared" si="104"/>
        <v>2.5002719725701894E-3</v>
      </c>
      <c r="H228" s="141">
        <f t="shared" si="118"/>
        <v>43906</v>
      </c>
      <c r="I228" s="141">
        <f t="shared" si="105"/>
        <v>43906</v>
      </c>
      <c r="J228" s="125">
        <f t="shared" si="119"/>
        <v>18</v>
      </c>
      <c r="K228" s="125">
        <f t="shared" si="96"/>
        <v>1</v>
      </c>
      <c r="L228" s="139">
        <f t="shared" si="106"/>
        <v>1.0001387399999999</v>
      </c>
      <c r="M228" s="143">
        <f t="shared" si="97"/>
        <v>1.00209952</v>
      </c>
      <c r="N228" s="143">
        <f t="shared" si="122"/>
        <v>1.0210332049791486</v>
      </c>
      <c r="O228" s="139">
        <f t="shared" si="95"/>
        <v>1.0211748599999999</v>
      </c>
      <c r="P228" s="139">
        <f t="shared" si="107"/>
        <v>1021.17486</v>
      </c>
      <c r="Q228" s="144">
        <f t="shared" si="108"/>
        <v>0</v>
      </c>
      <c r="R228" s="145">
        <f t="shared" si="109"/>
        <v>0</v>
      </c>
      <c r="S228" s="139">
        <f t="shared" si="110"/>
        <v>0</v>
      </c>
      <c r="T228" s="146">
        <f t="shared" si="120"/>
        <v>3.5999999999999997E-2</v>
      </c>
      <c r="U228" s="144">
        <f t="shared" si="94"/>
        <v>136</v>
      </c>
      <c r="V228" s="144">
        <v>252</v>
      </c>
      <c r="W228" s="143">
        <f t="shared" si="111"/>
        <v>1.0192703519999999</v>
      </c>
      <c r="X228" s="139">
        <f t="shared" si="112"/>
        <v>19.678398999999999</v>
      </c>
      <c r="Y228" s="124">
        <f t="shared" si="113"/>
        <v>0</v>
      </c>
      <c r="Z228" s="147" t="s">
        <v>64</v>
      </c>
      <c r="AA228" s="141">
        <f t="shared" si="121"/>
        <v>44392</v>
      </c>
      <c r="AB228" s="4"/>
      <c r="AC228" s="41"/>
      <c r="AD228" s="150">
        <f>[2]Plan1!$A328</f>
        <v>46711</v>
      </c>
      <c r="AE228" s="32" t="str">
        <f>[2]Plan1!$C328</f>
        <v>Dia Nacional de Zumbi e da Consciência Negra</v>
      </c>
      <c r="AG228" s="20"/>
      <c r="AH228" s="62">
        <f t="shared" si="102"/>
        <v>47011</v>
      </c>
      <c r="AI228" s="62">
        <f t="shared" si="98"/>
        <v>47010</v>
      </c>
      <c r="AJ228" s="62">
        <f t="shared" si="99"/>
        <v>47011</v>
      </c>
      <c r="AK228" s="62">
        <f t="shared" si="100"/>
        <v>47042</v>
      </c>
      <c r="AL228" s="20">
        <f t="shared" si="101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3"/>
      <c r="BB228" s="1"/>
      <c r="BC228" s="1"/>
      <c r="BD228" s="1"/>
      <c r="BE228" s="1"/>
      <c r="BF228" s="1"/>
      <c r="BG228" s="1"/>
      <c r="BH228" s="1"/>
      <c r="BI228" s="1"/>
      <c r="BJ228" s="1"/>
      <c r="BK228" s="4"/>
    </row>
    <row r="229" spans="1:63" x14ac:dyDescent="0.15">
      <c r="A229" s="138">
        <f t="shared" si="114"/>
        <v>43880</v>
      </c>
      <c r="B229" s="148">
        <f t="shared" si="103"/>
        <v>1041.14376857</v>
      </c>
      <c r="C229" s="139">
        <f t="shared" si="115"/>
        <v>1000</v>
      </c>
      <c r="D229" s="140">
        <f t="shared" si="116"/>
        <v>5331.42</v>
      </c>
      <c r="E229" s="124">
        <f>IF(K229=1,VLOOKUP(A228,[1]Plan1!$BO$80:$BQ$314,3),E228)</f>
        <v>5344.75</v>
      </c>
      <c r="F229" s="141">
        <f t="shared" si="117"/>
        <v>43879</v>
      </c>
      <c r="G229" s="142">
        <f t="shared" si="104"/>
        <v>2.5002719725701894E-3</v>
      </c>
      <c r="H229" s="141">
        <f t="shared" si="118"/>
        <v>43906</v>
      </c>
      <c r="I229" s="141">
        <f t="shared" si="105"/>
        <v>43906</v>
      </c>
      <c r="J229" s="125">
        <f t="shared" si="119"/>
        <v>18</v>
      </c>
      <c r="K229" s="125">
        <f t="shared" si="96"/>
        <v>2</v>
      </c>
      <c r="L229" s="139">
        <f t="shared" si="106"/>
        <v>1.00027749</v>
      </c>
      <c r="M229" s="143">
        <f t="shared" si="97"/>
        <v>1.00209952</v>
      </c>
      <c r="N229" s="143">
        <f t="shared" si="122"/>
        <v>1.0210332049791486</v>
      </c>
      <c r="O229" s="139">
        <f t="shared" si="95"/>
        <v>1.02131653</v>
      </c>
      <c r="P229" s="139">
        <f t="shared" si="107"/>
        <v>1021.3165299999999</v>
      </c>
      <c r="Q229" s="144">
        <f t="shared" si="108"/>
        <v>0</v>
      </c>
      <c r="R229" s="145">
        <f t="shared" si="109"/>
        <v>0</v>
      </c>
      <c r="S229" s="139">
        <f t="shared" si="110"/>
        <v>0</v>
      </c>
      <c r="T229" s="146">
        <f t="shared" si="120"/>
        <v>3.5999999999999997E-2</v>
      </c>
      <c r="U229" s="144">
        <f t="shared" ref="U229:U292" si="123">IF(Q228&gt;0,1,IF(K229=K228,U228,U228+1))</f>
        <v>137</v>
      </c>
      <c r="V229" s="144">
        <v>252</v>
      </c>
      <c r="W229" s="143">
        <f t="shared" si="111"/>
        <v>1.019413412</v>
      </c>
      <c r="X229" s="139">
        <f t="shared" si="112"/>
        <v>19.827238569999999</v>
      </c>
      <c r="Y229" s="124">
        <f t="shared" si="113"/>
        <v>0</v>
      </c>
      <c r="Z229" s="147" t="s">
        <v>64</v>
      </c>
      <c r="AA229" s="141">
        <f t="shared" si="121"/>
        <v>44392</v>
      </c>
      <c r="AB229" s="4"/>
      <c r="AC229" s="41"/>
      <c r="AD229" s="150">
        <f>[2]Plan1!$A329</f>
        <v>46746</v>
      </c>
      <c r="AE229" s="32" t="str">
        <f>[2]Plan1!$C329</f>
        <v>Natal</v>
      </c>
      <c r="AG229" s="20"/>
      <c r="AH229" s="62">
        <f t="shared" si="102"/>
        <v>47041</v>
      </c>
      <c r="AI229" s="62">
        <f t="shared" si="98"/>
        <v>47039</v>
      </c>
      <c r="AJ229" s="62">
        <f t="shared" si="99"/>
        <v>47042</v>
      </c>
      <c r="AK229" s="62">
        <f t="shared" si="100"/>
        <v>47073</v>
      </c>
      <c r="AL229" s="20">
        <f t="shared" si="101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3"/>
      <c r="BB229" s="1"/>
      <c r="BC229" s="1"/>
      <c r="BD229" s="1"/>
      <c r="BE229" s="1"/>
      <c r="BF229" s="1"/>
      <c r="BG229" s="1"/>
      <c r="BH229" s="1"/>
      <c r="BI229" s="1"/>
      <c r="BJ229" s="1"/>
      <c r="BK229" s="4"/>
    </row>
    <row r="230" spans="1:63" x14ac:dyDescent="0.15">
      <c r="A230" s="138">
        <f t="shared" si="114"/>
        <v>43881</v>
      </c>
      <c r="B230" s="148">
        <f t="shared" si="103"/>
        <v>1041.4343707200001</v>
      </c>
      <c r="C230" s="139">
        <f t="shared" si="115"/>
        <v>1000</v>
      </c>
      <c r="D230" s="140">
        <f t="shared" si="116"/>
        <v>5331.42</v>
      </c>
      <c r="E230" s="124">
        <f>IF(K230=1,VLOOKUP(A229,[1]Plan1!$BO$80:$BQ$314,3),E229)</f>
        <v>5344.75</v>
      </c>
      <c r="F230" s="141">
        <f t="shared" si="117"/>
        <v>43879</v>
      </c>
      <c r="G230" s="142">
        <f t="shared" si="104"/>
        <v>2.5002719725701894E-3</v>
      </c>
      <c r="H230" s="141">
        <f t="shared" si="118"/>
        <v>43906</v>
      </c>
      <c r="I230" s="141">
        <f t="shared" si="105"/>
        <v>43906</v>
      </c>
      <c r="J230" s="125">
        <f t="shared" si="119"/>
        <v>18</v>
      </c>
      <c r="K230" s="125">
        <f t="shared" si="96"/>
        <v>3</v>
      </c>
      <c r="L230" s="139">
        <f t="shared" si="106"/>
        <v>1.0004162700000001</v>
      </c>
      <c r="M230" s="143">
        <f t="shared" si="97"/>
        <v>1.00209952</v>
      </c>
      <c r="N230" s="143">
        <f t="shared" si="122"/>
        <v>1.0210332049791486</v>
      </c>
      <c r="O230" s="139">
        <f t="shared" si="95"/>
        <v>1.0214582299999999</v>
      </c>
      <c r="P230" s="139">
        <f t="shared" si="107"/>
        <v>1021.45823</v>
      </c>
      <c r="Q230" s="144">
        <f t="shared" si="108"/>
        <v>0</v>
      </c>
      <c r="R230" s="145">
        <f t="shared" si="109"/>
        <v>0</v>
      </c>
      <c r="S230" s="139">
        <f t="shared" si="110"/>
        <v>0</v>
      </c>
      <c r="T230" s="146">
        <f t="shared" si="120"/>
        <v>3.5999999999999997E-2</v>
      </c>
      <c r="U230" s="144">
        <f t="shared" si="123"/>
        <v>138</v>
      </c>
      <c r="V230" s="144">
        <v>252</v>
      </c>
      <c r="W230" s="143">
        <f t="shared" si="111"/>
        <v>1.0195564930000001</v>
      </c>
      <c r="X230" s="139">
        <f t="shared" si="112"/>
        <v>19.97614072</v>
      </c>
      <c r="Y230" s="124">
        <f t="shared" si="113"/>
        <v>0</v>
      </c>
      <c r="Z230" s="147" t="s">
        <v>64</v>
      </c>
      <c r="AA230" s="141">
        <f t="shared" si="121"/>
        <v>44392</v>
      </c>
      <c r="AB230" s="4"/>
      <c r="AC230" s="41"/>
      <c r="AD230" s="150">
        <f>[2]Plan1!$A330</f>
        <v>46753</v>
      </c>
      <c r="AE230" s="32" t="str">
        <f>[2]Plan1!$C330</f>
        <v>Confraternização Universal</v>
      </c>
      <c r="AG230" s="20"/>
      <c r="AH230" s="62">
        <f t="shared" si="102"/>
        <v>47072</v>
      </c>
      <c r="AI230" s="62">
        <f t="shared" si="98"/>
        <v>47071</v>
      </c>
      <c r="AJ230" s="62">
        <f t="shared" si="99"/>
        <v>47073</v>
      </c>
      <c r="AK230" s="62">
        <f t="shared" si="100"/>
        <v>47102</v>
      </c>
      <c r="AL230" s="20">
        <f t="shared" si="101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3"/>
      <c r="BB230" s="1"/>
      <c r="BC230" s="1"/>
      <c r="BD230" s="1"/>
      <c r="BE230" s="1"/>
      <c r="BF230" s="1"/>
      <c r="BG230" s="1"/>
      <c r="BH230" s="1"/>
      <c r="BI230" s="1"/>
      <c r="BJ230" s="1"/>
      <c r="BK230" s="4"/>
    </row>
    <row r="231" spans="1:63" x14ac:dyDescent="0.15">
      <c r="A231" s="138">
        <f t="shared" si="114"/>
        <v>43882</v>
      </c>
      <c r="B231" s="148">
        <f t="shared" si="103"/>
        <v>1041.7250430199999</v>
      </c>
      <c r="C231" s="139">
        <f t="shared" si="115"/>
        <v>1000</v>
      </c>
      <c r="D231" s="140">
        <f t="shared" si="116"/>
        <v>5331.42</v>
      </c>
      <c r="E231" s="124">
        <f>IF(K231=1,VLOOKUP(A230,[1]Plan1!$BO$80:$BQ$314,3),E230)</f>
        <v>5344.75</v>
      </c>
      <c r="F231" s="141">
        <f t="shared" si="117"/>
        <v>43879</v>
      </c>
      <c r="G231" s="142">
        <f t="shared" si="104"/>
        <v>2.5002719725701894E-3</v>
      </c>
      <c r="H231" s="141">
        <f t="shared" si="118"/>
        <v>43906</v>
      </c>
      <c r="I231" s="141">
        <f t="shared" si="105"/>
        <v>43906</v>
      </c>
      <c r="J231" s="125">
        <f t="shared" si="119"/>
        <v>18</v>
      </c>
      <c r="K231" s="125">
        <f t="shared" si="96"/>
        <v>4</v>
      </c>
      <c r="L231" s="139">
        <f t="shared" si="106"/>
        <v>1.0005550700000001</v>
      </c>
      <c r="M231" s="143">
        <f t="shared" si="97"/>
        <v>1.00209952</v>
      </c>
      <c r="N231" s="143">
        <f t="shared" si="122"/>
        <v>1.0210332049791486</v>
      </c>
      <c r="O231" s="139">
        <f t="shared" si="95"/>
        <v>1.02159994</v>
      </c>
      <c r="P231" s="139">
        <f t="shared" si="107"/>
        <v>1021.5999399999999</v>
      </c>
      <c r="Q231" s="144">
        <f t="shared" si="108"/>
        <v>0</v>
      </c>
      <c r="R231" s="145">
        <f t="shared" si="109"/>
        <v>0</v>
      </c>
      <c r="S231" s="139">
        <f t="shared" si="110"/>
        <v>0</v>
      </c>
      <c r="T231" s="146">
        <f t="shared" si="120"/>
        <v>3.5999999999999997E-2</v>
      </c>
      <c r="U231" s="144">
        <f t="shared" si="123"/>
        <v>139</v>
      </c>
      <c r="V231" s="144">
        <v>252</v>
      </c>
      <c r="W231" s="143">
        <f t="shared" si="111"/>
        <v>1.0196995929999999</v>
      </c>
      <c r="X231" s="139">
        <f t="shared" si="112"/>
        <v>20.125103020000001</v>
      </c>
      <c r="Y231" s="124">
        <f t="shared" si="113"/>
        <v>0</v>
      </c>
      <c r="Z231" s="147" t="s">
        <v>64</v>
      </c>
      <c r="AA231" s="141">
        <f t="shared" si="121"/>
        <v>44392</v>
      </c>
      <c r="AB231" s="4"/>
      <c r="AC231" s="41"/>
      <c r="AD231" s="150">
        <f>[2]Plan1!$A331</f>
        <v>46811</v>
      </c>
      <c r="AE231" s="32" t="str">
        <f>[2]Plan1!$C331</f>
        <v>Carnaval</v>
      </c>
      <c r="AG231" s="20"/>
      <c r="AH231" s="62">
        <f t="shared" si="102"/>
        <v>47102</v>
      </c>
      <c r="AI231" s="62">
        <f t="shared" si="98"/>
        <v>47101</v>
      </c>
      <c r="AJ231" s="62">
        <f t="shared" si="99"/>
        <v>47102</v>
      </c>
      <c r="AK231" s="62">
        <f t="shared" si="100"/>
        <v>47133</v>
      </c>
      <c r="AL231" s="20">
        <f t="shared" si="101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3"/>
      <c r="BB231" s="1"/>
      <c r="BC231" s="1"/>
      <c r="BD231" s="1"/>
      <c r="BE231" s="1"/>
      <c r="BF231" s="1"/>
      <c r="BG231" s="1"/>
      <c r="BH231" s="1"/>
      <c r="BI231" s="1"/>
      <c r="BJ231" s="1"/>
      <c r="BK231" s="4"/>
    </row>
    <row r="232" spans="1:63" x14ac:dyDescent="0.15">
      <c r="A232" s="138">
        <f t="shared" si="114"/>
        <v>43883</v>
      </c>
      <c r="B232" s="148">
        <f t="shared" si="103"/>
        <v>1042.0158079299999</v>
      </c>
      <c r="C232" s="139">
        <f t="shared" si="115"/>
        <v>1000</v>
      </c>
      <c r="D232" s="140">
        <f t="shared" si="116"/>
        <v>5331.42</v>
      </c>
      <c r="E232" s="124">
        <f>IF(K232=1,VLOOKUP(A231,[1]Plan1!$BO$80:$BQ$314,3),E231)</f>
        <v>5344.75</v>
      </c>
      <c r="F232" s="141">
        <f t="shared" si="117"/>
        <v>43879</v>
      </c>
      <c r="G232" s="142">
        <f t="shared" si="104"/>
        <v>2.5002719725701894E-3</v>
      </c>
      <c r="H232" s="141">
        <f t="shared" si="118"/>
        <v>43906</v>
      </c>
      <c r="I232" s="141">
        <f t="shared" si="105"/>
        <v>43906</v>
      </c>
      <c r="J232" s="125">
        <f t="shared" si="119"/>
        <v>18</v>
      </c>
      <c r="K232" s="125">
        <f t="shared" si="96"/>
        <v>5</v>
      </c>
      <c r="L232" s="139">
        <f t="shared" si="106"/>
        <v>1.00069389</v>
      </c>
      <c r="M232" s="143">
        <f t="shared" si="97"/>
        <v>1.00209952</v>
      </c>
      <c r="N232" s="143">
        <f t="shared" si="122"/>
        <v>1.0210332049791486</v>
      </c>
      <c r="O232" s="139">
        <f t="shared" si="95"/>
        <v>1.0217416800000001</v>
      </c>
      <c r="P232" s="139">
        <f t="shared" si="107"/>
        <v>1021.74168</v>
      </c>
      <c r="Q232" s="144">
        <f t="shared" si="108"/>
        <v>0</v>
      </c>
      <c r="R232" s="145">
        <f t="shared" si="109"/>
        <v>0</v>
      </c>
      <c r="S232" s="139">
        <f t="shared" si="110"/>
        <v>0</v>
      </c>
      <c r="T232" s="146">
        <f t="shared" si="120"/>
        <v>3.5999999999999997E-2</v>
      </c>
      <c r="U232" s="144">
        <f t="shared" si="123"/>
        <v>140</v>
      </c>
      <c r="V232" s="144">
        <v>252</v>
      </c>
      <c r="W232" s="143">
        <f t="shared" si="111"/>
        <v>1.0198427139999999</v>
      </c>
      <c r="X232" s="139">
        <f t="shared" si="112"/>
        <v>20.274127929999999</v>
      </c>
      <c r="Y232" s="124">
        <f t="shared" si="113"/>
        <v>0</v>
      </c>
      <c r="Z232" s="147" t="s">
        <v>64</v>
      </c>
      <c r="AA232" s="141">
        <f t="shared" si="121"/>
        <v>44392</v>
      </c>
      <c r="AB232" s="4"/>
      <c r="AC232" s="41"/>
      <c r="AD232" s="150">
        <f>[2]Plan1!$A332</f>
        <v>46812</v>
      </c>
      <c r="AE232" s="32" t="str">
        <f>[2]Plan1!$C332</f>
        <v>Carnaval</v>
      </c>
      <c r="AG232" s="20"/>
      <c r="AH232" s="62">
        <f t="shared" si="102"/>
        <v>47133</v>
      </c>
      <c r="AI232" s="62">
        <f t="shared" si="98"/>
        <v>47130</v>
      </c>
      <c r="AJ232" s="62">
        <f t="shared" si="99"/>
        <v>47133</v>
      </c>
      <c r="AK232" s="62">
        <f t="shared" si="100"/>
        <v>47164</v>
      </c>
      <c r="AL232" s="20">
        <f t="shared" si="101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3"/>
      <c r="BB232" s="1"/>
      <c r="BC232" s="1"/>
      <c r="BD232" s="1"/>
      <c r="BE232" s="1"/>
      <c r="BF232" s="1"/>
      <c r="BG232" s="1"/>
      <c r="BH232" s="1"/>
      <c r="BI232" s="1"/>
      <c r="BJ232" s="1"/>
      <c r="BK232" s="4"/>
    </row>
    <row r="233" spans="1:63" x14ac:dyDescent="0.15">
      <c r="A233" s="138">
        <f t="shared" si="114"/>
        <v>43884</v>
      </c>
      <c r="B233" s="148">
        <f t="shared" si="103"/>
        <v>1042.0158079299999</v>
      </c>
      <c r="C233" s="139">
        <f t="shared" si="115"/>
        <v>1000</v>
      </c>
      <c r="D233" s="140">
        <f t="shared" si="116"/>
        <v>5331.42</v>
      </c>
      <c r="E233" s="124">
        <f>IF(K233=1,VLOOKUP(A232,[1]Plan1!$BO$80:$BQ$314,3),E232)</f>
        <v>5344.75</v>
      </c>
      <c r="F233" s="141">
        <f t="shared" si="117"/>
        <v>43879</v>
      </c>
      <c r="G233" s="142">
        <f t="shared" si="104"/>
        <v>2.5002719725701894E-3</v>
      </c>
      <c r="H233" s="141">
        <f t="shared" si="118"/>
        <v>43906</v>
      </c>
      <c r="I233" s="141">
        <f t="shared" si="105"/>
        <v>43906</v>
      </c>
      <c r="J233" s="125">
        <f t="shared" si="119"/>
        <v>18</v>
      </c>
      <c r="K233" s="125">
        <f t="shared" si="96"/>
        <v>5</v>
      </c>
      <c r="L233" s="139">
        <f t="shared" si="106"/>
        <v>1.00069389</v>
      </c>
      <c r="M233" s="143">
        <f t="shared" si="97"/>
        <v>1.00209952</v>
      </c>
      <c r="N233" s="143">
        <f t="shared" si="122"/>
        <v>1.0210332049791486</v>
      </c>
      <c r="O233" s="139">
        <f t="shared" ref="O233:O296" si="124">TRUNC(TRUNC((L233*N233),15),8)</f>
        <v>1.0217416800000001</v>
      </c>
      <c r="P233" s="139">
        <f t="shared" si="107"/>
        <v>1021.74168</v>
      </c>
      <c r="Q233" s="144">
        <f t="shared" si="108"/>
        <v>0</v>
      </c>
      <c r="R233" s="145">
        <f t="shared" si="109"/>
        <v>0</v>
      </c>
      <c r="S233" s="139">
        <f t="shared" si="110"/>
        <v>0</v>
      </c>
      <c r="T233" s="146">
        <f t="shared" si="120"/>
        <v>3.5999999999999997E-2</v>
      </c>
      <c r="U233" s="144">
        <f t="shared" si="123"/>
        <v>140</v>
      </c>
      <c r="V233" s="144">
        <v>252</v>
      </c>
      <c r="W233" s="143">
        <f t="shared" si="111"/>
        <v>1.0198427139999999</v>
      </c>
      <c r="X233" s="139">
        <f t="shared" si="112"/>
        <v>20.274127929999999</v>
      </c>
      <c r="Y233" s="124">
        <f t="shared" si="113"/>
        <v>0</v>
      </c>
      <c r="Z233" s="147" t="s">
        <v>64</v>
      </c>
      <c r="AA233" s="141">
        <f t="shared" si="121"/>
        <v>44392</v>
      </c>
      <c r="AB233" s="4"/>
      <c r="AC233" s="41"/>
      <c r="AD233" s="150">
        <f>[2]Plan1!$A333</f>
        <v>46857</v>
      </c>
      <c r="AE233" s="32" t="str">
        <f>[2]Plan1!$C333</f>
        <v>Paixão de Cristo</v>
      </c>
      <c r="AG233" s="20"/>
      <c r="AH233" s="62">
        <f t="shared" si="102"/>
        <v>47164</v>
      </c>
      <c r="AI233" s="62">
        <f t="shared" si="98"/>
        <v>47163</v>
      </c>
      <c r="AJ233" s="62">
        <f t="shared" si="99"/>
        <v>47164</v>
      </c>
      <c r="AK233" s="62">
        <f t="shared" si="100"/>
        <v>47192</v>
      </c>
      <c r="AL233" s="20">
        <f t="shared" si="101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3"/>
      <c r="BB233" s="1"/>
      <c r="BC233" s="1"/>
      <c r="BD233" s="1"/>
      <c r="BE233" s="1"/>
      <c r="BF233" s="1"/>
      <c r="BG233" s="1"/>
      <c r="BH233" s="1"/>
      <c r="BI233" s="1"/>
      <c r="BJ233" s="1"/>
      <c r="BK233" s="4"/>
    </row>
    <row r="234" spans="1:63" x14ac:dyDescent="0.15">
      <c r="A234" s="138">
        <f t="shared" si="114"/>
        <v>43885</v>
      </c>
      <c r="B234" s="148">
        <f t="shared" si="103"/>
        <v>1042.0158079299999</v>
      </c>
      <c r="C234" s="139">
        <f t="shared" si="115"/>
        <v>1000</v>
      </c>
      <c r="D234" s="140">
        <f t="shared" si="116"/>
        <v>5331.42</v>
      </c>
      <c r="E234" s="124">
        <f>IF(K234=1,VLOOKUP(A233,[1]Plan1!$BO$80:$BQ$314,3),E233)</f>
        <v>5344.75</v>
      </c>
      <c r="F234" s="141">
        <f t="shared" si="117"/>
        <v>43879</v>
      </c>
      <c r="G234" s="142">
        <f t="shared" si="104"/>
        <v>2.5002719725701894E-3</v>
      </c>
      <c r="H234" s="141">
        <f t="shared" si="118"/>
        <v>43906</v>
      </c>
      <c r="I234" s="141">
        <f t="shared" si="105"/>
        <v>43906</v>
      </c>
      <c r="J234" s="125">
        <f t="shared" si="119"/>
        <v>18</v>
      </c>
      <c r="K234" s="125">
        <f t="shared" ref="K234:K297" si="125">(J234-(NETWORKDAYS(A234,I234,AD$118:AD$502)-1))</f>
        <v>5</v>
      </c>
      <c r="L234" s="139">
        <f t="shared" si="106"/>
        <v>1.00069389</v>
      </c>
      <c r="M234" s="143">
        <f t="shared" ref="M234:M297" si="126">IF(I234&gt;I233,L233,M233)</f>
        <v>1.00209952</v>
      </c>
      <c r="N234" s="143">
        <f t="shared" si="122"/>
        <v>1.0210332049791486</v>
      </c>
      <c r="O234" s="139">
        <f t="shared" si="124"/>
        <v>1.0217416800000001</v>
      </c>
      <c r="P234" s="139">
        <f t="shared" si="107"/>
        <v>1021.74168</v>
      </c>
      <c r="Q234" s="144">
        <f t="shared" si="108"/>
        <v>0</v>
      </c>
      <c r="R234" s="145">
        <f t="shared" si="109"/>
        <v>0</v>
      </c>
      <c r="S234" s="139">
        <f t="shared" si="110"/>
        <v>0</v>
      </c>
      <c r="T234" s="146">
        <f t="shared" si="120"/>
        <v>3.5999999999999997E-2</v>
      </c>
      <c r="U234" s="144">
        <f t="shared" si="123"/>
        <v>140</v>
      </c>
      <c r="V234" s="144">
        <v>252</v>
      </c>
      <c r="W234" s="143">
        <f t="shared" si="111"/>
        <v>1.0198427139999999</v>
      </c>
      <c r="X234" s="139">
        <f t="shared" si="112"/>
        <v>20.274127929999999</v>
      </c>
      <c r="Y234" s="124">
        <f t="shared" si="113"/>
        <v>0</v>
      </c>
      <c r="Z234" s="147" t="s">
        <v>64</v>
      </c>
      <c r="AA234" s="141">
        <f t="shared" si="121"/>
        <v>44392</v>
      </c>
      <c r="AB234" s="4"/>
      <c r="AC234" s="41"/>
      <c r="AD234" s="150">
        <f>[2]Plan1!$A334</f>
        <v>46864</v>
      </c>
      <c r="AE234" s="32" t="str">
        <f>[2]Plan1!$C334</f>
        <v>Tiradentes</v>
      </c>
      <c r="AG234" s="20"/>
      <c r="AH234" s="62">
        <f t="shared" si="102"/>
        <v>47192</v>
      </c>
      <c r="AI234" s="62">
        <f t="shared" si="98"/>
        <v>47191</v>
      </c>
      <c r="AJ234" s="62">
        <f t="shared" si="99"/>
        <v>47192</v>
      </c>
      <c r="AK234" s="62">
        <f t="shared" si="100"/>
        <v>47224</v>
      </c>
      <c r="AL234" s="20">
        <f t="shared" si="10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3"/>
      <c r="BB234" s="1"/>
      <c r="BC234" s="1"/>
      <c r="BD234" s="1"/>
      <c r="BE234" s="1"/>
      <c r="BF234" s="1"/>
      <c r="BG234" s="1"/>
      <c r="BH234" s="1"/>
      <c r="BI234" s="1"/>
      <c r="BJ234" s="1"/>
      <c r="BK234" s="4"/>
    </row>
    <row r="235" spans="1:63" x14ac:dyDescent="0.15">
      <c r="A235" s="138">
        <f t="shared" si="114"/>
        <v>43886</v>
      </c>
      <c r="B235" s="148">
        <f t="shared" si="103"/>
        <v>1042.0158079299999</v>
      </c>
      <c r="C235" s="139">
        <f t="shared" si="115"/>
        <v>1000</v>
      </c>
      <c r="D235" s="140">
        <f t="shared" si="116"/>
        <v>5331.42</v>
      </c>
      <c r="E235" s="124">
        <f>IF(K235=1,VLOOKUP(A234,[1]Plan1!$BO$80:$BQ$314,3),E234)</f>
        <v>5344.75</v>
      </c>
      <c r="F235" s="141">
        <f t="shared" si="117"/>
        <v>43879</v>
      </c>
      <c r="G235" s="142">
        <f t="shared" si="104"/>
        <v>2.5002719725701894E-3</v>
      </c>
      <c r="H235" s="141">
        <f t="shared" si="118"/>
        <v>43906</v>
      </c>
      <c r="I235" s="141">
        <f t="shared" si="105"/>
        <v>43906</v>
      </c>
      <c r="J235" s="125">
        <f t="shared" si="119"/>
        <v>18</v>
      </c>
      <c r="K235" s="125">
        <f t="shared" si="125"/>
        <v>5</v>
      </c>
      <c r="L235" s="139">
        <f t="shared" si="106"/>
        <v>1.00069389</v>
      </c>
      <c r="M235" s="143">
        <f t="shared" si="126"/>
        <v>1.00209952</v>
      </c>
      <c r="N235" s="143">
        <f t="shared" si="122"/>
        <v>1.0210332049791486</v>
      </c>
      <c r="O235" s="139">
        <f t="shared" si="124"/>
        <v>1.0217416800000001</v>
      </c>
      <c r="P235" s="139">
        <f t="shared" si="107"/>
        <v>1021.74168</v>
      </c>
      <c r="Q235" s="144">
        <f t="shared" si="108"/>
        <v>0</v>
      </c>
      <c r="R235" s="145">
        <f t="shared" si="109"/>
        <v>0</v>
      </c>
      <c r="S235" s="139">
        <f t="shared" si="110"/>
        <v>0</v>
      </c>
      <c r="T235" s="146">
        <f t="shared" si="120"/>
        <v>3.5999999999999997E-2</v>
      </c>
      <c r="U235" s="144">
        <f t="shared" si="123"/>
        <v>140</v>
      </c>
      <c r="V235" s="144">
        <v>252</v>
      </c>
      <c r="W235" s="143">
        <f t="shared" si="111"/>
        <v>1.0198427139999999</v>
      </c>
      <c r="X235" s="139">
        <f t="shared" si="112"/>
        <v>20.274127929999999</v>
      </c>
      <c r="Y235" s="124">
        <f t="shared" si="113"/>
        <v>0</v>
      </c>
      <c r="Z235" s="147" t="s">
        <v>64</v>
      </c>
      <c r="AA235" s="141">
        <f t="shared" si="121"/>
        <v>44392</v>
      </c>
      <c r="AB235" s="4"/>
      <c r="AC235" s="41"/>
      <c r="AD235" s="150">
        <f>[2]Plan1!$A335</f>
        <v>46874</v>
      </c>
      <c r="AE235" s="32" t="str">
        <f>[2]Plan1!$C335</f>
        <v>Dia do Trabalho</v>
      </c>
      <c r="AG235" s="20"/>
      <c r="AH235" s="62">
        <f t="shared" si="102"/>
        <v>47223</v>
      </c>
      <c r="AI235" s="62">
        <f t="shared" si="98"/>
        <v>47221</v>
      </c>
      <c r="AJ235" s="62">
        <f t="shared" si="99"/>
        <v>47224</v>
      </c>
      <c r="AK235" s="62">
        <f t="shared" si="100"/>
        <v>47253</v>
      </c>
      <c r="AL235" s="20">
        <f t="shared" si="101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3"/>
      <c r="BB235" s="1"/>
      <c r="BC235" s="1"/>
      <c r="BD235" s="1"/>
      <c r="BE235" s="1"/>
      <c r="BF235" s="1"/>
      <c r="BG235" s="1"/>
      <c r="BH235" s="1"/>
      <c r="BI235" s="1"/>
      <c r="BJ235" s="1"/>
      <c r="BK235" s="4"/>
    </row>
    <row r="236" spans="1:63" x14ac:dyDescent="0.15">
      <c r="A236" s="138">
        <f t="shared" si="114"/>
        <v>43887</v>
      </c>
      <c r="B236" s="148">
        <f t="shared" si="103"/>
        <v>1042.0158079299999</v>
      </c>
      <c r="C236" s="139">
        <f t="shared" si="115"/>
        <v>1000</v>
      </c>
      <c r="D236" s="140">
        <f t="shared" si="116"/>
        <v>5331.42</v>
      </c>
      <c r="E236" s="124">
        <f>IF(K236=1,VLOOKUP(A235,[1]Plan1!$BO$80:$BQ$314,3),E235)</f>
        <v>5344.75</v>
      </c>
      <c r="F236" s="141">
        <f t="shared" si="117"/>
        <v>43879</v>
      </c>
      <c r="G236" s="142">
        <f t="shared" si="104"/>
        <v>2.5002719725701894E-3</v>
      </c>
      <c r="H236" s="141">
        <f t="shared" si="118"/>
        <v>43906</v>
      </c>
      <c r="I236" s="141">
        <f t="shared" si="105"/>
        <v>43906</v>
      </c>
      <c r="J236" s="125">
        <f t="shared" si="119"/>
        <v>18</v>
      </c>
      <c r="K236" s="125">
        <f t="shared" si="125"/>
        <v>5</v>
      </c>
      <c r="L236" s="139">
        <f t="shared" si="106"/>
        <v>1.00069389</v>
      </c>
      <c r="M236" s="143">
        <f t="shared" si="126"/>
        <v>1.00209952</v>
      </c>
      <c r="N236" s="143">
        <f t="shared" si="122"/>
        <v>1.0210332049791486</v>
      </c>
      <c r="O236" s="139">
        <f t="shared" si="124"/>
        <v>1.0217416800000001</v>
      </c>
      <c r="P236" s="139">
        <f t="shared" si="107"/>
        <v>1021.74168</v>
      </c>
      <c r="Q236" s="144">
        <f t="shared" si="108"/>
        <v>0</v>
      </c>
      <c r="R236" s="145">
        <f t="shared" si="109"/>
        <v>0</v>
      </c>
      <c r="S236" s="139">
        <f t="shared" si="110"/>
        <v>0</v>
      </c>
      <c r="T236" s="146">
        <f t="shared" si="120"/>
        <v>3.5999999999999997E-2</v>
      </c>
      <c r="U236" s="144">
        <f t="shared" si="123"/>
        <v>140</v>
      </c>
      <c r="V236" s="144">
        <v>252</v>
      </c>
      <c r="W236" s="143">
        <f t="shared" si="111"/>
        <v>1.0198427139999999</v>
      </c>
      <c r="X236" s="139">
        <f t="shared" si="112"/>
        <v>20.274127929999999</v>
      </c>
      <c r="Y236" s="124">
        <f t="shared" si="113"/>
        <v>0</v>
      </c>
      <c r="Z236" s="147" t="s">
        <v>64</v>
      </c>
      <c r="AA236" s="141">
        <f t="shared" si="121"/>
        <v>44392</v>
      </c>
      <c r="AB236" s="4"/>
      <c r="AC236" s="41"/>
      <c r="AD236" s="150">
        <f>[2]Plan1!$A336</f>
        <v>46919</v>
      </c>
      <c r="AE236" s="32" t="str">
        <f>[2]Plan1!$C336</f>
        <v>Corpus Christi</v>
      </c>
      <c r="AG236" s="20"/>
      <c r="AH236" s="62">
        <f t="shared" si="102"/>
        <v>47253</v>
      </c>
      <c r="AI236" s="62">
        <f t="shared" si="98"/>
        <v>47252</v>
      </c>
      <c r="AJ236" s="62">
        <f t="shared" si="99"/>
        <v>47253</v>
      </c>
      <c r="AK236" s="62">
        <f t="shared" si="100"/>
        <v>47284</v>
      </c>
      <c r="AL236" s="20">
        <f t="shared" si="10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3"/>
      <c r="BB236" s="1"/>
      <c r="BC236" s="1"/>
      <c r="BD236" s="1"/>
      <c r="BE236" s="1"/>
      <c r="BF236" s="1"/>
      <c r="BG236" s="1"/>
      <c r="BH236" s="1"/>
      <c r="BI236" s="1"/>
      <c r="BJ236" s="1"/>
      <c r="BK236" s="4"/>
    </row>
    <row r="237" spans="1:63" x14ac:dyDescent="0.15">
      <c r="A237" s="138">
        <f t="shared" si="114"/>
        <v>43888</v>
      </c>
      <c r="B237" s="148">
        <f t="shared" si="103"/>
        <v>1042.3066532299999</v>
      </c>
      <c r="C237" s="139">
        <f t="shared" si="115"/>
        <v>1000</v>
      </c>
      <c r="D237" s="140">
        <f t="shared" si="116"/>
        <v>5331.42</v>
      </c>
      <c r="E237" s="124">
        <f>IF(K237=1,VLOOKUP(A236,[1]Plan1!$BO$80:$BQ$314,3),E236)</f>
        <v>5344.75</v>
      </c>
      <c r="F237" s="141">
        <f t="shared" si="117"/>
        <v>43879</v>
      </c>
      <c r="G237" s="142">
        <f t="shared" si="104"/>
        <v>2.5002719725701894E-3</v>
      </c>
      <c r="H237" s="141">
        <f t="shared" si="118"/>
        <v>43906</v>
      </c>
      <c r="I237" s="141">
        <f t="shared" si="105"/>
        <v>43906</v>
      </c>
      <c r="J237" s="125">
        <f t="shared" si="119"/>
        <v>18</v>
      </c>
      <c r="K237" s="125">
        <f t="shared" si="125"/>
        <v>6</v>
      </c>
      <c r="L237" s="139">
        <f t="shared" si="106"/>
        <v>1.0008327299999999</v>
      </c>
      <c r="M237" s="143">
        <f t="shared" si="126"/>
        <v>1.00209952</v>
      </c>
      <c r="N237" s="143">
        <f t="shared" si="122"/>
        <v>1.0210332049791486</v>
      </c>
      <c r="O237" s="139">
        <f t="shared" si="124"/>
        <v>1.0218834400000001</v>
      </c>
      <c r="P237" s="139">
        <f t="shared" si="107"/>
        <v>1021.88344</v>
      </c>
      <c r="Q237" s="144">
        <f t="shared" si="108"/>
        <v>0</v>
      </c>
      <c r="R237" s="145">
        <f t="shared" si="109"/>
        <v>0</v>
      </c>
      <c r="S237" s="139">
        <f t="shared" si="110"/>
        <v>0</v>
      </c>
      <c r="T237" s="146">
        <f t="shared" si="120"/>
        <v>3.5999999999999997E-2</v>
      </c>
      <c r="U237" s="144">
        <f t="shared" si="123"/>
        <v>141</v>
      </c>
      <c r="V237" s="144">
        <v>252</v>
      </c>
      <c r="W237" s="143">
        <f t="shared" si="111"/>
        <v>1.019985854</v>
      </c>
      <c r="X237" s="139">
        <f t="shared" si="112"/>
        <v>20.423213230000002</v>
      </c>
      <c r="Y237" s="124">
        <f t="shared" si="113"/>
        <v>0</v>
      </c>
      <c r="Z237" s="147" t="s">
        <v>64</v>
      </c>
      <c r="AA237" s="141">
        <f t="shared" si="121"/>
        <v>44392</v>
      </c>
      <c r="AB237" s="4"/>
      <c r="AC237" s="41"/>
      <c r="AD237" s="150">
        <f>[2]Plan1!$A337</f>
        <v>47003</v>
      </c>
      <c r="AE237" s="32" t="str">
        <f>[2]Plan1!$C337</f>
        <v>Independência do Brasil</v>
      </c>
      <c r="AG237" s="20"/>
      <c r="AH237" s="62">
        <f t="shared" si="102"/>
        <v>47284</v>
      </c>
      <c r="AI237" s="62">
        <f t="shared" si="98"/>
        <v>47283</v>
      </c>
      <c r="AJ237" s="62">
        <f t="shared" si="99"/>
        <v>47284</v>
      </c>
      <c r="AK237" s="62">
        <f t="shared" si="100"/>
        <v>47315</v>
      </c>
      <c r="AL237" s="20">
        <f t="shared" si="101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3"/>
      <c r="BB237" s="1"/>
      <c r="BC237" s="1"/>
      <c r="BD237" s="1"/>
      <c r="BE237" s="1"/>
      <c r="BF237" s="1"/>
      <c r="BG237" s="1"/>
      <c r="BH237" s="1"/>
      <c r="BI237" s="1"/>
      <c r="BJ237" s="1"/>
      <c r="BK237" s="4"/>
    </row>
    <row r="238" spans="1:63" x14ac:dyDescent="0.15">
      <c r="A238" s="138">
        <f t="shared" si="114"/>
        <v>43889</v>
      </c>
      <c r="B238" s="148">
        <f t="shared" si="103"/>
        <v>1042.59758098</v>
      </c>
      <c r="C238" s="139">
        <f t="shared" si="115"/>
        <v>1000</v>
      </c>
      <c r="D238" s="140">
        <f t="shared" si="116"/>
        <v>5331.42</v>
      </c>
      <c r="E238" s="124">
        <f>IF(K238=1,VLOOKUP(A237,[1]Plan1!$BO$80:$BQ$314,3),E237)</f>
        <v>5344.75</v>
      </c>
      <c r="F238" s="141">
        <f t="shared" si="117"/>
        <v>43879</v>
      </c>
      <c r="G238" s="142">
        <f t="shared" si="104"/>
        <v>2.5002719725701894E-3</v>
      </c>
      <c r="H238" s="141">
        <f t="shared" si="118"/>
        <v>43906</v>
      </c>
      <c r="I238" s="141">
        <f t="shared" si="105"/>
        <v>43906</v>
      </c>
      <c r="J238" s="125">
        <f t="shared" si="119"/>
        <v>18</v>
      </c>
      <c r="K238" s="125">
        <f t="shared" si="125"/>
        <v>7</v>
      </c>
      <c r="L238" s="139">
        <f t="shared" si="106"/>
        <v>1.0009715800000001</v>
      </c>
      <c r="M238" s="143">
        <f t="shared" si="126"/>
        <v>1.00209952</v>
      </c>
      <c r="N238" s="143">
        <f t="shared" si="122"/>
        <v>1.0210332049791486</v>
      </c>
      <c r="O238" s="139">
        <f t="shared" si="124"/>
        <v>1.02202522</v>
      </c>
      <c r="P238" s="139">
        <f t="shared" si="107"/>
        <v>1022.02522</v>
      </c>
      <c r="Q238" s="144">
        <f t="shared" si="108"/>
        <v>0</v>
      </c>
      <c r="R238" s="145">
        <f t="shared" si="109"/>
        <v>0</v>
      </c>
      <c r="S238" s="139">
        <f t="shared" si="110"/>
        <v>0</v>
      </c>
      <c r="T238" s="146">
        <f t="shared" si="120"/>
        <v>3.5999999999999997E-2</v>
      </c>
      <c r="U238" s="144">
        <f t="shared" si="123"/>
        <v>142</v>
      </c>
      <c r="V238" s="144">
        <v>252</v>
      </c>
      <c r="W238" s="143">
        <f t="shared" si="111"/>
        <v>1.020129015</v>
      </c>
      <c r="X238" s="139">
        <f t="shared" si="112"/>
        <v>20.572360979999999</v>
      </c>
      <c r="Y238" s="124">
        <f t="shared" si="113"/>
        <v>0</v>
      </c>
      <c r="Z238" s="147" t="s">
        <v>64</v>
      </c>
      <c r="AA238" s="141">
        <f t="shared" si="121"/>
        <v>44392</v>
      </c>
      <c r="AB238" s="4"/>
      <c r="AC238" s="41"/>
      <c r="AD238" s="150">
        <f>[2]Plan1!$A338</f>
        <v>47038</v>
      </c>
      <c r="AE238" s="32" t="str">
        <f>[2]Plan1!$C338</f>
        <v>Nossa Sr.a Aparecida - Padroeira do Brasil</v>
      </c>
      <c r="AG238" s="27"/>
      <c r="AH238" s="62">
        <f t="shared" si="102"/>
        <v>47314</v>
      </c>
      <c r="AI238" s="62">
        <f t="shared" si="98"/>
        <v>47312</v>
      </c>
      <c r="AJ238" s="62">
        <f t="shared" si="99"/>
        <v>47315</v>
      </c>
      <c r="AK238" s="62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3"/>
      <c r="BB238" s="1"/>
      <c r="BC238" s="1"/>
      <c r="BD238" s="1"/>
      <c r="BE238" s="1"/>
      <c r="BF238" s="1"/>
      <c r="BG238" s="1"/>
      <c r="BH238" s="1"/>
      <c r="BI238" s="1"/>
      <c r="BJ238" s="1"/>
      <c r="BK238" s="4"/>
    </row>
    <row r="239" spans="1:63" x14ac:dyDescent="0.15">
      <c r="A239" s="138">
        <f t="shared" si="114"/>
        <v>43890</v>
      </c>
      <c r="B239" s="148">
        <f t="shared" si="103"/>
        <v>1042.88859017</v>
      </c>
      <c r="C239" s="139">
        <f t="shared" si="115"/>
        <v>1000</v>
      </c>
      <c r="D239" s="140">
        <f t="shared" si="116"/>
        <v>5331.42</v>
      </c>
      <c r="E239" s="124">
        <f>IF(K239=1,VLOOKUP(A238,[1]Plan1!$BO$80:$BQ$314,3),E238)</f>
        <v>5344.75</v>
      </c>
      <c r="F239" s="141">
        <f t="shared" si="117"/>
        <v>43879</v>
      </c>
      <c r="G239" s="142">
        <f t="shared" si="104"/>
        <v>2.5002719725701894E-3</v>
      </c>
      <c r="H239" s="141">
        <f t="shared" si="118"/>
        <v>43906</v>
      </c>
      <c r="I239" s="141">
        <f t="shared" si="105"/>
        <v>43906</v>
      </c>
      <c r="J239" s="125">
        <f t="shared" si="119"/>
        <v>18</v>
      </c>
      <c r="K239" s="125">
        <f t="shared" si="125"/>
        <v>8</v>
      </c>
      <c r="L239" s="139">
        <f t="shared" si="106"/>
        <v>1.00111046</v>
      </c>
      <c r="M239" s="143">
        <f t="shared" si="126"/>
        <v>1.00209952</v>
      </c>
      <c r="N239" s="143">
        <f t="shared" si="122"/>
        <v>1.0210332049791486</v>
      </c>
      <c r="O239" s="139">
        <f t="shared" si="124"/>
        <v>1.0221670199999999</v>
      </c>
      <c r="P239" s="139">
        <f t="shared" si="107"/>
        <v>1022.16702</v>
      </c>
      <c r="Q239" s="144">
        <f t="shared" si="108"/>
        <v>0</v>
      </c>
      <c r="R239" s="145">
        <f t="shared" si="109"/>
        <v>0</v>
      </c>
      <c r="S239" s="139">
        <f t="shared" si="110"/>
        <v>0</v>
      </c>
      <c r="T239" s="146">
        <f t="shared" si="120"/>
        <v>3.5999999999999997E-2</v>
      </c>
      <c r="U239" s="144">
        <f t="shared" si="123"/>
        <v>143</v>
      </c>
      <c r="V239" s="144">
        <v>252</v>
      </c>
      <c r="W239" s="143">
        <f t="shared" si="111"/>
        <v>1.0202721960000001</v>
      </c>
      <c r="X239" s="139">
        <f t="shared" si="112"/>
        <v>20.72157017</v>
      </c>
      <c r="Y239" s="124">
        <f t="shared" si="113"/>
        <v>0</v>
      </c>
      <c r="Z239" s="147" t="s">
        <v>64</v>
      </c>
      <c r="AA239" s="141">
        <f t="shared" si="121"/>
        <v>44392</v>
      </c>
      <c r="AB239" s="4"/>
      <c r="AC239" s="41"/>
      <c r="AD239" s="150">
        <f>[2]Plan1!$A339</f>
        <v>47059</v>
      </c>
      <c r="AE239" s="32" t="str">
        <f>[2]Plan1!$C339</f>
        <v>Finados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3"/>
      <c r="BB239" s="1"/>
      <c r="BC239" s="1"/>
      <c r="BD239" s="1"/>
      <c r="BE239" s="1"/>
      <c r="BF239" s="1"/>
      <c r="BG239" s="1"/>
      <c r="BH239" s="1"/>
      <c r="BI239" s="1"/>
      <c r="BJ239" s="1"/>
      <c r="BK239" s="4"/>
    </row>
    <row r="240" spans="1:63" x14ac:dyDescent="0.15">
      <c r="A240" s="138">
        <f t="shared" si="114"/>
        <v>43891</v>
      </c>
      <c r="B240" s="148">
        <f t="shared" si="103"/>
        <v>1042.88859017</v>
      </c>
      <c r="C240" s="139">
        <f t="shared" si="115"/>
        <v>1000</v>
      </c>
      <c r="D240" s="140">
        <f t="shared" si="116"/>
        <v>5331.42</v>
      </c>
      <c r="E240" s="124">
        <f>IF(K240=1,VLOOKUP(A239,[1]Plan1!$BO$80:$BQ$314,3),E239)</f>
        <v>5344.75</v>
      </c>
      <c r="F240" s="141">
        <f t="shared" si="117"/>
        <v>43879</v>
      </c>
      <c r="G240" s="142">
        <f t="shared" si="104"/>
        <v>2.5002719725701894E-3</v>
      </c>
      <c r="H240" s="141">
        <f t="shared" si="118"/>
        <v>43906</v>
      </c>
      <c r="I240" s="141">
        <f t="shared" si="105"/>
        <v>43906</v>
      </c>
      <c r="J240" s="125">
        <f t="shared" si="119"/>
        <v>18</v>
      </c>
      <c r="K240" s="125">
        <f t="shared" si="125"/>
        <v>8</v>
      </c>
      <c r="L240" s="139">
        <f t="shared" si="106"/>
        <v>1.00111046</v>
      </c>
      <c r="M240" s="143">
        <f t="shared" si="126"/>
        <v>1.00209952</v>
      </c>
      <c r="N240" s="143">
        <f t="shared" si="122"/>
        <v>1.0210332049791486</v>
      </c>
      <c r="O240" s="139">
        <f t="shared" si="124"/>
        <v>1.0221670199999999</v>
      </c>
      <c r="P240" s="139">
        <f t="shared" si="107"/>
        <v>1022.16702</v>
      </c>
      <c r="Q240" s="144">
        <f t="shared" si="108"/>
        <v>0</v>
      </c>
      <c r="R240" s="145">
        <f t="shared" si="109"/>
        <v>0</v>
      </c>
      <c r="S240" s="139">
        <f t="shared" si="110"/>
        <v>0</v>
      </c>
      <c r="T240" s="146">
        <f t="shared" si="120"/>
        <v>3.5999999999999997E-2</v>
      </c>
      <c r="U240" s="144">
        <f t="shared" si="123"/>
        <v>143</v>
      </c>
      <c r="V240" s="144">
        <v>252</v>
      </c>
      <c r="W240" s="143">
        <f t="shared" si="111"/>
        <v>1.0202721960000001</v>
      </c>
      <c r="X240" s="139">
        <f t="shared" si="112"/>
        <v>20.72157017</v>
      </c>
      <c r="Y240" s="124">
        <f t="shared" si="113"/>
        <v>0</v>
      </c>
      <c r="Z240" s="147" t="s">
        <v>64</v>
      </c>
      <c r="AA240" s="141">
        <f t="shared" si="121"/>
        <v>44392</v>
      </c>
      <c r="AB240" s="4"/>
      <c r="AC240" s="41"/>
      <c r="AD240" s="150">
        <f>[2]Plan1!$A340</f>
        <v>47072</v>
      </c>
      <c r="AE240" s="32" t="str">
        <f>[2]Plan1!$C340</f>
        <v>Proclamação da República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3"/>
      <c r="BB240" s="1"/>
      <c r="BC240" s="1"/>
      <c r="BD240" s="1"/>
      <c r="BE240" s="1"/>
      <c r="BF240" s="1"/>
      <c r="BG240" s="1"/>
      <c r="BH240" s="1"/>
      <c r="BI240" s="1"/>
      <c r="BJ240" s="1"/>
      <c r="BK240" s="4"/>
    </row>
    <row r="241" spans="1:63" x14ac:dyDescent="0.15">
      <c r="A241" s="138">
        <f t="shared" si="114"/>
        <v>43892</v>
      </c>
      <c r="B241" s="148">
        <f t="shared" si="103"/>
        <v>1042.88859017</v>
      </c>
      <c r="C241" s="139">
        <f t="shared" si="115"/>
        <v>1000</v>
      </c>
      <c r="D241" s="140">
        <f t="shared" si="116"/>
        <v>5331.42</v>
      </c>
      <c r="E241" s="124">
        <f>IF(K241=1,VLOOKUP(A240,[1]Plan1!$BO$80:$BQ$314,3),E240)</f>
        <v>5344.75</v>
      </c>
      <c r="F241" s="141">
        <f t="shared" si="117"/>
        <v>43879</v>
      </c>
      <c r="G241" s="142">
        <f t="shared" si="104"/>
        <v>2.5002719725701894E-3</v>
      </c>
      <c r="H241" s="141">
        <f t="shared" si="118"/>
        <v>43906</v>
      </c>
      <c r="I241" s="141">
        <f t="shared" si="105"/>
        <v>43906</v>
      </c>
      <c r="J241" s="125">
        <f t="shared" si="119"/>
        <v>18</v>
      </c>
      <c r="K241" s="125">
        <f t="shared" si="125"/>
        <v>8</v>
      </c>
      <c r="L241" s="139">
        <f t="shared" si="106"/>
        <v>1.00111046</v>
      </c>
      <c r="M241" s="143">
        <f t="shared" si="126"/>
        <v>1.00209952</v>
      </c>
      <c r="N241" s="143">
        <f t="shared" si="122"/>
        <v>1.0210332049791486</v>
      </c>
      <c r="O241" s="139">
        <f t="shared" si="124"/>
        <v>1.0221670199999999</v>
      </c>
      <c r="P241" s="139">
        <f t="shared" si="107"/>
        <v>1022.16702</v>
      </c>
      <c r="Q241" s="144">
        <f t="shared" si="108"/>
        <v>0</v>
      </c>
      <c r="R241" s="145">
        <f t="shared" si="109"/>
        <v>0</v>
      </c>
      <c r="S241" s="139">
        <f t="shared" si="110"/>
        <v>0</v>
      </c>
      <c r="T241" s="146">
        <f t="shared" si="120"/>
        <v>3.5999999999999997E-2</v>
      </c>
      <c r="U241" s="144">
        <f t="shared" si="123"/>
        <v>143</v>
      </c>
      <c r="V241" s="144">
        <v>252</v>
      </c>
      <c r="W241" s="143">
        <f t="shared" si="111"/>
        <v>1.0202721960000001</v>
      </c>
      <c r="X241" s="139">
        <f t="shared" si="112"/>
        <v>20.72157017</v>
      </c>
      <c r="Y241" s="124">
        <f t="shared" si="113"/>
        <v>0</v>
      </c>
      <c r="Z241" s="147" t="s">
        <v>64</v>
      </c>
      <c r="AA241" s="141">
        <f t="shared" si="121"/>
        <v>44392</v>
      </c>
      <c r="AB241" s="4"/>
      <c r="AC241" s="41"/>
      <c r="AD241" s="150">
        <f>[2]Plan1!$A341</f>
        <v>47077</v>
      </c>
      <c r="AE241" s="32" t="str">
        <f>[2]Plan1!$C341</f>
        <v>Dia Nacional de Zumbi e da Consciência Negra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3"/>
      <c r="BB241" s="1"/>
      <c r="BC241" s="1"/>
      <c r="BD241" s="1"/>
      <c r="BE241" s="1"/>
      <c r="BF241" s="1"/>
      <c r="BG241" s="1"/>
      <c r="BH241" s="1"/>
      <c r="BI241" s="1"/>
      <c r="BJ241" s="1"/>
      <c r="BK241" s="4"/>
    </row>
    <row r="242" spans="1:63" x14ac:dyDescent="0.15">
      <c r="A242" s="138">
        <f t="shared" si="114"/>
        <v>43893</v>
      </c>
      <c r="B242" s="148">
        <f t="shared" si="103"/>
        <v>1043.17967062</v>
      </c>
      <c r="C242" s="139">
        <f t="shared" si="115"/>
        <v>1000</v>
      </c>
      <c r="D242" s="140">
        <f t="shared" si="116"/>
        <v>5331.42</v>
      </c>
      <c r="E242" s="124">
        <f>IF(K242=1,VLOOKUP(A241,[1]Plan1!$BO$80:$BQ$314,3),E241)</f>
        <v>5344.75</v>
      </c>
      <c r="F242" s="141">
        <f t="shared" si="117"/>
        <v>43879</v>
      </c>
      <c r="G242" s="142">
        <f t="shared" si="104"/>
        <v>2.5002719725701894E-3</v>
      </c>
      <c r="H242" s="141">
        <f t="shared" si="118"/>
        <v>43906</v>
      </c>
      <c r="I242" s="141">
        <f t="shared" si="105"/>
        <v>43906</v>
      </c>
      <c r="J242" s="125">
        <f t="shared" si="119"/>
        <v>18</v>
      </c>
      <c r="K242" s="125">
        <f t="shared" si="125"/>
        <v>9</v>
      </c>
      <c r="L242" s="139">
        <f t="shared" si="106"/>
        <v>1.0012493499999999</v>
      </c>
      <c r="M242" s="143">
        <f t="shared" si="126"/>
        <v>1.00209952</v>
      </c>
      <c r="N242" s="143">
        <f t="shared" si="122"/>
        <v>1.0210332049791486</v>
      </c>
      <c r="O242" s="139">
        <f t="shared" si="124"/>
        <v>1.0223088300000001</v>
      </c>
      <c r="P242" s="139">
        <f t="shared" si="107"/>
        <v>1022.3088299999999</v>
      </c>
      <c r="Q242" s="144">
        <f t="shared" si="108"/>
        <v>0</v>
      </c>
      <c r="R242" s="145">
        <f t="shared" si="109"/>
        <v>0</v>
      </c>
      <c r="S242" s="139">
        <f t="shared" si="110"/>
        <v>0</v>
      </c>
      <c r="T242" s="146">
        <f t="shared" si="120"/>
        <v>3.5999999999999997E-2</v>
      </c>
      <c r="U242" s="144">
        <f t="shared" si="123"/>
        <v>144</v>
      </c>
      <c r="V242" s="144">
        <v>252</v>
      </c>
      <c r="W242" s="143">
        <f t="shared" si="111"/>
        <v>1.0204153970000001</v>
      </c>
      <c r="X242" s="139">
        <f t="shared" si="112"/>
        <v>20.870840619999999</v>
      </c>
      <c r="Y242" s="124">
        <f t="shared" si="113"/>
        <v>0</v>
      </c>
      <c r="Z242" s="147" t="s">
        <v>64</v>
      </c>
      <c r="AA242" s="141">
        <f t="shared" si="121"/>
        <v>44392</v>
      </c>
      <c r="AB242" s="4"/>
      <c r="AC242" s="41"/>
      <c r="AD242" s="150">
        <f>[2]Plan1!$A342</f>
        <v>47112</v>
      </c>
      <c r="AE242" s="32" t="str">
        <f>[2]Plan1!$C342</f>
        <v>Natal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3"/>
      <c r="BB242" s="1"/>
      <c r="BC242" s="1"/>
      <c r="BD242" s="1"/>
      <c r="BE242" s="1"/>
      <c r="BF242" s="1"/>
      <c r="BG242" s="1"/>
      <c r="BH242" s="1"/>
      <c r="BI242" s="1"/>
      <c r="BJ242" s="1"/>
      <c r="BK242" s="4"/>
    </row>
    <row r="243" spans="1:63" x14ac:dyDescent="0.15">
      <c r="A243" s="138">
        <f t="shared" si="114"/>
        <v>43894</v>
      </c>
      <c r="B243" s="148">
        <f t="shared" si="103"/>
        <v>1043.4708325399999</v>
      </c>
      <c r="C243" s="139">
        <f t="shared" si="115"/>
        <v>1000</v>
      </c>
      <c r="D243" s="140">
        <f t="shared" si="116"/>
        <v>5331.42</v>
      </c>
      <c r="E243" s="124">
        <f>IF(K243=1,VLOOKUP(A242,[1]Plan1!$BO$80:$BQ$314,3),E242)</f>
        <v>5344.75</v>
      </c>
      <c r="F243" s="141">
        <f t="shared" si="117"/>
        <v>43879</v>
      </c>
      <c r="G243" s="142">
        <f t="shared" si="104"/>
        <v>2.5002719725701894E-3</v>
      </c>
      <c r="H243" s="141">
        <f t="shared" si="118"/>
        <v>43906</v>
      </c>
      <c r="I243" s="141">
        <f t="shared" si="105"/>
        <v>43906</v>
      </c>
      <c r="J243" s="125">
        <f t="shared" si="119"/>
        <v>18</v>
      </c>
      <c r="K243" s="125">
        <f t="shared" si="125"/>
        <v>10</v>
      </c>
      <c r="L243" s="139">
        <f t="shared" si="106"/>
        <v>1.0013882599999999</v>
      </c>
      <c r="M243" s="143">
        <f t="shared" si="126"/>
        <v>1.00209952</v>
      </c>
      <c r="N243" s="143">
        <f t="shared" si="122"/>
        <v>1.0210332049791486</v>
      </c>
      <c r="O243" s="139">
        <f t="shared" si="124"/>
        <v>1.0224506600000001</v>
      </c>
      <c r="P243" s="139">
        <f t="shared" si="107"/>
        <v>1022.45066</v>
      </c>
      <c r="Q243" s="144">
        <f t="shared" si="108"/>
        <v>0</v>
      </c>
      <c r="R243" s="145">
        <f t="shared" si="109"/>
        <v>0</v>
      </c>
      <c r="S243" s="139">
        <f t="shared" si="110"/>
        <v>0</v>
      </c>
      <c r="T243" s="146">
        <f t="shared" si="120"/>
        <v>3.5999999999999997E-2</v>
      </c>
      <c r="U243" s="144">
        <f t="shared" si="123"/>
        <v>145</v>
      </c>
      <c r="V243" s="144">
        <v>252</v>
      </c>
      <c r="W243" s="143">
        <f t="shared" si="111"/>
        <v>1.0205586179999999</v>
      </c>
      <c r="X243" s="139">
        <f t="shared" si="112"/>
        <v>21.020172540000001</v>
      </c>
      <c r="Y243" s="124">
        <f t="shared" si="113"/>
        <v>0</v>
      </c>
      <c r="Z243" s="147" t="s">
        <v>64</v>
      </c>
      <c r="AA243" s="141">
        <f t="shared" si="121"/>
        <v>44392</v>
      </c>
      <c r="AB243" s="4"/>
      <c r="AC243" s="41"/>
      <c r="AD243" s="150">
        <f>[2]Plan1!$A343</f>
        <v>47119</v>
      </c>
      <c r="AE243" s="32" t="str">
        <f>[2]Plan1!$C343</f>
        <v>Confraternização Universal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3"/>
      <c r="BB243" s="1"/>
      <c r="BC243" s="1"/>
      <c r="BD243" s="1"/>
      <c r="BE243" s="1"/>
      <c r="BF243" s="1"/>
      <c r="BG243" s="1"/>
      <c r="BH243" s="1"/>
      <c r="BI243" s="1"/>
      <c r="BJ243" s="1"/>
      <c r="BK243" s="4"/>
    </row>
    <row r="244" spans="1:63" x14ac:dyDescent="0.15">
      <c r="A244" s="138">
        <f t="shared" si="114"/>
        <v>43895</v>
      </c>
      <c r="B244" s="148">
        <f t="shared" si="103"/>
        <v>1043.7620861600001</v>
      </c>
      <c r="C244" s="139">
        <f t="shared" si="115"/>
        <v>1000</v>
      </c>
      <c r="D244" s="140">
        <f t="shared" si="116"/>
        <v>5331.42</v>
      </c>
      <c r="E244" s="124">
        <f>IF(K244=1,VLOOKUP(A243,[1]Plan1!$BO$80:$BQ$314,3),E243)</f>
        <v>5344.75</v>
      </c>
      <c r="F244" s="141">
        <f t="shared" si="117"/>
        <v>43879</v>
      </c>
      <c r="G244" s="142">
        <f t="shared" si="104"/>
        <v>2.5002719725701894E-3</v>
      </c>
      <c r="H244" s="141">
        <f t="shared" si="118"/>
        <v>43906</v>
      </c>
      <c r="I244" s="141">
        <f t="shared" si="105"/>
        <v>43906</v>
      </c>
      <c r="J244" s="125">
        <f t="shared" si="119"/>
        <v>18</v>
      </c>
      <c r="K244" s="125">
        <f t="shared" si="125"/>
        <v>11</v>
      </c>
      <c r="L244" s="139">
        <f t="shared" si="106"/>
        <v>1.0015272</v>
      </c>
      <c r="M244" s="143">
        <f t="shared" si="126"/>
        <v>1.00209952</v>
      </c>
      <c r="N244" s="143">
        <f t="shared" si="122"/>
        <v>1.0210332049791486</v>
      </c>
      <c r="O244" s="139">
        <f t="shared" si="124"/>
        <v>1.0225925199999999</v>
      </c>
      <c r="P244" s="139">
        <f t="shared" si="107"/>
        <v>1022.59252</v>
      </c>
      <c r="Q244" s="144">
        <f t="shared" si="108"/>
        <v>0</v>
      </c>
      <c r="R244" s="145">
        <f t="shared" si="109"/>
        <v>0</v>
      </c>
      <c r="S244" s="139">
        <f t="shared" si="110"/>
        <v>0</v>
      </c>
      <c r="T244" s="146">
        <f t="shared" si="120"/>
        <v>3.5999999999999997E-2</v>
      </c>
      <c r="U244" s="144">
        <f t="shared" si="123"/>
        <v>146</v>
      </c>
      <c r="V244" s="144">
        <v>252</v>
      </c>
      <c r="W244" s="143">
        <f t="shared" si="111"/>
        <v>1.0207018590000001</v>
      </c>
      <c r="X244" s="139">
        <f t="shared" si="112"/>
        <v>21.169566159999999</v>
      </c>
      <c r="Y244" s="124">
        <f t="shared" si="113"/>
        <v>0</v>
      </c>
      <c r="Z244" s="147" t="s">
        <v>64</v>
      </c>
      <c r="AA244" s="141">
        <f t="shared" si="121"/>
        <v>44392</v>
      </c>
      <c r="AB244" s="4"/>
      <c r="AC244" s="41"/>
      <c r="AD244" s="150">
        <f>[2]Plan1!$A344</f>
        <v>47161</v>
      </c>
      <c r="AE244" s="32" t="str">
        <f>[2]Plan1!$C344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3"/>
      <c r="BB244" s="1"/>
      <c r="BC244" s="1"/>
      <c r="BD244" s="1"/>
      <c r="BE244" s="1"/>
      <c r="BF244" s="1"/>
      <c r="BG244" s="1"/>
      <c r="BH244" s="1"/>
      <c r="BI244" s="1"/>
      <c r="BJ244" s="1"/>
      <c r="BK244" s="4"/>
    </row>
    <row r="245" spans="1:63" x14ac:dyDescent="0.15">
      <c r="A245" s="138">
        <f t="shared" si="114"/>
        <v>43896</v>
      </c>
      <c r="B245" s="148">
        <f t="shared" si="103"/>
        <v>1044.05341211</v>
      </c>
      <c r="C245" s="139">
        <f t="shared" si="115"/>
        <v>1000</v>
      </c>
      <c r="D245" s="140">
        <f t="shared" si="116"/>
        <v>5331.42</v>
      </c>
      <c r="E245" s="124">
        <f>IF(K245=1,VLOOKUP(A244,[1]Plan1!$BO$80:$BQ$314,3),E244)</f>
        <v>5344.75</v>
      </c>
      <c r="F245" s="141">
        <f t="shared" si="117"/>
        <v>43879</v>
      </c>
      <c r="G245" s="142">
        <f t="shared" si="104"/>
        <v>2.5002719725701894E-3</v>
      </c>
      <c r="H245" s="141">
        <f t="shared" si="118"/>
        <v>43906</v>
      </c>
      <c r="I245" s="141">
        <f t="shared" si="105"/>
        <v>43906</v>
      </c>
      <c r="J245" s="125">
        <f t="shared" si="119"/>
        <v>18</v>
      </c>
      <c r="K245" s="125">
        <f t="shared" si="125"/>
        <v>12</v>
      </c>
      <c r="L245" s="139">
        <f t="shared" si="106"/>
        <v>1.0016661499999999</v>
      </c>
      <c r="M245" s="143">
        <f t="shared" si="126"/>
        <v>1.00209952</v>
      </c>
      <c r="N245" s="143">
        <f t="shared" si="122"/>
        <v>1.0210332049791486</v>
      </c>
      <c r="O245" s="139">
        <f t="shared" si="124"/>
        <v>1.0227343900000001</v>
      </c>
      <c r="P245" s="139">
        <f t="shared" si="107"/>
        <v>1022.73439</v>
      </c>
      <c r="Q245" s="144">
        <f t="shared" si="108"/>
        <v>0</v>
      </c>
      <c r="R245" s="145">
        <f t="shared" si="109"/>
        <v>0</v>
      </c>
      <c r="S245" s="139">
        <f t="shared" si="110"/>
        <v>0</v>
      </c>
      <c r="T245" s="146">
        <f t="shared" si="120"/>
        <v>3.5999999999999997E-2</v>
      </c>
      <c r="U245" s="144">
        <f t="shared" si="123"/>
        <v>147</v>
      </c>
      <c r="V245" s="144">
        <v>252</v>
      </c>
      <c r="W245" s="143">
        <f t="shared" si="111"/>
        <v>1.020845121</v>
      </c>
      <c r="X245" s="139">
        <f t="shared" si="112"/>
        <v>21.319022109999999</v>
      </c>
      <c r="Y245" s="124">
        <f t="shared" si="113"/>
        <v>0</v>
      </c>
      <c r="Z245" s="147" t="s">
        <v>64</v>
      </c>
      <c r="AA245" s="141">
        <f t="shared" si="121"/>
        <v>44392</v>
      </c>
      <c r="AB245" s="4"/>
      <c r="AC245" s="41"/>
      <c r="AD245" s="150">
        <f>[2]Plan1!$A345</f>
        <v>47162</v>
      </c>
      <c r="AE245" s="32" t="str">
        <f>[2]Plan1!$C345</f>
        <v>Carnaval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3"/>
      <c r="BB245" s="1"/>
      <c r="BC245" s="1"/>
      <c r="BD245" s="1"/>
      <c r="BE245" s="1"/>
      <c r="BF245" s="1"/>
      <c r="BG245" s="1"/>
      <c r="BH245" s="1"/>
      <c r="BI245" s="1"/>
      <c r="BJ245" s="1"/>
      <c r="BK245" s="4"/>
    </row>
    <row r="246" spans="1:63" x14ac:dyDescent="0.15">
      <c r="A246" s="138">
        <f t="shared" si="114"/>
        <v>43897</v>
      </c>
      <c r="B246" s="148">
        <f t="shared" si="103"/>
        <v>1044.34482877</v>
      </c>
      <c r="C246" s="139">
        <f t="shared" si="115"/>
        <v>1000</v>
      </c>
      <c r="D246" s="140">
        <f t="shared" si="116"/>
        <v>5331.42</v>
      </c>
      <c r="E246" s="124">
        <f>IF(K246=1,VLOOKUP(A245,[1]Plan1!$BO$80:$BQ$314,3),E245)</f>
        <v>5344.75</v>
      </c>
      <c r="F246" s="141">
        <f t="shared" si="117"/>
        <v>43879</v>
      </c>
      <c r="G246" s="142">
        <f t="shared" si="104"/>
        <v>2.5002719725701894E-3</v>
      </c>
      <c r="H246" s="141">
        <f t="shared" si="118"/>
        <v>43906</v>
      </c>
      <c r="I246" s="141">
        <f t="shared" si="105"/>
        <v>43906</v>
      </c>
      <c r="J246" s="125">
        <f t="shared" si="119"/>
        <v>18</v>
      </c>
      <c r="K246" s="125">
        <f t="shared" si="125"/>
        <v>13</v>
      </c>
      <c r="L246" s="139">
        <f t="shared" si="106"/>
        <v>1.00180512</v>
      </c>
      <c r="M246" s="143">
        <f t="shared" si="126"/>
        <v>1.00209952</v>
      </c>
      <c r="N246" s="143">
        <f t="shared" si="122"/>
        <v>1.0210332049791486</v>
      </c>
      <c r="O246" s="139">
        <f t="shared" si="124"/>
        <v>1.0228762899999999</v>
      </c>
      <c r="P246" s="139">
        <f t="shared" si="107"/>
        <v>1022.87629</v>
      </c>
      <c r="Q246" s="144">
        <f t="shared" si="108"/>
        <v>0</v>
      </c>
      <c r="R246" s="145">
        <f t="shared" si="109"/>
        <v>0</v>
      </c>
      <c r="S246" s="139">
        <f t="shared" si="110"/>
        <v>0</v>
      </c>
      <c r="T246" s="146">
        <f t="shared" si="120"/>
        <v>3.5999999999999997E-2</v>
      </c>
      <c r="U246" s="144">
        <f t="shared" si="123"/>
        <v>148</v>
      </c>
      <c r="V246" s="144">
        <v>252</v>
      </c>
      <c r="W246" s="143">
        <f t="shared" si="111"/>
        <v>1.020988402</v>
      </c>
      <c r="X246" s="139">
        <f t="shared" si="112"/>
        <v>21.468538769999999</v>
      </c>
      <c r="Y246" s="124">
        <f t="shared" si="113"/>
        <v>0</v>
      </c>
      <c r="Z246" s="147" t="s">
        <v>64</v>
      </c>
      <c r="AA246" s="141">
        <f t="shared" si="121"/>
        <v>44392</v>
      </c>
      <c r="AB246" s="4"/>
      <c r="AC246" s="41"/>
      <c r="AD246" s="150">
        <f>[2]Plan1!$A346</f>
        <v>47207</v>
      </c>
      <c r="AE246" s="32" t="str">
        <f>[2]Plan1!$C346</f>
        <v>Paixão de Cristo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3"/>
      <c r="BB246" s="1"/>
      <c r="BC246" s="1"/>
      <c r="BD246" s="1"/>
      <c r="BE246" s="1"/>
      <c r="BF246" s="1"/>
      <c r="BG246" s="1"/>
      <c r="BH246" s="1"/>
      <c r="BI246" s="1"/>
      <c r="BJ246" s="1"/>
      <c r="BK246" s="4"/>
    </row>
    <row r="247" spans="1:63" x14ac:dyDescent="0.15">
      <c r="A247" s="138">
        <f t="shared" si="114"/>
        <v>43898</v>
      </c>
      <c r="B247" s="148">
        <f t="shared" si="103"/>
        <v>1044.34482877</v>
      </c>
      <c r="C247" s="139">
        <f t="shared" si="115"/>
        <v>1000</v>
      </c>
      <c r="D247" s="140">
        <f t="shared" si="116"/>
        <v>5331.42</v>
      </c>
      <c r="E247" s="124">
        <f>IF(K247=1,VLOOKUP(A246,[1]Plan1!$BO$80:$BQ$314,3),E246)</f>
        <v>5344.75</v>
      </c>
      <c r="F247" s="141">
        <f t="shared" si="117"/>
        <v>43879</v>
      </c>
      <c r="G247" s="142">
        <f t="shared" si="104"/>
        <v>2.5002719725701894E-3</v>
      </c>
      <c r="H247" s="141">
        <f t="shared" si="118"/>
        <v>43906</v>
      </c>
      <c r="I247" s="141">
        <f t="shared" si="105"/>
        <v>43906</v>
      </c>
      <c r="J247" s="125">
        <f t="shared" si="119"/>
        <v>18</v>
      </c>
      <c r="K247" s="125">
        <f t="shared" si="125"/>
        <v>13</v>
      </c>
      <c r="L247" s="139">
        <f t="shared" si="106"/>
        <v>1.00180512</v>
      </c>
      <c r="M247" s="143">
        <f t="shared" si="126"/>
        <v>1.00209952</v>
      </c>
      <c r="N247" s="143">
        <f t="shared" si="122"/>
        <v>1.0210332049791486</v>
      </c>
      <c r="O247" s="139">
        <f t="shared" si="124"/>
        <v>1.0228762899999999</v>
      </c>
      <c r="P247" s="139">
        <f t="shared" si="107"/>
        <v>1022.87629</v>
      </c>
      <c r="Q247" s="144">
        <f t="shared" si="108"/>
        <v>0</v>
      </c>
      <c r="R247" s="145">
        <f t="shared" si="109"/>
        <v>0</v>
      </c>
      <c r="S247" s="139">
        <f t="shared" si="110"/>
        <v>0</v>
      </c>
      <c r="T247" s="146">
        <f t="shared" si="120"/>
        <v>3.5999999999999997E-2</v>
      </c>
      <c r="U247" s="144">
        <f t="shared" si="123"/>
        <v>148</v>
      </c>
      <c r="V247" s="144">
        <v>252</v>
      </c>
      <c r="W247" s="143">
        <f t="shared" si="111"/>
        <v>1.020988402</v>
      </c>
      <c r="X247" s="139">
        <f t="shared" si="112"/>
        <v>21.468538769999999</v>
      </c>
      <c r="Y247" s="124">
        <f t="shared" si="113"/>
        <v>0</v>
      </c>
      <c r="Z247" s="147" t="s">
        <v>64</v>
      </c>
      <c r="AA247" s="141">
        <f t="shared" si="121"/>
        <v>44392</v>
      </c>
      <c r="AB247" s="4"/>
      <c r="AC247" s="41"/>
      <c r="AD247" s="150">
        <f>[2]Plan1!$A347</f>
        <v>47229</v>
      </c>
      <c r="AE247" s="32" t="str">
        <f>[2]Plan1!$C347</f>
        <v>Tiradentes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3"/>
      <c r="BB247" s="1"/>
      <c r="BC247" s="1"/>
      <c r="BD247" s="1"/>
      <c r="BE247" s="1"/>
      <c r="BF247" s="1"/>
      <c r="BG247" s="1"/>
      <c r="BH247" s="1"/>
      <c r="BI247" s="1"/>
      <c r="BJ247" s="1"/>
      <c r="BK247" s="4"/>
    </row>
    <row r="248" spans="1:63" x14ac:dyDescent="0.15">
      <c r="A248" s="138">
        <f t="shared" si="114"/>
        <v>43899</v>
      </c>
      <c r="B248" s="148">
        <f t="shared" si="103"/>
        <v>1044.34482877</v>
      </c>
      <c r="C248" s="139">
        <f t="shared" si="115"/>
        <v>1000</v>
      </c>
      <c r="D248" s="140">
        <f t="shared" si="116"/>
        <v>5331.42</v>
      </c>
      <c r="E248" s="124">
        <f>IF(K248=1,VLOOKUP(A247,[1]Plan1!$BO$80:$BQ$314,3),E247)</f>
        <v>5344.75</v>
      </c>
      <c r="F248" s="141">
        <f t="shared" si="117"/>
        <v>43879</v>
      </c>
      <c r="G248" s="142">
        <f t="shared" si="104"/>
        <v>2.5002719725701894E-3</v>
      </c>
      <c r="H248" s="141">
        <f t="shared" si="118"/>
        <v>43906</v>
      </c>
      <c r="I248" s="141">
        <f t="shared" si="105"/>
        <v>43906</v>
      </c>
      <c r="J248" s="125">
        <f t="shared" si="119"/>
        <v>18</v>
      </c>
      <c r="K248" s="125">
        <f t="shared" si="125"/>
        <v>13</v>
      </c>
      <c r="L248" s="139">
        <f t="shared" si="106"/>
        <v>1.00180512</v>
      </c>
      <c r="M248" s="143">
        <f t="shared" si="126"/>
        <v>1.00209952</v>
      </c>
      <c r="N248" s="143">
        <f t="shared" si="122"/>
        <v>1.0210332049791486</v>
      </c>
      <c r="O248" s="139">
        <f t="shared" si="124"/>
        <v>1.0228762899999999</v>
      </c>
      <c r="P248" s="139">
        <f t="shared" si="107"/>
        <v>1022.87629</v>
      </c>
      <c r="Q248" s="144">
        <f t="shared" si="108"/>
        <v>0</v>
      </c>
      <c r="R248" s="145">
        <f t="shared" si="109"/>
        <v>0</v>
      </c>
      <c r="S248" s="139">
        <f t="shared" si="110"/>
        <v>0</v>
      </c>
      <c r="T248" s="146">
        <f t="shared" si="120"/>
        <v>3.5999999999999997E-2</v>
      </c>
      <c r="U248" s="144">
        <f t="shared" si="123"/>
        <v>148</v>
      </c>
      <c r="V248" s="144">
        <v>252</v>
      </c>
      <c r="W248" s="143">
        <f t="shared" si="111"/>
        <v>1.020988402</v>
      </c>
      <c r="X248" s="139">
        <f t="shared" si="112"/>
        <v>21.468538769999999</v>
      </c>
      <c r="Y248" s="124">
        <f t="shared" si="113"/>
        <v>0</v>
      </c>
      <c r="Z248" s="147" t="s">
        <v>64</v>
      </c>
      <c r="AA248" s="141">
        <f t="shared" si="121"/>
        <v>44392</v>
      </c>
      <c r="AB248" s="4"/>
      <c r="AC248" s="41"/>
      <c r="AD248" s="150">
        <f>[2]Plan1!$A348</f>
        <v>47239</v>
      </c>
      <c r="AE248" s="32" t="str">
        <f>[2]Plan1!$C348</f>
        <v>Dia do Trabalho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3"/>
      <c r="BB248" s="1"/>
      <c r="BC248" s="1"/>
      <c r="BD248" s="1"/>
      <c r="BE248" s="1"/>
      <c r="BF248" s="1"/>
      <c r="BG248" s="1"/>
      <c r="BH248" s="1"/>
      <c r="BI248" s="1"/>
      <c r="BJ248" s="1"/>
      <c r="BK248" s="4"/>
    </row>
    <row r="249" spans="1:63" x14ac:dyDescent="0.15">
      <c r="A249" s="138">
        <f t="shared" si="114"/>
        <v>43900</v>
      </c>
      <c r="B249" s="148">
        <f t="shared" si="103"/>
        <v>1044.6363177799999</v>
      </c>
      <c r="C249" s="139">
        <f t="shared" si="115"/>
        <v>1000</v>
      </c>
      <c r="D249" s="140">
        <f t="shared" si="116"/>
        <v>5331.42</v>
      </c>
      <c r="E249" s="124">
        <f>IF(K249=1,VLOOKUP(A248,[1]Plan1!$BO$80:$BQ$314,3),E248)</f>
        <v>5344.75</v>
      </c>
      <c r="F249" s="141">
        <f t="shared" si="117"/>
        <v>43879</v>
      </c>
      <c r="G249" s="142">
        <f t="shared" si="104"/>
        <v>2.5002719725701894E-3</v>
      </c>
      <c r="H249" s="141">
        <f t="shared" si="118"/>
        <v>43906</v>
      </c>
      <c r="I249" s="141">
        <f t="shared" si="105"/>
        <v>43906</v>
      </c>
      <c r="J249" s="125">
        <f t="shared" si="119"/>
        <v>18</v>
      </c>
      <c r="K249" s="125">
        <f t="shared" si="125"/>
        <v>14</v>
      </c>
      <c r="L249" s="139">
        <f t="shared" si="106"/>
        <v>1.0019441099999999</v>
      </c>
      <c r="M249" s="143">
        <f t="shared" si="126"/>
        <v>1.00209952</v>
      </c>
      <c r="N249" s="143">
        <f t="shared" si="122"/>
        <v>1.0210332049791486</v>
      </c>
      <c r="O249" s="139">
        <f t="shared" si="124"/>
        <v>1.0230182000000001</v>
      </c>
      <c r="P249" s="139">
        <f t="shared" si="107"/>
        <v>1023.0182</v>
      </c>
      <c r="Q249" s="144">
        <f t="shared" si="108"/>
        <v>0</v>
      </c>
      <c r="R249" s="145">
        <f t="shared" si="109"/>
        <v>0</v>
      </c>
      <c r="S249" s="139">
        <f t="shared" si="110"/>
        <v>0</v>
      </c>
      <c r="T249" s="146">
        <f t="shared" si="120"/>
        <v>3.5999999999999997E-2</v>
      </c>
      <c r="U249" s="144">
        <f t="shared" si="123"/>
        <v>149</v>
      </c>
      <c r="V249" s="144">
        <v>252</v>
      </c>
      <c r="W249" s="143">
        <f t="shared" si="111"/>
        <v>1.0211317040000001</v>
      </c>
      <c r="X249" s="139">
        <f t="shared" si="112"/>
        <v>21.618117779999999</v>
      </c>
      <c r="Y249" s="124">
        <f t="shared" si="113"/>
        <v>0</v>
      </c>
      <c r="Z249" s="147" t="s">
        <v>64</v>
      </c>
      <c r="AA249" s="141">
        <f t="shared" si="121"/>
        <v>44392</v>
      </c>
      <c r="AB249" s="4"/>
      <c r="AC249" s="41"/>
      <c r="AD249" s="150">
        <f>[2]Plan1!$A349</f>
        <v>47269</v>
      </c>
      <c r="AE249" s="32" t="str">
        <f>[2]Plan1!$C349</f>
        <v>Corpus Christi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3"/>
      <c r="BB249" s="1"/>
      <c r="BC249" s="1"/>
      <c r="BD249" s="1"/>
      <c r="BE249" s="1"/>
      <c r="BF249" s="1"/>
      <c r="BG249" s="1"/>
      <c r="BH249" s="1"/>
      <c r="BI249" s="1"/>
      <c r="BJ249" s="1"/>
      <c r="BK249" s="4"/>
    </row>
    <row r="250" spans="1:63" x14ac:dyDescent="0.15">
      <c r="A250" s="138">
        <f t="shared" si="114"/>
        <v>43901</v>
      </c>
      <c r="B250" s="148">
        <f t="shared" si="103"/>
        <v>1044.9278873399999</v>
      </c>
      <c r="C250" s="139">
        <f t="shared" si="115"/>
        <v>1000</v>
      </c>
      <c r="D250" s="140">
        <f t="shared" si="116"/>
        <v>5331.42</v>
      </c>
      <c r="E250" s="124">
        <f>IF(K250=1,VLOOKUP(A249,[1]Plan1!$BO$80:$BQ$314,3),E249)</f>
        <v>5344.75</v>
      </c>
      <c r="F250" s="141">
        <f t="shared" si="117"/>
        <v>43879</v>
      </c>
      <c r="G250" s="142">
        <f t="shared" si="104"/>
        <v>2.5002719725701894E-3</v>
      </c>
      <c r="H250" s="141">
        <f t="shared" si="118"/>
        <v>43906</v>
      </c>
      <c r="I250" s="141">
        <f t="shared" si="105"/>
        <v>43906</v>
      </c>
      <c r="J250" s="125">
        <f t="shared" si="119"/>
        <v>18</v>
      </c>
      <c r="K250" s="125">
        <f t="shared" si="125"/>
        <v>15</v>
      </c>
      <c r="L250" s="139">
        <f t="shared" si="106"/>
        <v>1.00208312</v>
      </c>
      <c r="M250" s="143">
        <f t="shared" si="126"/>
        <v>1.00209952</v>
      </c>
      <c r="N250" s="143">
        <f t="shared" si="122"/>
        <v>1.0210332049791486</v>
      </c>
      <c r="O250" s="139">
        <f t="shared" si="124"/>
        <v>1.0231601299999999</v>
      </c>
      <c r="P250" s="139">
        <f t="shared" si="107"/>
        <v>1023.16013</v>
      </c>
      <c r="Q250" s="144">
        <f t="shared" si="108"/>
        <v>0</v>
      </c>
      <c r="R250" s="145">
        <f t="shared" si="109"/>
        <v>0</v>
      </c>
      <c r="S250" s="139">
        <f t="shared" si="110"/>
        <v>0</v>
      </c>
      <c r="T250" s="146">
        <f t="shared" si="120"/>
        <v>3.5999999999999997E-2</v>
      </c>
      <c r="U250" s="144">
        <f t="shared" si="123"/>
        <v>150</v>
      </c>
      <c r="V250" s="144">
        <v>252</v>
      </c>
      <c r="W250" s="143">
        <f t="shared" si="111"/>
        <v>1.021275025</v>
      </c>
      <c r="X250" s="139">
        <f t="shared" si="112"/>
        <v>21.767757339999999</v>
      </c>
      <c r="Y250" s="124">
        <f t="shared" si="113"/>
        <v>0</v>
      </c>
      <c r="Z250" s="147" t="s">
        <v>64</v>
      </c>
      <c r="AA250" s="141">
        <f t="shared" si="121"/>
        <v>44392</v>
      </c>
      <c r="AB250" s="4"/>
      <c r="AC250" s="41"/>
      <c r="AD250" s="150">
        <f>[2]Plan1!$A350</f>
        <v>47368</v>
      </c>
      <c r="AE250" s="32" t="str">
        <f>[2]Plan1!$C350</f>
        <v>Independência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3"/>
      <c r="BB250" s="1"/>
      <c r="BC250" s="1"/>
      <c r="BD250" s="1"/>
      <c r="BE250" s="1"/>
      <c r="BF250" s="1"/>
      <c r="BG250" s="1"/>
      <c r="BH250" s="1"/>
      <c r="BI250" s="1"/>
      <c r="BJ250" s="1"/>
      <c r="BK250" s="4"/>
    </row>
    <row r="251" spans="1:63" x14ac:dyDescent="0.15">
      <c r="A251" s="138">
        <f t="shared" si="114"/>
        <v>43902</v>
      </c>
      <c r="B251" s="148">
        <f t="shared" si="103"/>
        <v>1045.2195497099999</v>
      </c>
      <c r="C251" s="139">
        <f t="shared" si="115"/>
        <v>1000</v>
      </c>
      <c r="D251" s="140">
        <f t="shared" si="116"/>
        <v>5331.42</v>
      </c>
      <c r="E251" s="124">
        <f>IF(K251=1,VLOOKUP(A250,[1]Plan1!$BO$80:$BQ$314,3),E250)</f>
        <v>5344.75</v>
      </c>
      <c r="F251" s="141">
        <f t="shared" si="117"/>
        <v>43879</v>
      </c>
      <c r="G251" s="142">
        <f t="shared" si="104"/>
        <v>2.5002719725701894E-3</v>
      </c>
      <c r="H251" s="141">
        <f t="shared" si="118"/>
        <v>43906</v>
      </c>
      <c r="I251" s="141">
        <f t="shared" si="105"/>
        <v>43906</v>
      </c>
      <c r="J251" s="125">
        <f t="shared" si="119"/>
        <v>18</v>
      </c>
      <c r="K251" s="125">
        <f t="shared" si="125"/>
        <v>16</v>
      </c>
      <c r="L251" s="139">
        <f t="shared" si="106"/>
        <v>1.0022221499999999</v>
      </c>
      <c r="M251" s="143">
        <f t="shared" si="126"/>
        <v>1.00209952</v>
      </c>
      <c r="N251" s="143">
        <f t="shared" si="122"/>
        <v>1.0210332049791486</v>
      </c>
      <c r="O251" s="139">
        <f t="shared" si="124"/>
        <v>1.0233020900000001</v>
      </c>
      <c r="P251" s="139">
        <f t="shared" si="107"/>
        <v>1023.30209</v>
      </c>
      <c r="Q251" s="144">
        <f t="shared" si="108"/>
        <v>0</v>
      </c>
      <c r="R251" s="145">
        <f t="shared" si="109"/>
        <v>0</v>
      </c>
      <c r="S251" s="139">
        <f t="shared" si="110"/>
        <v>0</v>
      </c>
      <c r="T251" s="146">
        <f t="shared" si="120"/>
        <v>3.5999999999999997E-2</v>
      </c>
      <c r="U251" s="144">
        <f t="shared" si="123"/>
        <v>151</v>
      </c>
      <c r="V251" s="144">
        <v>252</v>
      </c>
      <c r="W251" s="143">
        <f t="shared" si="111"/>
        <v>1.0214183670000001</v>
      </c>
      <c r="X251" s="139">
        <f t="shared" si="112"/>
        <v>21.917459709999999</v>
      </c>
      <c r="Y251" s="124">
        <f t="shared" si="113"/>
        <v>0</v>
      </c>
      <c r="Z251" s="147" t="s">
        <v>64</v>
      </c>
      <c r="AA251" s="141">
        <f t="shared" si="121"/>
        <v>44392</v>
      </c>
      <c r="AB251" s="4"/>
      <c r="AC251" s="41"/>
      <c r="AD251" s="150">
        <f>[2]Plan1!$A351</f>
        <v>47403</v>
      </c>
      <c r="AE251" s="32" t="str">
        <f>[2]Plan1!$C351</f>
        <v>Nossa Sr.a Aparecida - Padroeira do Brasil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3"/>
      <c r="BB251" s="1"/>
      <c r="BC251" s="1"/>
      <c r="BD251" s="1"/>
      <c r="BE251" s="1"/>
      <c r="BF251" s="1"/>
      <c r="BG251" s="1"/>
      <c r="BH251" s="1"/>
      <c r="BI251" s="1"/>
      <c r="BJ251" s="1"/>
      <c r="BK251" s="4"/>
    </row>
    <row r="252" spans="1:63" x14ac:dyDescent="0.15">
      <c r="A252" s="138">
        <f t="shared" si="114"/>
        <v>43903</v>
      </c>
      <c r="B252" s="148">
        <f t="shared" si="103"/>
        <v>1045.51128346</v>
      </c>
      <c r="C252" s="139">
        <f t="shared" si="115"/>
        <v>1000</v>
      </c>
      <c r="D252" s="140">
        <f t="shared" si="116"/>
        <v>5331.42</v>
      </c>
      <c r="E252" s="124">
        <f>IF(K252=1,VLOOKUP(A251,[1]Plan1!$BO$80:$BQ$314,3),E251)</f>
        <v>5344.75</v>
      </c>
      <c r="F252" s="141">
        <f t="shared" si="117"/>
        <v>43879</v>
      </c>
      <c r="G252" s="142">
        <f t="shared" si="104"/>
        <v>2.5002719725701894E-3</v>
      </c>
      <c r="H252" s="141">
        <f t="shared" si="118"/>
        <v>43906</v>
      </c>
      <c r="I252" s="141">
        <f t="shared" si="105"/>
        <v>43906</v>
      </c>
      <c r="J252" s="125">
        <f t="shared" si="119"/>
        <v>18</v>
      </c>
      <c r="K252" s="125">
        <f t="shared" si="125"/>
        <v>17</v>
      </c>
      <c r="L252" s="139">
        <f t="shared" si="106"/>
        <v>1.0023612</v>
      </c>
      <c r="M252" s="143">
        <f t="shared" si="126"/>
        <v>1.00209952</v>
      </c>
      <c r="N252" s="143">
        <f t="shared" si="122"/>
        <v>1.0210332049791486</v>
      </c>
      <c r="O252" s="139">
        <f t="shared" si="124"/>
        <v>1.0234440600000001</v>
      </c>
      <c r="P252" s="139">
        <f t="shared" si="107"/>
        <v>1023.44406</v>
      </c>
      <c r="Q252" s="144">
        <f t="shared" si="108"/>
        <v>0</v>
      </c>
      <c r="R252" s="145">
        <f t="shared" si="109"/>
        <v>0</v>
      </c>
      <c r="S252" s="139">
        <f t="shared" si="110"/>
        <v>0</v>
      </c>
      <c r="T252" s="146">
        <f t="shared" si="120"/>
        <v>3.5999999999999997E-2</v>
      </c>
      <c r="U252" s="144">
        <f t="shared" si="123"/>
        <v>152</v>
      </c>
      <c r="V252" s="144">
        <v>252</v>
      </c>
      <c r="W252" s="143">
        <f t="shared" si="111"/>
        <v>1.0215617290000001</v>
      </c>
      <c r="X252" s="139">
        <f t="shared" si="112"/>
        <v>22.067223460000001</v>
      </c>
      <c r="Y252" s="124">
        <f t="shared" si="113"/>
        <v>0</v>
      </c>
      <c r="Z252" s="147" t="s">
        <v>64</v>
      </c>
      <c r="AA252" s="141">
        <f t="shared" si="121"/>
        <v>44392</v>
      </c>
      <c r="AB252" s="4"/>
      <c r="AC252" s="41"/>
      <c r="AD252" s="150">
        <f>[2]Plan1!$A352</f>
        <v>47424</v>
      </c>
      <c r="AE252" s="32" t="str">
        <f>[2]Plan1!$C352</f>
        <v>Finados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3"/>
      <c r="BB252" s="1"/>
      <c r="BC252" s="1"/>
      <c r="BD252" s="1"/>
      <c r="BE252" s="1"/>
      <c r="BF252" s="1"/>
      <c r="BG252" s="1"/>
      <c r="BH252" s="1"/>
      <c r="BI252" s="1"/>
      <c r="BJ252" s="1"/>
      <c r="BK252" s="4"/>
    </row>
    <row r="253" spans="1:63" x14ac:dyDescent="0.15">
      <c r="A253" s="138">
        <f t="shared" si="114"/>
        <v>43904</v>
      </c>
      <c r="B253" s="148">
        <f t="shared" si="103"/>
        <v>1045.8031090499999</v>
      </c>
      <c r="C253" s="139">
        <f t="shared" si="115"/>
        <v>1000</v>
      </c>
      <c r="D253" s="140">
        <f t="shared" si="116"/>
        <v>5331.42</v>
      </c>
      <c r="E253" s="124">
        <f>IF(K253=1,VLOOKUP(A252,[1]Plan1!$BO$80:$BQ$314,3),E252)</f>
        <v>5344.75</v>
      </c>
      <c r="F253" s="141">
        <f t="shared" si="117"/>
        <v>43879</v>
      </c>
      <c r="G253" s="142">
        <f t="shared" si="104"/>
        <v>2.5002719725701894E-3</v>
      </c>
      <c r="H253" s="141">
        <f t="shared" si="118"/>
        <v>43906</v>
      </c>
      <c r="I253" s="141">
        <f t="shared" si="105"/>
        <v>43906</v>
      </c>
      <c r="J253" s="125">
        <f t="shared" si="119"/>
        <v>18</v>
      </c>
      <c r="K253" s="125">
        <f t="shared" si="125"/>
        <v>18</v>
      </c>
      <c r="L253" s="139">
        <f t="shared" si="106"/>
        <v>1.0025002700000001</v>
      </c>
      <c r="M253" s="143">
        <f t="shared" si="126"/>
        <v>1.00209952</v>
      </c>
      <c r="N253" s="143">
        <f t="shared" si="122"/>
        <v>1.0210332049791486</v>
      </c>
      <c r="O253" s="139">
        <f t="shared" si="124"/>
        <v>1.02358606</v>
      </c>
      <c r="P253" s="139">
        <f t="shared" si="107"/>
        <v>1023.58606</v>
      </c>
      <c r="Q253" s="144">
        <f t="shared" si="108"/>
        <v>0</v>
      </c>
      <c r="R253" s="145">
        <f t="shared" si="109"/>
        <v>0</v>
      </c>
      <c r="S253" s="139">
        <f t="shared" si="110"/>
        <v>0</v>
      </c>
      <c r="T253" s="146">
        <f t="shared" si="120"/>
        <v>3.5999999999999997E-2</v>
      </c>
      <c r="U253" s="144">
        <f t="shared" si="123"/>
        <v>153</v>
      </c>
      <c r="V253" s="144">
        <v>252</v>
      </c>
      <c r="W253" s="143">
        <f t="shared" si="111"/>
        <v>1.0217051109999999</v>
      </c>
      <c r="X253" s="139">
        <f t="shared" si="112"/>
        <v>22.21704905</v>
      </c>
      <c r="Y253" s="124">
        <f t="shared" si="113"/>
        <v>0</v>
      </c>
      <c r="Z253" s="147" t="s">
        <v>64</v>
      </c>
      <c r="AA253" s="141">
        <f t="shared" si="121"/>
        <v>44392</v>
      </c>
      <c r="AB253" s="4"/>
      <c r="AC253" s="41"/>
      <c r="AD253" s="150">
        <f>[2]Plan1!$A353</f>
        <v>47437</v>
      </c>
      <c r="AE253" s="32" t="str">
        <f>[2]Plan1!$C353</f>
        <v>Proclamação da República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3"/>
      <c r="BB253" s="1"/>
      <c r="BC253" s="1"/>
      <c r="BD253" s="1"/>
      <c r="BE253" s="1"/>
      <c r="BF253" s="1"/>
      <c r="BG253" s="1"/>
      <c r="BH253" s="1"/>
      <c r="BI253" s="1"/>
      <c r="BJ253" s="1"/>
      <c r="BK253" s="4"/>
    </row>
    <row r="254" spans="1:63" x14ac:dyDescent="0.15">
      <c r="A254" s="138">
        <f t="shared" si="114"/>
        <v>43905</v>
      </c>
      <c r="B254" s="148">
        <f t="shared" si="103"/>
        <v>1045.8031090499999</v>
      </c>
      <c r="C254" s="139">
        <f t="shared" si="115"/>
        <v>1000</v>
      </c>
      <c r="D254" s="140">
        <f t="shared" si="116"/>
        <v>5331.42</v>
      </c>
      <c r="E254" s="124">
        <f>IF(K254=1,VLOOKUP(A253,[1]Plan1!$BO$80:$BQ$314,3),E253)</f>
        <v>5344.75</v>
      </c>
      <c r="F254" s="141">
        <f t="shared" si="117"/>
        <v>43879</v>
      </c>
      <c r="G254" s="142">
        <f t="shared" si="104"/>
        <v>2.5002719725701894E-3</v>
      </c>
      <c r="H254" s="141">
        <f t="shared" si="118"/>
        <v>43936</v>
      </c>
      <c r="I254" s="141">
        <f t="shared" si="105"/>
        <v>43906</v>
      </c>
      <c r="J254" s="125">
        <f t="shared" si="119"/>
        <v>18</v>
      </c>
      <c r="K254" s="125">
        <f t="shared" si="125"/>
        <v>18</v>
      </c>
      <c r="L254" s="139">
        <f t="shared" si="106"/>
        <v>1.0025002700000001</v>
      </c>
      <c r="M254" s="143">
        <f t="shared" si="126"/>
        <v>1.00209952</v>
      </c>
      <c r="N254" s="143">
        <f t="shared" si="122"/>
        <v>1.0210332049791486</v>
      </c>
      <c r="O254" s="139">
        <f t="shared" si="124"/>
        <v>1.02358606</v>
      </c>
      <c r="P254" s="139">
        <f t="shared" si="107"/>
        <v>1023.58606</v>
      </c>
      <c r="Q254" s="144">
        <f t="shared" si="108"/>
        <v>0</v>
      </c>
      <c r="R254" s="145">
        <f t="shared" si="109"/>
        <v>0</v>
      </c>
      <c r="S254" s="139">
        <f t="shared" si="110"/>
        <v>0</v>
      </c>
      <c r="T254" s="146">
        <f t="shared" si="120"/>
        <v>3.5999999999999997E-2</v>
      </c>
      <c r="U254" s="144">
        <f t="shared" si="123"/>
        <v>153</v>
      </c>
      <c r="V254" s="144">
        <v>252</v>
      </c>
      <c r="W254" s="143">
        <f t="shared" si="111"/>
        <v>1.0217051109999999</v>
      </c>
      <c r="X254" s="139">
        <f t="shared" si="112"/>
        <v>22.21704905</v>
      </c>
      <c r="Y254" s="124">
        <f t="shared" si="113"/>
        <v>0</v>
      </c>
      <c r="Z254" s="147" t="s">
        <v>64</v>
      </c>
      <c r="AA254" s="141">
        <f t="shared" si="121"/>
        <v>44392</v>
      </c>
      <c r="AB254" s="4"/>
      <c r="AC254" s="41"/>
      <c r="AD254" s="150">
        <f>[2]Plan1!$A354</f>
        <v>47442</v>
      </c>
      <c r="AE254" s="32" t="str">
        <f>[2]Plan1!$C354</f>
        <v>Dia Nacional de Zumbi e da Consciência Negra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3"/>
      <c r="BB254" s="1"/>
      <c r="BC254" s="1"/>
      <c r="BD254" s="1"/>
      <c r="BE254" s="1"/>
      <c r="BF254" s="1"/>
      <c r="BG254" s="1"/>
      <c r="BH254" s="1"/>
      <c r="BI254" s="1"/>
      <c r="BJ254" s="1"/>
      <c r="BK254" s="4"/>
    </row>
    <row r="255" spans="1:63" x14ac:dyDescent="0.15">
      <c r="A255" s="138">
        <f t="shared" si="114"/>
        <v>43906</v>
      </c>
      <c r="B255" s="148">
        <f t="shared" si="103"/>
        <v>1045.8031090499999</v>
      </c>
      <c r="C255" s="139">
        <f t="shared" si="115"/>
        <v>1000</v>
      </c>
      <c r="D255" s="140">
        <f t="shared" si="116"/>
        <v>5331.42</v>
      </c>
      <c r="E255" s="124">
        <f>IF(K255=1,VLOOKUP(A254,[1]Plan1!$BO$80:$BQ$314,3),E254)</f>
        <v>5344.75</v>
      </c>
      <c r="F255" s="141">
        <f t="shared" si="117"/>
        <v>43879</v>
      </c>
      <c r="G255" s="142">
        <f t="shared" si="104"/>
        <v>2.5002719725701894E-3</v>
      </c>
      <c r="H255" s="141">
        <f t="shared" si="118"/>
        <v>43936</v>
      </c>
      <c r="I255" s="141">
        <f t="shared" si="105"/>
        <v>43906</v>
      </c>
      <c r="J255" s="125">
        <f t="shared" si="119"/>
        <v>18</v>
      </c>
      <c r="K255" s="125">
        <f t="shared" si="125"/>
        <v>18</v>
      </c>
      <c r="L255" s="139">
        <f t="shared" si="106"/>
        <v>1.0025002700000001</v>
      </c>
      <c r="M255" s="143">
        <f t="shared" si="126"/>
        <v>1.00209952</v>
      </c>
      <c r="N255" s="143">
        <f t="shared" si="122"/>
        <v>1.0210332049791486</v>
      </c>
      <c r="O255" s="139">
        <f t="shared" si="124"/>
        <v>1.02358606</v>
      </c>
      <c r="P255" s="139">
        <f t="shared" si="107"/>
        <v>1023.58606</v>
      </c>
      <c r="Q255" s="144">
        <f t="shared" si="108"/>
        <v>0</v>
      </c>
      <c r="R255" s="145">
        <f t="shared" si="109"/>
        <v>0</v>
      </c>
      <c r="S255" s="139">
        <f t="shared" si="110"/>
        <v>0</v>
      </c>
      <c r="T255" s="146">
        <f t="shared" si="120"/>
        <v>3.5999999999999997E-2</v>
      </c>
      <c r="U255" s="144">
        <f t="shared" si="123"/>
        <v>153</v>
      </c>
      <c r="V255" s="144">
        <v>252</v>
      </c>
      <c r="W255" s="143">
        <f t="shared" si="111"/>
        <v>1.0217051109999999</v>
      </c>
      <c r="X255" s="139">
        <f t="shared" si="112"/>
        <v>22.21704905</v>
      </c>
      <c r="Y255" s="124">
        <f t="shared" si="113"/>
        <v>0</v>
      </c>
      <c r="Z255" s="147" t="s">
        <v>64</v>
      </c>
      <c r="AA255" s="141">
        <f t="shared" si="121"/>
        <v>44392</v>
      </c>
      <c r="AB255" s="4"/>
      <c r="AC255" s="41"/>
      <c r="AD255" s="150">
        <f>[2]Plan1!$A355</f>
        <v>47477</v>
      </c>
      <c r="AE255" s="32" t="str">
        <f>[2]Plan1!$C355</f>
        <v>Natal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3"/>
      <c r="BB255" s="1"/>
      <c r="BC255" s="1"/>
      <c r="BD255" s="1"/>
      <c r="BE255" s="1"/>
      <c r="BF255" s="1"/>
      <c r="BG255" s="1"/>
      <c r="BH255" s="1"/>
      <c r="BI255" s="1"/>
      <c r="BJ255" s="1"/>
      <c r="BK255" s="4"/>
    </row>
    <row r="256" spans="1:63" x14ac:dyDescent="0.15">
      <c r="A256" s="138">
        <f t="shared" si="114"/>
        <v>43907</v>
      </c>
      <c r="B256" s="148">
        <f t="shared" si="103"/>
        <v>1045.9847281499999</v>
      </c>
      <c r="C256" s="139">
        <f t="shared" si="115"/>
        <v>1000</v>
      </c>
      <c r="D256" s="140">
        <f t="shared" si="116"/>
        <v>5344.75</v>
      </c>
      <c r="E256" s="124">
        <f>IF(K256=1,VLOOKUP(A255,[1]Plan1!$BO$80:$BQ$314,3),E255)</f>
        <v>5348.49</v>
      </c>
      <c r="F256" s="141">
        <f t="shared" si="117"/>
        <v>43907</v>
      </c>
      <c r="G256" s="142">
        <f t="shared" si="104"/>
        <v>6.9975209317552078E-4</v>
      </c>
      <c r="H256" s="141">
        <f t="shared" si="118"/>
        <v>43936</v>
      </c>
      <c r="I256" s="141">
        <f t="shared" si="105"/>
        <v>43936</v>
      </c>
      <c r="J256" s="125">
        <f t="shared" si="119"/>
        <v>21</v>
      </c>
      <c r="K256" s="125">
        <f t="shared" si="125"/>
        <v>1</v>
      </c>
      <c r="L256" s="139">
        <f t="shared" si="106"/>
        <v>1.0000333100000001</v>
      </c>
      <c r="M256" s="143">
        <f t="shared" si="126"/>
        <v>1.0025002700000001</v>
      </c>
      <c r="N256" s="143">
        <f t="shared" si="122"/>
        <v>1.0235860636705618</v>
      </c>
      <c r="O256" s="139">
        <f t="shared" si="124"/>
        <v>1.02362015</v>
      </c>
      <c r="P256" s="139">
        <f t="shared" si="107"/>
        <v>1023.62015</v>
      </c>
      <c r="Q256" s="144">
        <f t="shared" si="108"/>
        <v>0</v>
      </c>
      <c r="R256" s="145">
        <f t="shared" si="109"/>
        <v>0</v>
      </c>
      <c r="S256" s="139">
        <f t="shared" si="110"/>
        <v>0</v>
      </c>
      <c r="T256" s="146">
        <f t="shared" si="120"/>
        <v>3.5999999999999997E-2</v>
      </c>
      <c r="U256" s="144">
        <f t="shared" si="123"/>
        <v>154</v>
      </c>
      <c r="V256" s="144">
        <v>252</v>
      </c>
      <c r="W256" s="143">
        <f t="shared" si="111"/>
        <v>1.0218485129999999</v>
      </c>
      <c r="X256" s="139">
        <f t="shared" si="112"/>
        <v>22.36457815</v>
      </c>
      <c r="Y256" s="124">
        <f t="shared" si="113"/>
        <v>0</v>
      </c>
      <c r="Z256" s="147" t="s">
        <v>64</v>
      </c>
      <c r="AA256" s="141">
        <f t="shared" si="121"/>
        <v>44392</v>
      </c>
      <c r="AB256" s="4"/>
      <c r="AC256" s="41"/>
      <c r="AD256" s="150">
        <f>[2]Plan1!$A356</f>
        <v>47484</v>
      </c>
      <c r="AE256" s="32" t="str">
        <f>[2]Plan1!$C356</f>
        <v>Confraternização Universal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3"/>
      <c r="BB256" s="1"/>
      <c r="BC256" s="1"/>
      <c r="BD256" s="1"/>
      <c r="BE256" s="1"/>
      <c r="BF256" s="1"/>
      <c r="BG256" s="1"/>
      <c r="BH256" s="1"/>
      <c r="BI256" s="1"/>
      <c r="BJ256" s="1"/>
      <c r="BK256" s="4"/>
    </row>
    <row r="257" spans="1:69" x14ac:dyDescent="0.15">
      <c r="A257" s="138">
        <f t="shared" si="114"/>
        <v>43908</v>
      </c>
      <c r="B257" s="148">
        <f t="shared" si="103"/>
        <v>1046.1663877200001</v>
      </c>
      <c r="C257" s="139">
        <f t="shared" si="115"/>
        <v>1000</v>
      </c>
      <c r="D257" s="140">
        <f t="shared" si="116"/>
        <v>5344.75</v>
      </c>
      <c r="E257" s="124">
        <f>IF(K257=1,VLOOKUP(A256,[1]Plan1!$BO$80:$BQ$314,3),E256)</f>
        <v>5348.49</v>
      </c>
      <c r="F257" s="141">
        <f t="shared" si="117"/>
        <v>43907</v>
      </c>
      <c r="G257" s="142">
        <f t="shared" si="104"/>
        <v>6.9975209317552078E-4</v>
      </c>
      <c r="H257" s="141">
        <f t="shared" si="118"/>
        <v>43936</v>
      </c>
      <c r="I257" s="141">
        <f t="shared" si="105"/>
        <v>43936</v>
      </c>
      <c r="J257" s="125">
        <f t="shared" si="119"/>
        <v>21</v>
      </c>
      <c r="K257" s="125">
        <f t="shared" si="125"/>
        <v>2</v>
      </c>
      <c r="L257" s="139">
        <f t="shared" si="106"/>
        <v>1.0000666199999999</v>
      </c>
      <c r="M257" s="143">
        <f t="shared" si="126"/>
        <v>1.0025002700000001</v>
      </c>
      <c r="N257" s="143">
        <f t="shared" si="122"/>
        <v>1.0235860636705618</v>
      </c>
      <c r="O257" s="139">
        <f t="shared" si="124"/>
        <v>1.0236542500000001</v>
      </c>
      <c r="P257" s="139">
        <f t="shared" si="107"/>
        <v>1023.65425</v>
      </c>
      <c r="Q257" s="144">
        <f t="shared" si="108"/>
        <v>0</v>
      </c>
      <c r="R257" s="145">
        <f t="shared" si="109"/>
        <v>0</v>
      </c>
      <c r="S257" s="139">
        <f t="shared" si="110"/>
        <v>0</v>
      </c>
      <c r="T257" s="146">
        <f t="shared" si="120"/>
        <v>3.5999999999999997E-2</v>
      </c>
      <c r="U257" s="144">
        <f t="shared" si="123"/>
        <v>155</v>
      </c>
      <c r="V257" s="144">
        <v>252</v>
      </c>
      <c r="W257" s="143">
        <f t="shared" si="111"/>
        <v>1.021991935</v>
      </c>
      <c r="X257" s="139">
        <f t="shared" si="112"/>
        <v>22.512137719999998</v>
      </c>
      <c r="Y257" s="124">
        <f t="shared" si="113"/>
        <v>0</v>
      </c>
      <c r="Z257" s="147" t="s">
        <v>64</v>
      </c>
      <c r="AA257" s="141">
        <f t="shared" si="121"/>
        <v>44392</v>
      </c>
      <c r="AB257" s="4"/>
      <c r="AC257" s="41"/>
      <c r="AD257" s="150">
        <f>[2]Plan1!$A357</f>
        <v>47546</v>
      </c>
      <c r="AE257" s="32" t="str">
        <f>[2]Plan1!$C357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3"/>
      <c r="BB257" s="1"/>
      <c r="BC257" s="1"/>
      <c r="BD257" s="1"/>
      <c r="BE257" s="1"/>
      <c r="BF257" s="1"/>
      <c r="BG257" s="1"/>
      <c r="BH257" s="1"/>
      <c r="BI257" s="1"/>
      <c r="BJ257" s="1"/>
      <c r="BK257" s="4"/>
    </row>
    <row r="258" spans="1:69" x14ac:dyDescent="0.15">
      <c r="A258" s="138">
        <f t="shared" si="114"/>
        <v>43909</v>
      </c>
      <c r="B258" s="148">
        <f t="shared" si="103"/>
        <v>1046.34807755</v>
      </c>
      <c r="C258" s="139">
        <f t="shared" si="115"/>
        <v>1000</v>
      </c>
      <c r="D258" s="140">
        <f t="shared" si="116"/>
        <v>5344.75</v>
      </c>
      <c r="E258" s="124">
        <f>IF(K258=1,VLOOKUP(A257,[1]Plan1!$BO$80:$BQ$314,3),E257)</f>
        <v>5348.49</v>
      </c>
      <c r="F258" s="141">
        <f t="shared" si="117"/>
        <v>43907</v>
      </c>
      <c r="G258" s="142">
        <f t="shared" si="104"/>
        <v>6.9975209317552078E-4</v>
      </c>
      <c r="H258" s="141">
        <f t="shared" si="118"/>
        <v>43936</v>
      </c>
      <c r="I258" s="141">
        <f t="shared" si="105"/>
        <v>43936</v>
      </c>
      <c r="J258" s="125">
        <f t="shared" si="119"/>
        <v>21</v>
      </c>
      <c r="K258" s="125">
        <f t="shared" si="125"/>
        <v>3</v>
      </c>
      <c r="L258" s="139">
        <f t="shared" si="106"/>
        <v>1.00009993</v>
      </c>
      <c r="M258" s="143">
        <f t="shared" si="126"/>
        <v>1.0025002700000001</v>
      </c>
      <c r="N258" s="143">
        <f t="shared" si="122"/>
        <v>1.0235860636705618</v>
      </c>
      <c r="O258" s="139">
        <f t="shared" si="124"/>
        <v>1.02368835</v>
      </c>
      <c r="P258" s="139">
        <f t="shared" si="107"/>
        <v>1023.68835</v>
      </c>
      <c r="Q258" s="144">
        <f t="shared" si="108"/>
        <v>0</v>
      </c>
      <c r="R258" s="145">
        <f t="shared" si="109"/>
        <v>0</v>
      </c>
      <c r="S258" s="139">
        <f t="shared" si="110"/>
        <v>0</v>
      </c>
      <c r="T258" s="146">
        <f t="shared" si="120"/>
        <v>3.5999999999999997E-2</v>
      </c>
      <c r="U258" s="144">
        <f t="shared" si="123"/>
        <v>156</v>
      </c>
      <c r="V258" s="144">
        <v>252</v>
      </c>
      <c r="W258" s="143">
        <f t="shared" si="111"/>
        <v>1.0221353769999999</v>
      </c>
      <c r="X258" s="139">
        <f t="shared" si="112"/>
        <v>22.659727549999999</v>
      </c>
      <c r="Y258" s="124">
        <f t="shared" si="113"/>
        <v>0</v>
      </c>
      <c r="Z258" s="147" t="s">
        <v>64</v>
      </c>
      <c r="AA258" s="141">
        <f t="shared" si="121"/>
        <v>44392</v>
      </c>
      <c r="AB258" s="4"/>
      <c r="AC258" s="41"/>
      <c r="AD258" s="150">
        <f>[2]Plan1!$A358</f>
        <v>47547</v>
      </c>
      <c r="AE258" s="32" t="str">
        <f>[2]Plan1!$C358</f>
        <v>Carnaval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3"/>
      <c r="BB258" s="1"/>
      <c r="BC258" s="1"/>
      <c r="BD258" s="1"/>
      <c r="BE258" s="1"/>
      <c r="BF258" s="1"/>
      <c r="BG258" s="1"/>
      <c r="BH258" s="1"/>
      <c r="BI258" s="1"/>
      <c r="BJ258" s="1"/>
      <c r="BK258" s="4"/>
    </row>
    <row r="259" spans="1:69" x14ac:dyDescent="0.15">
      <c r="A259" s="138">
        <f t="shared" si="114"/>
        <v>43910</v>
      </c>
      <c r="B259" s="148">
        <f t="shared" si="103"/>
        <v>1046.5297884399999</v>
      </c>
      <c r="C259" s="139">
        <f t="shared" si="115"/>
        <v>1000</v>
      </c>
      <c r="D259" s="140">
        <f t="shared" si="116"/>
        <v>5344.75</v>
      </c>
      <c r="E259" s="124">
        <f>IF(K259=1,VLOOKUP(A258,[1]Plan1!$BO$80:$BQ$314,3),E258)</f>
        <v>5348.49</v>
      </c>
      <c r="F259" s="141">
        <f t="shared" si="117"/>
        <v>43907</v>
      </c>
      <c r="G259" s="142">
        <f t="shared" si="104"/>
        <v>6.9975209317552078E-4</v>
      </c>
      <c r="H259" s="141">
        <f t="shared" si="118"/>
        <v>43936</v>
      </c>
      <c r="I259" s="141">
        <f t="shared" si="105"/>
        <v>43936</v>
      </c>
      <c r="J259" s="125">
        <f t="shared" si="119"/>
        <v>21</v>
      </c>
      <c r="K259" s="125">
        <f t="shared" si="125"/>
        <v>4</v>
      </c>
      <c r="L259" s="139">
        <f t="shared" si="106"/>
        <v>1.00013324</v>
      </c>
      <c r="M259" s="143">
        <f t="shared" si="126"/>
        <v>1.0025002700000001</v>
      </c>
      <c r="N259" s="143">
        <f t="shared" si="122"/>
        <v>1.0235860636705618</v>
      </c>
      <c r="O259" s="139">
        <f t="shared" si="124"/>
        <v>1.02372244</v>
      </c>
      <c r="P259" s="139">
        <f t="shared" si="107"/>
        <v>1023.72244</v>
      </c>
      <c r="Q259" s="144">
        <f t="shared" si="108"/>
        <v>0</v>
      </c>
      <c r="R259" s="145">
        <f t="shared" si="109"/>
        <v>0</v>
      </c>
      <c r="S259" s="139">
        <f t="shared" si="110"/>
        <v>0</v>
      </c>
      <c r="T259" s="146">
        <f t="shared" si="120"/>
        <v>3.5999999999999997E-2</v>
      </c>
      <c r="U259" s="144">
        <f t="shared" si="123"/>
        <v>157</v>
      </c>
      <c r="V259" s="144">
        <v>252</v>
      </c>
      <c r="W259" s="143">
        <f t="shared" si="111"/>
        <v>1.02227884</v>
      </c>
      <c r="X259" s="139">
        <f t="shared" si="112"/>
        <v>22.807348439999998</v>
      </c>
      <c r="Y259" s="124">
        <f t="shared" si="113"/>
        <v>0</v>
      </c>
      <c r="Z259" s="147" t="s">
        <v>64</v>
      </c>
      <c r="AA259" s="141">
        <f t="shared" si="121"/>
        <v>44392</v>
      </c>
      <c r="AB259" s="4"/>
      <c r="AC259" s="41"/>
      <c r="AD259" s="150">
        <f>[2]Plan1!$A359</f>
        <v>47592</v>
      </c>
      <c r="AE259" s="32" t="str">
        <f>[2]Plan1!$C359</f>
        <v>Paixão de Cristo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3"/>
      <c r="BB259" s="1"/>
      <c r="BC259" s="1"/>
      <c r="BD259" s="1"/>
      <c r="BE259" s="1"/>
      <c r="BF259" s="1"/>
      <c r="BG259" s="1"/>
      <c r="BH259" s="1"/>
      <c r="BI259" s="1"/>
      <c r="BJ259" s="1"/>
      <c r="BK259" s="4"/>
      <c r="BL259" s="1"/>
      <c r="BM259" s="1"/>
      <c r="BN259" s="1"/>
      <c r="BO259" s="1"/>
      <c r="BP259" s="1"/>
      <c r="BQ259" s="1"/>
    </row>
    <row r="260" spans="1:69" x14ac:dyDescent="0.15">
      <c r="A260" s="138">
        <f t="shared" si="114"/>
        <v>43911</v>
      </c>
      <c r="B260" s="148">
        <f t="shared" si="103"/>
        <v>1046.71154901</v>
      </c>
      <c r="C260" s="139">
        <f t="shared" si="115"/>
        <v>1000</v>
      </c>
      <c r="D260" s="140">
        <f t="shared" si="116"/>
        <v>5344.75</v>
      </c>
      <c r="E260" s="124">
        <f>IF(K260=1,VLOOKUP(A259,[1]Plan1!$BO$80:$BQ$314,3),E259)</f>
        <v>5348.49</v>
      </c>
      <c r="F260" s="141">
        <f t="shared" si="117"/>
        <v>43907</v>
      </c>
      <c r="G260" s="142">
        <f t="shared" si="104"/>
        <v>6.9975209317552078E-4</v>
      </c>
      <c r="H260" s="141">
        <f t="shared" si="118"/>
        <v>43936</v>
      </c>
      <c r="I260" s="141">
        <f t="shared" si="105"/>
        <v>43936</v>
      </c>
      <c r="J260" s="125">
        <f t="shared" si="119"/>
        <v>21</v>
      </c>
      <c r="K260" s="125">
        <f t="shared" si="125"/>
        <v>5</v>
      </c>
      <c r="L260" s="139">
        <f t="shared" si="106"/>
        <v>1.00016656</v>
      </c>
      <c r="M260" s="143">
        <f t="shared" si="126"/>
        <v>1.0025002700000001</v>
      </c>
      <c r="N260" s="143">
        <f t="shared" si="122"/>
        <v>1.0235860636705618</v>
      </c>
      <c r="O260" s="139">
        <f t="shared" si="124"/>
        <v>1.0237565500000001</v>
      </c>
      <c r="P260" s="139">
        <f t="shared" si="107"/>
        <v>1023.7565499999999</v>
      </c>
      <c r="Q260" s="144">
        <f t="shared" si="108"/>
        <v>0</v>
      </c>
      <c r="R260" s="145">
        <f t="shared" si="109"/>
        <v>0</v>
      </c>
      <c r="S260" s="139">
        <f t="shared" si="110"/>
        <v>0</v>
      </c>
      <c r="T260" s="146">
        <f t="shared" si="120"/>
        <v>3.5999999999999997E-2</v>
      </c>
      <c r="U260" s="144">
        <f t="shared" si="123"/>
        <v>158</v>
      </c>
      <c r="V260" s="144">
        <v>252</v>
      </c>
      <c r="W260" s="143">
        <f t="shared" si="111"/>
        <v>1.0224223219999999</v>
      </c>
      <c r="X260" s="139">
        <f t="shared" si="112"/>
        <v>22.954999010000002</v>
      </c>
      <c r="Y260" s="124">
        <f t="shared" si="113"/>
        <v>0</v>
      </c>
      <c r="Z260" s="147" t="s">
        <v>64</v>
      </c>
      <c r="AA260" s="141">
        <f t="shared" si="121"/>
        <v>44392</v>
      </c>
      <c r="AB260" s="4"/>
      <c r="AC260" s="41"/>
      <c r="AD260" s="150">
        <f>[2]Plan1!$A360</f>
        <v>47594</v>
      </c>
      <c r="AE260" s="32" t="str">
        <f>[2]Plan1!$C360</f>
        <v>Tiradentes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3"/>
      <c r="BB260" s="1"/>
      <c r="BC260" s="1"/>
      <c r="BD260" s="1"/>
      <c r="BE260" s="1"/>
      <c r="BF260" s="1"/>
      <c r="BG260" s="1"/>
      <c r="BH260" s="1"/>
      <c r="BI260" s="1"/>
      <c r="BJ260" s="1"/>
      <c r="BK260" s="4"/>
      <c r="BL260" s="1"/>
      <c r="BM260" s="1"/>
      <c r="BN260" s="1"/>
      <c r="BO260" s="1"/>
      <c r="BP260" s="1"/>
      <c r="BQ260" s="1"/>
    </row>
    <row r="261" spans="1:69" x14ac:dyDescent="0.15">
      <c r="A261" s="138">
        <f t="shared" si="114"/>
        <v>43912</v>
      </c>
      <c r="B261" s="148">
        <f t="shared" si="103"/>
        <v>1046.71154901</v>
      </c>
      <c r="C261" s="139">
        <f t="shared" si="115"/>
        <v>1000</v>
      </c>
      <c r="D261" s="140">
        <f t="shared" si="116"/>
        <v>5344.75</v>
      </c>
      <c r="E261" s="124">
        <f>IF(K261=1,VLOOKUP(A260,[1]Plan1!$BO$80:$BQ$314,3),E260)</f>
        <v>5348.49</v>
      </c>
      <c r="F261" s="141">
        <f t="shared" si="117"/>
        <v>43907</v>
      </c>
      <c r="G261" s="142">
        <f t="shared" si="104"/>
        <v>6.9975209317552078E-4</v>
      </c>
      <c r="H261" s="141">
        <f t="shared" si="118"/>
        <v>43936</v>
      </c>
      <c r="I261" s="141">
        <f t="shared" si="105"/>
        <v>43936</v>
      </c>
      <c r="J261" s="125">
        <f t="shared" si="119"/>
        <v>21</v>
      </c>
      <c r="K261" s="125">
        <f t="shared" si="125"/>
        <v>5</v>
      </c>
      <c r="L261" s="139">
        <f t="shared" si="106"/>
        <v>1.00016656</v>
      </c>
      <c r="M261" s="143">
        <f t="shared" si="126"/>
        <v>1.0025002700000001</v>
      </c>
      <c r="N261" s="143">
        <f t="shared" si="122"/>
        <v>1.0235860636705618</v>
      </c>
      <c r="O261" s="139">
        <f t="shared" si="124"/>
        <v>1.0237565500000001</v>
      </c>
      <c r="P261" s="139">
        <f t="shared" si="107"/>
        <v>1023.7565499999999</v>
      </c>
      <c r="Q261" s="144">
        <f t="shared" si="108"/>
        <v>0</v>
      </c>
      <c r="R261" s="145">
        <f t="shared" si="109"/>
        <v>0</v>
      </c>
      <c r="S261" s="139">
        <f t="shared" si="110"/>
        <v>0</v>
      </c>
      <c r="T261" s="146">
        <f t="shared" si="120"/>
        <v>3.5999999999999997E-2</v>
      </c>
      <c r="U261" s="144">
        <f t="shared" si="123"/>
        <v>158</v>
      </c>
      <c r="V261" s="144">
        <v>252</v>
      </c>
      <c r="W261" s="143">
        <f t="shared" si="111"/>
        <v>1.0224223219999999</v>
      </c>
      <c r="X261" s="139">
        <f t="shared" si="112"/>
        <v>22.954999010000002</v>
      </c>
      <c r="Y261" s="124">
        <f t="shared" si="113"/>
        <v>0</v>
      </c>
      <c r="Z261" s="147" t="s">
        <v>64</v>
      </c>
      <c r="AA261" s="141">
        <f t="shared" si="121"/>
        <v>44392</v>
      </c>
      <c r="AB261" s="4"/>
      <c r="AC261" s="41"/>
      <c r="AD261" s="150">
        <f>[2]Plan1!$A361</f>
        <v>47604</v>
      </c>
      <c r="AE261" s="32" t="str">
        <f>[2]Plan1!$C361</f>
        <v>Dia do Trabalho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3"/>
      <c r="BB261" s="1"/>
      <c r="BC261" s="1"/>
      <c r="BD261" s="1"/>
      <c r="BE261" s="1"/>
      <c r="BF261" s="1"/>
      <c r="BG261" s="1"/>
      <c r="BH261" s="1"/>
      <c r="BI261" s="1"/>
      <c r="BJ261" s="1"/>
      <c r="BK261" s="4"/>
      <c r="BL261" s="1"/>
      <c r="BM261" s="1"/>
      <c r="BN261" s="1"/>
      <c r="BO261" s="1"/>
      <c r="BP261" s="1"/>
      <c r="BQ261" s="1"/>
    </row>
    <row r="262" spans="1:69" x14ac:dyDescent="0.15">
      <c r="A262" s="138">
        <f t="shared" si="114"/>
        <v>43913</v>
      </c>
      <c r="B262" s="148">
        <f t="shared" si="103"/>
        <v>1046.71154901</v>
      </c>
      <c r="C262" s="139">
        <f t="shared" si="115"/>
        <v>1000</v>
      </c>
      <c r="D262" s="140">
        <f t="shared" si="116"/>
        <v>5344.75</v>
      </c>
      <c r="E262" s="124">
        <f>IF(K262=1,VLOOKUP(A261,[1]Plan1!$BO$80:$BQ$314,3),E261)</f>
        <v>5348.49</v>
      </c>
      <c r="F262" s="141">
        <f t="shared" si="117"/>
        <v>43907</v>
      </c>
      <c r="G262" s="142">
        <f t="shared" si="104"/>
        <v>6.9975209317552078E-4</v>
      </c>
      <c r="H262" s="141">
        <f t="shared" si="118"/>
        <v>43936</v>
      </c>
      <c r="I262" s="141">
        <f t="shared" si="105"/>
        <v>43936</v>
      </c>
      <c r="J262" s="125">
        <f t="shared" si="119"/>
        <v>21</v>
      </c>
      <c r="K262" s="125">
        <f t="shared" si="125"/>
        <v>5</v>
      </c>
      <c r="L262" s="139">
        <f t="shared" si="106"/>
        <v>1.00016656</v>
      </c>
      <c r="M262" s="143">
        <f t="shared" si="126"/>
        <v>1.0025002700000001</v>
      </c>
      <c r="N262" s="143">
        <f t="shared" si="122"/>
        <v>1.0235860636705618</v>
      </c>
      <c r="O262" s="139">
        <f t="shared" si="124"/>
        <v>1.0237565500000001</v>
      </c>
      <c r="P262" s="139">
        <f t="shared" si="107"/>
        <v>1023.7565499999999</v>
      </c>
      <c r="Q262" s="144">
        <f t="shared" si="108"/>
        <v>0</v>
      </c>
      <c r="R262" s="145">
        <f t="shared" si="109"/>
        <v>0</v>
      </c>
      <c r="S262" s="139">
        <f t="shared" si="110"/>
        <v>0</v>
      </c>
      <c r="T262" s="146">
        <f t="shared" si="120"/>
        <v>3.5999999999999997E-2</v>
      </c>
      <c r="U262" s="144">
        <f t="shared" si="123"/>
        <v>158</v>
      </c>
      <c r="V262" s="144">
        <v>252</v>
      </c>
      <c r="W262" s="143">
        <f t="shared" si="111"/>
        <v>1.0224223219999999</v>
      </c>
      <c r="X262" s="139">
        <f t="shared" si="112"/>
        <v>22.954999010000002</v>
      </c>
      <c r="Y262" s="124">
        <f t="shared" si="113"/>
        <v>0</v>
      </c>
      <c r="Z262" s="147" t="s">
        <v>64</v>
      </c>
      <c r="AA262" s="141">
        <f t="shared" si="121"/>
        <v>44392</v>
      </c>
      <c r="AB262" s="4"/>
      <c r="AC262" s="41"/>
      <c r="AD262" s="150">
        <f>[2]Plan1!$A362</f>
        <v>47654</v>
      </c>
      <c r="AE262" s="32" t="str">
        <f>[2]Plan1!$C362</f>
        <v>Corpus Christi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3"/>
      <c r="BB262" s="1"/>
      <c r="BC262" s="1"/>
      <c r="BD262" s="1"/>
      <c r="BE262" s="1"/>
      <c r="BF262" s="1"/>
      <c r="BG262" s="1"/>
      <c r="BH262" s="1"/>
      <c r="BI262" s="1"/>
      <c r="BJ262" s="1"/>
      <c r="BK262" s="4"/>
      <c r="BL262" s="1"/>
      <c r="BM262" s="1"/>
      <c r="BN262" s="1"/>
      <c r="BO262" s="1"/>
      <c r="BP262" s="1"/>
      <c r="BQ262" s="1"/>
    </row>
    <row r="263" spans="1:69" x14ac:dyDescent="0.15">
      <c r="A263" s="138">
        <f t="shared" si="114"/>
        <v>43914</v>
      </c>
      <c r="B263" s="148">
        <f t="shared" si="103"/>
        <v>1046.8933204100001</v>
      </c>
      <c r="C263" s="139">
        <f t="shared" si="115"/>
        <v>1000</v>
      </c>
      <c r="D263" s="140">
        <f t="shared" si="116"/>
        <v>5344.75</v>
      </c>
      <c r="E263" s="124">
        <f>IF(K263=1,VLOOKUP(A262,[1]Plan1!$BO$80:$BQ$314,3),E262)</f>
        <v>5348.49</v>
      </c>
      <c r="F263" s="141">
        <f t="shared" si="117"/>
        <v>43907</v>
      </c>
      <c r="G263" s="142">
        <f t="shared" si="104"/>
        <v>6.9975209317552078E-4</v>
      </c>
      <c r="H263" s="141">
        <f t="shared" si="118"/>
        <v>43936</v>
      </c>
      <c r="I263" s="141">
        <f t="shared" si="105"/>
        <v>43936</v>
      </c>
      <c r="J263" s="125">
        <f t="shared" si="119"/>
        <v>21</v>
      </c>
      <c r="K263" s="125">
        <f t="shared" si="125"/>
        <v>6</v>
      </c>
      <c r="L263" s="139">
        <f t="shared" si="106"/>
        <v>1.0001998700000001</v>
      </c>
      <c r="M263" s="143">
        <f t="shared" si="126"/>
        <v>1.0025002700000001</v>
      </c>
      <c r="N263" s="143">
        <f t="shared" si="122"/>
        <v>1.0235860636705618</v>
      </c>
      <c r="O263" s="139">
        <f t="shared" si="124"/>
        <v>1.0237906400000001</v>
      </c>
      <c r="P263" s="139">
        <f t="shared" si="107"/>
        <v>1023.7906400000001</v>
      </c>
      <c r="Q263" s="144">
        <f t="shared" si="108"/>
        <v>0</v>
      </c>
      <c r="R263" s="145">
        <f t="shared" si="109"/>
        <v>0</v>
      </c>
      <c r="S263" s="139">
        <f t="shared" si="110"/>
        <v>0</v>
      </c>
      <c r="T263" s="146">
        <f t="shared" si="120"/>
        <v>3.5999999999999997E-2</v>
      </c>
      <c r="U263" s="144">
        <f t="shared" si="123"/>
        <v>159</v>
      </c>
      <c r="V263" s="144">
        <v>252</v>
      </c>
      <c r="W263" s="143">
        <f t="shared" si="111"/>
        <v>1.022565825</v>
      </c>
      <c r="X263" s="139">
        <f t="shared" si="112"/>
        <v>23.102680410000001</v>
      </c>
      <c r="Y263" s="124">
        <f t="shared" si="113"/>
        <v>0</v>
      </c>
      <c r="Z263" s="147" t="s">
        <v>64</v>
      </c>
      <c r="AA263" s="141">
        <f t="shared" si="121"/>
        <v>44392</v>
      </c>
      <c r="AB263" s="4"/>
      <c r="AC263" s="41"/>
      <c r="AD263" s="150">
        <f>[2]Plan1!$A363</f>
        <v>47733</v>
      </c>
      <c r="AE263" s="32" t="str">
        <f>[2]Plan1!$C363</f>
        <v>Independência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3"/>
      <c r="BB263" s="1"/>
      <c r="BC263" s="1"/>
      <c r="BD263" s="1"/>
      <c r="BE263" s="1"/>
      <c r="BF263" s="1"/>
      <c r="BG263" s="1"/>
      <c r="BH263" s="1"/>
      <c r="BI263" s="1"/>
      <c r="BJ263" s="1"/>
      <c r="BK263" s="4"/>
      <c r="BL263" s="1"/>
      <c r="BM263" s="1"/>
      <c r="BN263" s="1"/>
      <c r="BO263" s="1"/>
      <c r="BP263" s="1"/>
      <c r="BQ263" s="1"/>
    </row>
    <row r="264" spans="1:69" x14ac:dyDescent="0.15">
      <c r="A264" s="138">
        <f t="shared" si="114"/>
        <v>43915</v>
      </c>
      <c r="B264" s="148">
        <f t="shared" si="103"/>
        <v>1047.07514253</v>
      </c>
      <c r="C264" s="139">
        <f t="shared" si="115"/>
        <v>1000</v>
      </c>
      <c r="D264" s="140">
        <f t="shared" si="116"/>
        <v>5344.75</v>
      </c>
      <c r="E264" s="124">
        <f>IF(K264=1,VLOOKUP(A263,[1]Plan1!$BO$80:$BQ$314,3),E263)</f>
        <v>5348.49</v>
      </c>
      <c r="F264" s="141">
        <f t="shared" si="117"/>
        <v>43907</v>
      </c>
      <c r="G264" s="142">
        <f t="shared" si="104"/>
        <v>6.9975209317552078E-4</v>
      </c>
      <c r="H264" s="141">
        <f t="shared" si="118"/>
        <v>43936</v>
      </c>
      <c r="I264" s="141">
        <f t="shared" si="105"/>
        <v>43936</v>
      </c>
      <c r="J264" s="125">
        <f t="shared" si="119"/>
        <v>21</v>
      </c>
      <c r="K264" s="125">
        <f t="shared" si="125"/>
        <v>7</v>
      </c>
      <c r="L264" s="139">
        <f t="shared" si="106"/>
        <v>1.0002331900000001</v>
      </c>
      <c r="M264" s="143">
        <f t="shared" si="126"/>
        <v>1.0025002700000001</v>
      </c>
      <c r="N264" s="143">
        <f t="shared" si="122"/>
        <v>1.0235860636705618</v>
      </c>
      <c r="O264" s="139">
        <f t="shared" si="124"/>
        <v>1.02382475</v>
      </c>
      <c r="P264" s="139">
        <f t="shared" si="107"/>
        <v>1023.82475</v>
      </c>
      <c r="Q264" s="144">
        <f t="shared" si="108"/>
        <v>0</v>
      </c>
      <c r="R264" s="145">
        <f t="shared" si="109"/>
        <v>0</v>
      </c>
      <c r="S264" s="139">
        <f t="shared" si="110"/>
        <v>0</v>
      </c>
      <c r="T264" s="146">
        <f t="shared" si="120"/>
        <v>3.5999999999999997E-2</v>
      </c>
      <c r="U264" s="144">
        <f t="shared" si="123"/>
        <v>160</v>
      </c>
      <c r="V264" s="144">
        <v>252</v>
      </c>
      <c r="W264" s="143">
        <f t="shared" si="111"/>
        <v>1.022709348</v>
      </c>
      <c r="X264" s="139">
        <f t="shared" si="112"/>
        <v>23.250392529999999</v>
      </c>
      <c r="Y264" s="124">
        <f t="shared" si="113"/>
        <v>0</v>
      </c>
      <c r="Z264" s="147" t="s">
        <v>64</v>
      </c>
      <c r="AA264" s="141">
        <f t="shared" si="121"/>
        <v>44392</v>
      </c>
      <c r="AB264" s="4"/>
      <c r="AC264" s="41"/>
      <c r="AD264" s="150">
        <f>[2]Plan1!$A364</f>
        <v>47768</v>
      </c>
      <c r="AE264" s="32" t="str">
        <f>[2]Plan1!$C364</f>
        <v>Nossa Sr.a Aparecida - Padroeira do Brasil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3"/>
      <c r="BB264" s="1"/>
      <c r="BC264" s="1"/>
      <c r="BD264" s="1"/>
      <c r="BE264" s="1"/>
      <c r="BF264" s="1"/>
      <c r="BG264" s="1"/>
      <c r="BH264" s="1"/>
      <c r="BI264" s="1"/>
      <c r="BJ264" s="1"/>
      <c r="BK264" s="4"/>
      <c r="BL264" s="1"/>
      <c r="BM264" s="1"/>
      <c r="BN264" s="1"/>
      <c r="BO264" s="1"/>
      <c r="BP264" s="1"/>
      <c r="BQ264" s="1"/>
    </row>
    <row r="265" spans="1:69" x14ac:dyDescent="0.15">
      <c r="A265" s="138">
        <f t="shared" si="114"/>
        <v>43916</v>
      </c>
      <c r="B265" s="148">
        <f t="shared" si="103"/>
        <v>1047.2569846899999</v>
      </c>
      <c r="C265" s="139">
        <f t="shared" si="115"/>
        <v>1000</v>
      </c>
      <c r="D265" s="140">
        <f t="shared" si="116"/>
        <v>5344.75</v>
      </c>
      <c r="E265" s="124">
        <f>IF(K265=1,VLOOKUP(A264,[1]Plan1!$BO$80:$BQ$314,3),E264)</f>
        <v>5348.49</v>
      </c>
      <c r="F265" s="141">
        <f t="shared" si="117"/>
        <v>43907</v>
      </c>
      <c r="G265" s="142">
        <f t="shared" si="104"/>
        <v>6.9975209317552078E-4</v>
      </c>
      <c r="H265" s="141">
        <f t="shared" si="118"/>
        <v>43936</v>
      </c>
      <c r="I265" s="141">
        <f t="shared" si="105"/>
        <v>43936</v>
      </c>
      <c r="J265" s="125">
        <f t="shared" si="119"/>
        <v>21</v>
      </c>
      <c r="K265" s="125">
        <f t="shared" si="125"/>
        <v>8</v>
      </c>
      <c r="L265" s="139">
        <f t="shared" si="106"/>
        <v>1.0002665100000001</v>
      </c>
      <c r="M265" s="143">
        <f t="shared" si="126"/>
        <v>1.0025002700000001</v>
      </c>
      <c r="N265" s="143">
        <f t="shared" si="122"/>
        <v>1.0235860636705618</v>
      </c>
      <c r="O265" s="139">
        <f t="shared" si="124"/>
        <v>1.0238588500000001</v>
      </c>
      <c r="P265" s="139">
        <f t="shared" si="107"/>
        <v>1023.85885</v>
      </c>
      <c r="Q265" s="144">
        <f t="shared" si="108"/>
        <v>0</v>
      </c>
      <c r="R265" s="145">
        <f t="shared" si="109"/>
        <v>0</v>
      </c>
      <c r="S265" s="139">
        <f t="shared" si="110"/>
        <v>0</v>
      </c>
      <c r="T265" s="146">
        <f t="shared" si="120"/>
        <v>3.5999999999999997E-2</v>
      </c>
      <c r="U265" s="144">
        <f t="shared" si="123"/>
        <v>161</v>
      </c>
      <c r="V265" s="144">
        <v>252</v>
      </c>
      <c r="W265" s="143">
        <f t="shared" si="111"/>
        <v>1.0228528910000001</v>
      </c>
      <c r="X265" s="139">
        <f t="shared" si="112"/>
        <v>23.398134689999999</v>
      </c>
      <c r="Y265" s="124">
        <f t="shared" si="113"/>
        <v>0</v>
      </c>
      <c r="Z265" s="147" t="s">
        <v>64</v>
      </c>
      <c r="AA265" s="141">
        <f t="shared" si="121"/>
        <v>44392</v>
      </c>
      <c r="AB265" s="4"/>
      <c r="AC265" s="41"/>
      <c r="AD265" s="150">
        <f>[2]Plan1!$A365</f>
        <v>47789</v>
      </c>
      <c r="AE265" s="32" t="str">
        <f>[2]Plan1!$C365</f>
        <v>Finados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3"/>
      <c r="BB265" s="1"/>
      <c r="BC265" s="1"/>
      <c r="BD265" s="1"/>
      <c r="BE265" s="1"/>
      <c r="BF265" s="1"/>
      <c r="BG265" s="1"/>
      <c r="BH265" s="1"/>
      <c r="BI265" s="1"/>
      <c r="BJ265" s="1"/>
      <c r="BK265" s="4"/>
      <c r="BL265" s="1"/>
      <c r="BM265" s="1"/>
      <c r="BN265" s="1"/>
      <c r="BO265" s="1"/>
      <c r="BP265" s="1"/>
      <c r="BQ265" s="1"/>
    </row>
    <row r="266" spans="1:69" x14ac:dyDescent="0.15">
      <c r="A266" s="138">
        <f t="shared" si="114"/>
        <v>43917</v>
      </c>
      <c r="B266" s="148">
        <f t="shared" ref="B266:B329" si="127">(P266+X266)</f>
        <v>1047.43886735</v>
      </c>
      <c r="C266" s="139">
        <f t="shared" si="115"/>
        <v>1000</v>
      </c>
      <c r="D266" s="140">
        <f t="shared" si="116"/>
        <v>5344.75</v>
      </c>
      <c r="E266" s="124">
        <f>IF(K266=1,VLOOKUP(A265,[1]Plan1!$BO$80:$BQ$314,3),E265)</f>
        <v>5348.49</v>
      </c>
      <c r="F266" s="141">
        <f t="shared" si="117"/>
        <v>43907</v>
      </c>
      <c r="G266" s="142">
        <f t="shared" ref="G266:G329" si="128">(E266/D266)-1</f>
        <v>6.9975209317552078E-4</v>
      </c>
      <c r="H266" s="141">
        <f t="shared" si="118"/>
        <v>43936</v>
      </c>
      <c r="I266" s="141">
        <f t="shared" ref="I266:I329" si="129">IF(A266&gt;I265,H266,I265)</f>
        <v>43936</v>
      </c>
      <c r="J266" s="125">
        <f t="shared" si="119"/>
        <v>21</v>
      </c>
      <c r="K266" s="125">
        <f t="shared" si="125"/>
        <v>9</v>
      </c>
      <c r="L266" s="139">
        <f t="shared" ref="L266:L329" si="130">TRUNC((E266/D266)^TRUNC((K266/J266),9),8)</f>
        <v>1.0002998299999999</v>
      </c>
      <c r="M266" s="143">
        <f t="shared" si="126"/>
        <v>1.0025002700000001</v>
      </c>
      <c r="N266" s="143">
        <f t="shared" si="122"/>
        <v>1.0235860636705618</v>
      </c>
      <c r="O266" s="139">
        <f t="shared" si="124"/>
        <v>1.02389296</v>
      </c>
      <c r="P266" s="139">
        <f t="shared" ref="P266:P329" si="131">TRUNC(C266*O266,8)</f>
        <v>1023.89296</v>
      </c>
      <c r="Q266" s="144">
        <f t="shared" ref="Q266:Q329" si="132">IF(VLOOKUP(A266,AD$10:AK$114,8)=VLOOKUP(A265,AD$10:AK$114,8),0,VLOOKUP(A266,AD$10:AK$114,8))</f>
        <v>0</v>
      </c>
      <c r="R266" s="145">
        <f t="shared" ref="R266:R329" si="133">IF(Q266&gt;0,VLOOKUP($A266,$AD$10:$AI$114,6),0)</f>
        <v>0</v>
      </c>
      <c r="S266" s="139">
        <f t="shared" ref="S266:S329" si="134">IF(R266&gt;0,TRUNC(R266*P266,8),0)</f>
        <v>0</v>
      </c>
      <c r="T266" s="146">
        <f t="shared" si="120"/>
        <v>3.5999999999999997E-2</v>
      </c>
      <c r="U266" s="144">
        <f t="shared" si="123"/>
        <v>162</v>
      </c>
      <c r="V266" s="144">
        <v>252</v>
      </c>
      <c r="W266" s="143">
        <f t="shared" ref="W266:W329" si="135">ROUND((1+T266)^TRUNC((U266/V266),9),9)</f>
        <v>1.0229964540000001</v>
      </c>
      <c r="X266" s="139">
        <f t="shared" ref="X266:X329" si="136">TRUNC((P266*(W266-1)),8)</f>
        <v>23.54590735</v>
      </c>
      <c r="Y266" s="124">
        <f t="shared" ref="Y266:Y329" si="137">IF(Q266&gt;0,S266+X266,0)</f>
        <v>0</v>
      </c>
      <c r="Z266" s="147" t="s">
        <v>64</v>
      </c>
      <c r="AA266" s="141">
        <f t="shared" si="121"/>
        <v>44392</v>
      </c>
      <c r="AB266" s="4"/>
      <c r="AC266" s="41"/>
      <c r="AD266" s="150">
        <f>[2]Plan1!$A366</f>
        <v>47802</v>
      </c>
      <c r="AE266" s="32" t="str">
        <f>[2]Plan1!$C366</f>
        <v>Proclamação da República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3"/>
      <c r="BB266" s="1"/>
      <c r="BC266" s="1"/>
      <c r="BD266" s="1"/>
      <c r="BE266" s="1"/>
      <c r="BF266" s="1"/>
      <c r="BG266" s="1"/>
      <c r="BH266" s="1"/>
      <c r="BI266" s="1"/>
      <c r="BJ266" s="1"/>
      <c r="BK266" s="4"/>
      <c r="BL266" s="1"/>
      <c r="BM266" s="1"/>
      <c r="BN266" s="1"/>
      <c r="BO266" s="1"/>
      <c r="BP266" s="1"/>
      <c r="BQ266" s="1"/>
    </row>
    <row r="267" spans="1:69" x14ac:dyDescent="0.15">
      <c r="A267" s="138">
        <f t="shared" ref="A267:A330" si="138">(A266+1)</f>
        <v>43918</v>
      </c>
      <c r="B267" s="148">
        <f t="shared" si="127"/>
        <v>1047.6207812999999</v>
      </c>
      <c r="C267" s="139">
        <f t="shared" ref="C267:C330" si="139">TRUNC(IF(Q266&gt;0,VLOOKUP(A266,$AD$12:$AE$114,2),C266),8)</f>
        <v>1000</v>
      </c>
      <c r="D267" s="140">
        <f t="shared" ref="D267:D330" si="140">IF(E267=E266,D266,E266)</f>
        <v>5344.75</v>
      </c>
      <c r="E267" s="124">
        <f>IF(K267=1,VLOOKUP(A266,[1]Plan1!$BO$80:$BQ$314,3),E266)</f>
        <v>5348.49</v>
      </c>
      <c r="F267" s="141">
        <f t="shared" ref="F267:F330" si="141">IF(D267=D266,F266,A267)</f>
        <v>43907</v>
      </c>
      <c r="G267" s="142">
        <f t="shared" si="128"/>
        <v>6.9975209317552078E-4</v>
      </c>
      <c r="H267" s="141">
        <f t="shared" ref="H267:H330" si="142">IF(DAY(A267)=15,VLOOKUP(A267,AH$118:AM$450,4),H266)</f>
        <v>43936</v>
      </c>
      <c r="I267" s="141">
        <f t="shared" si="129"/>
        <v>43936</v>
      </c>
      <c r="J267" s="125">
        <f t="shared" ref="J267:J330" si="143">IF(I267=I266,J266,NETWORKDAYS(I266,I267,$AD$118:$AD$502)-1)</f>
        <v>21</v>
      </c>
      <c r="K267" s="125">
        <f t="shared" si="125"/>
        <v>10</v>
      </c>
      <c r="L267" s="139">
        <f t="shared" si="130"/>
        <v>1.0003331499999999</v>
      </c>
      <c r="M267" s="143">
        <f t="shared" si="126"/>
        <v>1.0025002700000001</v>
      </c>
      <c r="N267" s="143">
        <f t="shared" si="122"/>
        <v>1.0235860636705618</v>
      </c>
      <c r="O267" s="139">
        <f t="shared" si="124"/>
        <v>1.0239270700000001</v>
      </c>
      <c r="P267" s="139">
        <f t="shared" si="131"/>
        <v>1023.92707</v>
      </c>
      <c r="Q267" s="144">
        <f t="shared" si="132"/>
        <v>0</v>
      </c>
      <c r="R267" s="145">
        <f t="shared" si="133"/>
        <v>0</v>
      </c>
      <c r="S267" s="139">
        <f t="shared" si="134"/>
        <v>0</v>
      </c>
      <c r="T267" s="146">
        <f t="shared" ref="T267:T330" si="144">(T266)</f>
        <v>3.5999999999999997E-2</v>
      </c>
      <c r="U267" s="144">
        <f t="shared" si="123"/>
        <v>163</v>
      </c>
      <c r="V267" s="144">
        <v>252</v>
      </c>
      <c r="W267" s="143">
        <f t="shared" si="135"/>
        <v>1.023140038</v>
      </c>
      <c r="X267" s="139">
        <f t="shared" si="136"/>
        <v>23.6937113</v>
      </c>
      <c r="Y267" s="124">
        <f t="shared" si="137"/>
        <v>0</v>
      </c>
      <c r="Z267" s="147" t="s">
        <v>64</v>
      </c>
      <c r="AA267" s="141">
        <f t="shared" ref="AA267:AA330" si="145">IF(Q266&gt;0,VLOOKUP(A266,$AD$10:$AL$114,9),AA266)</f>
        <v>44392</v>
      </c>
      <c r="AB267" s="4"/>
      <c r="AC267" s="41"/>
      <c r="AD267" s="150">
        <f>[2]Plan1!$A367</f>
        <v>47807</v>
      </c>
      <c r="AE267" s="32" t="str">
        <f>[2]Plan1!$C367</f>
        <v>Dia Nacional de Zumbi e da Consciência Negra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3"/>
      <c r="BB267" s="1"/>
      <c r="BC267" s="1"/>
      <c r="BD267" s="1"/>
      <c r="BE267" s="1"/>
      <c r="BF267" s="1"/>
      <c r="BG267" s="1"/>
      <c r="BH267" s="1"/>
      <c r="BI267" s="1"/>
      <c r="BJ267" s="1"/>
      <c r="BK267" s="4"/>
      <c r="BL267" s="1"/>
      <c r="BM267" s="1"/>
      <c r="BN267" s="1"/>
      <c r="BO267" s="1"/>
      <c r="BP267" s="1"/>
      <c r="BQ267" s="1"/>
    </row>
    <row r="268" spans="1:69" x14ac:dyDescent="0.15">
      <c r="A268" s="138">
        <f t="shared" si="138"/>
        <v>43919</v>
      </c>
      <c r="B268" s="148">
        <f t="shared" si="127"/>
        <v>1047.6207812999999</v>
      </c>
      <c r="C268" s="139">
        <f t="shared" si="139"/>
        <v>1000</v>
      </c>
      <c r="D268" s="140">
        <f t="shared" si="140"/>
        <v>5344.75</v>
      </c>
      <c r="E268" s="124">
        <f>IF(K268=1,VLOOKUP(A267,[1]Plan1!$BO$80:$BQ$314,3),E267)</f>
        <v>5348.49</v>
      </c>
      <c r="F268" s="141">
        <f t="shared" si="141"/>
        <v>43907</v>
      </c>
      <c r="G268" s="142">
        <f t="shared" si="128"/>
        <v>6.9975209317552078E-4</v>
      </c>
      <c r="H268" s="141">
        <f t="shared" si="142"/>
        <v>43936</v>
      </c>
      <c r="I268" s="141">
        <f t="shared" si="129"/>
        <v>43936</v>
      </c>
      <c r="J268" s="125">
        <f t="shared" si="143"/>
        <v>21</v>
      </c>
      <c r="K268" s="125">
        <f t="shared" si="125"/>
        <v>10</v>
      </c>
      <c r="L268" s="139">
        <f t="shared" si="130"/>
        <v>1.0003331499999999</v>
      </c>
      <c r="M268" s="143">
        <f t="shared" si="126"/>
        <v>1.0025002700000001</v>
      </c>
      <c r="N268" s="143">
        <f t="shared" si="122"/>
        <v>1.0235860636705618</v>
      </c>
      <c r="O268" s="139">
        <f t="shared" si="124"/>
        <v>1.0239270700000001</v>
      </c>
      <c r="P268" s="139">
        <f t="shared" si="131"/>
        <v>1023.92707</v>
      </c>
      <c r="Q268" s="144">
        <f t="shared" si="132"/>
        <v>0</v>
      </c>
      <c r="R268" s="145">
        <f t="shared" si="133"/>
        <v>0</v>
      </c>
      <c r="S268" s="139">
        <f t="shared" si="134"/>
        <v>0</v>
      </c>
      <c r="T268" s="146">
        <f t="shared" si="144"/>
        <v>3.5999999999999997E-2</v>
      </c>
      <c r="U268" s="144">
        <f t="shared" si="123"/>
        <v>163</v>
      </c>
      <c r="V268" s="144">
        <v>252</v>
      </c>
      <c r="W268" s="143">
        <f t="shared" si="135"/>
        <v>1.023140038</v>
      </c>
      <c r="X268" s="139">
        <f t="shared" si="136"/>
        <v>23.6937113</v>
      </c>
      <c r="Y268" s="124">
        <f t="shared" si="137"/>
        <v>0</v>
      </c>
      <c r="Z268" s="147" t="s">
        <v>64</v>
      </c>
      <c r="AA268" s="141">
        <f t="shared" si="145"/>
        <v>44392</v>
      </c>
      <c r="AB268" s="4"/>
      <c r="AC268" s="41"/>
      <c r="AD268" s="150">
        <f>[2]Plan1!$A368</f>
        <v>47842</v>
      </c>
      <c r="AE268" s="32" t="str">
        <f>[2]Plan1!$C368</f>
        <v>Natal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3"/>
      <c r="BB268" s="1"/>
      <c r="BC268" s="1"/>
      <c r="BD268" s="1"/>
      <c r="BE268" s="1"/>
      <c r="BF268" s="1"/>
      <c r="BG268" s="1"/>
      <c r="BH268" s="1"/>
      <c r="BI268" s="1"/>
      <c r="BJ268" s="1"/>
      <c r="BK268" s="4"/>
      <c r="BL268" s="1"/>
      <c r="BM268" s="1"/>
      <c r="BN268" s="1"/>
      <c r="BO268" s="1"/>
      <c r="BP268" s="1"/>
      <c r="BQ268" s="1"/>
    </row>
    <row r="269" spans="1:69" x14ac:dyDescent="0.15">
      <c r="A269" s="138">
        <f t="shared" si="138"/>
        <v>43920</v>
      </c>
      <c r="B269" s="148">
        <f t="shared" si="127"/>
        <v>1047.6207812999999</v>
      </c>
      <c r="C269" s="139">
        <f t="shared" si="139"/>
        <v>1000</v>
      </c>
      <c r="D269" s="140">
        <f t="shared" si="140"/>
        <v>5344.75</v>
      </c>
      <c r="E269" s="124">
        <f>IF(K269=1,VLOOKUP(A268,[1]Plan1!$BO$80:$BQ$314,3),E268)</f>
        <v>5348.49</v>
      </c>
      <c r="F269" s="141">
        <f t="shared" si="141"/>
        <v>43907</v>
      </c>
      <c r="G269" s="142">
        <f t="shared" si="128"/>
        <v>6.9975209317552078E-4</v>
      </c>
      <c r="H269" s="141">
        <f t="shared" si="142"/>
        <v>43936</v>
      </c>
      <c r="I269" s="141">
        <f t="shared" si="129"/>
        <v>43936</v>
      </c>
      <c r="J269" s="125">
        <f t="shared" si="143"/>
        <v>21</v>
      </c>
      <c r="K269" s="125">
        <f t="shared" si="125"/>
        <v>10</v>
      </c>
      <c r="L269" s="139">
        <f t="shared" si="130"/>
        <v>1.0003331499999999</v>
      </c>
      <c r="M269" s="143">
        <f t="shared" si="126"/>
        <v>1.0025002700000001</v>
      </c>
      <c r="N269" s="143">
        <f t="shared" si="122"/>
        <v>1.0235860636705618</v>
      </c>
      <c r="O269" s="139">
        <f t="shared" si="124"/>
        <v>1.0239270700000001</v>
      </c>
      <c r="P269" s="139">
        <f t="shared" si="131"/>
        <v>1023.92707</v>
      </c>
      <c r="Q269" s="144">
        <f t="shared" si="132"/>
        <v>0</v>
      </c>
      <c r="R269" s="145">
        <f t="shared" si="133"/>
        <v>0</v>
      </c>
      <c r="S269" s="139">
        <f t="shared" si="134"/>
        <v>0</v>
      </c>
      <c r="T269" s="146">
        <f t="shared" si="144"/>
        <v>3.5999999999999997E-2</v>
      </c>
      <c r="U269" s="144">
        <f t="shared" si="123"/>
        <v>163</v>
      </c>
      <c r="V269" s="144">
        <v>252</v>
      </c>
      <c r="W269" s="143">
        <f t="shared" si="135"/>
        <v>1.023140038</v>
      </c>
      <c r="X269" s="139">
        <f t="shared" si="136"/>
        <v>23.6937113</v>
      </c>
      <c r="Y269" s="124">
        <f t="shared" si="137"/>
        <v>0</v>
      </c>
      <c r="Z269" s="147" t="s">
        <v>64</v>
      </c>
      <c r="AA269" s="141">
        <f t="shared" si="145"/>
        <v>44392</v>
      </c>
      <c r="AB269" s="4"/>
      <c r="AC269" s="41"/>
      <c r="AD269" s="150">
        <f>[2]Plan1!$A369</f>
        <v>47849</v>
      </c>
      <c r="AE269" s="32" t="str">
        <f>[2]Plan1!$C369</f>
        <v>Confraternização Universal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3"/>
      <c r="BB269" s="1"/>
      <c r="BC269" s="1"/>
      <c r="BD269" s="1"/>
      <c r="BE269" s="1"/>
      <c r="BF269" s="1"/>
      <c r="BG269" s="1"/>
      <c r="BH269" s="1"/>
      <c r="BI269" s="1"/>
      <c r="BJ269" s="1"/>
      <c r="BK269" s="4"/>
      <c r="BL269" s="1"/>
      <c r="BM269" s="1"/>
      <c r="BN269" s="1"/>
      <c r="BO269" s="1"/>
      <c r="BP269" s="1"/>
      <c r="BQ269" s="1"/>
    </row>
    <row r="270" spans="1:69" x14ac:dyDescent="0.15">
      <c r="A270" s="138">
        <f t="shared" si="138"/>
        <v>43921</v>
      </c>
      <c r="B270" s="148">
        <f t="shared" si="127"/>
        <v>1047.8027142800001</v>
      </c>
      <c r="C270" s="139">
        <f t="shared" si="139"/>
        <v>1000</v>
      </c>
      <c r="D270" s="140">
        <f t="shared" si="140"/>
        <v>5344.75</v>
      </c>
      <c r="E270" s="124">
        <f>IF(K270=1,VLOOKUP(A269,[1]Plan1!$BO$80:$BQ$314,3),E269)</f>
        <v>5348.49</v>
      </c>
      <c r="F270" s="141">
        <f t="shared" si="141"/>
        <v>43907</v>
      </c>
      <c r="G270" s="142">
        <f t="shared" si="128"/>
        <v>6.9975209317552078E-4</v>
      </c>
      <c r="H270" s="141">
        <f t="shared" si="142"/>
        <v>43936</v>
      </c>
      <c r="I270" s="141">
        <f t="shared" si="129"/>
        <v>43936</v>
      </c>
      <c r="J270" s="125">
        <f t="shared" si="143"/>
        <v>21</v>
      </c>
      <c r="K270" s="125">
        <f t="shared" si="125"/>
        <v>11</v>
      </c>
      <c r="L270" s="139">
        <f t="shared" si="130"/>
        <v>1.0003664699999999</v>
      </c>
      <c r="M270" s="143">
        <f t="shared" si="126"/>
        <v>1.0025002700000001</v>
      </c>
      <c r="N270" s="143">
        <f t="shared" si="122"/>
        <v>1.0235860636705618</v>
      </c>
      <c r="O270" s="139">
        <f t="shared" si="124"/>
        <v>1.02396117</v>
      </c>
      <c r="P270" s="139">
        <f t="shared" si="131"/>
        <v>1023.96117</v>
      </c>
      <c r="Q270" s="144">
        <f t="shared" si="132"/>
        <v>0</v>
      </c>
      <c r="R270" s="145">
        <f t="shared" si="133"/>
        <v>0</v>
      </c>
      <c r="S270" s="139">
        <f t="shared" si="134"/>
        <v>0</v>
      </c>
      <c r="T270" s="146">
        <f t="shared" si="144"/>
        <v>3.5999999999999997E-2</v>
      </c>
      <c r="U270" s="144">
        <f t="shared" si="123"/>
        <v>164</v>
      </c>
      <c r="V270" s="144">
        <v>252</v>
      </c>
      <c r="W270" s="143">
        <f t="shared" si="135"/>
        <v>1.0232836409999999</v>
      </c>
      <c r="X270" s="139">
        <f t="shared" si="136"/>
        <v>23.841544280000001</v>
      </c>
      <c r="Y270" s="124">
        <f t="shared" si="137"/>
        <v>0</v>
      </c>
      <c r="Z270" s="147" t="s">
        <v>64</v>
      </c>
      <c r="AA270" s="141">
        <f t="shared" si="145"/>
        <v>44392</v>
      </c>
      <c r="AB270" s="4"/>
      <c r="AC270" s="41"/>
      <c r="AD270" s="150">
        <f>[2]Plan1!$A370</f>
        <v>47903</v>
      </c>
      <c r="AE270" s="32" t="str">
        <f>[2]Plan1!$C370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3"/>
      <c r="BB270" s="1"/>
      <c r="BC270" s="1"/>
      <c r="BD270" s="1"/>
      <c r="BE270" s="1"/>
      <c r="BF270" s="1"/>
      <c r="BG270" s="1"/>
      <c r="BH270" s="1"/>
      <c r="BI270" s="1"/>
      <c r="BJ270" s="1"/>
      <c r="BK270" s="4"/>
      <c r="BL270" s="1"/>
      <c r="BM270" s="1"/>
      <c r="BN270" s="1"/>
      <c r="BO270" s="1"/>
      <c r="BP270" s="1"/>
      <c r="BQ270" s="1"/>
    </row>
    <row r="271" spans="1:69" x14ac:dyDescent="0.15">
      <c r="A271" s="138">
        <f t="shared" si="138"/>
        <v>43922</v>
      </c>
      <c r="B271" s="148">
        <f t="shared" si="127"/>
        <v>1047.9846887799999</v>
      </c>
      <c r="C271" s="139">
        <f t="shared" si="139"/>
        <v>1000</v>
      </c>
      <c r="D271" s="140">
        <f t="shared" si="140"/>
        <v>5344.75</v>
      </c>
      <c r="E271" s="124">
        <f>IF(K271=1,VLOOKUP(A270,[1]Plan1!$BO$80:$BQ$314,3),E270)</f>
        <v>5348.49</v>
      </c>
      <c r="F271" s="141">
        <f t="shared" si="141"/>
        <v>43907</v>
      </c>
      <c r="G271" s="142">
        <f t="shared" si="128"/>
        <v>6.9975209317552078E-4</v>
      </c>
      <c r="H271" s="141">
        <f t="shared" si="142"/>
        <v>43936</v>
      </c>
      <c r="I271" s="141">
        <f t="shared" si="129"/>
        <v>43936</v>
      </c>
      <c r="J271" s="125">
        <f t="shared" si="143"/>
        <v>21</v>
      </c>
      <c r="K271" s="125">
        <f t="shared" si="125"/>
        <v>12</v>
      </c>
      <c r="L271" s="139">
        <f t="shared" si="130"/>
        <v>1.0003997899999999</v>
      </c>
      <c r="M271" s="143">
        <f t="shared" si="126"/>
        <v>1.0025002700000001</v>
      </c>
      <c r="N271" s="143">
        <f t="shared" si="122"/>
        <v>1.0235860636705618</v>
      </c>
      <c r="O271" s="139">
        <f t="shared" si="124"/>
        <v>1.0239952800000001</v>
      </c>
      <c r="P271" s="139">
        <f t="shared" si="131"/>
        <v>1023.99528</v>
      </c>
      <c r="Q271" s="144">
        <f t="shared" si="132"/>
        <v>0</v>
      </c>
      <c r="R271" s="145">
        <f t="shared" si="133"/>
        <v>0</v>
      </c>
      <c r="S271" s="139">
        <f t="shared" si="134"/>
        <v>0</v>
      </c>
      <c r="T271" s="146">
        <f t="shared" si="144"/>
        <v>3.5999999999999997E-2</v>
      </c>
      <c r="U271" s="144">
        <f t="shared" si="123"/>
        <v>165</v>
      </c>
      <c r="V271" s="144">
        <v>252</v>
      </c>
      <c r="W271" s="143">
        <f t="shared" si="135"/>
        <v>1.023427265</v>
      </c>
      <c r="X271" s="139">
        <f t="shared" si="136"/>
        <v>23.989408780000002</v>
      </c>
      <c r="Y271" s="124">
        <f t="shared" si="137"/>
        <v>0</v>
      </c>
      <c r="Z271" s="147" t="s">
        <v>64</v>
      </c>
      <c r="AA271" s="141">
        <f t="shared" si="145"/>
        <v>44392</v>
      </c>
      <c r="AB271" s="4"/>
      <c r="AC271" s="41"/>
      <c r="AD271" s="150">
        <f>[2]Plan1!$A371</f>
        <v>47904</v>
      </c>
      <c r="AE271" s="32" t="str">
        <f>[2]Plan1!$C371</f>
        <v>Carnaval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3"/>
      <c r="BB271" s="1"/>
      <c r="BC271" s="1"/>
      <c r="BD271" s="1"/>
      <c r="BE271" s="1"/>
      <c r="BF271" s="1"/>
      <c r="BG271" s="1"/>
      <c r="BH271" s="1"/>
      <c r="BI271" s="1"/>
      <c r="BJ271" s="1"/>
      <c r="BK271" s="4"/>
      <c r="BL271" s="1"/>
      <c r="BM271" s="1"/>
      <c r="BN271" s="1"/>
      <c r="BO271" s="1"/>
      <c r="BP271" s="1"/>
      <c r="BQ271" s="1"/>
    </row>
    <row r="272" spans="1:69" x14ac:dyDescent="0.15">
      <c r="A272" s="138">
        <f t="shared" si="138"/>
        <v>43923</v>
      </c>
      <c r="B272" s="148">
        <f t="shared" si="127"/>
        <v>1048.1666935599999</v>
      </c>
      <c r="C272" s="139">
        <f t="shared" si="139"/>
        <v>1000</v>
      </c>
      <c r="D272" s="140">
        <f t="shared" si="140"/>
        <v>5344.75</v>
      </c>
      <c r="E272" s="124">
        <f>IF(K272=1,VLOOKUP(A271,[1]Plan1!$BO$80:$BQ$314,3),E271)</f>
        <v>5348.49</v>
      </c>
      <c r="F272" s="141">
        <f t="shared" si="141"/>
        <v>43907</v>
      </c>
      <c r="G272" s="142">
        <f t="shared" si="128"/>
        <v>6.9975209317552078E-4</v>
      </c>
      <c r="H272" s="141">
        <f t="shared" si="142"/>
        <v>43936</v>
      </c>
      <c r="I272" s="141">
        <f t="shared" si="129"/>
        <v>43936</v>
      </c>
      <c r="J272" s="125">
        <f t="shared" si="143"/>
        <v>21</v>
      </c>
      <c r="K272" s="125">
        <f t="shared" si="125"/>
        <v>13</v>
      </c>
      <c r="L272" s="139">
        <f t="shared" si="130"/>
        <v>1.0004331200000001</v>
      </c>
      <c r="M272" s="143">
        <f t="shared" si="126"/>
        <v>1.0025002700000001</v>
      </c>
      <c r="N272" s="143">
        <f t="shared" si="122"/>
        <v>1.0235860636705618</v>
      </c>
      <c r="O272" s="139">
        <f t="shared" si="124"/>
        <v>1.0240293899999999</v>
      </c>
      <c r="P272" s="139">
        <f t="shared" si="131"/>
        <v>1024.0293899999999</v>
      </c>
      <c r="Q272" s="144">
        <f t="shared" si="132"/>
        <v>0</v>
      </c>
      <c r="R272" s="145">
        <f t="shared" si="133"/>
        <v>0</v>
      </c>
      <c r="S272" s="139">
        <f t="shared" si="134"/>
        <v>0</v>
      </c>
      <c r="T272" s="146">
        <f t="shared" si="144"/>
        <v>3.5999999999999997E-2</v>
      </c>
      <c r="U272" s="144">
        <f t="shared" si="123"/>
        <v>166</v>
      </c>
      <c r="V272" s="144">
        <v>252</v>
      </c>
      <c r="W272" s="143">
        <f t="shared" si="135"/>
        <v>1.023570909</v>
      </c>
      <c r="X272" s="139">
        <f t="shared" si="136"/>
        <v>24.137303559999999</v>
      </c>
      <c r="Y272" s="124">
        <f t="shared" si="137"/>
        <v>0</v>
      </c>
      <c r="Z272" s="147" t="s">
        <v>64</v>
      </c>
      <c r="AA272" s="141">
        <f t="shared" si="145"/>
        <v>44392</v>
      </c>
      <c r="AB272" s="4"/>
      <c r="AC272" s="41"/>
      <c r="AD272" s="150">
        <f>[2]Plan1!$A372</f>
        <v>47949</v>
      </c>
      <c r="AE272" s="32" t="str">
        <f>[2]Plan1!$C372</f>
        <v>Paixão de Cristo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3"/>
      <c r="BB272" s="1"/>
      <c r="BC272" s="1"/>
      <c r="BD272" s="1"/>
      <c r="BE272" s="1"/>
      <c r="BF272" s="1"/>
      <c r="BG272" s="1"/>
      <c r="BH272" s="1"/>
      <c r="BI272" s="1"/>
      <c r="BJ272" s="1"/>
      <c r="BK272" s="4"/>
      <c r="BL272" s="1"/>
      <c r="BM272" s="1"/>
      <c r="BN272" s="1"/>
      <c r="BO272" s="1"/>
      <c r="BP272" s="1"/>
      <c r="BQ272" s="1"/>
    </row>
    <row r="273" spans="1:69" x14ac:dyDescent="0.15">
      <c r="A273" s="138">
        <f t="shared" si="138"/>
        <v>43924</v>
      </c>
      <c r="B273" s="148">
        <f t="shared" si="127"/>
        <v>1048.34872862</v>
      </c>
      <c r="C273" s="139">
        <f t="shared" si="139"/>
        <v>1000</v>
      </c>
      <c r="D273" s="140">
        <f t="shared" si="140"/>
        <v>5344.75</v>
      </c>
      <c r="E273" s="124">
        <f>IF(K273=1,VLOOKUP(A272,[1]Plan1!$BO$80:$BQ$314,3),E272)</f>
        <v>5348.49</v>
      </c>
      <c r="F273" s="141">
        <f t="shared" si="141"/>
        <v>43907</v>
      </c>
      <c r="G273" s="142">
        <f t="shared" si="128"/>
        <v>6.9975209317552078E-4</v>
      </c>
      <c r="H273" s="141">
        <f t="shared" si="142"/>
        <v>43936</v>
      </c>
      <c r="I273" s="141">
        <f t="shared" si="129"/>
        <v>43936</v>
      </c>
      <c r="J273" s="125">
        <f t="shared" si="143"/>
        <v>21</v>
      </c>
      <c r="K273" s="125">
        <f t="shared" si="125"/>
        <v>14</v>
      </c>
      <c r="L273" s="139">
        <f t="shared" si="130"/>
        <v>1.0004664400000001</v>
      </c>
      <c r="M273" s="143">
        <f t="shared" si="126"/>
        <v>1.0025002700000001</v>
      </c>
      <c r="N273" s="143">
        <f t="shared" si="122"/>
        <v>1.0235860636705618</v>
      </c>
      <c r="O273" s="139">
        <f t="shared" si="124"/>
        <v>1.0240635</v>
      </c>
      <c r="P273" s="139">
        <f t="shared" si="131"/>
        <v>1024.0635</v>
      </c>
      <c r="Q273" s="144">
        <f t="shared" si="132"/>
        <v>0</v>
      </c>
      <c r="R273" s="145">
        <f t="shared" si="133"/>
        <v>0</v>
      </c>
      <c r="S273" s="139">
        <f t="shared" si="134"/>
        <v>0</v>
      </c>
      <c r="T273" s="146">
        <f t="shared" si="144"/>
        <v>3.5999999999999997E-2</v>
      </c>
      <c r="U273" s="144">
        <f t="shared" si="123"/>
        <v>167</v>
      </c>
      <c r="V273" s="144">
        <v>252</v>
      </c>
      <c r="W273" s="143">
        <f t="shared" si="135"/>
        <v>1.0237145729999999</v>
      </c>
      <c r="X273" s="139">
        <f t="shared" si="136"/>
        <v>24.285228620000002</v>
      </c>
      <c r="Y273" s="124">
        <f t="shared" si="137"/>
        <v>0</v>
      </c>
      <c r="Z273" s="147" t="s">
        <v>64</v>
      </c>
      <c r="AA273" s="141">
        <f t="shared" si="145"/>
        <v>44392</v>
      </c>
      <c r="AB273" s="4"/>
      <c r="AC273" s="41"/>
      <c r="AD273" s="150">
        <f>[2]Plan1!$A373</f>
        <v>47959</v>
      </c>
      <c r="AE273" s="32" t="str">
        <f>[2]Plan1!$C373</f>
        <v>Tiradentes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3"/>
      <c r="BB273" s="1"/>
      <c r="BC273" s="1"/>
      <c r="BD273" s="1"/>
      <c r="BE273" s="1"/>
      <c r="BF273" s="1"/>
      <c r="BG273" s="1"/>
      <c r="BH273" s="1"/>
      <c r="BI273" s="1"/>
      <c r="BJ273" s="1"/>
      <c r="BK273" s="4"/>
      <c r="BL273" s="1"/>
      <c r="BM273" s="1"/>
      <c r="BN273" s="1"/>
      <c r="BO273" s="1"/>
      <c r="BP273" s="1"/>
      <c r="BQ273" s="1"/>
    </row>
    <row r="274" spans="1:69" x14ac:dyDescent="0.15">
      <c r="A274" s="138">
        <f t="shared" si="138"/>
        <v>43925</v>
      </c>
      <c r="B274" s="148">
        <f t="shared" si="127"/>
        <v>1048.53080421</v>
      </c>
      <c r="C274" s="139">
        <f t="shared" si="139"/>
        <v>1000</v>
      </c>
      <c r="D274" s="140">
        <f t="shared" si="140"/>
        <v>5344.75</v>
      </c>
      <c r="E274" s="124">
        <f>IF(K274=1,VLOOKUP(A273,[1]Plan1!$BO$80:$BQ$314,3),E273)</f>
        <v>5348.49</v>
      </c>
      <c r="F274" s="141">
        <f t="shared" si="141"/>
        <v>43907</v>
      </c>
      <c r="G274" s="142">
        <f t="shared" si="128"/>
        <v>6.9975209317552078E-4</v>
      </c>
      <c r="H274" s="141">
        <f t="shared" si="142"/>
        <v>43936</v>
      </c>
      <c r="I274" s="141">
        <f t="shared" si="129"/>
        <v>43936</v>
      </c>
      <c r="J274" s="125">
        <f t="shared" si="143"/>
        <v>21</v>
      </c>
      <c r="K274" s="125">
        <f t="shared" si="125"/>
        <v>15</v>
      </c>
      <c r="L274" s="139">
        <f t="shared" si="130"/>
        <v>1.00049977</v>
      </c>
      <c r="M274" s="143">
        <f t="shared" si="126"/>
        <v>1.0025002700000001</v>
      </c>
      <c r="N274" s="143">
        <f t="shared" si="122"/>
        <v>1.0235860636705618</v>
      </c>
      <c r="O274" s="139">
        <f t="shared" si="124"/>
        <v>1.02409762</v>
      </c>
      <c r="P274" s="139">
        <f t="shared" si="131"/>
        <v>1024.09762</v>
      </c>
      <c r="Q274" s="144">
        <f t="shared" si="132"/>
        <v>0</v>
      </c>
      <c r="R274" s="145">
        <f t="shared" si="133"/>
        <v>0</v>
      </c>
      <c r="S274" s="139">
        <f t="shared" si="134"/>
        <v>0</v>
      </c>
      <c r="T274" s="146">
        <f t="shared" si="144"/>
        <v>3.5999999999999997E-2</v>
      </c>
      <c r="U274" s="144">
        <f t="shared" si="123"/>
        <v>168</v>
      </c>
      <c r="V274" s="144">
        <v>252</v>
      </c>
      <c r="W274" s="143">
        <f t="shared" si="135"/>
        <v>1.0238582570000001</v>
      </c>
      <c r="X274" s="139">
        <f t="shared" si="136"/>
        <v>24.43318421</v>
      </c>
      <c r="Y274" s="124">
        <f t="shared" si="137"/>
        <v>0</v>
      </c>
      <c r="Z274" s="147" t="s">
        <v>64</v>
      </c>
      <c r="AA274" s="141">
        <f t="shared" si="145"/>
        <v>44392</v>
      </c>
      <c r="AB274" s="4"/>
      <c r="AC274" s="41"/>
      <c r="AD274" s="150">
        <f>[2]Plan1!$A374</f>
        <v>47969</v>
      </c>
      <c r="AE274" s="32" t="str">
        <f>[2]Plan1!$C374</f>
        <v>Dia do Trabalho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3"/>
      <c r="BB274" s="1"/>
      <c r="BC274" s="1"/>
      <c r="BD274" s="1"/>
      <c r="BE274" s="1"/>
      <c r="BF274" s="1"/>
      <c r="BG274" s="1"/>
      <c r="BH274" s="1"/>
      <c r="BI274" s="1"/>
      <c r="BJ274" s="1"/>
      <c r="BK274" s="4"/>
      <c r="BL274" s="1"/>
      <c r="BM274" s="1"/>
      <c r="BN274" s="1"/>
      <c r="BO274" s="1"/>
      <c r="BP274" s="1"/>
      <c r="BQ274" s="1"/>
    </row>
    <row r="275" spans="1:69" x14ac:dyDescent="0.15">
      <c r="A275" s="138">
        <f t="shared" si="138"/>
        <v>43926</v>
      </c>
      <c r="B275" s="148">
        <f t="shared" si="127"/>
        <v>1048.53080421</v>
      </c>
      <c r="C275" s="139">
        <f t="shared" si="139"/>
        <v>1000</v>
      </c>
      <c r="D275" s="140">
        <f t="shared" si="140"/>
        <v>5344.75</v>
      </c>
      <c r="E275" s="124">
        <f>IF(K275=1,VLOOKUP(A274,[1]Plan1!$BO$80:$BQ$314,3),E274)</f>
        <v>5348.49</v>
      </c>
      <c r="F275" s="141">
        <f t="shared" si="141"/>
        <v>43907</v>
      </c>
      <c r="G275" s="142">
        <f t="shared" si="128"/>
        <v>6.9975209317552078E-4</v>
      </c>
      <c r="H275" s="141">
        <f t="shared" si="142"/>
        <v>43936</v>
      </c>
      <c r="I275" s="141">
        <f t="shared" si="129"/>
        <v>43936</v>
      </c>
      <c r="J275" s="125">
        <f t="shared" si="143"/>
        <v>21</v>
      </c>
      <c r="K275" s="125">
        <f t="shared" si="125"/>
        <v>15</v>
      </c>
      <c r="L275" s="139">
        <f t="shared" si="130"/>
        <v>1.00049977</v>
      </c>
      <c r="M275" s="143">
        <f t="shared" si="126"/>
        <v>1.0025002700000001</v>
      </c>
      <c r="N275" s="143">
        <f t="shared" si="122"/>
        <v>1.0235860636705618</v>
      </c>
      <c r="O275" s="139">
        <f t="shared" si="124"/>
        <v>1.02409762</v>
      </c>
      <c r="P275" s="139">
        <f t="shared" si="131"/>
        <v>1024.09762</v>
      </c>
      <c r="Q275" s="144">
        <f t="shared" si="132"/>
        <v>0</v>
      </c>
      <c r="R275" s="145">
        <f t="shared" si="133"/>
        <v>0</v>
      </c>
      <c r="S275" s="139">
        <f t="shared" si="134"/>
        <v>0</v>
      </c>
      <c r="T275" s="146">
        <f t="shared" si="144"/>
        <v>3.5999999999999997E-2</v>
      </c>
      <c r="U275" s="144">
        <f t="shared" si="123"/>
        <v>168</v>
      </c>
      <c r="V275" s="144">
        <v>252</v>
      </c>
      <c r="W275" s="143">
        <f t="shared" si="135"/>
        <v>1.0238582570000001</v>
      </c>
      <c r="X275" s="139">
        <f t="shared" si="136"/>
        <v>24.43318421</v>
      </c>
      <c r="Y275" s="124">
        <f t="shared" si="137"/>
        <v>0</v>
      </c>
      <c r="Z275" s="147" t="s">
        <v>64</v>
      </c>
      <c r="AA275" s="141">
        <f t="shared" si="145"/>
        <v>44392</v>
      </c>
      <c r="AB275" s="4"/>
      <c r="AC275" s="41"/>
      <c r="AD275" s="150">
        <f>[2]Plan1!$A375</f>
        <v>48011</v>
      </c>
      <c r="AE275" s="32" t="str">
        <f>[2]Plan1!$C375</f>
        <v>Corpus Christi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3"/>
      <c r="BB275" s="1"/>
      <c r="BC275" s="1"/>
      <c r="BD275" s="1"/>
      <c r="BE275" s="1"/>
      <c r="BF275" s="1"/>
      <c r="BG275" s="1"/>
      <c r="BH275" s="1"/>
      <c r="BI275" s="1"/>
      <c r="BJ275" s="1"/>
      <c r="BK275" s="4"/>
      <c r="BL275" s="1"/>
      <c r="BM275" s="1"/>
      <c r="BN275" s="1"/>
      <c r="BO275" s="1"/>
      <c r="BP275" s="1"/>
      <c r="BQ275" s="1"/>
    </row>
    <row r="276" spans="1:69" x14ac:dyDescent="0.15">
      <c r="A276" s="138">
        <f t="shared" si="138"/>
        <v>43927</v>
      </c>
      <c r="B276" s="148">
        <f t="shared" si="127"/>
        <v>1048.53080421</v>
      </c>
      <c r="C276" s="139">
        <f t="shared" si="139"/>
        <v>1000</v>
      </c>
      <c r="D276" s="140">
        <f t="shared" si="140"/>
        <v>5344.75</v>
      </c>
      <c r="E276" s="124">
        <f>IF(K276=1,VLOOKUP(A275,[1]Plan1!$BO$80:$BQ$314,3),E275)</f>
        <v>5348.49</v>
      </c>
      <c r="F276" s="141">
        <f t="shared" si="141"/>
        <v>43907</v>
      </c>
      <c r="G276" s="142">
        <f t="shared" si="128"/>
        <v>6.9975209317552078E-4</v>
      </c>
      <c r="H276" s="141">
        <f t="shared" si="142"/>
        <v>43936</v>
      </c>
      <c r="I276" s="141">
        <f t="shared" si="129"/>
        <v>43936</v>
      </c>
      <c r="J276" s="125">
        <f t="shared" si="143"/>
        <v>21</v>
      </c>
      <c r="K276" s="125">
        <f t="shared" si="125"/>
        <v>15</v>
      </c>
      <c r="L276" s="139">
        <f t="shared" si="130"/>
        <v>1.00049977</v>
      </c>
      <c r="M276" s="143">
        <f t="shared" si="126"/>
        <v>1.0025002700000001</v>
      </c>
      <c r="N276" s="143">
        <f t="shared" si="122"/>
        <v>1.0235860636705618</v>
      </c>
      <c r="O276" s="139">
        <f t="shared" si="124"/>
        <v>1.02409762</v>
      </c>
      <c r="P276" s="139">
        <f t="shared" si="131"/>
        <v>1024.09762</v>
      </c>
      <c r="Q276" s="144">
        <f t="shared" si="132"/>
        <v>0</v>
      </c>
      <c r="R276" s="145">
        <f t="shared" si="133"/>
        <v>0</v>
      </c>
      <c r="S276" s="139">
        <f t="shared" si="134"/>
        <v>0</v>
      </c>
      <c r="T276" s="146">
        <f t="shared" si="144"/>
        <v>3.5999999999999997E-2</v>
      </c>
      <c r="U276" s="144">
        <f t="shared" si="123"/>
        <v>168</v>
      </c>
      <c r="V276" s="144">
        <v>252</v>
      </c>
      <c r="W276" s="143">
        <f t="shared" si="135"/>
        <v>1.0238582570000001</v>
      </c>
      <c r="X276" s="139">
        <f t="shared" si="136"/>
        <v>24.43318421</v>
      </c>
      <c r="Y276" s="124">
        <f t="shared" si="137"/>
        <v>0</v>
      </c>
      <c r="Z276" s="147" t="s">
        <v>64</v>
      </c>
      <c r="AA276" s="141">
        <f t="shared" si="145"/>
        <v>44392</v>
      </c>
      <c r="AB276" s="4"/>
      <c r="AC276" s="41"/>
      <c r="AD276" s="150">
        <f>[2]Plan1!$A376</f>
        <v>48098</v>
      </c>
      <c r="AE276" s="32" t="str">
        <f>[2]Plan1!$C376</f>
        <v>Independência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3"/>
      <c r="BB276" s="1"/>
      <c r="BC276" s="1"/>
      <c r="BD276" s="1"/>
      <c r="BE276" s="1"/>
      <c r="BF276" s="1"/>
      <c r="BG276" s="1"/>
      <c r="BH276" s="1"/>
      <c r="BI276" s="1"/>
      <c r="BJ276" s="1"/>
      <c r="BK276" s="4"/>
      <c r="BL276" s="1"/>
      <c r="BM276" s="1"/>
      <c r="BN276" s="1"/>
      <c r="BO276" s="1"/>
      <c r="BP276" s="1"/>
      <c r="BQ276" s="1"/>
    </row>
    <row r="277" spans="1:69" x14ac:dyDescent="0.15">
      <c r="A277" s="138">
        <f t="shared" si="138"/>
        <v>43928</v>
      </c>
      <c r="B277" s="148">
        <f t="shared" si="127"/>
        <v>1048.7128998400001</v>
      </c>
      <c r="C277" s="139">
        <f t="shared" si="139"/>
        <v>1000</v>
      </c>
      <c r="D277" s="140">
        <f t="shared" si="140"/>
        <v>5344.75</v>
      </c>
      <c r="E277" s="124">
        <f>IF(K277=1,VLOOKUP(A276,[1]Plan1!$BO$80:$BQ$314,3),E276)</f>
        <v>5348.49</v>
      </c>
      <c r="F277" s="141">
        <f t="shared" si="141"/>
        <v>43907</v>
      </c>
      <c r="G277" s="142">
        <f t="shared" si="128"/>
        <v>6.9975209317552078E-4</v>
      </c>
      <c r="H277" s="141">
        <f t="shared" si="142"/>
        <v>43936</v>
      </c>
      <c r="I277" s="141">
        <f t="shared" si="129"/>
        <v>43936</v>
      </c>
      <c r="J277" s="125">
        <f t="shared" si="143"/>
        <v>21</v>
      </c>
      <c r="K277" s="125">
        <f t="shared" si="125"/>
        <v>16</v>
      </c>
      <c r="L277" s="139">
        <f t="shared" si="130"/>
        <v>1.0005331</v>
      </c>
      <c r="M277" s="143">
        <f t="shared" si="126"/>
        <v>1.0025002700000001</v>
      </c>
      <c r="N277" s="143">
        <f t="shared" si="122"/>
        <v>1.0235860636705618</v>
      </c>
      <c r="O277" s="139">
        <f t="shared" si="124"/>
        <v>1.0241317299999999</v>
      </c>
      <c r="P277" s="139">
        <f t="shared" si="131"/>
        <v>1024.1317300000001</v>
      </c>
      <c r="Q277" s="144">
        <f t="shared" si="132"/>
        <v>0</v>
      </c>
      <c r="R277" s="145">
        <f t="shared" si="133"/>
        <v>0</v>
      </c>
      <c r="S277" s="139">
        <f t="shared" si="134"/>
        <v>0</v>
      </c>
      <c r="T277" s="146">
        <f t="shared" si="144"/>
        <v>3.5999999999999997E-2</v>
      </c>
      <c r="U277" s="144">
        <f t="shared" si="123"/>
        <v>169</v>
      </c>
      <c r="V277" s="144">
        <v>252</v>
      </c>
      <c r="W277" s="143">
        <f t="shared" si="135"/>
        <v>1.024001961</v>
      </c>
      <c r="X277" s="139">
        <f t="shared" si="136"/>
        <v>24.581169840000001</v>
      </c>
      <c r="Y277" s="124">
        <f t="shared" si="137"/>
        <v>0</v>
      </c>
      <c r="Z277" s="147" t="s">
        <v>64</v>
      </c>
      <c r="AA277" s="141">
        <f t="shared" si="145"/>
        <v>44392</v>
      </c>
      <c r="AB277" s="4"/>
      <c r="AC277" s="41"/>
      <c r="AD277" s="150">
        <f>[2]Plan1!$A377</f>
        <v>48133</v>
      </c>
      <c r="AE277" s="32" t="str">
        <f>[2]Plan1!$C377</f>
        <v>Nossa Sr.a Aparecida - Padroeira do Brasil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3"/>
      <c r="BB277" s="1"/>
      <c r="BC277" s="1"/>
      <c r="BD277" s="1"/>
      <c r="BE277" s="1"/>
      <c r="BF277" s="1"/>
      <c r="BG277" s="1"/>
      <c r="BH277" s="1"/>
      <c r="BI277" s="1"/>
      <c r="BJ277" s="1"/>
      <c r="BK277" s="4"/>
      <c r="BL277" s="1"/>
      <c r="BM277" s="1"/>
      <c r="BN277" s="1"/>
      <c r="BO277" s="1"/>
      <c r="BP277" s="1"/>
      <c r="BQ277" s="1"/>
    </row>
    <row r="278" spans="1:69" x14ac:dyDescent="0.15">
      <c r="A278" s="138">
        <f t="shared" si="138"/>
        <v>43929</v>
      </c>
      <c r="B278" s="148">
        <f t="shared" si="127"/>
        <v>1048.89502576</v>
      </c>
      <c r="C278" s="139">
        <f t="shared" si="139"/>
        <v>1000</v>
      </c>
      <c r="D278" s="140">
        <f t="shared" si="140"/>
        <v>5344.75</v>
      </c>
      <c r="E278" s="124">
        <f>IF(K278=1,VLOOKUP(A277,[1]Plan1!$BO$80:$BQ$314,3),E277)</f>
        <v>5348.49</v>
      </c>
      <c r="F278" s="141">
        <f t="shared" si="141"/>
        <v>43907</v>
      </c>
      <c r="G278" s="142">
        <f t="shared" si="128"/>
        <v>6.9975209317552078E-4</v>
      </c>
      <c r="H278" s="141">
        <f t="shared" si="142"/>
        <v>43936</v>
      </c>
      <c r="I278" s="141">
        <f t="shared" si="129"/>
        <v>43936</v>
      </c>
      <c r="J278" s="125">
        <f t="shared" si="143"/>
        <v>21</v>
      </c>
      <c r="K278" s="125">
        <f t="shared" si="125"/>
        <v>17</v>
      </c>
      <c r="L278" s="139">
        <f t="shared" si="130"/>
        <v>1.00056642</v>
      </c>
      <c r="M278" s="143">
        <f t="shared" si="126"/>
        <v>1.0025002700000001</v>
      </c>
      <c r="N278" s="143">
        <f t="shared" si="122"/>
        <v>1.0235860636705618</v>
      </c>
      <c r="O278" s="139">
        <f t="shared" si="124"/>
        <v>1.02416584</v>
      </c>
      <c r="P278" s="139">
        <f t="shared" si="131"/>
        <v>1024.1658399999999</v>
      </c>
      <c r="Q278" s="144">
        <f t="shared" si="132"/>
        <v>0</v>
      </c>
      <c r="R278" s="145">
        <f t="shared" si="133"/>
        <v>0</v>
      </c>
      <c r="S278" s="139">
        <f t="shared" si="134"/>
        <v>0</v>
      </c>
      <c r="T278" s="146">
        <f t="shared" si="144"/>
        <v>3.5999999999999997E-2</v>
      </c>
      <c r="U278" s="144">
        <f t="shared" si="123"/>
        <v>170</v>
      </c>
      <c r="V278" s="144">
        <v>252</v>
      </c>
      <c r="W278" s="143">
        <f t="shared" si="135"/>
        <v>1.0241456849999999</v>
      </c>
      <c r="X278" s="139">
        <f t="shared" si="136"/>
        <v>24.72918576</v>
      </c>
      <c r="Y278" s="124">
        <f t="shared" si="137"/>
        <v>0</v>
      </c>
      <c r="Z278" s="147" t="s">
        <v>64</v>
      </c>
      <c r="AA278" s="141">
        <f t="shared" si="145"/>
        <v>44392</v>
      </c>
      <c r="AB278" s="4"/>
      <c r="AC278" s="41"/>
      <c r="AD278" s="150">
        <f>[2]Plan1!$A378</f>
        <v>48154</v>
      </c>
      <c r="AE278" s="32" t="str">
        <f>[2]Plan1!$C378</f>
        <v>Finados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3"/>
      <c r="BB278" s="1"/>
      <c r="BC278" s="1"/>
      <c r="BD278" s="1"/>
      <c r="BE278" s="1"/>
      <c r="BF278" s="1"/>
      <c r="BG278" s="1"/>
      <c r="BH278" s="1"/>
      <c r="BI278" s="1"/>
      <c r="BJ278" s="1"/>
      <c r="BK278" s="4"/>
      <c r="BL278" s="1"/>
      <c r="BM278" s="1"/>
      <c r="BN278" s="1"/>
      <c r="BO278" s="1"/>
      <c r="BP278" s="1"/>
      <c r="BQ278" s="1"/>
    </row>
    <row r="279" spans="1:69" x14ac:dyDescent="0.15">
      <c r="A279" s="138">
        <f t="shared" si="138"/>
        <v>43930</v>
      </c>
      <c r="B279" s="148">
        <f t="shared" si="127"/>
        <v>1049.07718299</v>
      </c>
      <c r="C279" s="139">
        <f t="shared" si="139"/>
        <v>1000</v>
      </c>
      <c r="D279" s="140">
        <f t="shared" si="140"/>
        <v>5344.75</v>
      </c>
      <c r="E279" s="124">
        <f>IF(K279=1,VLOOKUP(A278,[1]Plan1!$BO$80:$BQ$314,3),E278)</f>
        <v>5348.49</v>
      </c>
      <c r="F279" s="141">
        <f t="shared" si="141"/>
        <v>43907</v>
      </c>
      <c r="G279" s="142">
        <f t="shared" si="128"/>
        <v>6.9975209317552078E-4</v>
      </c>
      <c r="H279" s="141">
        <f t="shared" si="142"/>
        <v>43936</v>
      </c>
      <c r="I279" s="141">
        <f t="shared" si="129"/>
        <v>43936</v>
      </c>
      <c r="J279" s="125">
        <f t="shared" si="143"/>
        <v>21</v>
      </c>
      <c r="K279" s="125">
        <f t="shared" si="125"/>
        <v>18</v>
      </c>
      <c r="L279" s="139">
        <f t="shared" si="130"/>
        <v>1.0005997499999999</v>
      </c>
      <c r="M279" s="143">
        <f t="shared" si="126"/>
        <v>1.0025002700000001</v>
      </c>
      <c r="N279" s="143">
        <f t="shared" si="122"/>
        <v>1.0235860636705618</v>
      </c>
      <c r="O279" s="139">
        <f t="shared" si="124"/>
        <v>1.0241999500000001</v>
      </c>
      <c r="P279" s="139">
        <f t="shared" si="131"/>
        <v>1024.1999499999999</v>
      </c>
      <c r="Q279" s="144">
        <f t="shared" si="132"/>
        <v>0</v>
      </c>
      <c r="R279" s="145">
        <f t="shared" si="133"/>
        <v>0</v>
      </c>
      <c r="S279" s="139">
        <f t="shared" si="134"/>
        <v>0</v>
      </c>
      <c r="T279" s="146">
        <f t="shared" si="144"/>
        <v>3.5999999999999997E-2</v>
      </c>
      <c r="U279" s="144">
        <f t="shared" si="123"/>
        <v>171</v>
      </c>
      <c r="V279" s="144">
        <v>252</v>
      </c>
      <c r="W279" s="143">
        <f t="shared" si="135"/>
        <v>1.0242894300000001</v>
      </c>
      <c r="X279" s="139">
        <f t="shared" si="136"/>
        <v>24.87723299</v>
      </c>
      <c r="Y279" s="124">
        <f t="shared" si="137"/>
        <v>0</v>
      </c>
      <c r="Z279" s="147" t="s">
        <v>64</v>
      </c>
      <c r="AA279" s="141">
        <f t="shared" si="145"/>
        <v>44392</v>
      </c>
      <c r="AB279" s="4"/>
      <c r="AC279" s="41"/>
      <c r="AD279" s="150">
        <f>[2]Plan1!$A379</f>
        <v>48167</v>
      </c>
      <c r="AE279" s="32" t="str">
        <f>[2]Plan1!$C379</f>
        <v>Proclamação da República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3"/>
      <c r="BB279" s="1"/>
      <c r="BC279" s="1"/>
      <c r="BD279" s="1"/>
      <c r="BE279" s="1"/>
      <c r="BF279" s="1"/>
      <c r="BG279" s="1"/>
      <c r="BH279" s="1"/>
      <c r="BI279" s="1"/>
      <c r="BJ279" s="1"/>
      <c r="BK279" s="4"/>
      <c r="BL279" s="1"/>
      <c r="BM279" s="1"/>
      <c r="BN279" s="1"/>
      <c r="BO279" s="1"/>
      <c r="BP279" s="1"/>
      <c r="BQ279" s="1"/>
    </row>
    <row r="280" spans="1:69" x14ac:dyDescent="0.15">
      <c r="A280" s="138">
        <f t="shared" si="138"/>
        <v>43931</v>
      </c>
      <c r="B280" s="148">
        <f t="shared" si="127"/>
        <v>1049.25938075</v>
      </c>
      <c r="C280" s="139">
        <f t="shared" si="139"/>
        <v>1000</v>
      </c>
      <c r="D280" s="140">
        <f t="shared" si="140"/>
        <v>5344.75</v>
      </c>
      <c r="E280" s="124">
        <f>IF(K280=1,VLOOKUP(A279,[1]Plan1!$BO$80:$BQ$314,3),E279)</f>
        <v>5348.49</v>
      </c>
      <c r="F280" s="141">
        <f t="shared" si="141"/>
        <v>43907</v>
      </c>
      <c r="G280" s="142">
        <f t="shared" si="128"/>
        <v>6.9975209317552078E-4</v>
      </c>
      <c r="H280" s="141">
        <f t="shared" si="142"/>
        <v>43936</v>
      </c>
      <c r="I280" s="141">
        <f t="shared" si="129"/>
        <v>43936</v>
      </c>
      <c r="J280" s="125">
        <f t="shared" si="143"/>
        <v>21</v>
      </c>
      <c r="K280" s="125">
        <f t="shared" si="125"/>
        <v>19</v>
      </c>
      <c r="L280" s="139">
        <f t="shared" si="130"/>
        <v>1.0006330800000001</v>
      </c>
      <c r="M280" s="143">
        <f t="shared" si="126"/>
        <v>1.0025002700000001</v>
      </c>
      <c r="N280" s="143">
        <f t="shared" si="122"/>
        <v>1.0235860636705618</v>
      </c>
      <c r="O280" s="139">
        <f t="shared" si="124"/>
        <v>1.0242340700000001</v>
      </c>
      <c r="P280" s="139">
        <f t="shared" si="131"/>
        <v>1024.23407</v>
      </c>
      <c r="Q280" s="144">
        <f t="shared" si="132"/>
        <v>0</v>
      </c>
      <c r="R280" s="145">
        <f t="shared" si="133"/>
        <v>0</v>
      </c>
      <c r="S280" s="139">
        <f t="shared" si="134"/>
        <v>0</v>
      </c>
      <c r="T280" s="146">
        <f t="shared" si="144"/>
        <v>3.5999999999999997E-2</v>
      </c>
      <c r="U280" s="144">
        <f t="shared" si="123"/>
        <v>172</v>
      </c>
      <c r="V280" s="144">
        <v>252</v>
      </c>
      <c r="W280" s="143">
        <f t="shared" si="135"/>
        <v>1.0244331950000001</v>
      </c>
      <c r="X280" s="139">
        <f t="shared" si="136"/>
        <v>25.025310749999999</v>
      </c>
      <c r="Y280" s="124">
        <f t="shared" si="137"/>
        <v>0</v>
      </c>
      <c r="Z280" s="147" t="s">
        <v>64</v>
      </c>
      <c r="AA280" s="141">
        <f t="shared" si="145"/>
        <v>44392</v>
      </c>
      <c r="AB280" s="4"/>
      <c r="AC280" s="41"/>
      <c r="AD280" s="150">
        <f>[2]Plan1!$A380</f>
        <v>48172</v>
      </c>
      <c r="AE280" s="32" t="str">
        <f>[2]Plan1!$C380</f>
        <v>Dia Nacional de Zumbi e da Consciência Negra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3"/>
      <c r="BB280" s="1"/>
      <c r="BC280" s="1"/>
      <c r="BD280" s="1"/>
      <c r="BE280" s="1"/>
      <c r="BF280" s="1"/>
      <c r="BG280" s="1"/>
      <c r="BH280" s="1"/>
      <c r="BI280" s="1"/>
      <c r="BJ280" s="1"/>
      <c r="BK280" s="4"/>
      <c r="BL280" s="1"/>
      <c r="BM280" s="1"/>
      <c r="BN280" s="1"/>
      <c r="BO280" s="1"/>
      <c r="BP280" s="1"/>
      <c r="BQ280" s="1"/>
    </row>
    <row r="281" spans="1:69" x14ac:dyDescent="0.15">
      <c r="A281" s="138">
        <f t="shared" si="138"/>
        <v>43932</v>
      </c>
      <c r="B281" s="148">
        <f t="shared" si="127"/>
        <v>1049.25938075</v>
      </c>
      <c r="C281" s="139">
        <f t="shared" si="139"/>
        <v>1000</v>
      </c>
      <c r="D281" s="140">
        <f t="shared" si="140"/>
        <v>5344.75</v>
      </c>
      <c r="E281" s="124">
        <f>IF(K281=1,VLOOKUP(A280,[1]Plan1!$BO$80:$BQ$314,3),E280)</f>
        <v>5348.49</v>
      </c>
      <c r="F281" s="141">
        <f t="shared" si="141"/>
        <v>43907</v>
      </c>
      <c r="G281" s="142">
        <f t="shared" si="128"/>
        <v>6.9975209317552078E-4</v>
      </c>
      <c r="H281" s="141">
        <f t="shared" si="142"/>
        <v>43936</v>
      </c>
      <c r="I281" s="141">
        <f t="shared" si="129"/>
        <v>43936</v>
      </c>
      <c r="J281" s="125">
        <f t="shared" si="143"/>
        <v>21</v>
      </c>
      <c r="K281" s="125">
        <f t="shared" si="125"/>
        <v>19</v>
      </c>
      <c r="L281" s="139">
        <f t="shared" si="130"/>
        <v>1.0006330800000001</v>
      </c>
      <c r="M281" s="143">
        <f t="shared" si="126"/>
        <v>1.0025002700000001</v>
      </c>
      <c r="N281" s="143">
        <f t="shared" si="122"/>
        <v>1.0235860636705618</v>
      </c>
      <c r="O281" s="139">
        <f t="shared" si="124"/>
        <v>1.0242340700000001</v>
      </c>
      <c r="P281" s="139">
        <f t="shared" si="131"/>
        <v>1024.23407</v>
      </c>
      <c r="Q281" s="144">
        <f t="shared" si="132"/>
        <v>0</v>
      </c>
      <c r="R281" s="145">
        <f t="shared" si="133"/>
        <v>0</v>
      </c>
      <c r="S281" s="139">
        <f t="shared" si="134"/>
        <v>0</v>
      </c>
      <c r="T281" s="146">
        <f t="shared" si="144"/>
        <v>3.5999999999999997E-2</v>
      </c>
      <c r="U281" s="144">
        <f t="shared" si="123"/>
        <v>172</v>
      </c>
      <c r="V281" s="144">
        <v>252</v>
      </c>
      <c r="W281" s="143">
        <f t="shared" si="135"/>
        <v>1.0244331950000001</v>
      </c>
      <c r="X281" s="139">
        <f t="shared" si="136"/>
        <v>25.025310749999999</v>
      </c>
      <c r="Y281" s="124">
        <f t="shared" si="137"/>
        <v>0</v>
      </c>
      <c r="Z281" s="147" t="s">
        <v>64</v>
      </c>
      <c r="AA281" s="141">
        <f t="shared" si="145"/>
        <v>44392</v>
      </c>
      <c r="AB281" s="4"/>
      <c r="AC281" s="41"/>
      <c r="AD281" s="150">
        <f>[2]Plan1!$A381</f>
        <v>48207</v>
      </c>
      <c r="AE281" s="32" t="str">
        <f>[2]Plan1!$C381</f>
        <v>Natal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3"/>
      <c r="BB281" s="1"/>
      <c r="BC281" s="1"/>
      <c r="BD281" s="1"/>
      <c r="BE281" s="1"/>
      <c r="BF281" s="1"/>
      <c r="BG281" s="1"/>
      <c r="BH281" s="1"/>
      <c r="BI281" s="1"/>
      <c r="BJ281" s="1"/>
      <c r="BK281" s="4"/>
      <c r="BL281" s="1"/>
      <c r="BM281" s="1"/>
      <c r="BN281" s="1"/>
      <c r="BO281" s="1"/>
      <c r="BP281" s="1"/>
      <c r="BQ281" s="1"/>
    </row>
    <row r="282" spans="1:69" x14ac:dyDescent="0.15">
      <c r="A282" s="138">
        <f t="shared" si="138"/>
        <v>43933</v>
      </c>
      <c r="B282" s="148">
        <f t="shared" si="127"/>
        <v>1049.25938075</v>
      </c>
      <c r="C282" s="139">
        <f t="shared" si="139"/>
        <v>1000</v>
      </c>
      <c r="D282" s="140">
        <f t="shared" si="140"/>
        <v>5344.75</v>
      </c>
      <c r="E282" s="124">
        <f>IF(K282=1,VLOOKUP(A281,[1]Plan1!$BO$80:$BQ$314,3),E281)</f>
        <v>5348.49</v>
      </c>
      <c r="F282" s="141">
        <f t="shared" si="141"/>
        <v>43907</v>
      </c>
      <c r="G282" s="142">
        <f t="shared" si="128"/>
        <v>6.9975209317552078E-4</v>
      </c>
      <c r="H282" s="141">
        <f t="shared" si="142"/>
        <v>43936</v>
      </c>
      <c r="I282" s="141">
        <f t="shared" si="129"/>
        <v>43936</v>
      </c>
      <c r="J282" s="125">
        <f t="shared" si="143"/>
        <v>21</v>
      </c>
      <c r="K282" s="125">
        <f t="shared" si="125"/>
        <v>19</v>
      </c>
      <c r="L282" s="139">
        <f t="shared" si="130"/>
        <v>1.0006330800000001</v>
      </c>
      <c r="M282" s="143">
        <f t="shared" si="126"/>
        <v>1.0025002700000001</v>
      </c>
      <c r="N282" s="143">
        <f t="shared" si="122"/>
        <v>1.0235860636705618</v>
      </c>
      <c r="O282" s="139">
        <f t="shared" si="124"/>
        <v>1.0242340700000001</v>
      </c>
      <c r="P282" s="139">
        <f t="shared" si="131"/>
        <v>1024.23407</v>
      </c>
      <c r="Q282" s="144">
        <f t="shared" si="132"/>
        <v>0</v>
      </c>
      <c r="R282" s="145">
        <f t="shared" si="133"/>
        <v>0</v>
      </c>
      <c r="S282" s="139">
        <f t="shared" si="134"/>
        <v>0</v>
      </c>
      <c r="T282" s="146">
        <f t="shared" si="144"/>
        <v>3.5999999999999997E-2</v>
      </c>
      <c r="U282" s="144">
        <f t="shared" si="123"/>
        <v>172</v>
      </c>
      <c r="V282" s="144">
        <v>252</v>
      </c>
      <c r="W282" s="143">
        <f t="shared" si="135"/>
        <v>1.0244331950000001</v>
      </c>
      <c r="X282" s="139">
        <f t="shared" si="136"/>
        <v>25.025310749999999</v>
      </c>
      <c r="Y282" s="124">
        <f t="shared" si="137"/>
        <v>0</v>
      </c>
      <c r="Z282" s="147" t="s">
        <v>64</v>
      </c>
      <c r="AA282" s="141">
        <f t="shared" si="145"/>
        <v>44392</v>
      </c>
      <c r="AB282" s="4"/>
      <c r="AC282" s="41"/>
      <c r="AD282" s="150">
        <f>[2]Plan1!$A382</f>
        <v>48214</v>
      </c>
      <c r="AE282" s="32" t="str">
        <f>[2]Plan1!$C382</f>
        <v>Confraternização Universal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3"/>
      <c r="BB282" s="1"/>
      <c r="BC282" s="1"/>
      <c r="BD282" s="1"/>
      <c r="BE282" s="1"/>
      <c r="BF282" s="1"/>
      <c r="BG282" s="1"/>
      <c r="BH282" s="1"/>
      <c r="BI282" s="1"/>
      <c r="BJ282" s="1"/>
      <c r="BK282" s="4"/>
      <c r="BL282" s="1"/>
      <c r="BM282" s="1"/>
      <c r="BN282" s="1"/>
      <c r="BO282" s="1"/>
      <c r="BP282" s="1"/>
      <c r="BQ282" s="1"/>
    </row>
    <row r="283" spans="1:69" x14ac:dyDescent="0.15">
      <c r="A283" s="138">
        <f t="shared" si="138"/>
        <v>43934</v>
      </c>
      <c r="B283" s="148">
        <f t="shared" si="127"/>
        <v>1049.25938075</v>
      </c>
      <c r="C283" s="139">
        <f t="shared" si="139"/>
        <v>1000</v>
      </c>
      <c r="D283" s="140">
        <f t="shared" si="140"/>
        <v>5344.75</v>
      </c>
      <c r="E283" s="124">
        <f>IF(K283=1,VLOOKUP(A282,[1]Plan1!$BO$80:$BQ$314,3),E282)</f>
        <v>5348.49</v>
      </c>
      <c r="F283" s="141">
        <f t="shared" si="141"/>
        <v>43907</v>
      </c>
      <c r="G283" s="142">
        <f t="shared" si="128"/>
        <v>6.9975209317552078E-4</v>
      </c>
      <c r="H283" s="141">
        <f t="shared" si="142"/>
        <v>43936</v>
      </c>
      <c r="I283" s="141">
        <f t="shared" si="129"/>
        <v>43936</v>
      </c>
      <c r="J283" s="125">
        <f t="shared" si="143"/>
        <v>21</v>
      </c>
      <c r="K283" s="125">
        <f t="shared" si="125"/>
        <v>19</v>
      </c>
      <c r="L283" s="139">
        <f t="shared" si="130"/>
        <v>1.0006330800000001</v>
      </c>
      <c r="M283" s="143">
        <f t="shared" si="126"/>
        <v>1.0025002700000001</v>
      </c>
      <c r="N283" s="143">
        <f t="shared" si="122"/>
        <v>1.0235860636705618</v>
      </c>
      <c r="O283" s="139">
        <f t="shared" si="124"/>
        <v>1.0242340700000001</v>
      </c>
      <c r="P283" s="139">
        <f t="shared" si="131"/>
        <v>1024.23407</v>
      </c>
      <c r="Q283" s="144">
        <f t="shared" si="132"/>
        <v>0</v>
      </c>
      <c r="R283" s="145">
        <f t="shared" si="133"/>
        <v>0</v>
      </c>
      <c r="S283" s="139">
        <f t="shared" si="134"/>
        <v>0</v>
      </c>
      <c r="T283" s="146">
        <f t="shared" si="144"/>
        <v>3.5999999999999997E-2</v>
      </c>
      <c r="U283" s="144">
        <f t="shared" si="123"/>
        <v>172</v>
      </c>
      <c r="V283" s="144">
        <v>252</v>
      </c>
      <c r="W283" s="143">
        <f t="shared" si="135"/>
        <v>1.0244331950000001</v>
      </c>
      <c r="X283" s="139">
        <f t="shared" si="136"/>
        <v>25.025310749999999</v>
      </c>
      <c r="Y283" s="124">
        <f t="shared" si="137"/>
        <v>0</v>
      </c>
      <c r="Z283" s="147" t="s">
        <v>64</v>
      </c>
      <c r="AA283" s="141">
        <f t="shared" si="145"/>
        <v>44392</v>
      </c>
      <c r="AB283" s="4"/>
      <c r="AC283" s="41"/>
      <c r="AD283" s="150">
        <f>[2]Plan1!$A383</f>
        <v>48253</v>
      </c>
      <c r="AE283" s="32" t="str">
        <f>[2]Plan1!$C383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3"/>
      <c r="BB283" s="1"/>
      <c r="BC283" s="1"/>
      <c r="BD283" s="1"/>
      <c r="BE283" s="1"/>
      <c r="BF283" s="1"/>
      <c r="BG283" s="1"/>
      <c r="BH283" s="1"/>
      <c r="BI283" s="1"/>
      <c r="BJ283" s="1"/>
      <c r="BK283" s="4"/>
      <c r="BL283" s="1"/>
      <c r="BM283" s="1"/>
      <c r="BN283" s="1"/>
      <c r="BO283" s="1"/>
      <c r="BP283" s="1"/>
      <c r="BQ283" s="1"/>
    </row>
    <row r="284" spans="1:69" x14ac:dyDescent="0.15">
      <c r="A284" s="138">
        <f t="shared" si="138"/>
        <v>43935</v>
      </c>
      <c r="B284" s="148">
        <f t="shared" si="127"/>
        <v>1049.4416088200001</v>
      </c>
      <c r="C284" s="139">
        <f t="shared" si="139"/>
        <v>1000</v>
      </c>
      <c r="D284" s="140">
        <f t="shared" si="140"/>
        <v>5344.75</v>
      </c>
      <c r="E284" s="124">
        <f>IF(K284=1,VLOOKUP(A283,[1]Plan1!$BO$80:$BQ$314,3),E283)</f>
        <v>5348.49</v>
      </c>
      <c r="F284" s="141">
        <f t="shared" si="141"/>
        <v>43907</v>
      </c>
      <c r="G284" s="142">
        <f t="shared" si="128"/>
        <v>6.9975209317552078E-4</v>
      </c>
      <c r="H284" s="141">
        <f t="shared" si="142"/>
        <v>43936</v>
      </c>
      <c r="I284" s="141">
        <f t="shared" si="129"/>
        <v>43936</v>
      </c>
      <c r="J284" s="125">
        <f t="shared" si="143"/>
        <v>21</v>
      </c>
      <c r="K284" s="125">
        <f t="shared" si="125"/>
        <v>20</v>
      </c>
      <c r="L284" s="139">
        <f t="shared" si="130"/>
        <v>1.00066641</v>
      </c>
      <c r="M284" s="143">
        <f t="shared" si="126"/>
        <v>1.0025002700000001</v>
      </c>
      <c r="N284" s="143">
        <f t="shared" si="122"/>
        <v>1.0235860636705618</v>
      </c>
      <c r="O284" s="139">
        <f t="shared" si="124"/>
        <v>1.0242681899999999</v>
      </c>
      <c r="P284" s="139">
        <f t="shared" si="131"/>
        <v>1024.26819</v>
      </c>
      <c r="Q284" s="144">
        <f t="shared" si="132"/>
        <v>0</v>
      </c>
      <c r="R284" s="145">
        <f t="shared" si="133"/>
        <v>0</v>
      </c>
      <c r="S284" s="139">
        <f t="shared" si="134"/>
        <v>0</v>
      </c>
      <c r="T284" s="146">
        <f t="shared" si="144"/>
        <v>3.5999999999999997E-2</v>
      </c>
      <c r="U284" s="144">
        <f t="shared" si="123"/>
        <v>173</v>
      </c>
      <c r="V284" s="144">
        <v>252</v>
      </c>
      <c r="W284" s="143">
        <f t="shared" si="135"/>
        <v>1.02457698</v>
      </c>
      <c r="X284" s="139">
        <f t="shared" si="136"/>
        <v>25.173418819999998</v>
      </c>
      <c r="Y284" s="124">
        <f t="shared" si="137"/>
        <v>0</v>
      </c>
      <c r="Z284" s="147" t="s">
        <v>64</v>
      </c>
      <c r="AA284" s="141">
        <f t="shared" si="145"/>
        <v>44392</v>
      </c>
      <c r="AB284" s="4"/>
      <c r="AC284" s="41"/>
      <c r="AD284" s="150">
        <f>[2]Plan1!$A384</f>
        <v>48254</v>
      </c>
      <c r="AE284" s="32" t="str">
        <f>[2]Plan1!$C384</f>
        <v>Carnaval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3"/>
      <c r="BB284" s="1"/>
      <c r="BC284" s="1"/>
      <c r="BD284" s="1"/>
      <c r="BE284" s="1"/>
      <c r="BF284" s="1"/>
      <c r="BG284" s="1"/>
      <c r="BH284" s="1"/>
      <c r="BI284" s="1"/>
      <c r="BJ284" s="1"/>
      <c r="BK284" s="4"/>
      <c r="BL284" s="1"/>
      <c r="BM284" s="1"/>
      <c r="BN284" s="1"/>
      <c r="BO284" s="1"/>
      <c r="BP284" s="1"/>
      <c r="BQ284" s="1"/>
    </row>
    <row r="285" spans="1:69" x14ac:dyDescent="0.15">
      <c r="A285" s="138">
        <f t="shared" si="138"/>
        <v>43936</v>
      </c>
      <c r="B285" s="148">
        <f t="shared" si="127"/>
        <v>1049.6238671799999</v>
      </c>
      <c r="C285" s="139">
        <f t="shared" si="139"/>
        <v>1000</v>
      </c>
      <c r="D285" s="140">
        <f t="shared" si="140"/>
        <v>5344.75</v>
      </c>
      <c r="E285" s="124">
        <f>IF(K285=1,VLOOKUP(A284,[1]Plan1!$BO$80:$BQ$314,3),E284)</f>
        <v>5348.49</v>
      </c>
      <c r="F285" s="141">
        <f t="shared" si="141"/>
        <v>43907</v>
      </c>
      <c r="G285" s="142">
        <f t="shared" si="128"/>
        <v>6.9975209317552078E-4</v>
      </c>
      <c r="H285" s="141">
        <f t="shared" si="142"/>
        <v>43966</v>
      </c>
      <c r="I285" s="141">
        <f t="shared" si="129"/>
        <v>43936</v>
      </c>
      <c r="J285" s="125">
        <f t="shared" si="143"/>
        <v>21</v>
      </c>
      <c r="K285" s="125">
        <f t="shared" si="125"/>
        <v>21</v>
      </c>
      <c r="L285" s="139">
        <f t="shared" si="130"/>
        <v>1.0006997500000001</v>
      </c>
      <c r="M285" s="143">
        <f t="shared" si="126"/>
        <v>1.0025002700000001</v>
      </c>
      <c r="N285" s="143">
        <f t="shared" si="122"/>
        <v>1.0235860636705618</v>
      </c>
      <c r="O285" s="139">
        <f t="shared" si="124"/>
        <v>1.0243023099999999</v>
      </c>
      <c r="P285" s="139">
        <f t="shared" si="131"/>
        <v>1024.30231</v>
      </c>
      <c r="Q285" s="144">
        <f t="shared" si="132"/>
        <v>0</v>
      </c>
      <c r="R285" s="145">
        <f t="shared" si="133"/>
        <v>0</v>
      </c>
      <c r="S285" s="139">
        <f t="shared" si="134"/>
        <v>0</v>
      </c>
      <c r="T285" s="146">
        <f t="shared" si="144"/>
        <v>3.5999999999999997E-2</v>
      </c>
      <c r="U285" s="144">
        <f t="shared" si="123"/>
        <v>174</v>
      </c>
      <c r="V285" s="144">
        <v>252</v>
      </c>
      <c r="W285" s="143">
        <f t="shared" si="135"/>
        <v>1.024720785</v>
      </c>
      <c r="X285" s="139">
        <f t="shared" si="136"/>
        <v>25.321557179999999</v>
      </c>
      <c r="Y285" s="124">
        <f t="shared" si="137"/>
        <v>0</v>
      </c>
      <c r="Z285" s="147" t="s">
        <v>64</v>
      </c>
      <c r="AA285" s="141">
        <f t="shared" si="145"/>
        <v>44392</v>
      </c>
      <c r="AB285" s="4"/>
      <c r="AC285" s="41"/>
      <c r="AD285" s="150">
        <f>[2]Plan1!$A385</f>
        <v>48299</v>
      </c>
      <c r="AE285" s="32" t="str">
        <f>[2]Plan1!$C385</f>
        <v>Paixão de Cristo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3"/>
      <c r="BB285" s="1"/>
      <c r="BC285" s="1"/>
      <c r="BD285" s="1"/>
      <c r="BE285" s="1"/>
      <c r="BF285" s="1"/>
      <c r="BG285" s="1"/>
      <c r="BH285" s="1"/>
      <c r="BI285" s="1"/>
      <c r="BJ285" s="1"/>
      <c r="BK285" s="4"/>
      <c r="BL285" s="1"/>
      <c r="BM285" s="1"/>
      <c r="BN285" s="1"/>
      <c r="BO285" s="1"/>
      <c r="BP285" s="1"/>
      <c r="BQ285" s="1"/>
    </row>
    <row r="286" spans="1:69" x14ac:dyDescent="0.15">
      <c r="A286" s="138">
        <f t="shared" si="138"/>
        <v>43937</v>
      </c>
      <c r="B286" s="148">
        <f t="shared" si="127"/>
        <v>1049.60823398</v>
      </c>
      <c r="C286" s="139">
        <f t="shared" si="139"/>
        <v>1000</v>
      </c>
      <c r="D286" s="140">
        <f t="shared" si="140"/>
        <v>5348.49</v>
      </c>
      <c r="E286" s="124">
        <f>IF(K286=1,VLOOKUP(A285,[1]Plan1!$BO$80:$BQ$314,3),E285)</f>
        <v>5331.91</v>
      </c>
      <c r="F286" s="141">
        <f t="shared" si="141"/>
        <v>43937</v>
      </c>
      <c r="G286" s="142">
        <f t="shared" si="128"/>
        <v>-3.0999403569978989E-3</v>
      </c>
      <c r="H286" s="141">
        <f t="shared" si="142"/>
        <v>43966</v>
      </c>
      <c r="I286" s="141">
        <f t="shared" si="129"/>
        <v>43966</v>
      </c>
      <c r="J286" s="125">
        <f t="shared" si="143"/>
        <v>20</v>
      </c>
      <c r="K286" s="125">
        <f t="shared" si="125"/>
        <v>1</v>
      </c>
      <c r="L286" s="139">
        <f t="shared" si="130"/>
        <v>0.99984477000000005</v>
      </c>
      <c r="M286" s="143">
        <f t="shared" si="126"/>
        <v>1.0006997500000001</v>
      </c>
      <c r="N286" s="143">
        <f t="shared" si="122"/>
        <v>1.0243023180186155</v>
      </c>
      <c r="O286" s="139">
        <f t="shared" si="124"/>
        <v>1.0241433099999999</v>
      </c>
      <c r="P286" s="139">
        <f t="shared" si="131"/>
        <v>1024.1433099999999</v>
      </c>
      <c r="Q286" s="144">
        <f t="shared" si="132"/>
        <v>0</v>
      </c>
      <c r="R286" s="145">
        <f t="shared" si="133"/>
        <v>0</v>
      </c>
      <c r="S286" s="139">
        <f t="shared" si="134"/>
        <v>0</v>
      </c>
      <c r="T286" s="146">
        <f t="shared" si="144"/>
        <v>3.5999999999999997E-2</v>
      </c>
      <c r="U286" s="144">
        <f t="shared" si="123"/>
        <v>175</v>
      </c>
      <c r="V286" s="144">
        <v>252</v>
      </c>
      <c r="W286" s="143">
        <f t="shared" si="135"/>
        <v>1.0248646100000001</v>
      </c>
      <c r="X286" s="139">
        <f t="shared" si="136"/>
        <v>25.464923979999998</v>
      </c>
      <c r="Y286" s="124">
        <f t="shared" si="137"/>
        <v>0</v>
      </c>
      <c r="Z286" s="147" t="s">
        <v>64</v>
      </c>
      <c r="AA286" s="141">
        <f t="shared" si="145"/>
        <v>44392</v>
      </c>
      <c r="AB286" s="4"/>
      <c r="AC286" s="41"/>
      <c r="AD286" s="150">
        <f>[2]Plan1!$A386</f>
        <v>48325</v>
      </c>
      <c r="AE286" s="32" t="str">
        <f>[2]Plan1!$C386</f>
        <v>Tiradentes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3"/>
      <c r="BB286" s="1"/>
      <c r="BC286" s="1"/>
      <c r="BD286" s="1"/>
      <c r="BE286" s="1"/>
      <c r="BF286" s="1"/>
      <c r="BG286" s="1"/>
      <c r="BH286" s="1"/>
      <c r="BI286" s="1"/>
      <c r="BJ286" s="1"/>
      <c r="BK286" s="4"/>
      <c r="BL286" s="1"/>
      <c r="BM286" s="1"/>
      <c r="BN286" s="1"/>
      <c r="BO286" s="1"/>
      <c r="BP286" s="1"/>
      <c r="BQ286" s="1"/>
    </row>
    <row r="287" spans="1:69" x14ac:dyDescent="0.15">
      <c r="A287" s="138">
        <f t="shared" si="138"/>
        <v>43938</v>
      </c>
      <c r="B287" s="148">
        <f t="shared" si="127"/>
        <v>1049.5926073099999</v>
      </c>
      <c r="C287" s="139">
        <f t="shared" si="139"/>
        <v>1000</v>
      </c>
      <c r="D287" s="140">
        <f t="shared" si="140"/>
        <v>5348.49</v>
      </c>
      <c r="E287" s="124">
        <f>IF(K287=1,VLOOKUP(A286,[1]Plan1!$BO$80:$BQ$314,3),E286)</f>
        <v>5331.91</v>
      </c>
      <c r="F287" s="141">
        <f t="shared" si="141"/>
        <v>43937</v>
      </c>
      <c r="G287" s="142">
        <f t="shared" si="128"/>
        <v>-3.0999403569978989E-3</v>
      </c>
      <c r="H287" s="141">
        <f t="shared" si="142"/>
        <v>43966</v>
      </c>
      <c r="I287" s="141">
        <f t="shared" si="129"/>
        <v>43966</v>
      </c>
      <c r="J287" s="125">
        <f t="shared" si="143"/>
        <v>20</v>
      </c>
      <c r="K287" s="125">
        <f t="shared" si="125"/>
        <v>2</v>
      </c>
      <c r="L287" s="139">
        <f t="shared" si="130"/>
        <v>0.99968957000000003</v>
      </c>
      <c r="M287" s="143">
        <f t="shared" si="126"/>
        <v>1.0006997500000001</v>
      </c>
      <c r="N287" s="143">
        <f t="shared" ref="N287:N350" si="146">IF(I287&gt;I286,N286*M287,N286)</f>
        <v>1.0243023180186155</v>
      </c>
      <c r="O287" s="139">
        <f t="shared" si="124"/>
        <v>1.0239843399999999</v>
      </c>
      <c r="P287" s="139">
        <f t="shared" si="131"/>
        <v>1023.98434</v>
      </c>
      <c r="Q287" s="144">
        <f t="shared" si="132"/>
        <v>0</v>
      </c>
      <c r="R287" s="145">
        <f t="shared" si="133"/>
        <v>0</v>
      </c>
      <c r="S287" s="139">
        <f t="shared" si="134"/>
        <v>0</v>
      </c>
      <c r="T287" s="146">
        <f t="shared" si="144"/>
        <v>3.5999999999999997E-2</v>
      </c>
      <c r="U287" s="144">
        <f t="shared" si="123"/>
        <v>176</v>
      </c>
      <c r="V287" s="144">
        <v>252</v>
      </c>
      <c r="W287" s="143">
        <f t="shared" si="135"/>
        <v>1.0250084559999999</v>
      </c>
      <c r="X287" s="139">
        <f t="shared" si="136"/>
        <v>25.608267309999999</v>
      </c>
      <c r="Y287" s="124">
        <f t="shared" si="137"/>
        <v>0</v>
      </c>
      <c r="Z287" s="147" t="s">
        <v>64</v>
      </c>
      <c r="AA287" s="141">
        <f t="shared" si="145"/>
        <v>44392</v>
      </c>
      <c r="AB287" s="4"/>
      <c r="AC287" s="41"/>
      <c r="AD287" s="150">
        <f>[2]Plan1!$A387</f>
        <v>48335</v>
      </c>
      <c r="AE287" s="32" t="str">
        <f>[2]Plan1!$C387</f>
        <v>Dia do Trabalho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3"/>
      <c r="BB287" s="1"/>
      <c r="BC287" s="1"/>
      <c r="BD287" s="1"/>
      <c r="BE287" s="1"/>
      <c r="BF287" s="1"/>
      <c r="BG287" s="1"/>
      <c r="BH287" s="1"/>
      <c r="BI287" s="1"/>
      <c r="BJ287" s="1"/>
      <c r="BK287" s="4"/>
      <c r="BL287" s="1"/>
      <c r="BM287" s="1"/>
      <c r="BN287" s="1"/>
      <c r="BO287" s="1"/>
      <c r="BP287" s="1"/>
      <c r="BQ287" s="1"/>
    </row>
    <row r="288" spans="1:69" x14ac:dyDescent="0.15">
      <c r="A288" s="138">
        <f t="shared" si="138"/>
        <v>43939</v>
      </c>
      <c r="B288" s="148">
        <f t="shared" si="127"/>
        <v>1049.57697588</v>
      </c>
      <c r="C288" s="139">
        <f t="shared" si="139"/>
        <v>1000</v>
      </c>
      <c r="D288" s="140">
        <f t="shared" si="140"/>
        <v>5348.49</v>
      </c>
      <c r="E288" s="124">
        <f>IF(K288=1,VLOOKUP(A287,[1]Plan1!$BO$80:$BQ$314,3),E287)</f>
        <v>5331.91</v>
      </c>
      <c r="F288" s="141">
        <f t="shared" si="141"/>
        <v>43937</v>
      </c>
      <c r="G288" s="142">
        <f t="shared" si="128"/>
        <v>-3.0999403569978989E-3</v>
      </c>
      <c r="H288" s="141">
        <f t="shared" si="142"/>
        <v>43966</v>
      </c>
      <c r="I288" s="141">
        <f t="shared" si="129"/>
        <v>43966</v>
      </c>
      <c r="J288" s="125">
        <f t="shared" si="143"/>
        <v>20</v>
      </c>
      <c r="K288" s="125">
        <f t="shared" si="125"/>
        <v>3</v>
      </c>
      <c r="L288" s="139">
        <f t="shared" si="130"/>
        <v>0.99953438999999999</v>
      </c>
      <c r="M288" s="143">
        <f t="shared" si="126"/>
        <v>1.0006997500000001</v>
      </c>
      <c r="N288" s="143">
        <f t="shared" si="146"/>
        <v>1.0243023180186155</v>
      </c>
      <c r="O288" s="139">
        <f t="shared" si="124"/>
        <v>1.0238253900000001</v>
      </c>
      <c r="P288" s="139">
        <f t="shared" si="131"/>
        <v>1023.82539</v>
      </c>
      <c r="Q288" s="144">
        <f t="shared" si="132"/>
        <v>0</v>
      </c>
      <c r="R288" s="145">
        <f t="shared" si="133"/>
        <v>0</v>
      </c>
      <c r="S288" s="139">
        <f t="shared" si="134"/>
        <v>0</v>
      </c>
      <c r="T288" s="146">
        <f t="shared" si="144"/>
        <v>3.5999999999999997E-2</v>
      </c>
      <c r="U288" s="144">
        <f t="shared" si="123"/>
        <v>177</v>
      </c>
      <c r="V288" s="144">
        <v>252</v>
      </c>
      <c r="W288" s="143">
        <f t="shared" si="135"/>
        <v>1.0251523220000001</v>
      </c>
      <c r="X288" s="139">
        <f t="shared" si="136"/>
        <v>25.75158588</v>
      </c>
      <c r="Y288" s="124">
        <f t="shared" si="137"/>
        <v>0</v>
      </c>
      <c r="Z288" s="147" t="s">
        <v>64</v>
      </c>
      <c r="AA288" s="141">
        <f t="shared" si="145"/>
        <v>44392</v>
      </c>
      <c r="AB288" s="4"/>
      <c r="AC288" s="41"/>
      <c r="AD288" s="150">
        <f>[2]Plan1!$A388</f>
        <v>48361</v>
      </c>
      <c r="AE288" s="32" t="str">
        <f>[2]Plan1!$C388</f>
        <v>Corpus Christi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3"/>
      <c r="BB288" s="1"/>
      <c r="BC288" s="1"/>
      <c r="BD288" s="1"/>
      <c r="BE288" s="1"/>
      <c r="BF288" s="1"/>
      <c r="BG288" s="1"/>
      <c r="BH288" s="1"/>
      <c r="BI288" s="1"/>
      <c r="BJ288" s="1"/>
      <c r="BK288" s="4"/>
      <c r="BL288" s="1"/>
      <c r="BM288" s="1"/>
      <c r="BN288" s="1"/>
      <c r="BO288" s="1"/>
      <c r="BP288" s="1"/>
      <c r="BQ288" s="1"/>
    </row>
    <row r="289" spans="1:69" x14ac:dyDescent="0.15">
      <c r="A289" s="138">
        <f t="shared" si="138"/>
        <v>43940</v>
      </c>
      <c r="B289" s="148">
        <f t="shared" si="127"/>
        <v>1049.57697588</v>
      </c>
      <c r="C289" s="139">
        <f t="shared" si="139"/>
        <v>1000</v>
      </c>
      <c r="D289" s="140">
        <f t="shared" si="140"/>
        <v>5348.49</v>
      </c>
      <c r="E289" s="124">
        <f>IF(K289=1,VLOOKUP(A288,[1]Plan1!$BO$80:$BQ$314,3),E288)</f>
        <v>5331.91</v>
      </c>
      <c r="F289" s="141">
        <f t="shared" si="141"/>
        <v>43937</v>
      </c>
      <c r="G289" s="142">
        <f t="shared" si="128"/>
        <v>-3.0999403569978989E-3</v>
      </c>
      <c r="H289" s="141">
        <f t="shared" si="142"/>
        <v>43966</v>
      </c>
      <c r="I289" s="141">
        <f t="shared" si="129"/>
        <v>43966</v>
      </c>
      <c r="J289" s="125">
        <f t="shared" si="143"/>
        <v>20</v>
      </c>
      <c r="K289" s="125">
        <f t="shared" si="125"/>
        <v>3</v>
      </c>
      <c r="L289" s="139">
        <f t="shared" si="130"/>
        <v>0.99953438999999999</v>
      </c>
      <c r="M289" s="143">
        <f t="shared" si="126"/>
        <v>1.0006997500000001</v>
      </c>
      <c r="N289" s="143">
        <f t="shared" si="146"/>
        <v>1.0243023180186155</v>
      </c>
      <c r="O289" s="139">
        <f t="shared" si="124"/>
        <v>1.0238253900000001</v>
      </c>
      <c r="P289" s="139">
        <f t="shared" si="131"/>
        <v>1023.82539</v>
      </c>
      <c r="Q289" s="144">
        <f t="shared" si="132"/>
        <v>0</v>
      </c>
      <c r="R289" s="145">
        <f t="shared" si="133"/>
        <v>0</v>
      </c>
      <c r="S289" s="139">
        <f t="shared" si="134"/>
        <v>0</v>
      </c>
      <c r="T289" s="146">
        <f t="shared" si="144"/>
        <v>3.5999999999999997E-2</v>
      </c>
      <c r="U289" s="144">
        <f t="shared" si="123"/>
        <v>177</v>
      </c>
      <c r="V289" s="144">
        <v>252</v>
      </c>
      <c r="W289" s="143">
        <f t="shared" si="135"/>
        <v>1.0251523220000001</v>
      </c>
      <c r="X289" s="139">
        <f t="shared" si="136"/>
        <v>25.75158588</v>
      </c>
      <c r="Y289" s="124">
        <f t="shared" si="137"/>
        <v>0</v>
      </c>
      <c r="Z289" s="147" t="s">
        <v>64</v>
      </c>
      <c r="AA289" s="141">
        <f t="shared" si="145"/>
        <v>44392</v>
      </c>
      <c r="AB289" s="4"/>
      <c r="AC289" s="41"/>
      <c r="AD289" s="150">
        <f>[2]Plan1!$A389</f>
        <v>48464</v>
      </c>
      <c r="AE289" s="32" t="str">
        <f>[2]Plan1!$C389</f>
        <v>Independência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3"/>
      <c r="BB289" s="1"/>
      <c r="BC289" s="1"/>
      <c r="BD289" s="1"/>
      <c r="BE289" s="1"/>
      <c r="BF289" s="1"/>
      <c r="BG289" s="1"/>
      <c r="BH289" s="1"/>
      <c r="BI289" s="1"/>
      <c r="BJ289" s="1"/>
      <c r="BK289" s="4"/>
      <c r="BL289" s="1"/>
      <c r="BM289" s="1"/>
      <c r="BN289" s="1"/>
      <c r="BO289" s="1"/>
      <c r="BP289" s="1"/>
      <c r="BQ289" s="1"/>
    </row>
    <row r="290" spans="1:69" x14ac:dyDescent="0.15">
      <c r="A290" s="138">
        <f t="shared" si="138"/>
        <v>43941</v>
      </c>
      <c r="B290" s="148">
        <f t="shared" si="127"/>
        <v>1049.57697588</v>
      </c>
      <c r="C290" s="139">
        <f t="shared" si="139"/>
        <v>1000</v>
      </c>
      <c r="D290" s="140">
        <f t="shared" si="140"/>
        <v>5348.49</v>
      </c>
      <c r="E290" s="124">
        <f>IF(K290=1,VLOOKUP(A289,[1]Plan1!$BO$80:$BQ$314,3),E289)</f>
        <v>5331.91</v>
      </c>
      <c r="F290" s="141">
        <f t="shared" si="141"/>
        <v>43937</v>
      </c>
      <c r="G290" s="142">
        <f t="shared" si="128"/>
        <v>-3.0999403569978989E-3</v>
      </c>
      <c r="H290" s="141">
        <f t="shared" si="142"/>
        <v>43966</v>
      </c>
      <c r="I290" s="141">
        <f t="shared" si="129"/>
        <v>43966</v>
      </c>
      <c r="J290" s="125">
        <f t="shared" si="143"/>
        <v>20</v>
      </c>
      <c r="K290" s="125">
        <f t="shared" si="125"/>
        <v>3</v>
      </c>
      <c r="L290" s="139">
        <f t="shared" si="130"/>
        <v>0.99953438999999999</v>
      </c>
      <c r="M290" s="143">
        <f t="shared" si="126"/>
        <v>1.0006997500000001</v>
      </c>
      <c r="N290" s="143">
        <f t="shared" si="146"/>
        <v>1.0243023180186155</v>
      </c>
      <c r="O290" s="139">
        <f t="shared" si="124"/>
        <v>1.0238253900000001</v>
      </c>
      <c r="P290" s="139">
        <f t="shared" si="131"/>
        <v>1023.82539</v>
      </c>
      <c r="Q290" s="144">
        <f t="shared" si="132"/>
        <v>0</v>
      </c>
      <c r="R290" s="145">
        <f t="shared" si="133"/>
        <v>0</v>
      </c>
      <c r="S290" s="139">
        <f t="shared" si="134"/>
        <v>0</v>
      </c>
      <c r="T290" s="146">
        <f t="shared" si="144"/>
        <v>3.5999999999999997E-2</v>
      </c>
      <c r="U290" s="144">
        <f t="shared" si="123"/>
        <v>177</v>
      </c>
      <c r="V290" s="144">
        <v>252</v>
      </c>
      <c r="W290" s="143">
        <f t="shared" si="135"/>
        <v>1.0251523220000001</v>
      </c>
      <c r="X290" s="139">
        <f t="shared" si="136"/>
        <v>25.75158588</v>
      </c>
      <c r="Y290" s="124">
        <f t="shared" si="137"/>
        <v>0</v>
      </c>
      <c r="Z290" s="147" t="s">
        <v>64</v>
      </c>
      <c r="AA290" s="141">
        <f t="shared" si="145"/>
        <v>44392</v>
      </c>
      <c r="AB290" s="4"/>
      <c r="AC290" s="41"/>
      <c r="AD290" s="150">
        <f>[2]Plan1!$A390</f>
        <v>48499</v>
      </c>
      <c r="AE290" s="32" t="str">
        <f>[2]Plan1!$C390</f>
        <v>Nossa Sr.a Aparecida - Padroeira do Brasil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3"/>
      <c r="BB290" s="1"/>
      <c r="BC290" s="1"/>
      <c r="BD290" s="1"/>
      <c r="BE290" s="1"/>
      <c r="BF290" s="1"/>
      <c r="BG290" s="1"/>
      <c r="BH290" s="1"/>
      <c r="BI290" s="1"/>
      <c r="BJ290" s="1"/>
      <c r="BK290" s="4"/>
      <c r="BL290" s="1"/>
      <c r="BM290" s="1"/>
      <c r="BN290" s="1"/>
      <c r="BO290" s="1"/>
      <c r="BP290" s="1"/>
      <c r="BQ290" s="1"/>
    </row>
    <row r="291" spans="1:69" x14ac:dyDescent="0.15">
      <c r="A291" s="138">
        <f t="shared" si="138"/>
        <v>43942</v>
      </c>
      <c r="B291" s="148">
        <f t="shared" si="127"/>
        <v>1049.5613499399999</v>
      </c>
      <c r="C291" s="139">
        <f t="shared" si="139"/>
        <v>1000</v>
      </c>
      <c r="D291" s="140">
        <f t="shared" si="140"/>
        <v>5348.49</v>
      </c>
      <c r="E291" s="124">
        <f>IF(K291=1,VLOOKUP(A290,[1]Plan1!$BO$80:$BQ$314,3),E290)</f>
        <v>5331.91</v>
      </c>
      <c r="F291" s="141">
        <f t="shared" si="141"/>
        <v>43937</v>
      </c>
      <c r="G291" s="142">
        <f t="shared" si="128"/>
        <v>-3.0999403569978989E-3</v>
      </c>
      <c r="H291" s="141">
        <f t="shared" si="142"/>
        <v>43966</v>
      </c>
      <c r="I291" s="141">
        <f t="shared" si="129"/>
        <v>43966</v>
      </c>
      <c r="J291" s="125">
        <f t="shared" si="143"/>
        <v>20</v>
      </c>
      <c r="K291" s="125">
        <f t="shared" si="125"/>
        <v>4</v>
      </c>
      <c r="L291" s="139">
        <f t="shared" si="130"/>
        <v>0.99937924</v>
      </c>
      <c r="M291" s="143">
        <f t="shared" si="126"/>
        <v>1.0006997500000001</v>
      </c>
      <c r="N291" s="143">
        <f t="shared" si="146"/>
        <v>1.0243023180186155</v>
      </c>
      <c r="O291" s="139">
        <f t="shared" si="124"/>
        <v>1.02366647</v>
      </c>
      <c r="P291" s="139">
        <f t="shared" si="131"/>
        <v>1023.66647</v>
      </c>
      <c r="Q291" s="144">
        <f t="shared" si="132"/>
        <v>0</v>
      </c>
      <c r="R291" s="145">
        <f t="shared" si="133"/>
        <v>0</v>
      </c>
      <c r="S291" s="139">
        <f t="shared" si="134"/>
        <v>0</v>
      </c>
      <c r="T291" s="146">
        <f t="shared" si="144"/>
        <v>3.5999999999999997E-2</v>
      </c>
      <c r="U291" s="144">
        <f t="shared" si="123"/>
        <v>178</v>
      </c>
      <c r="V291" s="144">
        <v>252</v>
      </c>
      <c r="W291" s="143">
        <f t="shared" si="135"/>
        <v>1.0252962080000001</v>
      </c>
      <c r="X291" s="139">
        <f t="shared" si="136"/>
        <v>25.894879939999999</v>
      </c>
      <c r="Y291" s="124">
        <f t="shared" si="137"/>
        <v>0</v>
      </c>
      <c r="Z291" s="147" t="s">
        <v>64</v>
      </c>
      <c r="AA291" s="141">
        <f t="shared" si="145"/>
        <v>44392</v>
      </c>
      <c r="AB291" s="4"/>
      <c r="AC291" s="41"/>
      <c r="AD291" s="150">
        <f>[2]Plan1!$A391</f>
        <v>48520</v>
      </c>
      <c r="AE291" s="32" t="str">
        <f>[2]Plan1!$C391</f>
        <v>Finados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3"/>
      <c r="BB291" s="1"/>
      <c r="BC291" s="1"/>
      <c r="BD291" s="1"/>
      <c r="BE291" s="1"/>
      <c r="BF291" s="1"/>
      <c r="BG291" s="1"/>
      <c r="BH291" s="1"/>
      <c r="BI291" s="1"/>
      <c r="BJ291" s="1"/>
      <c r="BK291" s="4"/>
      <c r="BL291" s="1"/>
      <c r="BM291" s="1"/>
      <c r="BN291" s="1"/>
      <c r="BO291" s="1"/>
      <c r="BP291" s="1"/>
      <c r="BQ291" s="1"/>
    </row>
    <row r="292" spans="1:69" x14ac:dyDescent="0.15">
      <c r="A292" s="138">
        <f t="shared" si="138"/>
        <v>43943</v>
      </c>
      <c r="B292" s="148">
        <f t="shared" si="127"/>
        <v>1049.5613499399999</v>
      </c>
      <c r="C292" s="139">
        <f t="shared" si="139"/>
        <v>1000</v>
      </c>
      <c r="D292" s="140">
        <f t="shared" si="140"/>
        <v>5348.49</v>
      </c>
      <c r="E292" s="124">
        <f>IF(K292=1,VLOOKUP(A291,[1]Plan1!$BO$80:$BQ$314,3),E291)</f>
        <v>5331.91</v>
      </c>
      <c r="F292" s="141">
        <f t="shared" si="141"/>
        <v>43937</v>
      </c>
      <c r="G292" s="142">
        <f t="shared" si="128"/>
        <v>-3.0999403569978989E-3</v>
      </c>
      <c r="H292" s="141">
        <f t="shared" si="142"/>
        <v>43966</v>
      </c>
      <c r="I292" s="141">
        <f t="shared" si="129"/>
        <v>43966</v>
      </c>
      <c r="J292" s="125">
        <f t="shared" si="143"/>
        <v>20</v>
      </c>
      <c r="K292" s="125">
        <f t="shared" si="125"/>
        <v>4</v>
      </c>
      <c r="L292" s="139">
        <f t="shared" si="130"/>
        <v>0.99937924</v>
      </c>
      <c r="M292" s="143">
        <f t="shared" si="126"/>
        <v>1.0006997500000001</v>
      </c>
      <c r="N292" s="143">
        <f t="shared" si="146"/>
        <v>1.0243023180186155</v>
      </c>
      <c r="O292" s="139">
        <f t="shared" si="124"/>
        <v>1.02366647</v>
      </c>
      <c r="P292" s="139">
        <f t="shared" si="131"/>
        <v>1023.66647</v>
      </c>
      <c r="Q292" s="144">
        <f t="shared" si="132"/>
        <v>0</v>
      </c>
      <c r="R292" s="145">
        <f t="shared" si="133"/>
        <v>0</v>
      </c>
      <c r="S292" s="139">
        <f t="shared" si="134"/>
        <v>0</v>
      </c>
      <c r="T292" s="146">
        <f t="shared" si="144"/>
        <v>3.5999999999999997E-2</v>
      </c>
      <c r="U292" s="144">
        <f t="shared" si="123"/>
        <v>178</v>
      </c>
      <c r="V292" s="144">
        <v>252</v>
      </c>
      <c r="W292" s="143">
        <f t="shared" si="135"/>
        <v>1.0252962080000001</v>
      </c>
      <c r="X292" s="139">
        <f t="shared" si="136"/>
        <v>25.894879939999999</v>
      </c>
      <c r="Y292" s="124">
        <f t="shared" si="137"/>
        <v>0</v>
      </c>
      <c r="Z292" s="147" t="s">
        <v>64</v>
      </c>
      <c r="AA292" s="141">
        <f t="shared" si="145"/>
        <v>44392</v>
      </c>
      <c r="AB292" s="4"/>
      <c r="AC292" s="41"/>
      <c r="AD292" s="150">
        <f>[2]Plan1!$A392</f>
        <v>48533</v>
      </c>
      <c r="AE292" s="32" t="str">
        <f>[2]Plan1!$C392</f>
        <v>Proclamação da República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3"/>
      <c r="BB292" s="1"/>
      <c r="BC292" s="1"/>
      <c r="BD292" s="1"/>
      <c r="BE292" s="1"/>
      <c r="BF292" s="1"/>
      <c r="BG292" s="1"/>
      <c r="BH292" s="1"/>
      <c r="BI292" s="1"/>
      <c r="BJ292" s="1"/>
      <c r="BK292" s="4"/>
      <c r="BL292" s="1"/>
      <c r="BM292" s="1"/>
      <c r="BN292" s="1"/>
      <c r="BO292" s="1"/>
      <c r="BP292" s="1"/>
      <c r="BQ292" s="1"/>
    </row>
    <row r="293" spans="1:69" x14ac:dyDescent="0.15">
      <c r="A293" s="138">
        <f t="shared" si="138"/>
        <v>43944</v>
      </c>
      <c r="B293" s="148">
        <f t="shared" si="127"/>
        <v>1049.5457192599999</v>
      </c>
      <c r="C293" s="139">
        <f t="shared" si="139"/>
        <v>1000</v>
      </c>
      <c r="D293" s="140">
        <f t="shared" si="140"/>
        <v>5348.49</v>
      </c>
      <c r="E293" s="124">
        <f>IF(K293=1,VLOOKUP(A292,[1]Plan1!$BO$80:$BQ$314,3),E292)</f>
        <v>5331.91</v>
      </c>
      <c r="F293" s="141">
        <f t="shared" si="141"/>
        <v>43937</v>
      </c>
      <c r="G293" s="142">
        <f t="shared" si="128"/>
        <v>-3.0999403569978989E-3</v>
      </c>
      <c r="H293" s="141">
        <f t="shared" si="142"/>
        <v>43966</v>
      </c>
      <c r="I293" s="141">
        <f t="shared" si="129"/>
        <v>43966</v>
      </c>
      <c r="J293" s="125">
        <f t="shared" si="143"/>
        <v>20</v>
      </c>
      <c r="K293" s="125">
        <f t="shared" si="125"/>
        <v>5</v>
      </c>
      <c r="L293" s="139">
        <f t="shared" si="130"/>
        <v>0.99922411</v>
      </c>
      <c r="M293" s="143">
        <f t="shared" si="126"/>
        <v>1.0006997500000001</v>
      </c>
      <c r="N293" s="143">
        <f t="shared" si="146"/>
        <v>1.0243023180186155</v>
      </c>
      <c r="O293" s="139">
        <f t="shared" si="124"/>
        <v>1.02350757</v>
      </c>
      <c r="P293" s="139">
        <f t="shared" si="131"/>
        <v>1023.50757</v>
      </c>
      <c r="Q293" s="144">
        <f t="shared" si="132"/>
        <v>0</v>
      </c>
      <c r="R293" s="145">
        <f t="shared" si="133"/>
        <v>0</v>
      </c>
      <c r="S293" s="139">
        <f t="shared" si="134"/>
        <v>0</v>
      </c>
      <c r="T293" s="146">
        <f t="shared" si="144"/>
        <v>3.5999999999999997E-2</v>
      </c>
      <c r="U293" s="144">
        <f t="shared" ref="U293:U356" si="147">IF(Q292&gt;0,1,IF(K293=K292,U292,U292+1))</f>
        <v>179</v>
      </c>
      <c r="V293" s="144">
        <v>252</v>
      </c>
      <c r="W293" s="143">
        <f t="shared" si="135"/>
        <v>1.025440114</v>
      </c>
      <c r="X293" s="139">
        <f t="shared" si="136"/>
        <v>26.038149260000001</v>
      </c>
      <c r="Y293" s="124">
        <f t="shared" si="137"/>
        <v>0</v>
      </c>
      <c r="Z293" s="147" t="s">
        <v>64</v>
      </c>
      <c r="AA293" s="141">
        <f t="shared" si="145"/>
        <v>44392</v>
      </c>
      <c r="AB293" s="4"/>
      <c r="AC293" s="41"/>
      <c r="AD293" s="150">
        <f>[2]Plan1!$A393</f>
        <v>48538</v>
      </c>
      <c r="AE293" s="32" t="str">
        <f>[2]Plan1!$C393</f>
        <v>Dia Nacional de Zumbi e da Consciência Negra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3"/>
      <c r="BB293" s="1"/>
      <c r="BC293" s="1"/>
      <c r="BD293" s="1"/>
      <c r="BE293" s="1"/>
      <c r="BF293" s="1"/>
      <c r="BG293" s="1"/>
      <c r="BH293" s="1"/>
      <c r="BI293" s="1"/>
      <c r="BJ293" s="1"/>
      <c r="BK293" s="4"/>
      <c r="BL293" s="1"/>
      <c r="BM293" s="1"/>
      <c r="BN293" s="1"/>
      <c r="BO293" s="1"/>
      <c r="BP293" s="1"/>
      <c r="BQ293" s="1"/>
    </row>
    <row r="294" spans="1:69" x14ac:dyDescent="0.15">
      <c r="A294" s="138">
        <f t="shared" si="138"/>
        <v>43945</v>
      </c>
      <c r="B294" s="148">
        <f t="shared" si="127"/>
        <v>1049.53008381</v>
      </c>
      <c r="C294" s="139">
        <f t="shared" si="139"/>
        <v>1000</v>
      </c>
      <c r="D294" s="140">
        <f t="shared" si="140"/>
        <v>5348.49</v>
      </c>
      <c r="E294" s="124">
        <f>IF(K294=1,VLOOKUP(A293,[1]Plan1!$BO$80:$BQ$314,3),E293)</f>
        <v>5331.91</v>
      </c>
      <c r="F294" s="141">
        <f t="shared" si="141"/>
        <v>43937</v>
      </c>
      <c r="G294" s="142">
        <f t="shared" si="128"/>
        <v>-3.0999403569978989E-3</v>
      </c>
      <c r="H294" s="141">
        <f t="shared" si="142"/>
        <v>43966</v>
      </c>
      <c r="I294" s="141">
        <f t="shared" si="129"/>
        <v>43966</v>
      </c>
      <c r="J294" s="125">
        <f t="shared" si="143"/>
        <v>20</v>
      </c>
      <c r="K294" s="125">
        <f t="shared" si="125"/>
        <v>6</v>
      </c>
      <c r="L294" s="139">
        <f t="shared" si="130"/>
        <v>0.99906899999999998</v>
      </c>
      <c r="M294" s="143">
        <f t="shared" si="126"/>
        <v>1.0006997500000001</v>
      </c>
      <c r="N294" s="143">
        <f t="shared" si="146"/>
        <v>1.0243023180186155</v>
      </c>
      <c r="O294" s="139">
        <f t="shared" si="124"/>
        <v>1.0233486899999999</v>
      </c>
      <c r="P294" s="139">
        <f t="shared" si="131"/>
        <v>1023.34869</v>
      </c>
      <c r="Q294" s="144">
        <f t="shared" si="132"/>
        <v>0</v>
      </c>
      <c r="R294" s="145">
        <f t="shared" si="133"/>
        <v>0</v>
      </c>
      <c r="S294" s="139">
        <f t="shared" si="134"/>
        <v>0</v>
      </c>
      <c r="T294" s="146">
        <f t="shared" si="144"/>
        <v>3.5999999999999997E-2</v>
      </c>
      <c r="U294" s="144">
        <f t="shared" si="147"/>
        <v>180</v>
      </c>
      <c r="V294" s="144">
        <v>252</v>
      </c>
      <c r="W294" s="143">
        <f t="shared" si="135"/>
        <v>1.02558404</v>
      </c>
      <c r="X294" s="139">
        <f t="shared" si="136"/>
        <v>26.181393809999999</v>
      </c>
      <c r="Y294" s="124">
        <f t="shared" si="137"/>
        <v>0</v>
      </c>
      <c r="Z294" s="147" t="s">
        <v>64</v>
      </c>
      <c r="AA294" s="141">
        <f t="shared" si="145"/>
        <v>44392</v>
      </c>
      <c r="AB294" s="4"/>
      <c r="AC294" s="41"/>
      <c r="AD294" s="150">
        <f>[2]Plan1!$A394</f>
        <v>48573</v>
      </c>
      <c r="AE294" s="32" t="str">
        <f>[2]Plan1!$C394</f>
        <v>Natal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3"/>
      <c r="BB294" s="1"/>
      <c r="BC294" s="1"/>
      <c r="BD294" s="1"/>
      <c r="BE294" s="1"/>
      <c r="BF294" s="1"/>
      <c r="BG294" s="1"/>
      <c r="BH294" s="1"/>
      <c r="BI294" s="1"/>
      <c r="BJ294" s="1"/>
      <c r="BK294" s="4"/>
      <c r="BL294" s="1"/>
      <c r="BM294" s="1"/>
      <c r="BN294" s="1"/>
      <c r="BO294" s="1"/>
      <c r="BP294" s="1"/>
      <c r="BQ294" s="1"/>
    </row>
    <row r="295" spans="1:69" x14ac:dyDescent="0.15">
      <c r="A295" s="138">
        <f t="shared" si="138"/>
        <v>43946</v>
      </c>
      <c r="B295" s="148">
        <f t="shared" si="127"/>
        <v>1049.5144548999999</v>
      </c>
      <c r="C295" s="139">
        <f t="shared" si="139"/>
        <v>1000</v>
      </c>
      <c r="D295" s="140">
        <f t="shared" si="140"/>
        <v>5348.49</v>
      </c>
      <c r="E295" s="124">
        <f>IF(K295=1,VLOOKUP(A294,[1]Plan1!$BO$80:$BQ$314,3),E294)</f>
        <v>5331.91</v>
      </c>
      <c r="F295" s="141">
        <f t="shared" si="141"/>
        <v>43937</v>
      </c>
      <c r="G295" s="142">
        <f t="shared" si="128"/>
        <v>-3.0999403569978989E-3</v>
      </c>
      <c r="H295" s="141">
        <f t="shared" si="142"/>
        <v>43966</v>
      </c>
      <c r="I295" s="141">
        <f t="shared" si="129"/>
        <v>43966</v>
      </c>
      <c r="J295" s="125">
        <f t="shared" si="143"/>
        <v>20</v>
      </c>
      <c r="K295" s="125">
        <f t="shared" si="125"/>
        <v>7</v>
      </c>
      <c r="L295" s="139">
        <f t="shared" si="130"/>
        <v>0.99891392000000001</v>
      </c>
      <c r="M295" s="143">
        <f t="shared" si="126"/>
        <v>1.0006997500000001</v>
      </c>
      <c r="N295" s="143">
        <f t="shared" si="146"/>
        <v>1.0243023180186155</v>
      </c>
      <c r="O295" s="139">
        <f t="shared" si="124"/>
        <v>1.0231898399999999</v>
      </c>
      <c r="P295" s="139">
        <f t="shared" si="131"/>
        <v>1023.18984</v>
      </c>
      <c r="Q295" s="144">
        <f t="shared" si="132"/>
        <v>0</v>
      </c>
      <c r="R295" s="145">
        <f t="shared" si="133"/>
        <v>0</v>
      </c>
      <c r="S295" s="139">
        <f t="shared" si="134"/>
        <v>0</v>
      </c>
      <c r="T295" s="146">
        <f t="shared" si="144"/>
        <v>3.5999999999999997E-2</v>
      </c>
      <c r="U295" s="144">
        <f t="shared" si="147"/>
        <v>181</v>
      </c>
      <c r="V295" s="144">
        <v>252</v>
      </c>
      <c r="W295" s="143">
        <f t="shared" si="135"/>
        <v>1.025727987</v>
      </c>
      <c r="X295" s="139">
        <f t="shared" si="136"/>
        <v>26.3246149</v>
      </c>
      <c r="Y295" s="124">
        <f t="shared" si="137"/>
        <v>0</v>
      </c>
      <c r="Z295" s="147" t="s">
        <v>64</v>
      </c>
      <c r="AA295" s="141">
        <f t="shared" si="145"/>
        <v>44392</v>
      </c>
      <c r="AB295" s="4"/>
      <c r="AC295" s="41"/>
      <c r="AD295" s="150">
        <f>[2]Plan1!$A395</f>
        <v>48580</v>
      </c>
      <c r="AE295" s="32" t="str">
        <f>[2]Plan1!$C395</f>
        <v>Confraternização Universal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3"/>
      <c r="BB295" s="1"/>
      <c r="BC295" s="1"/>
      <c r="BD295" s="1"/>
      <c r="BE295" s="1"/>
      <c r="BF295" s="1"/>
      <c r="BG295" s="1"/>
      <c r="BH295" s="1"/>
      <c r="BI295" s="1"/>
      <c r="BJ295" s="1"/>
      <c r="BK295" s="4"/>
      <c r="BL295" s="1"/>
      <c r="BM295" s="1"/>
      <c r="BN295" s="1"/>
      <c r="BO295" s="1"/>
      <c r="BP295" s="1"/>
      <c r="BQ295" s="1"/>
    </row>
    <row r="296" spans="1:69" x14ac:dyDescent="0.15">
      <c r="A296" s="138">
        <f t="shared" si="138"/>
        <v>43947</v>
      </c>
      <c r="B296" s="148">
        <f t="shared" si="127"/>
        <v>1049.5144548999999</v>
      </c>
      <c r="C296" s="139">
        <f t="shared" si="139"/>
        <v>1000</v>
      </c>
      <c r="D296" s="140">
        <f t="shared" si="140"/>
        <v>5348.49</v>
      </c>
      <c r="E296" s="124">
        <f>IF(K296=1,VLOOKUP(A295,[1]Plan1!$BO$80:$BQ$314,3),E295)</f>
        <v>5331.91</v>
      </c>
      <c r="F296" s="141">
        <f t="shared" si="141"/>
        <v>43937</v>
      </c>
      <c r="G296" s="142">
        <f t="shared" si="128"/>
        <v>-3.0999403569978989E-3</v>
      </c>
      <c r="H296" s="141">
        <f t="shared" si="142"/>
        <v>43966</v>
      </c>
      <c r="I296" s="141">
        <f t="shared" si="129"/>
        <v>43966</v>
      </c>
      <c r="J296" s="125">
        <f t="shared" si="143"/>
        <v>20</v>
      </c>
      <c r="K296" s="125">
        <f t="shared" si="125"/>
        <v>7</v>
      </c>
      <c r="L296" s="139">
        <f t="shared" si="130"/>
        <v>0.99891392000000001</v>
      </c>
      <c r="M296" s="143">
        <f t="shared" si="126"/>
        <v>1.0006997500000001</v>
      </c>
      <c r="N296" s="143">
        <f t="shared" si="146"/>
        <v>1.0243023180186155</v>
      </c>
      <c r="O296" s="139">
        <f t="shared" si="124"/>
        <v>1.0231898399999999</v>
      </c>
      <c r="P296" s="139">
        <f t="shared" si="131"/>
        <v>1023.18984</v>
      </c>
      <c r="Q296" s="144">
        <f t="shared" si="132"/>
        <v>0</v>
      </c>
      <c r="R296" s="145">
        <f t="shared" si="133"/>
        <v>0</v>
      </c>
      <c r="S296" s="139">
        <f t="shared" si="134"/>
        <v>0</v>
      </c>
      <c r="T296" s="146">
        <f t="shared" si="144"/>
        <v>3.5999999999999997E-2</v>
      </c>
      <c r="U296" s="144">
        <f t="shared" si="147"/>
        <v>181</v>
      </c>
      <c r="V296" s="144">
        <v>252</v>
      </c>
      <c r="W296" s="143">
        <f t="shared" si="135"/>
        <v>1.025727987</v>
      </c>
      <c r="X296" s="139">
        <f t="shared" si="136"/>
        <v>26.3246149</v>
      </c>
      <c r="Y296" s="124">
        <f t="shared" si="137"/>
        <v>0</v>
      </c>
      <c r="Z296" s="147" t="s">
        <v>64</v>
      </c>
      <c r="AA296" s="141">
        <f t="shared" si="145"/>
        <v>44392</v>
      </c>
      <c r="AB296" s="4"/>
      <c r="AC296" s="41"/>
      <c r="AD296" s="150">
        <f>[2]Plan1!$A396</f>
        <v>48638</v>
      </c>
      <c r="AE296" s="32" t="str">
        <f>[2]Plan1!$C396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3"/>
      <c r="BB296" s="1"/>
      <c r="BC296" s="1"/>
      <c r="BD296" s="1"/>
      <c r="BE296" s="1"/>
      <c r="BF296" s="1"/>
      <c r="BG296" s="1"/>
      <c r="BH296" s="1"/>
      <c r="BI296" s="1"/>
      <c r="BJ296" s="1"/>
      <c r="BK296" s="4"/>
      <c r="BL296" s="1"/>
      <c r="BM296" s="1"/>
      <c r="BN296" s="1"/>
      <c r="BO296" s="1"/>
      <c r="BP296" s="1"/>
      <c r="BQ296" s="1"/>
    </row>
    <row r="297" spans="1:69" x14ac:dyDescent="0.15">
      <c r="A297" s="138">
        <f t="shared" si="138"/>
        <v>43948</v>
      </c>
      <c r="B297" s="148">
        <f t="shared" si="127"/>
        <v>1049.5144548999999</v>
      </c>
      <c r="C297" s="139">
        <f t="shared" si="139"/>
        <v>1000</v>
      </c>
      <c r="D297" s="140">
        <f t="shared" si="140"/>
        <v>5348.49</v>
      </c>
      <c r="E297" s="124">
        <f>IF(K297=1,VLOOKUP(A296,[1]Plan1!$BO$80:$BQ$314,3),E296)</f>
        <v>5331.91</v>
      </c>
      <c r="F297" s="141">
        <f t="shared" si="141"/>
        <v>43937</v>
      </c>
      <c r="G297" s="142">
        <f t="shared" si="128"/>
        <v>-3.0999403569978989E-3</v>
      </c>
      <c r="H297" s="141">
        <f t="shared" si="142"/>
        <v>43966</v>
      </c>
      <c r="I297" s="141">
        <f t="shared" si="129"/>
        <v>43966</v>
      </c>
      <c r="J297" s="125">
        <f t="shared" si="143"/>
        <v>20</v>
      </c>
      <c r="K297" s="125">
        <f t="shared" si="125"/>
        <v>7</v>
      </c>
      <c r="L297" s="139">
        <f t="shared" si="130"/>
        <v>0.99891392000000001</v>
      </c>
      <c r="M297" s="143">
        <f t="shared" si="126"/>
        <v>1.0006997500000001</v>
      </c>
      <c r="N297" s="143">
        <f t="shared" si="146"/>
        <v>1.0243023180186155</v>
      </c>
      <c r="O297" s="139">
        <f t="shared" ref="O297:O360" si="148">TRUNC(TRUNC((L297*N297),15),8)</f>
        <v>1.0231898399999999</v>
      </c>
      <c r="P297" s="139">
        <f t="shared" si="131"/>
        <v>1023.18984</v>
      </c>
      <c r="Q297" s="144">
        <f t="shared" si="132"/>
        <v>0</v>
      </c>
      <c r="R297" s="145">
        <f t="shared" si="133"/>
        <v>0</v>
      </c>
      <c r="S297" s="139">
        <f t="shared" si="134"/>
        <v>0</v>
      </c>
      <c r="T297" s="146">
        <f t="shared" si="144"/>
        <v>3.5999999999999997E-2</v>
      </c>
      <c r="U297" s="144">
        <f t="shared" si="147"/>
        <v>181</v>
      </c>
      <c r="V297" s="144">
        <v>252</v>
      </c>
      <c r="W297" s="143">
        <f t="shared" si="135"/>
        <v>1.025727987</v>
      </c>
      <c r="X297" s="139">
        <f t="shared" si="136"/>
        <v>26.3246149</v>
      </c>
      <c r="Y297" s="124">
        <f t="shared" si="137"/>
        <v>0</v>
      </c>
      <c r="Z297" s="147" t="s">
        <v>64</v>
      </c>
      <c r="AA297" s="141">
        <f t="shared" si="145"/>
        <v>44392</v>
      </c>
      <c r="AB297" s="4"/>
      <c r="AC297" s="41"/>
      <c r="AD297" s="150">
        <f>[2]Plan1!$A397</f>
        <v>48639</v>
      </c>
      <c r="AE297" s="32" t="str">
        <f>[2]Plan1!$C397</f>
        <v>Carnaval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3"/>
      <c r="BB297" s="1"/>
      <c r="BC297" s="1"/>
      <c r="BD297" s="1"/>
      <c r="BE297" s="1"/>
      <c r="BF297" s="1"/>
      <c r="BG297" s="1"/>
      <c r="BH297" s="1"/>
      <c r="BI297" s="1"/>
      <c r="BJ297" s="1"/>
      <c r="BK297" s="4"/>
      <c r="BL297" s="1"/>
      <c r="BM297" s="1"/>
      <c r="BN297" s="1"/>
      <c r="BO297" s="1"/>
      <c r="BP297" s="1"/>
      <c r="BQ297" s="1"/>
    </row>
    <row r="298" spans="1:69" x14ac:dyDescent="0.15">
      <c r="A298" s="138">
        <f t="shared" si="138"/>
        <v>43949</v>
      </c>
      <c r="B298" s="148">
        <f t="shared" si="127"/>
        <v>1049.4988202</v>
      </c>
      <c r="C298" s="139">
        <f t="shared" si="139"/>
        <v>1000</v>
      </c>
      <c r="D298" s="140">
        <f t="shared" si="140"/>
        <v>5348.49</v>
      </c>
      <c r="E298" s="124">
        <f>IF(K298=1,VLOOKUP(A297,[1]Plan1!$BO$80:$BQ$314,3),E297)</f>
        <v>5331.91</v>
      </c>
      <c r="F298" s="141">
        <f t="shared" si="141"/>
        <v>43937</v>
      </c>
      <c r="G298" s="142">
        <f t="shared" si="128"/>
        <v>-3.0999403569978989E-3</v>
      </c>
      <c r="H298" s="141">
        <f t="shared" si="142"/>
        <v>43966</v>
      </c>
      <c r="I298" s="141">
        <f t="shared" si="129"/>
        <v>43966</v>
      </c>
      <c r="J298" s="125">
        <f t="shared" si="143"/>
        <v>20</v>
      </c>
      <c r="K298" s="125">
        <f t="shared" ref="K298:K361" si="149">(J298-(NETWORKDAYS(A298,I298,AD$118:AD$502)-1))</f>
        <v>8</v>
      </c>
      <c r="L298" s="139">
        <f t="shared" si="130"/>
        <v>0.99875886000000003</v>
      </c>
      <c r="M298" s="143">
        <f t="shared" ref="M298:M361" si="150">IF(I298&gt;I297,L297,M297)</f>
        <v>1.0006997500000001</v>
      </c>
      <c r="N298" s="143">
        <f t="shared" si="146"/>
        <v>1.0243023180186155</v>
      </c>
      <c r="O298" s="139">
        <f t="shared" si="148"/>
        <v>1.02303101</v>
      </c>
      <c r="P298" s="139">
        <f t="shared" si="131"/>
        <v>1023.03101</v>
      </c>
      <c r="Q298" s="144">
        <f t="shared" si="132"/>
        <v>0</v>
      </c>
      <c r="R298" s="145">
        <f t="shared" si="133"/>
        <v>0</v>
      </c>
      <c r="S298" s="139">
        <f t="shared" si="134"/>
        <v>0</v>
      </c>
      <c r="T298" s="146">
        <f t="shared" si="144"/>
        <v>3.5999999999999997E-2</v>
      </c>
      <c r="U298" s="144">
        <f t="shared" si="147"/>
        <v>182</v>
      </c>
      <c r="V298" s="144">
        <v>252</v>
      </c>
      <c r="W298" s="143">
        <f t="shared" si="135"/>
        <v>1.025871953</v>
      </c>
      <c r="X298" s="139">
        <f t="shared" si="136"/>
        <v>26.467810199999999</v>
      </c>
      <c r="Y298" s="124">
        <f t="shared" si="137"/>
        <v>0</v>
      </c>
      <c r="Z298" s="147" t="s">
        <v>64</v>
      </c>
      <c r="AA298" s="141">
        <f t="shared" si="145"/>
        <v>44392</v>
      </c>
      <c r="AB298" s="4"/>
      <c r="AC298" s="41"/>
      <c r="AD298" s="150">
        <f>[2]Plan1!$A398</f>
        <v>48684</v>
      </c>
      <c r="AE298" s="32" t="str">
        <f>[2]Plan1!$C398</f>
        <v>Paixão de Cristo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3"/>
      <c r="BB298" s="1"/>
      <c r="BC298" s="1"/>
      <c r="BD298" s="1"/>
      <c r="BE298" s="1"/>
      <c r="BF298" s="1"/>
      <c r="BG298" s="1"/>
      <c r="BH298" s="1"/>
      <c r="BI298" s="1"/>
      <c r="BJ298" s="1"/>
      <c r="BK298" s="4"/>
      <c r="BL298" s="1"/>
      <c r="BM298" s="1"/>
      <c r="BN298" s="1"/>
      <c r="BO298" s="1"/>
      <c r="BP298" s="1"/>
      <c r="BQ298" s="1"/>
    </row>
    <row r="299" spans="1:69" x14ac:dyDescent="0.15">
      <c r="A299" s="138">
        <f t="shared" si="138"/>
        <v>43950</v>
      </c>
      <c r="B299" s="148">
        <f t="shared" si="127"/>
        <v>1049.4831920399999</v>
      </c>
      <c r="C299" s="139">
        <f t="shared" si="139"/>
        <v>1000</v>
      </c>
      <c r="D299" s="140">
        <f t="shared" si="140"/>
        <v>5348.49</v>
      </c>
      <c r="E299" s="124">
        <f>IF(K299=1,VLOOKUP(A298,[1]Plan1!$BO$80:$BQ$314,3),E298)</f>
        <v>5331.91</v>
      </c>
      <c r="F299" s="141">
        <f t="shared" si="141"/>
        <v>43937</v>
      </c>
      <c r="G299" s="142">
        <f t="shared" si="128"/>
        <v>-3.0999403569978989E-3</v>
      </c>
      <c r="H299" s="141">
        <f t="shared" si="142"/>
        <v>43966</v>
      </c>
      <c r="I299" s="141">
        <f t="shared" si="129"/>
        <v>43966</v>
      </c>
      <c r="J299" s="125">
        <f t="shared" si="143"/>
        <v>20</v>
      </c>
      <c r="K299" s="125">
        <f t="shared" si="149"/>
        <v>9</v>
      </c>
      <c r="L299" s="139">
        <f t="shared" si="130"/>
        <v>0.99860382999999997</v>
      </c>
      <c r="M299" s="143">
        <f t="shared" si="150"/>
        <v>1.0006997500000001</v>
      </c>
      <c r="N299" s="143">
        <f t="shared" si="146"/>
        <v>1.0243023180186155</v>
      </c>
      <c r="O299" s="139">
        <f t="shared" si="148"/>
        <v>1.0228722100000001</v>
      </c>
      <c r="P299" s="139">
        <f t="shared" si="131"/>
        <v>1022.87221</v>
      </c>
      <c r="Q299" s="144">
        <f t="shared" si="132"/>
        <v>0</v>
      </c>
      <c r="R299" s="145">
        <f t="shared" si="133"/>
        <v>0</v>
      </c>
      <c r="S299" s="139">
        <f t="shared" si="134"/>
        <v>0</v>
      </c>
      <c r="T299" s="146">
        <f t="shared" si="144"/>
        <v>3.5999999999999997E-2</v>
      </c>
      <c r="U299" s="144">
        <f t="shared" si="147"/>
        <v>183</v>
      </c>
      <c r="V299" s="144">
        <v>252</v>
      </c>
      <c r="W299" s="143">
        <f t="shared" si="135"/>
        <v>1.02601594</v>
      </c>
      <c r="X299" s="139">
        <f t="shared" si="136"/>
        <v>26.61098204</v>
      </c>
      <c r="Y299" s="124">
        <f t="shared" si="137"/>
        <v>0</v>
      </c>
      <c r="Z299" s="147" t="s">
        <v>64</v>
      </c>
      <c r="AA299" s="141">
        <f t="shared" si="145"/>
        <v>44392</v>
      </c>
      <c r="AB299" s="4"/>
      <c r="AC299" s="41"/>
      <c r="AD299" s="150">
        <f>[2]Plan1!$A399</f>
        <v>48690</v>
      </c>
      <c r="AE299" s="32" t="str">
        <f>[2]Plan1!$C399</f>
        <v>Tiradentes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3"/>
      <c r="BB299" s="1"/>
      <c r="BC299" s="1"/>
      <c r="BD299" s="1"/>
      <c r="BE299" s="1"/>
      <c r="BF299" s="1"/>
      <c r="BG299" s="1"/>
      <c r="BH299" s="1"/>
      <c r="BI299" s="1"/>
      <c r="BJ299" s="1"/>
      <c r="BK299" s="4"/>
      <c r="BL299" s="1"/>
      <c r="BM299" s="1"/>
      <c r="BN299" s="1"/>
      <c r="BO299" s="1"/>
      <c r="BP299" s="1"/>
      <c r="BQ299" s="1"/>
    </row>
    <row r="300" spans="1:69" x14ac:dyDescent="0.15">
      <c r="A300" s="138">
        <f t="shared" si="138"/>
        <v>43951</v>
      </c>
      <c r="B300" s="148">
        <f t="shared" si="127"/>
        <v>1049.46756938</v>
      </c>
      <c r="C300" s="139">
        <f t="shared" si="139"/>
        <v>1000</v>
      </c>
      <c r="D300" s="140">
        <f t="shared" si="140"/>
        <v>5348.49</v>
      </c>
      <c r="E300" s="124">
        <f>IF(K300=1,VLOOKUP(A299,[1]Plan1!$BO$80:$BQ$314,3),E299)</f>
        <v>5331.91</v>
      </c>
      <c r="F300" s="141">
        <f t="shared" si="141"/>
        <v>43937</v>
      </c>
      <c r="G300" s="142">
        <f t="shared" si="128"/>
        <v>-3.0999403569978989E-3</v>
      </c>
      <c r="H300" s="141">
        <f t="shared" si="142"/>
        <v>43966</v>
      </c>
      <c r="I300" s="141">
        <f t="shared" si="129"/>
        <v>43966</v>
      </c>
      <c r="J300" s="125">
        <f t="shared" si="143"/>
        <v>20</v>
      </c>
      <c r="K300" s="125">
        <f t="shared" si="149"/>
        <v>10</v>
      </c>
      <c r="L300" s="139">
        <f t="shared" si="130"/>
        <v>0.99844882000000001</v>
      </c>
      <c r="M300" s="143">
        <f t="shared" si="150"/>
        <v>1.0006997500000001</v>
      </c>
      <c r="N300" s="143">
        <f t="shared" si="146"/>
        <v>1.0243023180186155</v>
      </c>
      <c r="O300" s="139">
        <f t="shared" si="148"/>
        <v>1.02271344</v>
      </c>
      <c r="P300" s="139">
        <f t="shared" si="131"/>
        <v>1022.71344</v>
      </c>
      <c r="Q300" s="144">
        <f t="shared" si="132"/>
        <v>0</v>
      </c>
      <c r="R300" s="145">
        <f t="shared" si="133"/>
        <v>0</v>
      </c>
      <c r="S300" s="139">
        <f t="shared" si="134"/>
        <v>0</v>
      </c>
      <c r="T300" s="146">
        <f t="shared" si="144"/>
        <v>3.5999999999999997E-2</v>
      </c>
      <c r="U300" s="144">
        <f t="shared" si="147"/>
        <v>184</v>
      </c>
      <c r="V300" s="144">
        <v>252</v>
      </c>
      <c r="W300" s="143">
        <f t="shared" si="135"/>
        <v>1.026159947</v>
      </c>
      <c r="X300" s="139">
        <f t="shared" si="136"/>
        <v>26.754129379999998</v>
      </c>
      <c r="Y300" s="124">
        <f t="shared" si="137"/>
        <v>0</v>
      </c>
      <c r="Z300" s="147" t="s">
        <v>64</v>
      </c>
      <c r="AA300" s="141">
        <f t="shared" si="145"/>
        <v>44392</v>
      </c>
      <c r="AB300" s="4"/>
      <c r="AC300" s="41"/>
      <c r="AD300" s="150">
        <f>[2]Plan1!$A400</f>
        <v>48700</v>
      </c>
      <c r="AE300" s="32" t="str">
        <f>[2]Plan1!$C400</f>
        <v>Dia do Trabalho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3"/>
      <c r="BB300" s="1"/>
      <c r="BC300" s="1"/>
      <c r="BD300" s="1"/>
      <c r="BE300" s="1"/>
      <c r="BF300" s="1"/>
      <c r="BG300" s="1"/>
      <c r="BH300" s="1"/>
      <c r="BI300" s="1"/>
      <c r="BJ300" s="1"/>
      <c r="BK300" s="4"/>
      <c r="BL300" s="1"/>
      <c r="BM300" s="1"/>
      <c r="BN300" s="1"/>
      <c r="BO300" s="1"/>
      <c r="BP300" s="1"/>
      <c r="BQ300" s="1"/>
    </row>
    <row r="301" spans="1:69" x14ac:dyDescent="0.15">
      <c r="A301" s="138">
        <f t="shared" si="138"/>
        <v>43952</v>
      </c>
      <c r="B301" s="148">
        <f t="shared" si="127"/>
        <v>1049.451943</v>
      </c>
      <c r="C301" s="139">
        <f t="shared" si="139"/>
        <v>1000</v>
      </c>
      <c r="D301" s="140">
        <f t="shared" si="140"/>
        <v>5348.49</v>
      </c>
      <c r="E301" s="124">
        <f>IF(K301=1,VLOOKUP(A300,[1]Plan1!$BO$80:$BQ$314,3),E300)</f>
        <v>5331.91</v>
      </c>
      <c r="F301" s="141">
        <f t="shared" si="141"/>
        <v>43937</v>
      </c>
      <c r="G301" s="142">
        <f t="shared" si="128"/>
        <v>-3.0999403569978989E-3</v>
      </c>
      <c r="H301" s="141">
        <f t="shared" si="142"/>
        <v>43966</v>
      </c>
      <c r="I301" s="141">
        <f t="shared" si="129"/>
        <v>43966</v>
      </c>
      <c r="J301" s="125">
        <f t="shared" si="143"/>
        <v>20</v>
      </c>
      <c r="K301" s="125">
        <f t="shared" si="149"/>
        <v>11</v>
      </c>
      <c r="L301" s="139">
        <f t="shared" si="130"/>
        <v>0.99829383999999999</v>
      </c>
      <c r="M301" s="143">
        <f t="shared" si="150"/>
        <v>1.0006997500000001</v>
      </c>
      <c r="N301" s="143">
        <f t="shared" si="146"/>
        <v>1.0243023180186155</v>
      </c>
      <c r="O301" s="139">
        <f t="shared" si="148"/>
        <v>1.02255469</v>
      </c>
      <c r="P301" s="139">
        <f t="shared" si="131"/>
        <v>1022.5546900000001</v>
      </c>
      <c r="Q301" s="144">
        <f t="shared" si="132"/>
        <v>0</v>
      </c>
      <c r="R301" s="145">
        <f t="shared" si="133"/>
        <v>0</v>
      </c>
      <c r="S301" s="139">
        <f t="shared" si="134"/>
        <v>0</v>
      </c>
      <c r="T301" s="146">
        <f t="shared" si="144"/>
        <v>3.5999999999999997E-2</v>
      </c>
      <c r="U301" s="144">
        <f t="shared" si="147"/>
        <v>185</v>
      </c>
      <c r="V301" s="144">
        <v>252</v>
      </c>
      <c r="W301" s="143">
        <f t="shared" si="135"/>
        <v>1.026303975</v>
      </c>
      <c r="X301" s="139">
        <f t="shared" si="136"/>
        <v>26.897252999999999</v>
      </c>
      <c r="Y301" s="124">
        <f t="shared" si="137"/>
        <v>0</v>
      </c>
      <c r="Z301" s="147" t="s">
        <v>64</v>
      </c>
      <c r="AA301" s="141">
        <f t="shared" si="145"/>
        <v>44392</v>
      </c>
      <c r="AB301" s="4"/>
      <c r="AC301" s="41"/>
      <c r="AD301" s="150">
        <f>[2]Plan1!$A401</f>
        <v>48746</v>
      </c>
      <c r="AE301" s="32" t="str">
        <f>[2]Plan1!$C401</f>
        <v>Corpus Christi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3"/>
      <c r="BB301" s="1"/>
      <c r="BC301" s="1"/>
      <c r="BD301" s="1"/>
      <c r="BE301" s="1"/>
      <c r="BF301" s="1"/>
      <c r="BG301" s="1"/>
      <c r="BH301" s="1"/>
      <c r="BI301" s="1"/>
      <c r="BJ301" s="1"/>
      <c r="BK301" s="4"/>
      <c r="BL301" s="1"/>
      <c r="BM301" s="1"/>
      <c r="BN301" s="1"/>
      <c r="BO301" s="1"/>
      <c r="BP301" s="1"/>
      <c r="BQ301" s="1"/>
    </row>
    <row r="302" spans="1:69" x14ac:dyDescent="0.15">
      <c r="A302" s="138">
        <f t="shared" si="138"/>
        <v>43953</v>
      </c>
      <c r="B302" s="148">
        <f t="shared" si="127"/>
        <v>1049.451943</v>
      </c>
      <c r="C302" s="139">
        <f t="shared" si="139"/>
        <v>1000</v>
      </c>
      <c r="D302" s="140">
        <f t="shared" si="140"/>
        <v>5348.49</v>
      </c>
      <c r="E302" s="124">
        <f>IF(K302=1,VLOOKUP(A301,[1]Plan1!$BO$80:$BQ$314,3),E301)</f>
        <v>5331.91</v>
      </c>
      <c r="F302" s="141">
        <f t="shared" si="141"/>
        <v>43937</v>
      </c>
      <c r="G302" s="142">
        <f t="shared" si="128"/>
        <v>-3.0999403569978989E-3</v>
      </c>
      <c r="H302" s="141">
        <f t="shared" si="142"/>
        <v>43966</v>
      </c>
      <c r="I302" s="141">
        <f t="shared" si="129"/>
        <v>43966</v>
      </c>
      <c r="J302" s="125">
        <f t="shared" si="143"/>
        <v>20</v>
      </c>
      <c r="K302" s="125">
        <f t="shared" si="149"/>
        <v>11</v>
      </c>
      <c r="L302" s="139">
        <f t="shared" si="130"/>
        <v>0.99829383999999999</v>
      </c>
      <c r="M302" s="143">
        <f t="shared" si="150"/>
        <v>1.0006997500000001</v>
      </c>
      <c r="N302" s="143">
        <f t="shared" si="146"/>
        <v>1.0243023180186155</v>
      </c>
      <c r="O302" s="139">
        <f t="shared" si="148"/>
        <v>1.02255469</v>
      </c>
      <c r="P302" s="139">
        <f t="shared" si="131"/>
        <v>1022.5546900000001</v>
      </c>
      <c r="Q302" s="144">
        <f t="shared" si="132"/>
        <v>0</v>
      </c>
      <c r="R302" s="145">
        <f t="shared" si="133"/>
        <v>0</v>
      </c>
      <c r="S302" s="139">
        <f t="shared" si="134"/>
        <v>0</v>
      </c>
      <c r="T302" s="146">
        <f t="shared" si="144"/>
        <v>3.5999999999999997E-2</v>
      </c>
      <c r="U302" s="144">
        <f t="shared" si="147"/>
        <v>185</v>
      </c>
      <c r="V302" s="144">
        <v>252</v>
      </c>
      <c r="W302" s="143">
        <f t="shared" si="135"/>
        <v>1.026303975</v>
      </c>
      <c r="X302" s="139">
        <f t="shared" si="136"/>
        <v>26.897252999999999</v>
      </c>
      <c r="Y302" s="124">
        <f t="shared" si="137"/>
        <v>0</v>
      </c>
      <c r="Z302" s="147" t="s">
        <v>64</v>
      </c>
      <c r="AA302" s="141">
        <f t="shared" si="145"/>
        <v>44392</v>
      </c>
      <c r="AB302" s="4"/>
      <c r="AC302" s="41"/>
      <c r="AD302" s="150">
        <f>[2]Plan1!$A402</f>
        <v>48829</v>
      </c>
      <c r="AE302" s="32" t="str">
        <f>[2]Plan1!$C402</f>
        <v>Independência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3"/>
      <c r="BB302" s="1"/>
      <c r="BC302" s="1"/>
      <c r="BD302" s="1"/>
      <c r="BE302" s="1"/>
      <c r="BF302" s="1"/>
      <c r="BG302" s="1"/>
      <c r="BH302" s="1"/>
      <c r="BI302" s="1"/>
      <c r="BJ302" s="1"/>
      <c r="BK302" s="4"/>
      <c r="BL302" s="1"/>
      <c r="BM302" s="1"/>
      <c r="BN302" s="1"/>
      <c r="BO302" s="1"/>
      <c r="BP302" s="1"/>
      <c r="BQ302" s="1"/>
    </row>
    <row r="303" spans="1:69" x14ac:dyDescent="0.15">
      <c r="A303" s="138">
        <f t="shared" si="138"/>
        <v>43954</v>
      </c>
      <c r="B303" s="148">
        <f t="shared" si="127"/>
        <v>1049.451943</v>
      </c>
      <c r="C303" s="139">
        <f t="shared" si="139"/>
        <v>1000</v>
      </c>
      <c r="D303" s="140">
        <f t="shared" si="140"/>
        <v>5348.49</v>
      </c>
      <c r="E303" s="124">
        <f>IF(K303=1,VLOOKUP(A302,[1]Plan1!$BO$80:$BQ$314,3),E302)</f>
        <v>5331.91</v>
      </c>
      <c r="F303" s="141">
        <f t="shared" si="141"/>
        <v>43937</v>
      </c>
      <c r="G303" s="142">
        <f t="shared" si="128"/>
        <v>-3.0999403569978989E-3</v>
      </c>
      <c r="H303" s="141">
        <f t="shared" si="142"/>
        <v>43966</v>
      </c>
      <c r="I303" s="141">
        <f t="shared" si="129"/>
        <v>43966</v>
      </c>
      <c r="J303" s="125">
        <f t="shared" si="143"/>
        <v>20</v>
      </c>
      <c r="K303" s="125">
        <f t="shared" si="149"/>
        <v>11</v>
      </c>
      <c r="L303" s="139">
        <f t="shared" si="130"/>
        <v>0.99829383999999999</v>
      </c>
      <c r="M303" s="143">
        <f t="shared" si="150"/>
        <v>1.0006997500000001</v>
      </c>
      <c r="N303" s="143">
        <f t="shared" si="146"/>
        <v>1.0243023180186155</v>
      </c>
      <c r="O303" s="139">
        <f t="shared" si="148"/>
        <v>1.02255469</v>
      </c>
      <c r="P303" s="139">
        <f t="shared" si="131"/>
        <v>1022.5546900000001</v>
      </c>
      <c r="Q303" s="144">
        <f t="shared" si="132"/>
        <v>0</v>
      </c>
      <c r="R303" s="145">
        <f t="shared" si="133"/>
        <v>0</v>
      </c>
      <c r="S303" s="139">
        <f t="shared" si="134"/>
        <v>0</v>
      </c>
      <c r="T303" s="146">
        <f t="shared" si="144"/>
        <v>3.5999999999999997E-2</v>
      </c>
      <c r="U303" s="144">
        <f t="shared" si="147"/>
        <v>185</v>
      </c>
      <c r="V303" s="144">
        <v>252</v>
      </c>
      <c r="W303" s="143">
        <f t="shared" si="135"/>
        <v>1.026303975</v>
      </c>
      <c r="X303" s="139">
        <f t="shared" si="136"/>
        <v>26.897252999999999</v>
      </c>
      <c r="Y303" s="124">
        <f t="shared" si="137"/>
        <v>0</v>
      </c>
      <c r="Z303" s="147" t="s">
        <v>64</v>
      </c>
      <c r="AA303" s="141">
        <f t="shared" si="145"/>
        <v>44392</v>
      </c>
      <c r="AB303" s="4"/>
      <c r="AC303" s="41"/>
      <c r="AD303" s="150">
        <f>[2]Plan1!$A403</f>
        <v>48864</v>
      </c>
      <c r="AE303" s="32" t="str">
        <f>[2]Plan1!$C403</f>
        <v>Nossa Sr.a Aparecida - Padroeira do Brasil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3"/>
      <c r="BB303" s="1"/>
      <c r="BC303" s="1"/>
      <c r="BD303" s="1"/>
      <c r="BE303" s="1"/>
      <c r="BF303" s="1"/>
      <c r="BG303" s="1"/>
      <c r="BH303" s="1"/>
      <c r="BI303" s="1"/>
      <c r="BJ303" s="1"/>
      <c r="BK303" s="4"/>
      <c r="BL303" s="1"/>
      <c r="BM303" s="1"/>
      <c r="BN303" s="1"/>
      <c r="BO303" s="1"/>
      <c r="BP303" s="1"/>
      <c r="BQ303" s="1"/>
    </row>
    <row r="304" spans="1:69" x14ac:dyDescent="0.15">
      <c r="A304" s="138">
        <f t="shared" si="138"/>
        <v>43955</v>
      </c>
      <c r="B304" s="148">
        <f t="shared" si="127"/>
        <v>1049.451943</v>
      </c>
      <c r="C304" s="139">
        <f t="shared" si="139"/>
        <v>1000</v>
      </c>
      <c r="D304" s="140">
        <f t="shared" si="140"/>
        <v>5348.49</v>
      </c>
      <c r="E304" s="124">
        <f>IF(K304=1,VLOOKUP(A303,[1]Plan1!$BO$80:$BQ$314,3),E303)</f>
        <v>5331.91</v>
      </c>
      <c r="F304" s="141">
        <f t="shared" si="141"/>
        <v>43937</v>
      </c>
      <c r="G304" s="142">
        <f t="shared" si="128"/>
        <v>-3.0999403569978989E-3</v>
      </c>
      <c r="H304" s="141">
        <f t="shared" si="142"/>
        <v>43966</v>
      </c>
      <c r="I304" s="141">
        <f t="shared" si="129"/>
        <v>43966</v>
      </c>
      <c r="J304" s="125">
        <f t="shared" si="143"/>
        <v>20</v>
      </c>
      <c r="K304" s="125">
        <f t="shared" si="149"/>
        <v>11</v>
      </c>
      <c r="L304" s="139">
        <f t="shared" si="130"/>
        <v>0.99829383999999999</v>
      </c>
      <c r="M304" s="143">
        <f t="shared" si="150"/>
        <v>1.0006997500000001</v>
      </c>
      <c r="N304" s="143">
        <f t="shared" si="146"/>
        <v>1.0243023180186155</v>
      </c>
      <c r="O304" s="139">
        <f t="shared" si="148"/>
        <v>1.02255469</v>
      </c>
      <c r="P304" s="139">
        <f t="shared" si="131"/>
        <v>1022.5546900000001</v>
      </c>
      <c r="Q304" s="144">
        <f t="shared" si="132"/>
        <v>0</v>
      </c>
      <c r="R304" s="145">
        <f t="shared" si="133"/>
        <v>0</v>
      </c>
      <c r="S304" s="139">
        <f t="shared" si="134"/>
        <v>0</v>
      </c>
      <c r="T304" s="146">
        <f t="shared" si="144"/>
        <v>3.5999999999999997E-2</v>
      </c>
      <c r="U304" s="144">
        <f t="shared" si="147"/>
        <v>185</v>
      </c>
      <c r="V304" s="144">
        <v>252</v>
      </c>
      <c r="W304" s="143">
        <f t="shared" si="135"/>
        <v>1.026303975</v>
      </c>
      <c r="X304" s="139">
        <f t="shared" si="136"/>
        <v>26.897252999999999</v>
      </c>
      <c r="Y304" s="124">
        <f t="shared" si="137"/>
        <v>0</v>
      </c>
      <c r="Z304" s="147" t="s">
        <v>64</v>
      </c>
      <c r="AA304" s="141">
        <f t="shared" si="145"/>
        <v>44392</v>
      </c>
      <c r="AB304" s="4"/>
      <c r="AC304" s="41"/>
      <c r="AD304" s="150">
        <f>[2]Plan1!$A404</f>
        <v>48885</v>
      </c>
      <c r="AE304" s="32" t="str">
        <f>[2]Plan1!$C404</f>
        <v>Finados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3"/>
      <c r="BB304" s="1"/>
      <c r="BC304" s="1"/>
      <c r="BD304" s="1"/>
      <c r="BE304" s="1"/>
      <c r="BF304" s="1"/>
      <c r="BG304" s="1"/>
      <c r="BH304" s="1"/>
      <c r="BI304" s="1"/>
      <c r="BJ304" s="1"/>
      <c r="BK304" s="4"/>
      <c r="BL304" s="1"/>
      <c r="BM304" s="1"/>
      <c r="BN304" s="1"/>
      <c r="BO304" s="1"/>
      <c r="BP304" s="1"/>
      <c r="BQ304" s="1"/>
    </row>
    <row r="305" spans="1:69" x14ac:dyDescent="0.15">
      <c r="A305" s="138">
        <f t="shared" si="138"/>
        <v>43956</v>
      </c>
      <c r="B305" s="148">
        <f t="shared" si="127"/>
        <v>1049.43631084</v>
      </c>
      <c r="C305" s="139">
        <f t="shared" si="139"/>
        <v>1000</v>
      </c>
      <c r="D305" s="140">
        <f t="shared" si="140"/>
        <v>5348.49</v>
      </c>
      <c r="E305" s="124">
        <f>IF(K305=1,VLOOKUP(A304,[1]Plan1!$BO$80:$BQ$314,3),E304)</f>
        <v>5331.91</v>
      </c>
      <c r="F305" s="141">
        <f t="shared" si="141"/>
        <v>43937</v>
      </c>
      <c r="G305" s="142">
        <f t="shared" si="128"/>
        <v>-3.0999403569978989E-3</v>
      </c>
      <c r="H305" s="141">
        <f t="shared" si="142"/>
        <v>43966</v>
      </c>
      <c r="I305" s="141">
        <f t="shared" si="129"/>
        <v>43966</v>
      </c>
      <c r="J305" s="125">
        <f t="shared" si="143"/>
        <v>20</v>
      </c>
      <c r="K305" s="125">
        <f t="shared" si="149"/>
        <v>12</v>
      </c>
      <c r="L305" s="139">
        <f t="shared" si="130"/>
        <v>0.99813887999999995</v>
      </c>
      <c r="M305" s="143">
        <f t="shared" si="150"/>
        <v>1.0006997500000001</v>
      </c>
      <c r="N305" s="143">
        <f t="shared" si="146"/>
        <v>1.0243023180186155</v>
      </c>
      <c r="O305" s="139">
        <f t="shared" si="148"/>
        <v>1.0223959600000001</v>
      </c>
      <c r="P305" s="139">
        <f t="shared" si="131"/>
        <v>1022.3959599999999</v>
      </c>
      <c r="Q305" s="144">
        <f t="shared" si="132"/>
        <v>0</v>
      </c>
      <c r="R305" s="145">
        <f t="shared" si="133"/>
        <v>0</v>
      </c>
      <c r="S305" s="139">
        <f t="shared" si="134"/>
        <v>0</v>
      </c>
      <c r="T305" s="146">
        <f t="shared" si="144"/>
        <v>3.5999999999999997E-2</v>
      </c>
      <c r="U305" s="144">
        <f t="shared" si="147"/>
        <v>186</v>
      </c>
      <c r="V305" s="144">
        <v>252</v>
      </c>
      <c r="W305" s="143">
        <f t="shared" si="135"/>
        <v>1.0264480220000001</v>
      </c>
      <c r="X305" s="139">
        <f t="shared" si="136"/>
        <v>27.040350839999999</v>
      </c>
      <c r="Y305" s="124">
        <f t="shared" si="137"/>
        <v>0</v>
      </c>
      <c r="Z305" s="147" t="s">
        <v>64</v>
      </c>
      <c r="AA305" s="141">
        <f t="shared" si="145"/>
        <v>44392</v>
      </c>
      <c r="AB305" s="4"/>
      <c r="AC305" s="41"/>
      <c r="AD305" s="150">
        <f>[2]Plan1!$A405</f>
        <v>48898</v>
      </c>
      <c r="AE305" s="32" t="str">
        <f>[2]Plan1!$C405</f>
        <v>Proclamação da República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3"/>
      <c r="BB305" s="1"/>
      <c r="BC305" s="1"/>
      <c r="BD305" s="1"/>
      <c r="BE305" s="1"/>
      <c r="BF305" s="1"/>
      <c r="BG305" s="1"/>
      <c r="BH305" s="1"/>
      <c r="BI305" s="1"/>
      <c r="BJ305" s="1"/>
      <c r="BK305" s="4"/>
      <c r="BL305" s="1"/>
      <c r="BM305" s="1"/>
      <c r="BN305" s="1"/>
      <c r="BO305" s="1"/>
      <c r="BP305" s="1"/>
      <c r="BQ305" s="1"/>
    </row>
    <row r="306" spans="1:69" x14ac:dyDescent="0.15">
      <c r="A306" s="138">
        <f t="shared" si="138"/>
        <v>43957</v>
      </c>
      <c r="B306" s="148">
        <f t="shared" si="127"/>
        <v>1049.4206852100001</v>
      </c>
      <c r="C306" s="139">
        <f t="shared" si="139"/>
        <v>1000</v>
      </c>
      <c r="D306" s="140">
        <f t="shared" si="140"/>
        <v>5348.49</v>
      </c>
      <c r="E306" s="124">
        <f>IF(K306=1,VLOOKUP(A305,[1]Plan1!$BO$80:$BQ$314,3),E305)</f>
        <v>5331.91</v>
      </c>
      <c r="F306" s="141">
        <f t="shared" si="141"/>
        <v>43937</v>
      </c>
      <c r="G306" s="142">
        <f t="shared" si="128"/>
        <v>-3.0999403569978989E-3</v>
      </c>
      <c r="H306" s="141">
        <f t="shared" si="142"/>
        <v>43966</v>
      </c>
      <c r="I306" s="141">
        <f t="shared" si="129"/>
        <v>43966</v>
      </c>
      <c r="J306" s="125">
        <f t="shared" si="143"/>
        <v>20</v>
      </c>
      <c r="K306" s="125">
        <f t="shared" si="149"/>
        <v>13</v>
      </c>
      <c r="L306" s="139">
        <f t="shared" si="130"/>
        <v>0.99798394000000001</v>
      </c>
      <c r="M306" s="143">
        <f t="shared" si="150"/>
        <v>1.0006997500000001</v>
      </c>
      <c r="N306" s="143">
        <f t="shared" si="146"/>
        <v>1.0243023180186155</v>
      </c>
      <c r="O306" s="139">
        <f t="shared" si="148"/>
        <v>1.02223726</v>
      </c>
      <c r="P306" s="139">
        <f t="shared" si="131"/>
        <v>1022.23726</v>
      </c>
      <c r="Q306" s="144">
        <f t="shared" si="132"/>
        <v>0</v>
      </c>
      <c r="R306" s="145">
        <f t="shared" si="133"/>
        <v>0</v>
      </c>
      <c r="S306" s="139">
        <f t="shared" si="134"/>
        <v>0</v>
      </c>
      <c r="T306" s="146">
        <f t="shared" si="144"/>
        <v>3.5999999999999997E-2</v>
      </c>
      <c r="U306" s="144">
        <f t="shared" si="147"/>
        <v>187</v>
      </c>
      <c r="V306" s="144">
        <v>252</v>
      </c>
      <c r="W306" s="143">
        <f t="shared" si="135"/>
        <v>1.0265920900000001</v>
      </c>
      <c r="X306" s="139">
        <f t="shared" si="136"/>
        <v>27.183425209999999</v>
      </c>
      <c r="Y306" s="124">
        <f t="shared" si="137"/>
        <v>0</v>
      </c>
      <c r="Z306" s="147" t="s">
        <v>64</v>
      </c>
      <c r="AA306" s="141">
        <f t="shared" si="145"/>
        <v>44392</v>
      </c>
      <c r="AB306" s="4"/>
      <c r="AC306" s="41"/>
      <c r="AD306" s="150">
        <f>[2]Plan1!$A406</f>
        <v>48903</v>
      </c>
      <c r="AE306" s="32" t="str">
        <f>[2]Plan1!$C406</f>
        <v>Dia Nacional de Zumbi e da Consciência Negra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3"/>
      <c r="BB306" s="1"/>
      <c r="BC306" s="1"/>
      <c r="BD306" s="1"/>
      <c r="BE306" s="1"/>
      <c r="BF306" s="1"/>
      <c r="BG306" s="1"/>
      <c r="BH306" s="1"/>
      <c r="BI306" s="1"/>
      <c r="BJ306" s="1"/>
      <c r="BK306" s="4"/>
      <c r="BL306" s="1"/>
      <c r="BM306" s="1"/>
      <c r="BN306" s="1"/>
      <c r="BO306" s="1"/>
      <c r="BP306" s="1"/>
      <c r="BQ306" s="1"/>
    </row>
    <row r="307" spans="1:69" x14ac:dyDescent="0.15">
      <c r="A307" s="138">
        <f t="shared" si="138"/>
        <v>43958</v>
      </c>
      <c r="B307" s="148">
        <f t="shared" si="127"/>
        <v>1049.40505484</v>
      </c>
      <c r="C307" s="139">
        <f t="shared" si="139"/>
        <v>1000</v>
      </c>
      <c r="D307" s="140">
        <f t="shared" si="140"/>
        <v>5348.49</v>
      </c>
      <c r="E307" s="124">
        <f>IF(K307=1,VLOOKUP(A306,[1]Plan1!$BO$80:$BQ$314,3),E306)</f>
        <v>5331.91</v>
      </c>
      <c r="F307" s="141">
        <f t="shared" si="141"/>
        <v>43937</v>
      </c>
      <c r="G307" s="142">
        <f t="shared" si="128"/>
        <v>-3.0999403569978989E-3</v>
      </c>
      <c r="H307" s="141">
        <f t="shared" si="142"/>
        <v>43966</v>
      </c>
      <c r="I307" s="141">
        <f t="shared" si="129"/>
        <v>43966</v>
      </c>
      <c r="J307" s="125">
        <f t="shared" si="143"/>
        <v>20</v>
      </c>
      <c r="K307" s="125">
        <f t="shared" si="149"/>
        <v>14</v>
      </c>
      <c r="L307" s="139">
        <f t="shared" si="130"/>
        <v>0.99782903000000001</v>
      </c>
      <c r="M307" s="143">
        <f t="shared" si="150"/>
        <v>1.0006997500000001</v>
      </c>
      <c r="N307" s="143">
        <f t="shared" si="146"/>
        <v>1.0243023180186155</v>
      </c>
      <c r="O307" s="139">
        <f t="shared" si="148"/>
        <v>1.0220785800000001</v>
      </c>
      <c r="P307" s="139">
        <f t="shared" si="131"/>
        <v>1022.07858</v>
      </c>
      <c r="Q307" s="144">
        <f t="shared" si="132"/>
        <v>0</v>
      </c>
      <c r="R307" s="145">
        <f t="shared" si="133"/>
        <v>0</v>
      </c>
      <c r="S307" s="139">
        <f t="shared" si="134"/>
        <v>0</v>
      </c>
      <c r="T307" s="146">
        <f t="shared" si="144"/>
        <v>3.5999999999999997E-2</v>
      </c>
      <c r="U307" s="144">
        <f t="shared" si="147"/>
        <v>188</v>
      </c>
      <c r="V307" s="144">
        <v>252</v>
      </c>
      <c r="W307" s="143">
        <f t="shared" si="135"/>
        <v>1.0267361779999999</v>
      </c>
      <c r="X307" s="139">
        <f t="shared" si="136"/>
        <v>27.326474839999999</v>
      </c>
      <c r="Y307" s="124">
        <f t="shared" si="137"/>
        <v>0</v>
      </c>
      <c r="Z307" s="147" t="s">
        <v>64</v>
      </c>
      <c r="AA307" s="141">
        <f t="shared" si="145"/>
        <v>44392</v>
      </c>
      <c r="AB307" s="4"/>
      <c r="AC307" s="41"/>
      <c r="AD307" s="150">
        <f>[2]Plan1!$A407</f>
        <v>48938</v>
      </c>
      <c r="AE307" s="32" t="str">
        <f>[2]Plan1!$C407</f>
        <v>Natal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3"/>
      <c r="BB307" s="1"/>
      <c r="BC307" s="1"/>
      <c r="BD307" s="1"/>
      <c r="BE307" s="1"/>
      <c r="BF307" s="1"/>
      <c r="BG307" s="1"/>
      <c r="BH307" s="1"/>
      <c r="BI307" s="1"/>
      <c r="BJ307" s="1"/>
      <c r="BK307" s="4"/>
      <c r="BL307" s="1"/>
      <c r="BM307" s="1"/>
      <c r="BN307" s="1"/>
      <c r="BO307" s="1"/>
      <c r="BP307" s="1"/>
      <c r="BQ307" s="1"/>
    </row>
    <row r="308" spans="1:69" x14ac:dyDescent="0.15">
      <c r="A308" s="138">
        <f t="shared" si="138"/>
        <v>43959</v>
      </c>
      <c r="B308" s="148">
        <f t="shared" si="127"/>
        <v>1049.3894299799999</v>
      </c>
      <c r="C308" s="139">
        <f t="shared" si="139"/>
        <v>1000</v>
      </c>
      <c r="D308" s="140">
        <f t="shared" si="140"/>
        <v>5348.49</v>
      </c>
      <c r="E308" s="124">
        <f>IF(K308=1,VLOOKUP(A307,[1]Plan1!$BO$80:$BQ$314,3),E307)</f>
        <v>5331.91</v>
      </c>
      <c r="F308" s="141">
        <f t="shared" si="141"/>
        <v>43937</v>
      </c>
      <c r="G308" s="142">
        <f t="shared" si="128"/>
        <v>-3.0999403569978989E-3</v>
      </c>
      <c r="H308" s="141">
        <f t="shared" si="142"/>
        <v>43966</v>
      </c>
      <c r="I308" s="141">
        <f t="shared" si="129"/>
        <v>43966</v>
      </c>
      <c r="J308" s="125">
        <f t="shared" si="143"/>
        <v>20</v>
      </c>
      <c r="K308" s="125">
        <f t="shared" si="149"/>
        <v>15</v>
      </c>
      <c r="L308" s="139">
        <f t="shared" si="130"/>
        <v>0.99767413999999999</v>
      </c>
      <c r="M308" s="143">
        <f t="shared" si="150"/>
        <v>1.0006997500000001</v>
      </c>
      <c r="N308" s="143">
        <f t="shared" si="146"/>
        <v>1.0243023180186155</v>
      </c>
      <c r="O308" s="139">
        <f t="shared" si="148"/>
        <v>1.0219199299999999</v>
      </c>
      <c r="P308" s="139">
        <f t="shared" si="131"/>
        <v>1021.91993</v>
      </c>
      <c r="Q308" s="144">
        <f t="shared" si="132"/>
        <v>0</v>
      </c>
      <c r="R308" s="145">
        <f t="shared" si="133"/>
        <v>0</v>
      </c>
      <c r="S308" s="139">
        <f t="shared" si="134"/>
        <v>0</v>
      </c>
      <c r="T308" s="146">
        <f t="shared" si="144"/>
        <v>3.5999999999999997E-2</v>
      </c>
      <c r="U308" s="144">
        <f t="shared" si="147"/>
        <v>189</v>
      </c>
      <c r="V308" s="144">
        <v>252</v>
      </c>
      <c r="W308" s="143">
        <f t="shared" si="135"/>
        <v>1.0268802859999999</v>
      </c>
      <c r="X308" s="139">
        <f t="shared" si="136"/>
        <v>27.469499979999998</v>
      </c>
      <c r="Y308" s="124">
        <f t="shared" si="137"/>
        <v>0</v>
      </c>
      <c r="Z308" s="147" t="s">
        <v>64</v>
      </c>
      <c r="AA308" s="141">
        <f t="shared" si="145"/>
        <v>44392</v>
      </c>
      <c r="AB308" s="4"/>
      <c r="AC308" s="41"/>
      <c r="AD308" s="150">
        <f>[2]Plan1!$A408</f>
        <v>48945</v>
      </c>
      <c r="AE308" s="32" t="str">
        <f>[2]Plan1!$C408</f>
        <v>Confraternização Universal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3"/>
      <c r="BB308" s="1"/>
      <c r="BC308" s="1"/>
      <c r="BD308" s="1"/>
      <c r="BE308" s="1"/>
      <c r="BF308" s="1"/>
      <c r="BG308" s="1"/>
      <c r="BH308" s="1"/>
      <c r="BI308" s="1"/>
      <c r="BJ308" s="1"/>
      <c r="BK308" s="4"/>
      <c r="BL308" s="1"/>
      <c r="BM308" s="1"/>
      <c r="BN308" s="1"/>
      <c r="BO308" s="1"/>
      <c r="BP308" s="1"/>
      <c r="BQ308" s="1"/>
    </row>
    <row r="309" spans="1:69" x14ac:dyDescent="0.15">
      <c r="A309" s="138">
        <f t="shared" si="138"/>
        <v>43960</v>
      </c>
      <c r="B309" s="148">
        <f t="shared" si="127"/>
        <v>1049.3738014</v>
      </c>
      <c r="C309" s="139">
        <f t="shared" si="139"/>
        <v>1000</v>
      </c>
      <c r="D309" s="140">
        <f t="shared" si="140"/>
        <v>5348.49</v>
      </c>
      <c r="E309" s="124">
        <f>IF(K309=1,VLOOKUP(A308,[1]Plan1!$BO$80:$BQ$314,3),E308)</f>
        <v>5331.91</v>
      </c>
      <c r="F309" s="141">
        <f t="shared" si="141"/>
        <v>43937</v>
      </c>
      <c r="G309" s="142">
        <f t="shared" si="128"/>
        <v>-3.0999403569978989E-3</v>
      </c>
      <c r="H309" s="141">
        <f t="shared" si="142"/>
        <v>43966</v>
      </c>
      <c r="I309" s="141">
        <f t="shared" si="129"/>
        <v>43966</v>
      </c>
      <c r="J309" s="125">
        <f t="shared" si="143"/>
        <v>20</v>
      </c>
      <c r="K309" s="125">
        <f t="shared" si="149"/>
        <v>16</v>
      </c>
      <c r="L309" s="139">
        <f t="shared" si="130"/>
        <v>0.99751926999999996</v>
      </c>
      <c r="M309" s="143">
        <f t="shared" si="150"/>
        <v>1.0006997500000001</v>
      </c>
      <c r="N309" s="143">
        <f t="shared" si="146"/>
        <v>1.0243023180186155</v>
      </c>
      <c r="O309" s="139">
        <f t="shared" si="148"/>
        <v>1.0217613000000001</v>
      </c>
      <c r="P309" s="139">
        <f t="shared" si="131"/>
        <v>1021.7613</v>
      </c>
      <c r="Q309" s="144">
        <f t="shared" si="132"/>
        <v>0</v>
      </c>
      <c r="R309" s="145">
        <f t="shared" si="133"/>
        <v>0</v>
      </c>
      <c r="S309" s="139">
        <f t="shared" si="134"/>
        <v>0</v>
      </c>
      <c r="T309" s="146">
        <f t="shared" si="144"/>
        <v>3.5999999999999997E-2</v>
      </c>
      <c r="U309" s="144">
        <f t="shared" si="147"/>
        <v>190</v>
      </c>
      <c r="V309" s="144">
        <v>252</v>
      </c>
      <c r="W309" s="143">
        <f t="shared" si="135"/>
        <v>1.0270244150000001</v>
      </c>
      <c r="X309" s="139">
        <f t="shared" si="136"/>
        <v>27.612501399999999</v>
      </c>
      <c r="Y309" s="124">
        <f t="shared" si="137"/>
        <v>0</v>
      </c>
      <c r="Z309" s="147" t="s">
        <v>64</v>
      </c>
      <c r="AA309" s="141">
        <f t="shared" si="145"/>
        <v>44392</v>
      </c>
      <c r="AB309" s="4"/>
      <c r="AC309" s="41"/>
      <c r="AD309" s="150">
        <f>[2]Plan1!$A409</f>
        <v>48995</v>
      </c>
      <c r="AE309" s="32" t="str">
        <f>[2]Plan1!$C409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3"/>
      <c r="BB309" s="1"/>
      <c r="BC309" s="1"/>
      <c r="BD309" s="1"/>
      <c r="BE309" s="1"/>
      <c r="BF309" s="1"/>
      <c r="BG309" s="1"/>
      <c r="BH309" s="1"/>
      <c r="BI309" s="1"/>
      <c r="BJ309" s="1"/>
      <c r="BK309" s="4"/>
      <c r="BL309" s="1"/>
      <c r="BM309" s="1"/>
      <c r="BN309" s="1"/>
      <c r="BO309" s="1"/>
      <c r="BP309" s="1"/>
      <c r="BQ309" s="1"/>
    </row>
    <row r="310" spans="1:69" x14ac:dyDescent="0.15">
      <c r="A310" s="138">
        <f t="shared" si="138"/>
        <v>43961</v>
      </c>
      <c r="B310" s="148">
        <f t="shared" si="127"/>
        <v>1049.3738014</v>
      </c>
      <c r="C310" s="139">
        <f t="shared" si="139"/>
        <v>1000</v>
      </c>
      <c r="D310" s="140">
        <f t="shared" si="140"/>
        <v>5348.49</v>
      </c>
      <c r="E310" s="124">
        <f>IF(K310=1,VLOOKUP(A309,[1]Plan1!$BO$80:$BQ$314,3),E309)</f>
        <v>5331.91</v>
      </c>
      <c r="F310" s="141">
        <f t="shared" si="141"/>
        <v>43937</v>
      </c>
      <c r="G310" s="142">
        <f t="shared" si="128"/>
        <v>-3.0999403569978989E-3</v>
      </c>
      <c r="H310" s="141">
        <f t="shared" si="142"/>
        <v>43966</v>
      </c>
      <c r="I310" s="141">
        <f t="shared" si="129"/>
        <v>43966</v>
      </c>
      <c r="J310" s="125">
        <f t="shared" si="143"/>
        <v>20</v>
      </c>
      <c r="K310" s="125">
        <f t="shared" si="149"/>
        <v>16</v>
      </c>
      <c r="L310" s="139">
        <f t="shared" si="130"/>
        <v>0.99751926999999996</v>
      </c>
      <c r="M310" s="143">
        <f t="shared" si="150"/>
        <v>1.0006997500000001</v>
      </c>
      <c r="N310" s="143">
        <f t="shared" si="146"/>
        <v>1.0243023180186155</v>
      </c>
      <c r="O310" s="139">
        <f t="shared" si="148"/>
        <v>1.0217613000000001</v>
      </c>
      <c r="P310" s="139">
        <f t="shared" si="131"/>
        <v>1021.7613</v>
      </c>
      <c r="Q310" s="144">
        <f t="shared" si="132"/>
        <v>0</v>
      </c>
      <c r="R310" s="145">
        <f t="shared" si="133"/>
        <v>0</v>
      </c>
      <c r="S310" s="139">
        <f t="shared" si="134"/>
        <v>0</v>
      </c>
      <c r="T310" s="146">
        <f t="shared" si="144"/>
        <v>3.5999999999999997E-2</v>
      </c>
      <c r="U310" s="144">
        <f t="shared" si="147"/>
        <v>190</v>
      </c>
      <c r="V310" s="144">
        <v>252</v>
      </c>
      <c r="W310" s="143">
        <f t="shared" si="135"/>
        <v>1.0270244150000001</v>
      </c>
      <c r="X310" s="139">
        <f t="shared" si="136"/>
        <v>27.612501399999999</v>
      </c>
      <c r="Y310" s="124">
        <f t="shared" si="137"/>
        <v>0</v>
      </c>
      <c r="Z310" s="147" t="s">
        <v>64</v>
      </c>
      <c r="AA310" s="141">
        <f t="shared" si="145"/>
        <v>44392</v>
      </c>
      <c r="AB310" s="4"/>
      <c r="AC310" s="41"/>
      <c r="AD310" s="150">
        <f>[2]Plan1!$A410</f>
        <v>48996</v>
      </c>
      <c r="AE310" s="32" t="str">
        <f>[2]Plan1!$C410</f>
        <v>Carnaval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3"/>
      <c r="BB310" s="1"/>
      <c r="BC310" s="1"/>
      <c r="BD310" s="1"/>
      <c r="BE310" s="1"/>
      <c r="BF310" s="1"/>
      <c r="BG310" s="1"/>
      <c r="BH310" s="1"/>
      <c r="BI310" s="1"/>
      <c r="BJ310" s="1"/>
      <c r="BK310" s="4"/>
      <c r="BL310" s="1"/>
      <c r="BM310" s="1"/>
      <c r="BN310" s="1"/>
      <c r="BO310" s="1"/>
      <c r="BP310" s="1"/>
      <c r="BQ310" s="1"/>
    </row>
    <row r="311" spans="1:69" x14ac:dyDescent="0.15">
      <c r="A311" s="138">
        <f t="shared" si="138"/>
        <v>43962</v>
      </c>
      <c r="B311" s="148">
        <f t="shared" si="127"/>
        <v>1049.3738014</v>
      </c>
      <c r="C311" s="139">
        <f t="shared" si="139"/>
        <v>1000</v>
      </c>
      <c r="D311" s="140">
        <f t="shared" si="140"/>
        <v>5348.49</v>
      </c>
      <c r="E311" s="124">
        <f>IF(K311=1,VLOOKUP(A310,[1]Plan1!$BO$80:$BQ$314,3),E310)</f>
        <v>5331.91</v>
      </c>
      <c r="F311" s="141">
        <f t="shared" si="141"/>
        <v>43937</v>
      </c>
      <c r="G311" s="142">
        <f t="shared" si="128"/>
        <v>-3.0999403569978989E-3</v>
      </c>
      <c r="H311" s="141">
        <f t="shared" si="142"/>
        <v>43966</v>
      </c>
      <c r="I311" s="141">
        <f t="shared" si="129"/>
        <v>43966</v>
      </c>
      <c r="J311" s="125">
        <f t="shared" si="143"/>
        <v>20</v>
      </c>
      <c r="K311" s="125">
        <f t="shared" si="149"/>
        <v>16</v>
      </c>
      <c r="L311" s="139">
        <f t="shared" si="130"/>
        <v>0.99751926999999996</v>
      </c>
      <c r="M311" s="143">
        <f t="shared" si="150"/>
        <v>1.0006997500000001</v>
      </c>
      <c r="N311" s="143">
        <f t="shared" si="146"/>
        <v>1.0243023180186155</v>
      </c>
      <c r="O311" s="139">
        <f t="shared" si="148"/>
        <v>1.0217613000000001</v>
      </c>
      <c r="P311" s="139">
        <f t="shared" si="131"/>
        <v>1021.7613</v>
      </c>
      <c r="Q311" s="144">
        <f t="shared" si="132"/>
        <v>0</v>
      </c>
      <c r="R311" s="145">
        <f t="shared" si="133"/>
        <v>0</v>
      </c>
      <c r="S311" s="139">
        <f t="shared" si="134"/>
        <v>0</v>
      </c>
      <c r="T311" s="146">
        <f t="shared" si="144"/>
        <v>3.5999999999999997E-2</v>
      </c>
      <c r="U311" s="144">
        <f t="shared" si="147"/>
        <v>190</v>
      </c>
      <c r="V311" s="144">
        <v>252</v>
      </c>
      <c r="W311" s="143">
        <f t="shared" si="135"/>
        <v>1.0270244150000001</v>
      </c>
      <c r="X311" s="139">
        <f t="shared" si="136"/>
        <v>27.612501399999999</v>
      </c>
      <c r="Y311" s="124">
        <f t="shared" si="137"/>
        <v>0</v>
      </c>
      <c r="Z311" s="147" t="s">
        <v>64</v>
      </c>
      <c r="AA311" s="141">
        <f t="shared" si="145"/>
        <v>44392</v>
      </c>
      <c r="AB311" s="4"/>
      <c r="AC311" s="41"/>
      <c r="AD311" s="150">
        <f>[2]Plan1!$A411</f>
        <v>49041</v>
      </c>
      <c r="AE311" s="32" t="str">
        <f>[2]Plan1!$C411</f>
        <v>Paixão de Cristo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3"/>
      <c r="BB311" s="1"/>
      <c r="BC311" s="1"/>
      <c r="BD311" s="1"/>
      <c r="BE311" s="1"/>
      <c r="BF311" s="1"/>
      <c r="BG311" s="1"/>
      <c r="BH311" s="1"/>
      <c r="BI311" s="1"/>
      <c r="BJ311" s="1"/>
      <c r="BK311" s="4"/>
      <c r="BL311" s="1"/>
      <c r="BM311" s="1"/>
      <c r="BN311" s="1"/>
      <c r="BO311" s="1"/>
      <c r="BP311" s="1"/>
      <c r="BQ311" s="1"/>
    </row>
    <row r="312" spans="1:69" x14ac:dyDescent="0.15">
      <c r="A312" s="138">
        <f t="shared" si="138"/>
        <v>43963</v>
      </c>
      <c r="B312" s="148">
        <f t="shared" si="127"/>
        <v>1049.35816806</v>
      </c>
      <c r="C312" s="139">
        <f t="shared" si="139"/>
        <v>1000</v>
      </c>
      <c r="D312" s="140">
        <f t="shared" si="140"/>
        <v>5348.49</v>
      </c>
      <c r="E312" s="124">
        <f>IF(K312=1,VLOOKUP(A311,[1]Plan1!$BO$80:$BQ$314,3),E311)</f>
        <v>5331.91</v>
      </c>
      <c r="F312" s="141">
        <f t="shared" si="141"/>
        <v>43937</v>
      </c>
      <c r="G312" s="142">
        <f t="shared" si="128"/>
        <v>-3.0999403569978989E-3</v>
      </c>
      <c r="H312" s="141">
        <f t="shared" si="142"/>
        <v>43966</v>
      </c>
      <c r="I312" s="141">
        <f t="shared" si="129"/>
        <v>43966</v>
      </c>
      <c r="J312" s="125">
        <f t="shared" si="143"/>
        <v>20</v>
      </c>
      <c r="K312" s="125">
        <f t="shared" si="149"/>
        <v>17</v>
      </c>
      <c r="L312" s="139">
        <f t="shared" si="130"/>
        <v>0.99736442999999997</v>
      </c>
      <c r="M312" s="143">
        <f t="shared" si="150"/>
        <v>1.0006997500000001</v>
      </c>
      <c r="N312" s="143">
        <f t="shared" si="146"/>
        <v>1.0243023180186155</v>
      </c>
      <c r="O312" s="139">
        <f t="shared" si="148"/>
        <v>1.0216026899999999</v>
      </c>
      <c r="P312" s="139">
        <f t="shared" si="131"/>
        <v>1021.6026900000001</v>
      </c>
      <c r="Q312" s="144">
        <f t="shared" si="132"/>
        <v>0</v>
      </c>
      <c r="R312" s="145">
        <f t="shared" si="133"/>
        <v>0</v>
      </c>
      <c r="S312" s="139">
        <f t="shared" si="134"/>
        <v>0</v>
      </c>
      <c r="T312" s="146">
        <f t="shared" si="144"/>
        <v>3.5999999999999997E-2</v>
      </c>
      <c r="U312" s="144">
        <f t="shared" si="147"/>
        <v>191</v>
      </c>
      <c r="V312" s="144">
        <v>252</v>
      </c>
      <c r="W312" s="143">
        <f t="shared" si="135"/>
        <v>1.0271685639999999</v>
      </c>
      <c r="X312" s="139">
        <f t="shared" si="136"/>
        <v>27.755478060000002</v>
      </c>
      <c r="Y312" s="124">
        <f t="shared" si="137"/>
        <v>0</v>
      </c>
      <c r="Z312" s="147" t="s">
        <v>64</v>
      </c>
      <c r="AA312" s="141">
        <f t="shared" si="145"/>
        <v>44392</v>
      </c>
      <c r="AB312" s="4"/>
      <c r="AC312" s="41"/>
      <c r="AD312" s="150">
        <f>[2]Plan1!$A412</f>
        <v>49055</v>
      </c>
      <c r="AE312" s="32" t="str">
        <f>[2]Plan1!$C412</f>
        <v>Tiradentes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3"/>
      <c r="BB312" s="1"/>
      <c r="BC312" s="1"/>
      <c r="BD312" s="1"/>
      <c r="BE312" s="1"/>
      <c r="BF312" s="1"/>
      <c r="BG312" s="1"/>
      <c r="BH312" s="1"/>
      <c r="BI312" s="1"/>
      <c r="BJ312" s="1"/>
      <c r="BK312" s="4"/>
      <c r="BL312" s="1"/>
      <c r="BM312" s="1"/>
      <c r="BN312" s="1"/>
      <c r="BO312" s="1"/>
      <c r="BP312" s="1"/>
      <c r="BQ312" s="1"/>
    </row>
    <row r="313" spans="1:69" x14ac:dyDescent="0.15">
      <c r="A313" s="138">
        <f t="shared" si="138"/>
        <v>43964</v>
      </c>
      <c r="B313" s="148">
        <f t="shared" si="127"/>
        <v>1049.3425494999999</v>
      </c>
      <c r="C313" s="139">
        <f t="shared" si="139"/>
        <v>1000</v>
      </c>
      <c r="D313" s="140">
        <f t="shared" si="140"/>
        <v>5348.49</v>
      </c>
      <c r="E313" s="124">
        <f>IF(K313=1,VLOOKUP(A312,[1]Plan1!$BO$80:$BQ$314,3),E312)</f>
        <v>5331.91</v>
      </c>
      <c r="F313" s="141">
        <f t="shared" si="141"/>
        <v>43937</v>
      </c>
      <c r="G313" s="142">
        <f t="shared" si="128"/>
        <v>-3.0999403569978989E-3</v>
      </c>
      <c r="H313" s="141">
        <f t="shared" si="142"/>
        <v>43966</v>
      </c>
      <c r="I313" s="141">
        <f t="shared" si="129"/>
        <v>43966</v>
      </c>
      <c r="J313" s="125">
        <f t="shared" si="143"/>
        <v>20</v>
      </c>
      <c r="K313" s="125">
        <f t="shared" si="149"/>
        <v>18</v>
      </c>
      <c r="L313" s="139">
        <f t="shared" si="130"/>
        <v>0.99720962000000002</v>
      </c>
      <c r="M313" s="143">
        <f t="shared" si="150"/>
        <v>1.0006997500000001</v>
      </c>
      <c r="N313" s="143">
        <f t="shared" si="146"/>
        <v>1.0243023180186155</v>
      </c>
      <c r="O313" s="139">
        <f t="shared" si="148"/>
        <v>1.02144412</v>
      </c>
      <c r="P313" s="139">
        <f t="shared" si="131"/>
        <v>1021.44412</v>
      </c>
      <c r="Q313" s="144">
        <f t="shared" si="132"/>
        <v>0</v>
      </c>
      <c r="R313" s="145">
        <f t="shared" si="133"/>
        <v>0</v>
      </c>
      <c r="S313" s="139">
        <f t="shared" si="134"/>
        <v>0</v>
      </c>
      <c r="T313" s="146">
        <f t="shared" si="144"/>
        <v>3.5999999999999997E-2</v>
      </c>
      <c r="U313" s="144">
        <f t="shared" si="147"/>
        <v>192</v>
      </c>
      <c r="V313" s="144">
        <v>252</v>
      </c>
      <c r="W313" s="143">
        <f t="shared" si="135"/>
        <v>1.027312732</v>
      </c>
      <c r="X313" s="139">
        <f t="shared" si="136"/>
        <v>27.898429499999999</v>
      </c>
      <c r="Y313" s="124">
        <f t="shared" si="137"/>
        <v>0</v>
      </c>
      <c r="Z313" s="147" t="s">
        <v>64</v>
      </c>
      <c r="AA313" s="141">
        <f t="shared" si="145"/>
        <v>44392</v>
      </c>
      <c r="AB313" s="4"/>
      <c r="AC313" s="41"/>
      <c r="AD313" s="150">
        <f>[2]Plan1!$A413</f>
        <v>49065</v>
      </c>
      <c r="AE313" s="32" t="str">
        <f>[2]Plan1!$C413</f>
        <v>Dia do Trabalho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3"/>
      <c r="BB313" s="1"/>
      <c r="BC313" s="1"/>
      <c r="BD313" s="1"/>
      <c r="BE313" s="1"/>
      <c r="BF313" s="1"/>
      <c r="BG313" s="1"/>
      <c r="BH313" s="1"/>
      <c r="BI313" s="1"/>
      <c r="BJ313" s="1"/>
      <c r="BK313" s="4"/>
      <c r="BL313" s="1"/>
      <c r="BM313" s="1"/>
      <c r="BN313" s="1"/>
      <c r="BO313" s="1"/>
      <c r="BP313" s="1"/>
      <c r="BQ313" s="1"/>
    </row>
    <row r="314" spans="1:69" x14ac:dyDescent="0.15">
      <c r="A314" s="138">
        <f t="shared" si="138"/>
        <v>43965</v>
      </c>
      <c r="B314" s="148">
        <f t="shared" si="127"/>
        <v>1049.3269179599999</v>
      </c>
      <c r="C314" s="139">
        <f t="shared" si="139"/>
        <v>1000</v>
      </c>
      <c r="D314" s="140">
        <f t="shared" si="140"/>
        <v>5348.49</v>
      </c>
      <c r="E314" s="124">
        <f>IF(K314=1,VLOOKUP(A313,[1]Plan1!$BO$80:$BQ$314,3),E313)</f>
        <v>5331.91</v>
      </c>
      <c r="F314" s="141">
        <f t="shared" si="141"/>
        <v>43937</v>
      </c>
      <c r="G314" s="142">
        <f t="shared" si="128"/>
        <v>-3.0999403569978989E-3</v>
      </c>
      <c r="H314" s="141">
        <f t="shared" si="142"/>
        <v>43966</v>
      </c>
      <c r="I314" s="141">
        <f t="shared" si="129"/>
        <v>43966</v>
      </c>
      <c r="J314" s="125">
        <f t="shared" si="143"/>
        <v>20</v>
      </c>
      <c r="K314" s="125">
        <f t="shared" si="149"/>
        <v>19</v>
      </c>
      <c r="L314" s="139">
        <f t="shared" si="130"/>
        <v>0.99705482000000001</v>
      </c>
      <c r="M314" s="143">
        <f t="shared" si="150"/>
        <v>1.0006997500000001</v>
      </c>
      <c r="N314" s="143">
        <f t="shared" si="146"/>
        <v>1.0243023180186155</v>
      </c>
      <c r="O314" s="139">
        <f t="shared" si="148"/>
        <v>1.0212855599999999</v>
      </c>
      <c r="P314" s="139">
        <f t="shared" si="131"/>
        <v>1021.28556</v>
      </c>
      <c r="Q314" s="144">
        <f t="shared" si="132"/>
        <v>0</v>
      </c>
      <c r="R314" s="145">
        <f t="shared" si="133"/>
        <v>0</v>
      </c>
      <c r="S314" s="139">
        <f t="shared" si="134"/>
        <v>0</v>
      </c>
      <c r="T314" s="146">
        <f t="shared" si="144"/>
        <v>3.5999999999999997E-2</v>
      </c>
      <c r="U314" s="144">
        <f t="shared" si="147"/>
        <v>193</v>
      </c>
      <c r="V314" s="144">
        <v>252</v>
      </c>
      <c r="W314" s="143">
        <f t="shared" si="135"/>
        <v>1.0274569220000001</v>
      </c>
      <c r="X314" s="139">
        <f t="shared" si="136"/>
        <v>28.041357959999999</v>
      </c>
      <c r="Y314" s="124">
        <f t="shared" si="137"/>
        <v>0</v>
      </c>
      <c r="Z314" s="147" t="s">
        <v>64</v>
      </c>
      <c r="AA314" s="141">
        <f t="shared" si="145"/>
        <v>44392</v>
      </c>
      <c r="AB314" s="4"/>
      <c r="AC314" s="41"/>
      <c r="AD314" s="150">
        <f>[2]Plan1!$A414</f>
        <v>49103</v>
      </c>
      <c r="AE314" s="32" t="str">
        <f>[2]Plan1!$C414</f>
        <v>Corpus Christi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3"/>
      <c r="BB314" s="1"/>
      <c r="BC314" s="1"/>
      <c r="BD314" s="1"/>
      <c r="BE314" s="1"/>
      <c r="BF314" s="1"/>
      <c r="BG314" s="1"/>
      <c r="BH314" s="1"/>
      <c r="BI314" s="1"/>
      <c r="BJ314" s="1"/>
      <c r="BK314" s="4"/>
      <c r="BL314" s="1"/>
      <c r="BM314" s="1"/>
      <c r="BN314" s="1"/>
      <c r="BO314" s="1"/>
      <c r="BP314" s="1"/>
      <c r="BQ314" s="1"/>
    </row>
    <row r="315" spans="1:69" x14ac:dyDescent="0.15">
      <c r="A315" s="138">
        <f t="shared" si="138"/>
        <v>43966</v>
      </c>
      <c r="B315" s="148">
        <f t="shared" si="127"/>
        <v>1049.3112909199999</v>
      </c>
      <c r="C315" s="139">
        <f t="shared" si="139"/>
        <v>1000</v>
      </c>
      <c r="D315" s="140">
        <f t="shared" si="140"/>
        <v>5348.49</v>
      </c>
      <c r="E315" s="124">
        <f>IF(K315=1,VLOOKUP(A314,[1]Plan1!$BO$80:$BQ$314,3),E314)</f>
        <v>5331.91</v>
      </c>
      <c r="F315" s="141">
        <f t="shared" si="141"/>
        <v>43937</v>
      </c>
      <c r="G315" s="142">
        <f t="shared" si="128"/>
        <v>-3.0999403569978989E-3</v>
      </c>
      <c r="H315" s="141">
        <f t="shared" si="142"/>
        <v>43997</v>
      </c>
      <c r="I315" s="141">
        <f t="shared" si="129"/>
        <v>43966</v>
      </c>
      <c r="J315" s="125">
        <f t="shared" si="143"/>
        <v>20</v>
      </c>
      <c r="K315" s="125">
        <f t="shared" si="149"/>
        <v>20</v>
      </c>
      <c r="L315" s="139">
        <f t="shared" si="130"/>
        <v>0.99690005000000004</v>
      </c>
      <c r="M315" s="143">
        <f t="shared" si="150"/>
        <v>1.0006997500000001</v>
      </c>
      <c r="N315" s="143">
        <f t="shared" si="146"/>
        <v>1.0243023180186155</v>
      </c>
      <c r="O315" s="139">
        <f t="shared" si="148"/>
        <v>1.0211270299999999</v>
      </c>
      <c r="P315" s="139">
        <f t="shared" si="131"/>
        <v>1021.12703</v>
      </c>
      <c r="Q315" s="144">
        <f t="shared" si="132"/>
        <v>0</v>
      </c>
      <c r="R315" s="145">
        <f t="shared" si="133"/>
        <v>0</v>
      </c>
      <c r="S315" s="139">
        <f t="shared" si="134"/>
        <v>0</v>
      </c>
      <c r="T315" s="146">
        <f t="shared" si="144"/>
        <v>3.5999999999999997E-2</v>
      </c>
      <c r="U315" s="144">
        <f t="shared" si="147"/>
        <v>194</v>
      </c>
      <c r="V315" s="144">
        <v>252</v>
      </c>
      <c r="W315" s="143">
        <f t="shared" si="135"/>
        <v>1.0276011309999999</v>
      </c>
      <c r="X315" s="139">
        <f t="shared" si="136"/>
        <v>28.18426092</v>
      </c>
      <c r="Y315" s="124">
        <f t="shared" si="137"/>
        <v>0</v>
      </c>
      <c r="Z315" s="147" t="s">
        <v>64</v>
      </c>
      <c r="AA315" s="141">
        <f t="shared" si="145"/>
        <v>44392</v>
      </c>
      <c r="AB315" s="4"/>
      <c r="AC315" s="41"/>
      <c r="AD315" s="150">
        <f>[2]Plan1!$A415</f>
        <v>49194</v>
      </c>
      <c r="AE315" s="32" t="str">
        <f>[2]Plan1!$C415</f>
        <v>Independência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3"/>
      <c r="BB315" s="1"/>
      <c r="BC315" s="1"/>
      <c r="BD315" s="1"/>
      <c r="BE315" s="1"/>
      <c r="BF315" s="1"/>
      <c r="BG315" s="1"/>
      <c r="BH315" s="1"/>
      <c r="BI315" s="1"/>
      <c r="BJ315" s="1"/>
      <c r="BK315" s="4"/>
      <c r="BL315" s="1"/>
      <c r="BM315" s="1"/>
      <c r="BN315" s="1"/>
      <c r="BO315" s="1"/>
      <c r="BP315" s="1"/>
      <c r="BQ315" s="1"/>
    </row>
    <row r="316" spans="1:69" x14ac:dyDescent="0.15">
      <c r="A316" s="138">
        <f t="shared" si="138"/>
        <v>43967</v>
      </c>
      <c r="B316" s="148">
        <f t="shared" si="127"/>
        <v>1049.2588154800001</v>
      </c>
      <c r="C316" s="139">
        <f t="shared" si="139"/>
        <v>1000</v>
      </c>
      <c r="D316" s="140">
        <f t="shared" si="140"/>
        <v>5331.91</v>
      </c>
      <c r="E316" s="124">
        <f>IF(K316=1,VLOOKUP(A315,[1]Plan1!$BO$80:$BQ$314,3),E315)</f>
        <v>5311.65</v>
      </c>
      <c r="F316" s="141">
        <f t="shared" si="141"/>
        <v>43967</v>
      </c>
      <c r="G316" s="142">
        <f t="shared" si="128"/>
        <v>-3.7997640620340833E-3</v>
      </c>
      <c r="H316" s="141">
        <f t="shared" si="142"/>
        <v>43997</v>
      </c>
      <c r="I316" s="141">
        <f t="shared" si="129"/>
        <v>43997</v>
      </c>
      <c r="J316" s="125">
        <f t="shared" si="143"/>
        <v>20</v>
      </c>
      <c r="K316" s="125">
        <f t="shared" si="149"/>
        <v>1</v>
      </c>
      <c r="L316" s="139">
        <f t="shared" si="130"/>
        <v>0.99980966000000004</v>
      </c>
      <c r="M316" s="143">
        <f t="shared" si="150"/>
        <v>0.99690005000000004</v>
      </c>
      <c r="N316" s="143">
        <f t="shared" si="146"/>
        <v>1.0211270320478738</v>
      </c>
      <c r="O316" s="139">
        <f t="shared" si="148"/>
        <v>1.0209326700000001</v>
      </c>
      <c r="P316" s="139">
        <f t="shared" si="131"/>
        <v>1020.93267</v>
      </c>
      <c r="Q316" s="144">
        <f t="shared" si="132"/>
        <v>0</v>
      </c>
      <c r="R316" s="145">
        <f t="shared" si="133"/>
        <v>0</v>
      </c>
      <c r="S316" s="139">
        <f t="shared" si="134"/>
        <v>0</v>
      </c>
      <c r="T316" s="146">
        <f t="shared" si="144"/>
        <v>3.5999999999999997E-2</v>
      </c>
      <c r="U316" s="144">
        <f t="shared" si="147"/>
        <v>195</v>
      </c>
      <c r="V316" s="144">
        <v>252</v>
      </c>
      <c r="W316" s="143">
        <f t="shared" si="135"/>
        <v>1.027745361</v>
      </c>
      <c r="X316" s="139">
        <f t="shared" si="136"/>
        <v>28.326145480000001</v>
      </c>
      <c r="Y316" s="124">
        <f t="shared" si="137"/>
        <v>0</v>
      </c>
      <c r="Z316" s="147" t="s">
        <v>64</v>
      </c>
      <c r="AA316" s="141">
        <f t="shared" si="145"/>
        <v>44392</v>
      </c>
      <c r="AB316" s="4"/>
      <c r="AC316" s="41"/>
      <c r="AD316" s="150">
        <f>[2]Plan1!$A416</f>
        <v>49229</v>
      </c>
      <c r="AE316" s="32" t="str">
        <f>[2]Plan1!$C416</f>
        <v>Nossa Sr.a Aparecida - Padroeira do Brasil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3"/>
      <c r="BB316" s="1"/>
      <c r="BC316" s="1"/>
      <c r="BD316" s="1"/>
      <c r="BE316" s="1"/>
      <c r="BF316" s="1"/>
      <c r="BG316" s="1"/>
      <c r="BH316" s="1"/>
      <c r="BI316" s="1"/>
      <c r="BJ316" s="1"/>
      <c r="BK316" s="4"/>
      <c r="BL316" s="1"/>
      <c r="BM316" s="1"/>
      <c r="BN316" s="1"/>
      <c r="BO316" s="1"/>
      <c r="BP316" s="1"/>
      <c r="BQ316" s="1"/>
    </row>
    <row r="317" spans="1:69" x14ac:dyDescent="0.15">
      <c r="A317" s="138">
        <f t="shared" si="138"/>
        <v>43968</v>
      </c>
      <c r="B317" s="148">
        <f t="shared" si="127"/>
        <v>1049.2588154800001</v>
      </c>
      <c r="C317" s="139">
        <f t="shared" si="139"/>
        <v>1000</v>
      </c>
      <c r="D317" s="140">
        <f t="shared" si="140"/>
        <v>5331.91</v>
      </c>
      <c r="E317" s="124">
        <f>IF(K317=1,VLOOKUP(A316,[1]Plan1!$BO$80:$BQ$314,3),E316)</f>
        <v>5311.65</v>
      </c>
      <c r="F317" s="141">
        <f t="shared" si="141"/>
        <v>43967</v>
      </c>
      <c r="G317" s="142">
        <f t="shared" si="128"/>
        <v>-3.7997640620340833E-3</v>
      </c>
      <c r="H317" s="141">
        <f t="shared" si="142"/>
        <v>43997</v>
      </c>
      <c r="I317" s="141">
        <f t="shared" si="129"/>
        <v>43997</v>
      </c>
      <c r="J317" s="125">
        <f t="shared" si="143"/>
        <v>20</v>
      </c>
      <c r="K317" s="125">
        <f t="shared" si="149"/>
        <v>1</v>
      </c>
      <c r="L317" s="139">
        <f t="shared" si="130"/>
        <v>0.99980966000000004</v>
      </c>
      <c r="M317" s="143">
        <f t="shared" si="150"/>
        <v>0.99690005000000004</v>
      </c>
      <c r="N317" s="143">
        <f t="shared" si="146"/>
        <v>1.0211270320478738</v>
      </c>
      <c r="O317" s="139">
        <f t="shared" si="148"/>
        <v>1.0209326700000001</v>
      </c>
      <c r="P317" s="139">
        <f t="shared" si="131"/>
        <v>1020.93267</v>
      </c>
      <c r="Q317" s="144">
        <f t="shared" si="132"/>
        <v>0</v>
      </c>
      <c r="R317" s="145">
        <f t="shared" si="133"/>
        <v>0</v>
      </c>
      <c r="S317" s="139">
        <f t="shared" si="134"/>
        <v>0</v>
      </c>
      <c r="T317" s="146">
        <f t="shared" si="144"/>
        <v>3.5999999999999997E-2</v>
      </c>
      <c r="U317" s="144">
        <f t="shared" si="147"/>
        <v>195</v>
      </c>
      <c r="V317" s="144">
        <v>252</v>
      </c>
      <c r="W317" s="143">
        <f t="shared" si="135"/>
        <v>1.027745361</v>
      </c>
      <c r="X317" s="139">
        <f t="shared" si="136"/>
        <v>28.326145480000001</v>
      </c>
      <c r="Y317" s="124">
        <f t="shared" si="137"/>
        <v>0</v>
      </c>
      <c r="Z317" s="147" t="s">
        <v>64</v>
      </c>
      <c r="AA317" s="141">
        <f t="shared" si="145"/>
        <v>44392</v>
      </c>
      <c r="AB317" s="4"/>
      <c r="AC317" s="41"/>
      <c r="AD317" s="150">
        <f>[2]Plan1!$A417</f>
        <v>49250</v>
      </c>
      <c r="AE317" s="32" t="str">
        <f>[2]Plan1!$C417</f>
        <v>Finados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3"/>
      <c r="BB317" s="1"/>
      <c r="BC317" s="1"/>
      <c r="BD317" s="1"/>
      <c r="BE317" s="1"/>
      <c r="BF317" s="1"/>
      <c r="BG317" s="1"/>
      <c r="BH317" s="1"/>
      <c r="BI317" s="1"/>
      <c r="BJ317" s="1"/>
      <c r="BK317" s="4"/>
      <c r="BL317" s="1"/>
      <c r="BM317" s="1"/>
      <c r="BN317" s="1"/>
      <c r="BO317" s="1"/>
      <c r="BP317" s="1"/>
      <c r="BQ317" s="1"/>
    </row>
    <row r="318" spans="1:69" x14ac:dyDescent="0.15">
      <c r="A318" s="138">
        <f t="shared" si="138"/>
        <v>43969</v>
      </c>
      <c r="B318" s="148">
        <f t="shared" si="127"/>
        <v>1049.2588154800001</v>
      </c>
      <c r="C318" s="139">
        <f t="shared" si="139"/>
        <v>1000</v>
      </c>
      <c r="D318" s="140">
        <f t="shared" si="140"/>
        <v>5331.91</v>
      </c>
      <c r="E318" s="124">
        <f>IF(K318=1,VLOOKUP(A317,[1]Plan1!$BO$80:$BQ$314,3),E317)</f>
        <v>5311.65</v>
      </c>
      <c r="F318" s="141">
        <f t="shared" si="141"/>
        <v>43967</v>
      </c>
      <c r="G318" s="142">
        <f t="shared" si="128"/>
        <v>-3.7997640620340833E-3</v>
      </c>
      <c r="H318" s="141">
        <f t="shared" si="142"/>
        <v>43997</v>
      </c>
      <c r="I318" s="141">
        <f t="shared" si="129"/>
        <v>43997</v>
      </c>
      <c r="J318" s="125">
        <f t="shared" si="143"/>
        <v>20</v>
      </c>
      <c r="K318" s="125">
        <f t="shared" si="149"/>
        <v>1</v>
      </c>
      <c r="L318" s="139">
        <f t="shared" si="130"/>
        <v>0.99980966000000004</v>
      </c>
      <c r="M318" s="143">
        <f t="shared" si="150"/>
        <v>0.99690005000000004</v>
      </c>
      <c r="N318" s="143">
        <f t="shared" si="146"/>
        <v>1.0211270320478738</v>
      </c>
      <c r="O318" s="139">
        <f t="shared" si="148"/>
        <v>1.0209326700000001</v>
      </c>
      <c r="P318" s="139">
        <f t="shared" si="131"/>
        <v>1020.93267</v>
      </c>
      <c r="Q318" s="144">
        <f t="shared" si="132"/>
        <v>0</v>
      </c>
      <c r="R318" s="145">
        <f t="shared" si="133"/>
        <v>0</v>
      </c>
      <c r="S318" s="139">
        <f t="shared" si="134"/>
        <v>0</v>
      </c>
      <c r="T318" s="146">
        <f t="shared" si="144"/>
        <v>3.5999999999999997E-2</v>
      </c>
      <c r="U318" s="144">
        <f t="shared" si="147"/>
        <v>195</v>
      </c>
      <c r="V318" s="144">
        <v>252</v>
      </c>
      <c r="W318" s="143">
        <f t="shared" si="135"/>
        <v>1.027745361</v>
      </c>
      <c r="X318" s="139">
        <f t="shared" si="136"/>
        <v>28.326145480000001</v>
      </c>
      <c r="Y318" s="124">
        <f t="shared" si="137"/>
        <v>0</v>
      </c>
      <c r="Z318" s="147" t="s">
        <v>64</v>
      </c>
      <c r="AA318" s="141">
        <f t="shared" si="145"/>
        <v>44392</v>
      </c>
      <c r="AB318" s="4"/>
      <c r="AC318" s="41"/>
      <c r="AD318" s="150">
        <f>[2]Plan1!$A418</f>
        <v>49263</v>
      </c>
      <c r="AE318" s="32" t="str">
        <f>[2]Plan1!$C418</f>
        <v>Proclamação da República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3"/>
      <c r="BB318" s="1"/>
      <c r="BC318" s="1"/>
      <c r="BD318" s="1"/>
      <c r="BE318" s="1"/>
      <c r="BF318" s="1"/>
      <c r="BG318" s="1"/>
      <c r="BH318" s="1"/>
      <c r="BI318" s="1"/>
      <c r="BJ318" s="1"/>
      <c r="BK318" s="4"/>
      <c r="BL318" s="1"/>
      <c r="BM318" s="1"/>
      <c r="BN318" s="1"/>
      <c r="BO318" s="1"/>
      <c r="BP318" s="1"/>
      <c r="BQ318" s="1"/>
    </row>
    <row r="319" spans="1:69" x14ac:dyDescent="0.15">
      <c r="A319" s="138">
        <f t="shared" si="138"/>
        <v>43970</v>
      </c>
      <c r="B319" s="148">
        <f t="shared" si="127"/>
        <v>1049.2063557899999</v>
      </c>
      <c r="C319" s="139">
        <f t="shared" si="139"/>
        <v>1000</v>
      </c>
      <c r="D319" s="140">
        <f t="shared" si="140"/>
        <v>5331.91</v>
      </c>
      <c r="E319" s="124">
        <f>IF(K319=1,VLOOKUP(A318,[1]Plan1!$BO$80:$BQ$314,3),E318)</f>
        <v>5311.65</v>
      </c>
      <c r="F319" s="141">
        <f t="shared" si="141"/>
        <v>43967</v>
      </c>
      <c r="G319" s="142">
        <f t="shared" si="128"/>
        <v>-3.7997640620340833E-3</v>
      </c>
      <c r="H319" s="141">
        <f t="shared" si="142"/>
        <v>43997</v>
      </c>
      <c r="I319" s="141">
        <f t="shared" si="129"/>
        <v>43997</v>
      </c>
      <c r="J319" s="125">
        <f t="shared" si="143"/>
        <v>20</v>
      </c>
      <c r="K319" s="125">
        <f t="shared" si="149"/>
        <v>2</v>
      </c>
      <c r="L319" s="139">
        <f t="shared" si="130"/>
        <v>0.99961937000000001</v>
      </c>
      <c r="M319" s="143">
        <f t="shared" si="150"/>
        <v>0.99690005000000004</v>
      </c>
      <c r="N319" s="143">
        <f t="shared" si="146"/>
        <v>1.0211270320478738</v>
      </c>
      <c r="O319" s="139">
        <f t="shared" si="148"/>
        <v>1.02073836</v>
      </c>
      <c r="P319" s="139">
        <f t="shared" si="131"/>
        <v>1020.7383599999999</v>
      </c>
      <c r="Q319" s="144">
        <f t="shared" si="132"/>
        <v>0</v>
      </c>
      <c r="R319" s="145">
        <f t="shared" si="133"/>
        <v>0</v>
      </c>
      <c r="S319" s="139">
        <f t="shared" si="134"/>
        <v>0</v>
      </c>
      <c r="T319" s="146">
        <f t="shared" si="144"/>
        <v>3.5999999999999997E-2</v>
      </c>
      <c r="U319" s="144">
        <f t="shared" si="147"/>
        <v>196</v>
      </c>
      <c r="V319" s="144">
        <v>252</v>
      </c>
      <c r="W319" s="143">
        <f t="shared" si="135"/>
        <v>1.027889611</v>
      </c>
      <c r="X319" s="139">
        <f t="shared" si="136"/>
        <v>28.46799579</v>
      </c>
      <c r="Y319" s="124">
        <f t="shared" si="137"/>
        <v>0</v>
      </c>
      <c r="Z319" s="147" t="s">
        <v>64</v>
      </c>
      <c r="AA319" s="141">
        <f t="shared" si="145"/>
        <v>44392</v>
      </c>
      <c r="AB319" s="4"/>
      <c r="AC319" s="41"/>
      <c r="AD319" s="150">
        <f>[2]Plan1!$A419</f>
        <v>49268</v>
      </c>
      <c r="AE319" s="32" t="str">
        <f>[2]Plan1!$C419</f>
        <v>Dia Nacional de Zumbi e da Consciência Negra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3"/>
      <c r="BB319" s="1"/>
      <c r="BC319" s="1"/>
      <c r="BD319" s="1"/>
      <c r="BE319" s="1"/>
      <c r="BF319" s="1"/>
      <c r="BG319" s="1"/>
      <c r="BH319" s="1"/>
      <c r="BI319" s="1"/>
      <c r="BJ319" s="1"/>
      <c r="BK319" s="4"/>
      <c r="BL319" s="1"/>
      <c r="BM319" s="1"/>
      <c r="BN319" s="1"/>
      <c r="BO319" s="1"/>
      <c r="BP319" s="1"/>
      <c r="BQ319" s="1"/>
    </row>
    <row r="320" spans="1:69" x14ac:dyDescent="0.15">
      <c r="A320" s="138">
        <f t="shared" si="138"/>
        <v>43971</v>
      </c>
      <c r="B320" s="148">
        <f t="shared" si="127"/>
        <v>1049.15389129</v>
      </c>
      <c r="C320" s="139">
        <f t="shared" si="139"/>
        <v>1000</v>
      </c>
      <c r="D320" s="140">
        <f t="shared" si="140"/>
        <v>5331.91</v>
      </c>
      <c r="E320" s="124">
        <f>IF(K320=1,VLOOKUP(A319,[1]Plan1!$BO$80:$BQ$314,3),E319)</f>
        <v>5311.65</v>
      </c>
      <c r="F320" s="141">
        <f t="shared" si="141"/>
        <v>43967</v>
      </c>
      <c r="G320" s="142">
        <f t="shared" si="128"/>
        <v>-3.7997640620340833E-3</v>
      </c>
      <c r="H320" s="141">
        <f t="shared" si="142"/>
        <v>43997</v>
      </c>
      <c r="I320" s="141">
        <f t="shared" si="129"/>
        <v>43997</v>
      </c>
      <c r="J320" s="125">
        <f t="shared" si="143"/>
        <v>20</v>
      </c>
      <c r="K320" s="125">
        <f t="shared" si="149"/>
        <v>3</v>
      </c>
      <c r="L320" s="139">
        <f t="shared" si="130"/>
        <v>0.99942911000000001</v>
      </c>
      <c r="M320" s="143">
        <f t="shared" si="150"/>
        <v>0.99690005000000004</v>
      </c>
      <c r="N320" s="143">
        <f t="shared" si="146"/>
        <v>1.0211270320478738</v>
      </c>
      <c r="O320" s="139">
        <f t="shared" si="148"/>
        <v>1.0205440800000001</v>
      </c>
      <c r="P320" s="139">
        <f t="shared" si="131"/>
        <v>1020.54408</v>
      </c>
      <c r="Q320" s="144">
        <f t="shared" si="132"/>
        <v>0</v>
      </c>
      <c r="R320" s="145">
        <f t="shared" si="133"/>
        <v>0</v>
      </c>
      <c r="S320" s="139">
        <f t="shared" si="134"/>
        <v>0</v>
      </c>
      <c r="T320" s="146">
        <f t="shared" si="144"/>
        <v>3.5999999999999997E-2</v>
      </c>
      <c r="U320" s="144">
        <f t="shared" si="147"/>
        <v>197</v>
      </c>
      <c r="V320" s="144">
        <v>252</v>
      </c>
      <c r="W320" s="143">
        <f t="shared" si="135"/>
        <v>1.028033881</v>
      </c>
      <c r="X320" s="139">
        <f t="shared" si="136"/>
        <v>28.60981129</v>
      </c>
      <c r="Y320" s="124">
        <f t="shared" si="137"/>
        <v>0</v>
      </c>
      <c r="Z320" s="147" t="s">
        <v>64</v>
      </c>
      <c r="AA320" s="141">
        <f t="shared" si="145"/>
        <v>44392</v>
      </c>
      <c r="AB320" s="4"/>
      <c r="AC320" s="41"/>
      <c r="AD320" s="150">
        <f>[2]Plan1!$A420</f>
        <v>49303</v>
      </c>
      <c r="AE320" s="32" t="str">
        <f>[2]Plan1!$C420</f>
        <v>Natal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3"/>
      <c r="BB320" s="1"/>
      <c r="BC320" s="1"/>
      <c r="BD320" s="1"/>
      <c r="BE320" s="1"/>
      <c r="BF320" s="1"/>
      <c r="BG320" s="1"/>
      <c r="BH320" s="1"/>
      <c r="BI320" s="1"/>
      <c r="BJ320" s="1"/>
      <c r="BK320" s="4"/>
      <c r="BL320" s="1"/>
      <c r="BM320" s="1"/>
      <c r="BN320" s="1"/>
      <c r="BO320" s="1"/>
      <c r="BP320" s="1"/>
      <c r="BQ320" s="1"/>
    </row>
    <row r="321" spans="1:69" x14ac:dyDescent="0.15">
      <c r="A321" s="138">
        <f t="shared" si="138"/>
        <v>43972</v>
      </c>
      <c r="B321" s="148">
        <f t="shared" si="127"/>
        <v>1049.1014219799999</v>
      </c>
      <c r="C321" s="139">
        <f t="shared" si="139"/>
        <v>1000</v>
      </c>
      <c r="D321" s="140">
        <f t="shared" si="140"/>
        <v>5331.91</v>
      </c>
      <c r="E321" s="124">
        <f>IF(K321=1,VLOOKUP(A320,[1]Plan1!$BO$80:$BQ$314,3),E320)</f>
        <v>5311.65</v>
      </c>
      <c r="F321" s="141">
        <f t="shared" si="141"/>
        <v>43967</v>
      </c>
      <c r="G321" s="142">
        <f t="shared" si="128"/>
        <v>-3.7997640620340833E-3</v>
      </c>
      <c r="H321" s="141">
        <f t="shared" si="142"/>
        <v>43997</v>
      </c>
      <c r="I321" s="141">
        <f t="shared" si="129"/>
        <v>43997</v>
      </c>
      <c r="J321" s="125">
        <f t="shared" si="143"/>
        <v>20</v>
      </c>
      <c r="K321" s="125">
        <f t="shared" si="149"/>
        <v>4</v>
      </c>
      <c r="L321" s="139">
        <f t="shared" si="130"/>
        <v>0.99923888000000005</v>
      </c>
      <c r="M321" s="143">
        <f t="shared" si="150"/>
        <v>0.99690005000000004</v>
      </c>
      <c r="N321" s="143">
        <f t="shared" si="146"/>
        <v>1.0211270320478738</v>
      </c>
      <c r="O321" s="139">
        <f t="shared" si="148"/>
        <v>1.02034983</v>
      </c>
      <c r="P321" s="139">
        <f t="shared" si="131"/>
        <v>1020.34983</v>
      </c>
      <c r="Q321" s="144">
        <f t="shared" si="132"/>
        <v>0</v>
      </c>
      <c r="R321" s="145">
        <f t="shared" si="133"/>
        <v>0</v>
      </c>
      <c r="S321" s="139">
        <f t="shared" si="134"/>
        <v>0</v>
      </c>
      <c r="T321" s="146">
        <f t="shared" si="144"/>
        <v>3.5999999999999997E-2</v>
      </c>
      <c r="U321" s="144">
        <f t="shared" si="147"/>
        <v>198</v>
      </c>
      <c r="V321" s="144">
        <v>252</v>
      </c>
      <c r="W321" s="143">
        <f t="shared" si="135"/>
        <v>1.028178171</v>
      </c>
      <c r="X321" s="139">
        <f t="shared" si="136"/>
        <v>28.751591980000001</v>
      </c>
      <c r="Y321" s="124">
        <f t="shared" si="137"/>
        <v>0</v>
      </c>
      <c r="Z321" s="147" t="s">
        <v>64</v>
      </c>
      <c r="AA321" s="141">
        <f t="shared" si="145"/>
        <v>44392</v>
      </c>
      <c r="AB321" s="4"/>
      <c r="AC321" s="41"/>
      <c r="AD321" s="150">
        <f>[2]Plan1!$A421</f>
        <v>49310</v>
      </c>
      <c r="AE321" s="32" t="str">
        <f>[2]Plan1!$C421</f>
        <v>Confraternização Universal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3"/>
      <c r="BB321" s="1"/>
      <c r="BC321" s="1"/>
      <c r="BD321" s="1"/>
      <c r="BE321" s="1"/>
      <c r="BF321" s="1"/>
      <c r="BG321" s="1"/>
      <c r="BH321" s="1"/>
      <c r="BI321" s="1"/>
      <c r="BJ321" s="1"/>
      <c r="BK321" s="4"/>
      <c r="BL321" s="1"/>
      <c r="BM321" s="1"/>
      <c r="BN321" s="1"/>
      <c r="BO321" s="1"/>
      <c r="BP321" s="1"/>
      <c r="BQ321" s="1"/>
    </row>
    <row r="322" spans="1:69" x14ac:dyDescent="0.15">
      <c r="A322" s="138">
        <f t="shared" si="138"/>
        <v>43973</v>
      </c>
      <c r="B322" s="148">
        <f t="shared" si="127"/>
        <v>1049.0489694600001</v>
      </c>
      <c r="C322" s="139">
        <f t="shared" si="139"/>
        <v>1000</v>
      </c>
      <c r="D322" s="140">
        <f t="shared" si="140"/>
        <v>5331.91</v>
      </c>
      <c r="E322" s="124">
        <f>IF(K322=1,VLOOKUP(A321,[1]Plan1!$BO$80:$BQ$314,3),E321)</f>
        <v>5311.65</v>
      </c>
      <c r="F322" s="141">
        <f t="shared" si="141"/>
        <v>43967</v>
      </c>
      <c r="G322" s="142">
        <f t="shared" si="128"/>
        <v>-3.7997640620340833E-3</v>
      </c>
      <c r="H322" s="141">
        <f t="shared" si="142"/>
        <v>43997</v>
      </c>
      <c r="I322" s="141">
        <f t="shared" si="129"/>
        <v>43997</v>
      </c>
      <c r="J322" s="125">
        <f t="shared" si="143"/>
        <v>20</v>
      </c>
      <c r="K322" s="125">
        <f t="shared" si="149"/>
        <v>5</v>
      </c>
      <c r="L322" s="139">
        <f t="shared" si="130"/>
        <v>0.99904870000000001</v>
      </c>
      <c r="M322" s="143">
        <f t="shared" si="150"/>
        <v>0.99690005000000004</v>
      </c>
      <c r="N322" s="143">
        <f t="shared" si="146"/>
        <v>1.0211270320478738</v>
      </c>
      <c r="O322" s="139">
        <f t="shared" si="148"/>
        <v>1.0201556300000001</v>
      </c>
      <c r="P322" s="139">
        <f t="shared" si="131"/>
        <v>1020.15563</v>
      </c>
      <c r="Q322" s="144">
        <f t="shared" si="132"/>
        <v>0</v>
      </c>
      <c r="R322" s="145">
        <f t="shared" si="133"/>
        <v>0</v>
      </c>
      <c r="S322" s="139">
        <f t="shared" si="134"/>
        <v>0</v>
      </c>
      <c r="T322" s="146">
        <f t="shared" si="144"/>
        <v>3.5999999999999997E-2</v>
      </c>
      <c r="U322" s="144">
        <f t="shared" si="147"/>
        <v>199</v>
      </c>
      <c r="V322" s="144">
        <v>252</v>
      </c>
      <c r="W322" s="143">
        <f t="shared" si="135"/>
        <v>1.0283224820000001</v>
      </c>
      <c r="X322" s="139">
        <f t="shared" si="136"/>
        <v>28.89333946</v>
      </c>
      <c r="Y322" s="124">
        <f t="shared" si="137"/>
        <v>0</v>
      </c>
      <c r="Z322" s="147" t="s">
        <v>64</v>
      </c>
      <c r="AA322" s="141">
        <f t="shared" si="145"/>
        <v>44392</v>
      </c>
      <c r="AB322" s="4"/>
      <c r="AC322" s="41"/>
      <c r="AD322" s="150">
        <f>[2]Plan1!$A422</f>
        <v>49345</v>
      </c>
      <c r="AE322" s="32" t="str">
        <f>[2]Plan1!$C422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3"/>
      <c r="BB322" s="1"/>
      <c r="BC322" s="1"/>
      <c r="BD322" s="1"/>
      <c r="BE322" s="1"/>
      <c r="BF322" s="1"/>
      <c r="BG322" s="1"/>
      <c r="BH322" s="1"/>
      <c r="BI322" s="1"/>
      <c r="BJ322" s="1"/>
      <c r="BK322" s="4"/>
      <c r="BL322" s="1"/>
      <c r="BM322" s="1"/>
      <c r="BN322" s="1"/>
      <c r="BO322" s="1"/>
      <c r="BP322" s="1"/>
      <c r="BQ322" s="1"/>
    </row>
    <row r="323" spans="1:69" x14ac:dyDescent="0.15">
      <c r="A323" s="138">
        <f t="shared" si="138"/>
        <v>43974</v>
      </c>
      <c r="B323" s="148">
        <f t="shared" si="127"/>
        <v>1048.99651214</v>
      </c>
      <c r="C323" s="139">
        <f t="shared" si="139"/>
        <v>1000</v>
      </c>
      <c r="D323" s="140">
        <f t="shared" si="140"/>
        <v>5331.91</v>
      </c>
      <c r="E323" s="124">
        <f>IF(K323=1,VLOOKUP(A322,[1]Plan1!$BO$80:$BQ$314,3),E322)</f>
        <v>5311.65</v>
      </c>
      <c r="F323" s="141">
        <f t="shared" si="141"/>
        <v>43967</v>
      </c>
      <c r="G323" s="142">
        <f t="shared" si="128"/>
        <v>-3.7997640620340833E-3</v>
      </c>
      <c r="H323" s="141">
        <f t="shared" si="142"/>
        <v>43997</v>
      </c>
      <c r="I323" s="141">
        <f t="shared" si="129"/>
        <v>43997</v>
      </c>
      <c r="J323" s="125">
        <f t="shared" si="143"/>
        <v>20</v>
      </c>
      <c r="K323" s="125">
        <f t="shared" si="149"/>
        <v>6</v>
      </c>
      <c r="L323" s="139">
        <f t="shared" si="130"/>
        <v>0.99885855000000001</v>
      </c>
      <c r="M323" s="143">
        <f t="shared" si="150"/>
        <v>0.99690005000000004</v>
      </c>
      <c r="N323" s="143">
        <f t="shared" si="146"/>
        <v>1.0211270320478738</v>
      </c>
      <c r="O323" s="139">
        <f t="shared" si="148"/>
        <v>1.01996146</v>
      </c>
      <c r="P323" s="139">
        <f t="shared" si="131"/>
        <v>1019.96146</v>
      </c>
      <c r="Q323" s="144">
        <f t="shared" si="132"/>
        <v>0</v>
      </c>
      <c r="R323" s="145">
        <f t="shared" si="133"/>
        <v>0</v>
      </c>
      <c r="S323" s="139">
        <f t="shared" si="134"/>
        <v>0</v>
      </c>
      <c r="T323" s="146">
        <f t="shared" si="144"/>
        <v>3.5999999999999997E-2</v>
      </c>
      <c r="U323" s="144">
        <f t="shared" si="147"/>
        <v>200</v>
      </c>
      <c r="V323" s="144">
        <v>252</v>
      </c>
      <c r="W323" s="143">
        <f t="shared" si="135"/>
        <v>1.0284668130000001</v>
      </c>
      <c r="X323" s="139">
        <f t="shared" si="136"/>
        <v>29.035052140000001</v>
      </c>
      <c r="Y323" s="124">
        <f t="shared" si="137"/>
        <v>0</v>
      </c>
      <c r="Z323" s="147" t="s">
        <v>64</v>
      </c>
      <c r="AA323" s="141">
        <f t="shared" si="145"/>
        <v>44392</v>
      </c>
      <c r="AB323" s="4"/>
      <c r="AC323" s="41"/>
      <c r="AD323" s="150">
        <f>[2]Plan1!$A423</f>
        <v>49346</v>
      </c>
      <c r="AE323" s="32" t="str">
        <f>[2]Plan1!$C423</f>
        <v>Carnaval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3"/>
      <c r="BB323" s="1"/>
      <c r="BC323" s="1"/>
      <c r="BD323" s="1"/>
      <c r="BE323" s="1"/>
      <c r="BF323" s="1"/>
      <c r="BG323" s="1"/>
      <c r="BH323" s="1"/>
      <c r="BI323" s="1"/>
      <c r="BJ323" s="1"/>
      <c r="BK323" s="4"/>
      <c r="BL323" s="1"/>
      <c r="BM323" s="1"/>
      <c r="BN323" s="1"/>
      <c r="BO323" s="1"/>
      <c r="BP323" s="1"/>
      <c r="BQ323" s="1"/>
    </row>
    <row r="324" spans="1:69" x14ac:dyDescent="0.15">
      <c r="A324" s="138">
        <f t="shared" si="138"/>
        <v>43975</v>
      </c>
      <c r="B324" s="148">
        <f t="shared" si="127"/>
        <v>1048.99651214</v>
      </c>
      <c r="C324" s="139">
        <f t="shared" si="139"/>
        <v>1000</v>
      </c>
      <c r="D324" s="140">
        <f t="shared" si="140"/>
        <v>5331.91</v>
      </c>
      <c r="E324" s="124">
        <f>IF(K324=1,VLOOKUP(A323,[1]Plan1!$BO$80:$BQ$314,3),E323)</f>
        <v>5311.65</v>
      </c>
      <c r="F324" s="141">
        <f t="shared" si="141"/>
        <v>43967</v>
      </c>
      <c r="G324" s="142">
        <f t="shared" si="128"/>
        <v>-3.7997640620340833E-3</v>
      </c>
      <c r="H324" s="141">
        <f t="shared" si="142"/>
        <v>43997</v>
      </c>
      <c r="I324" s="141">
        <f t="shared" si="129"/>
        <v>43997</v>
      </c>
      <c r="J324" s="125">
        <f t="shared" si="143"/>
        <v>20</v>
      </c>
      <c r="K324" s="125">
        <f t="shared" si="149"/>
        <v>6</v>
      </c>
      <c r="L324" s="139">
        <f t="shared" si="130"/>
        <v>0.99885855000000001</v>
      </c>
      <c r="M324" s="143">
        <f t="shared" si="150"/>
        <v>0.99690005000000004</v>
      </c>
      <c r="N324" s="143">
        <f t="shared" si="146"/>
        <v>1.0211270320478738</v>
      </c>
      <c r="O324" s="139">
        <f t="shared" si="148"/>
        <v>1.01996146</v>
      </c>
      <c r="P324" s="139">
        <f t="shared" si="131"/>
        <v>1019.96146</v>
      </c>
      <c r="Q324" s="144">
        <f t="shared" si="132"/>
        <v>0</v>
      </c>
      <c r="R324" s="145">
        <f t="shared" si="133"/>
        <v>0</v>
      </c>
      <c r="S324" s="139">
        <f t="shared" si="134"/>
        <v>0</v>
      </c>
      <c r="T324" s="146">
        <f t="shared" si="144"/>
        <v>3.5999999999999997E-2</v>
      </c>
      <c r="U324" s="144">
        <f t="shared" si="147"/>
        <v>200</v>
      </c>
      <c r="V324" s="144">
        <v>252</v>
      </c>
      <c r="W324" s="143">
        <f t="shared" si="135"/>
        <v>1.0284668130000001</v>
      </c>
      <c r="X324" s="139">
        <f t="shared" si="136"/>
        <v>29.035052140000001</v>
      </c>
      <c r="Y324" s="124">
        <f t="shared" si="137"/>
        <v>0</v>
      </c>
      <c r="Z324" s="147" t="s">
        <v>64</v>
      </c>
      <c r="AA324" s="141">
        <f t="shared" si="145"/>
        <v>44392</v>
      </c>
      <c r="AB324" s="4"/>
      <c r="AC324" s="41"/>
      <c r="AD324" s="150">
        <f>[2]Plan1!$A424</f>
        <v>49391</v>
      </c>
      <c r="AE324" s="32" t="str">
        <f>[2]Plan1!$C424</f>
        <v>Paixão de Cristo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3"/>
      <c r="BB324" s="1"/>
      <c r="BC324" s="1"/>
      <c r="BD324" s="1"/>
      <c r="BE324" s="1"/>
      <c r="BF324" s="1"/>
      <c r="BG324" s="1"/>
      <c r="BH324" s="1"/>
      <c r="BI324" s="1"/>
      <c r="BJ324" s="1"/>
      <c r="BK324" s="4"/>
      <c r="BL324" s="1"/>
      <c r="BM324" s="1"/>
      <c r="BN324" s="1"/>
      <c r="BO324" s="1"/>
      <c r="BP324" s="1"/>
      <c r="BQ324" s="1"/>
    </row>
    <row r="325" spans="1:69" x14ac:dyDescent="0.15">
      <c r="A325" s="138">
        <f t="shared" si="138"/>
        <v>43976</v>
      </c>
      <c r="B325" s="148">
        <f t="shared" si="127"/>
        <v>1048.99651214</v>
      </c>
      <c r="C325" s="139">
        <f t="shared" si="139"/>
        <v>1000</v>
      </c>
      <c r="D325" s="140">
        <f t="shared" si="140"/>
        <v>5331.91</v>
      </c>
      <c r="E325" s="124">
        <f>IF(K325=1,VLOOKUP(A324,[1]Plan1!$BO$80:$BQ$314,3),E324)</f>
        <v>5311.65</v>
      </c>
      <c r="F325" s="141">
        <f t="shared" si="141"/>
        <v>43967</v>
      </c>
      <c r="G325" s="142">
        <f t="shared" si="128"/>
        <v>-3.7997640620340833E-3</v>
      </c>
      <c r="H325" s="141">
        <f t="shared" si="142"/>
        <v>43997</v>
      </c>
      <c r="I325" s="141">
        <f t="shared" si="129"/>
        <v>43997</v>
      </c>
      <c r="J325" s="125">
        <f t="shared" si="143"/>
        <v>20</v>
      </c>
      <c r="K325" s="125">
        <f t="shared" si="149"/>
        <v>6</v>
      </c>
      <c r="L325" s="139">
        <f t="shared" si="130"/>
        <v>0.99885855000000001</v>
      </c>
      <c r="M325" s="143">
        <f t="shared" si="150"/>
        <v>0.99690005000000004</v>
      </c>
      <c r="N325" s="143">
        <f t="shared" si="146"/>
        <v>1.0211270320478738</v>
      </c>
      <c r="O325" s="139">
        <f t="shared" si="148"/>
        <v>1.01996146</v>
      </c>
      <c r="P325" s="139">
        <f t="shared" si="131"/>
        <v>1019.96146</v>
      </c>
      <c r="Q325" s="144">
        <f t="shared" si="132"/>
        <v>0</v>
      </c>
      <c r="R325" s="145">
        <f t="shared" si="133"/>
        <v>0</v>
      </c>
      <c r="S325" s="139">
        <f t="shared" si="134"/>
        <v>0</v>
      </c>
      <c r="T325" s="146">
        <f t="shared" si="144"/>
        <v>3.5999999999999997E-2</v>
      </c>
      <c r="U325" s="144">
        <f t="shared" si="147"/>
        <v>200</v>
      </c>
      <c r="V325" s="144">
        <v>252</v>
      </c>
      <c r="W325" s="143">
        <f t="shared" si="135"/>
        <v>1.0284668130000001</v>
      </c>
      <c r="X325" s="139">
        <f t="shared" si="136"/>
        <v>29.035052140000001</v>
      </c>
      <c r="Y325" s="124">
        <f t="shared" si="137"/>
        <v>0</v>
      </c>
      <c r="Z325" s="147" t="s">
        <v>64</v>
      </c>
      <c r="AA325" s="141">
        <f t="shared" si="145"/>
        <v>44392</v>
      </c>
      <c r="AB325" s="4"/>
      <c r="AC325" s="41"/>
      <c r="AD325" s="150">
        <f>[2]Plan1!$A425</f>
        <v>49420</v>
      </c>
      <c r="AE325" s="32" t="str">
        <f>[2]Plan1!$C425</f>
        <v>Tiradentes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3"/>
      <c r="BB325" s="1"/>
      <c r="BC325" s="1"/>
      <c r="BD325" s="1"/>
      <c r="BE325" s="1"/>
      <c r="BF325" s="1"/>
      <c r="BG325" s="1"/>
      <c r="BH325" s="1"/>
      <c r="BI325" s="1"/>
      <c r="BJ325" s="1"/>
      <c r="BK325" s="4"/>
      <c r="BL325" s="1"/>
      <c r="BM325" s="1"/>
      <c r="BN325" s="1"/>
      <c r="BO325" s="1"/>
      <c r="BP325" s="1"/>
      <c r="BQ325" s="1"/>
    </row>
    <row r="326" spans="1:69" x14ac:dyDescent="0.15">
      <c r="A326" s="138">
        <f t="shared" si="138"/>
        <v>43977</v>
      </c>
      <c r="B326" s="148">
        <f t="shared" si="127"/>
        <v>1048.94405003</v>
      </c>
      <c r="C326" s="139">
        <f t="shared" si="139"/>
        <v>1000</v>
      </c>
      <c r="D326" s="140">
        <f t="shared" si="140"/>
        <v>5331.91</v>
      </c>
      <c r="E326" s="124">
        <f>IF(K326=1,VLOOKUP(A325,[1]Plan1!$BO$80:$BQ$314,3),E325)</f>
        <v>5311.65</v>
      </c>
      <c r="F326" s="141">
        <f t="shared" si="141"/>
        <v>43967</v>
      </c>
      <c r="G326" s="142">
        <f t="shared" si="128"/>
        <v>-3.7997640620340833E-3</v>
      </c>
      <c r="H326" s="141">
        <f t="shared" si="142"/>
        <v>43997</v>
      </c>
      <c r="I326" s="141">
        <f t="shared" si="129"/>
        <v>43997</v>
      </c>
      <c r="J326" s="125">
        <f t="shared" si="143"/>
        <v>20</v>
      </c>
      <c r="K326" s="125">
        <f t="shared" si="149"/>
        <v>7</v>
      </c>
      <c r="L326" s="139">
        <f t="shared" si="130"/>
        <v>0.99866843000000005</v>
      </c>
      <c r="M326" s="143">
        <f t="shared" si="150"/>
        <v>0.99690005000000004</v>
      </c>
      <c r="N326" s="143">
        <f t="shared" si="146"/>
        <v>1.0211270320478738</v>
      </c>
      <c r="O326" s="139">
        <f t="shared" si="148"/>
        <v>1.0197673199999999</v>
      </c>
      <c r="P326" s="139">
        <f t="shared" si="131"/>
        <v>1019.76732</v>
      </c>
      <c r="Q326" s="144">
        <f t="shared" si="132"/>
        <v>0</v>
      </c>
      <c r="R326" s="145">
        <f t="shared" si="133"/>
        <v>0</v>
      </c>
      <c r="S326" s="139">
        <f t="shared" si="134"/>
        <v>0</v>
      </c>
      <c r="T326" s="146">
        <f t="shared" si="144"/>
        <v>3.5999999999999997E-2</v>
      </c>
      <c r="U326" s="144">
        <f t="shared" si="147"/>
        <v>201</v>
      </c>
      <c r="V326" s="144">
        <v>252</v>
      </c>
      <c r="W326" s="143">
        <f t="shared" si="135"/>
        <v>1.028611164</v>
      </c>
      <c r="X326" s="139">
        <f t="shared" si="136"/>
        <v>29.176730030000002</v>
      </c>
      <c r="Y326" s="124">
        <f t="shared" si="137"/>
        <v>0</v>
      </c>
      <c r="Z326" s="147" t="s">
        <v>64</v>
      </c>
      <c r="AA326" s="141">
        <f t="shared" si="145"/>
        <v>44392</v>
      </c>
      <c r="AB326" s="4"/>
      <c r="AC326" s="41"/>
      <c r="AD326" s="150">
        <f>[2]Plan1!$A426</f>
        <v>49430</v>
      </c>
      <c r="AE326" s="32" t="str">
        <f>[2]Plan1!$C426</f>
        <v>Dia do Trabalho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3"/>
      <c r="BB326" s="1"/>
      <c r="BC326" s="1"/>
      <c r="BD326" s="1"/>
      <c r="BE326" s="1"/>
      <c r="BF326" s="1"/>
      <c r="BG326" s="1"/>
      <c r="BH326" s="1"/>
      <c r="BI326" s="1"/>
      <c r="BJ326" s="1"/>
      <c r="BK326" s="4"/>
      <c r="BL326" s="1"/>
      <c r="BM326" s="1"/>
      <c r="BN326" s="1"/>
      <c r="BO326" s="1"/>
      <c r="BP326" s="1"/>
      <c r="BQ326" s="1"/>
    </row>
    <row r="327" spans="1:69" x14ac:dyDescent="0.15">
      <c r="A327" s="138">
        <f t="shared" si="138"/>
        <v>43978</v>
      </c>
      <c r="B327" s="148">
        <f t="shared" si="127"/>
        <v>1048.8916036999999</v>
      </c>
      <c r="C327" s="139">
        <f t="shared" si="139"/>
        <v>1000</v>
      </c>
      <c r="D327" s="140">
        <f t="shared" si="140"/>
        <v>5331.91</v>
      </c>
      <c r="E327" s="124">
        <f>IF(K327=1,VLOOKUP(A326,[1]Plan1!$BO$80:$BQ$314,3),E326)</f>
        <v>5311.65</v>
      </c>
      <c r="F327" s="141">
        <f t="shared" si="141"/>
        <v>43967</v>
      </c>
      <c r="G327" s="142">
        <f t="shared" si="128"/>
        <v>-3.7997640620340833E-3</v>
      </c>
      <c r="H327" s="141">
        <f t="shared" si="142"/>
        <v>43997</v>
      </c>
      <c r="I327" s="141">
        <f t="shared" si="129"/>
        <v>43997</v>
      </c>
      <c r="J327" s="125">
        <f t="shared" si="143"/>
        <v>20</v>
      </c>
      <c r="K327" s="125">
        <f t="shared" si="149"/>
        <v>8</v>
      </c>
      <c r="L327" s="139">
        <f t="shared" si="130"/>
        <v>0.99847834999999996</v>
      </c>
      <c r="M327" s="143">
        <f t="shared" si="150"/>
        <v>0.99690005000000004</v>
      </c>
      <c r="N327" s="143">
        <f t="shared" si="146"/>
        <v>1.0211270320478738</v>
      </c>
      <c r="O327" s="139">
        <f t="shared" si="148"/>
        <v>1.01957323</v>
      </c>
      <c r="P327" s="139">
        <f t="shared" si="131"/>
        <v>1019.57323</v>
      </c>
      <c r="Q327" s="144">
        <f t="shared" si="132"/>
        <v>0</v>
      </c>
      <c r="R327" s="145">
        <f t="shared" si="133"/>
        <v>0</v>
      </c>
      <c r="S327" s="139">
        <f t="shared" si="134"/>
        <v>0</v>
      </c>
      <c r="T327" s="146">
        <f t="shared" si="144"/>
        <v>3.5999999999999997E-2</v>
      </c>
      <c r="U327" s="144">
        <f t="shared" si="147"/>
        <v>202</v>
      </c>
      <c r="V327" s="144">
        <v>252</v>
      </c>
      <c r="W327" s="143">
        <f t="shared" si="135"/>
        <v>1.0287555349999999</v>
      </c>
      <c r="X327" s="139">
        <f t="shared" si="136"/>
        <v>29.318373699999999</v>
      </c>
      <c r="Y327" s="124">
        <f t="shared" si="137"/>
        <v>0</v>
      </c>
      <c r="Z327" s="147" t="s">
        <v>64</v>
      </c>
      <c r="AA327" s="141">
        <f t="shared" si="145"/>
        <v>44392</v>
      </c>
      <c r="AB327" s="4"/>
      <c r="AC327" s="41"/>
      <c r="AD327" s="150">
        <f>[2]Plan1!$A427</f>
        <v>49453</v>
      </c>
      <c r="AE327" s="32" t="str">
        <f>[2]Plan1!$C427</f>
        <v>Corpus Christi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3"/>
      <c r="BB327" s="1"/>
      <c r="BC327" s="1"/>
      <c r="BD327" s="1"/>
      <c r="BE327" s="1"/>
      <c r="BF327" s="1"/>
      <c r="BG327" s="1"/>
      <c r="BH327" s="1"/>
      <c r="BI327" s="1"/>
      <c r="BJ327" s="1"/>
      <c r="BK327" s="4"/>
      <c r="BL327" s="1"/>
      <c r="BM327" s="1"/>
      <c r="BN327" s="1"/>
      <c r="BO327" s="1"/>
      <c r="BP327" s="1"/>
      <c r="BQ327" s="1"/>
    </row>
    <row r="328" spans="1:69" x14ac:dyDescent="0.15">
      <c r="A328" s="138">
        <f t="shared" si="138"/>
        <v>43979</v>
      </c>
      <c r="B328" s="148">
        <f t="shared" si="127"/>
        <v>1048.83915359</v>
      </c>
      <c r="C328" s="139">
        <f t="shared" si="139"/>
        <v>1000</v>
      </c>
      <c r="D328" s="140">
        <f t="shared" si="140"/>
        <v>5331.91</v>
      </c>
      <c r="E328" s="124">
        <f>IF(K328=1,VLOOKUP(A327,[1]Plan1!$BO$80:$BQ$314,3),E327)</f>
        <v>5311.65</v>
      </c>
      <c r="F328" s="141">
        <f t="shared" si="141"/>
        <v>43967</v>
      </c>
      <c r="G328" s="142">
        <f t="shared" si="128"/>
        <v>-3.7997640620340833E-3</v>
      </c>
      <c r="H328" s="141">
        <f t="shared" si="142"/>
        <v>43997</v>
      </c>
      <c r="I328" s="141">
        <f t="shared" si="129"/>
        <v>43997</v>
      </c>
      <c r="J328" s="125">
        <f t="shared" si="143"/>
        <v>20</v>
      </c>
      <c r="K328" s="125">
        <f t="shared" si="149"/>
        <v>9</v>
      </c>
      <c r="L328" s="139">
        <f t="shared" si="130"/>
        <v>0.99828830999999996</v>
      </c>
      <c r="M328" s="143">
        <f t="shared" si="150"/>
        <v>0.99690005000000004</v>
      </c>
      <c r="N328" s="143">
        <f t="shared" si="146"/>
        <v>1.0211270320478738</v>
      </c>
      <c r="O328" s="139">
        <f t="shared" si="148"/>
        <v>1.0193791699999999</v>
      </c>
      <c r="P328" s="139">
        <f t="shared" si="131"/>
        <v>1019.37917</v>
      </c>
      <c r="Q328" s="144">
        <f t="shared" si="132"/>
        <v>0</v>
      </c>
      <c r="R328" s="145">
        <f t="shared" si="133"/>
        <v>0</v>
      </c>
      <c r="S328" s="139">
        <f t="shared" si="134"/>
        <v>0</v>
      </c>
      <c r="T328" s="146">
        <f t="shared" si="144"/>
        <v>3.5999999999999997E-2</v>
      </c>
      <c r="U328" s="144">
        <f t="shared" si="147"/>
        <v>203</v>
      </c>
      <c r="V328" s="144">
        <v>252</v>
      </c>
      <c r="W328" s="143">
        <f t="shared" si="135"/>
        <v>1.0288999270000001</v>
      </c>
      <c r="X328" s="139">
        <f t="shared" si="136"/>
        <v>29.45998359</v>
      </c>
      <c r="Y328" s="124">
        <f t="shared" si="137"/>
        <v>0</v>
      </c>
      <c r="Z328" s="147" t="s">
        <v>64</v>
      </c>
      <c r="AA328" s="141">
        <f t="shared" si="145"/>
        <v>44392</v>
      </c>
      <c r="AB328" s="4"/>
      <c r="AC328" s="41"/>
      <c r="AD328" s="150">
        <f>[2]Plan1!$A428</f>
        <v>49559</v>
      </c>
      <c r="AE328" s="32" t="str">
        <f>[2]Plan1!$C428</f>
        <v>Independência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3"/>
      <c r="BB328" s="1"/>
      <c r="BC328" s="1"/>
      <c r="BD328" s="1"/>
      <c r="BE328" s="1"/>
      <c r="BF328" s="1"/>
      <c r="BG328" s="1"/>
      <c r="BH328" s="1"/>
      <c r="BI328" s="1"/>
      <c r="BJ328" s="1"/>
      <c r="BK328" s="4"/>
      <c r="BL328" s="1"/>
      <c r="BM328" s="1"/>
      <c r="BN328" s="1"/>
      <c r="BO328" s="1"/>
      <c r="BP328" s="1"/>
      <c r="BQ328" s="1"/>
    </row>
    <row r="329" spans="1:69" x14ac:dyDescent="0.15">
      <c r="A329" s="138">
        <f t="shared" si="138"/>
        <v>43980</v>
      </c>
      <c r="B329" s="148">
        <f t="shared" si="127"/>
        <v>1048.786709</v>
      </c>
      <c r="C329" s="139">
        <f t="shared" si="139"/>
        <v>1000</v>
      </c>
      <c r="D329" s="140">
        <f t="shared" si="140"/>
        <v>5331.91</v>
      </c>
      <c r="E329" s="124">
        <f>IF(K329=1,VLOOKUP(A328,[1]Plan1!$BO$80:$BQ$314,3),E328)</f>
        <v>5311.65</v>
      </c>
      <c r="F329" s="141">
        <f t="shared" si="141"/>
        <v>43967</v>
      </c>
      <c r="G329" s="142">
        <f t="shared" si="128"/>
        <v>-3.7997640620340833E-3</v>
      </c>
      <c r="H329" s="141">
        <f t="shared" si="142"/>
        <v>43997</v>
      </c>
      <c r="I329" s="141">
        <f t="shared" si="129"/>
        <v>43997</v>
      </c>
      <c r="J329" s="125">
        <f t="shared" si="143"/>
        <v>20</v>
      </c>
      <c r="K329" s="125">
        <f t="shared" si="149"/>
        <v>10</v>
      </c>
      <c r="L329" s="139">
        <f t="shared" si="130"/>
        <v>0.99809829999999999</v>
      </c>
      <c r="M329" s="143">
        <f t="shared" si="150"/>
        <v>0.99690005000000004</v>
      </c>
      <c r="N329" s="143">
        <f t="shared" si="146"/>
        <v>1.0211270320478738</v>
      </c>
      <c r="O329" s="139">
        <f t="shared" si="148"/>
        <v>1.01918515</v>
      </c>
      <c r="P329" s="139">
        <f t="shared" si="131"/>
        <v>1019.18515</v>
      </c>
      <c r="Q329" s="144">
        <f t="shared" si="132"/>
        <v>0</v>
      </c>
      <c r="R329" s="145">
        <f t="shared" si="133"/>
        <v>0</v>
      </c>
      <c r="S329" s="139">
        <f t="shared" si="134"/>
        <v>0</v>
      </c>
      <c r="T329" s="146">
        <f t="shared" si="144"/>
        <v>3.5999999999999997E-2</v>
      </c>
      <c r="U329" s="144">
        <f t="shared" si="147"/>
        <v>204</v>
      </c>
      <c r="V329" s="144">
        <v>252</v>
      </c>
      <c r="W329" s="143">
        <f t="shared" si="135"/>
        <v>1.0290443389999999</v>
      </c>
      <c r="X329" s="139">
        <f t="shared" si="136"/>
        <v>29.601559000000002</v>
      </c>
      <c r="Y329" s="124">
        <f t="shared" si="137"/>
        <v>0</v>
      </c>
      <c r="Z329" s="147" t="s">
        <v>64</v>
      </c>
      <c r="AA329" s="141">
        <f t="shared" si="145"/>
        <v>44392</v>
      </c>
      <c r="AB329" s="4"/>
      <c r="AC329" s="41"/>
      <c r="AD329" s="150">
        <f>[2]Plan1!$A429</f>
        <v>49594</v>
      </c>
      <c r="AE329" s="32" t="str">
        <f>[2]Plan1!$C429</f>
        <v>Nossa Sr.a Aparecida - Padroeira do Brasil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3"/>
      <c r="BB329" s="1"/>
      <c r="BC329" s="1"/>
      <c r="BD329" s="1"/>
      <c r="BE329" s="1"/>
      <c r="BF329" s="1"/>
      <c r="BG329" s="1"/>
      <c r="BH329" s="1"/>
      <c r="BI329" s="1"/>
      <c r="BJ329" s="1"/>
      <c r="BK329" s="4"/>
      <c r="BL329" s="1"/>
      <c r="BM329" s="1"/>
      <c r="BN329" s="1"/>
      <c r="BO329" s="1"/>
      <c r="BP329" s="1"/>
      <c r="BQ329" s="1"/>
    </row>
    <row r="330" spans="1:69" x14ac:dyDescent="0.15">
      <c r="A330" s="138">
        <f t="shared" si="138"/>
        <v>43981</v>
      </c>
      <c r="B330" s="148">
        <f t="shared" ref="B330:B393" si="151">(P330+X330)</f>
        <v>1048.73426991</v>
      </c>
      <c r="C330" s="139">
        <f t="shared" si="139"/>
        <v>1000</v>
      </c>
      <c r="D330" s="140">
        <f t="shared" si="140"/>
        <v>5331.91</v>
      </c>
      <c r="E330" s="124">
        <f>IF(K330=1,VLOOKUP(A329,[1]Plan1!$BO$80:$BQ$314,3),E329)</f>
        <v>5311.65</v>
      </c>
      <c r="F330" s="141">
        <f t="shared" si="141"/>
        <v>43967</v>
      </c>
      <c r="G330" s="142">
        <f t="shared" ref="G330:G393" si="152">(E330/D330)-1</f>
        <v>-3.7997640620340833E-3</v>
      </c>
      <c r="H330" s="141">
        <f t="shared" si="142"/>
        <v>43997</v>
      </c>
      <c r="I330" s="141">
        <f t="shared" ref="I330:I393" si="153">IF(A330&gt;I329,H330,I329)</f>
        <v>43997</v>
      </c>
      <c r="J330" s="125">
        <f t="shared" si="143"/>
        <v>20</v>
      </c>
      <c r="K330" s="125">
        <f t="shared" si="149"/>
        <v>11</v>
      </c>
      <c r="L330" s="139">
        <f t="shared" ref="L330:L393" si="154">TRUNC((E330/D330)^TRUNC((K330/J330),9),8)</f>
        <v>0.99790833000000001</v>
      </c>
      <c r="M330" s="143">
        <f t="shared" si="150"/>
        <v>0.99690005000000004</v>
      </c>
      <c r="N330" s="143">
        <f t="shared" si="146"/>
        <v>1.0211270320478738</v>
      </c>
      <c r="O330" s="139">
        <f t="shared" si="148"/>
        <v>1.0189911700000001</v>
      </c>
      <c r="P330" s="139">
        <f t="shared" ref="P330:P393" si="155">TRUNC(C330*O330,8)</f>
        <v>1018.99117</v>
      </c>
      <c r="Q330" s="144">
        <f t="shared" ref="Q330:Q393" si="156">IF(VLOOKUP(A330,AD$10:AK$114,8)=VLOOKUP(A329,AD$10:AK$114,8),0,VLOOKUP(A330,AD$10:AK$114,8))</f>
        <v>0</v>
      </c>
      <c r="R330" s="145">
        <f t="shared" ref="R330:R393" si="157">IF(Q330&gt;0,VLOOKUP($A330,$AD$10:$AI$114,6),0)</f>
        <v>0</v>
      </c>
      <c r="S330" s="139">
        <f t="shared" ref="S330:S393" si="158">IF(R330&gt;0,TRUNC(R330*P330,8),0)</f>
        <v>0</v>
      </c>
      <c r="T330" s="146">
        <f t="shared" si="144"/>
        <v>3.5999999999999997E-2</v>
      </c>
      <c r="U330" s="144">
        <f t="shared" si="147"/>
        <v>205</v>
      </c>
      <c r="V330" s="144">
        <v>252</v>
      </c>
      <c r="W330" s="143">
        <f t="shared" ref="W330:W393" si="159">ROUND((1+T330)^TRUNC((U330/V330),9),9)</f>
        <v>1.0291887710000001</v>
      </c>
      <c r="X330" s="139">
        <f t="shared" ref="X330:X393" si="160">TRUNC((P330*(W330-1)),8)</f>
        <v>29.743099910000002</v>
      </c>
      <c r="Y330" s="124">
        <f t="shared" ref="Y330:Y393" si="161">IF(Q330&gt;0,S330+X330,0)</f>
        <v>0</v>
      </c>
      <c r="Z330" s="147" t="s">
        <v>64</v>
      </c>
      <c r="AA330" s="141">
        <f t="shared" si="145"/>
        <v>44392</v>
      </c>
      <c r="AB330" s="4"/>
      <c r="AC330" s="41"/>
      <c r="AD330" s="150">
        <f>[2]Plan1!$A430</f>
        <v>49615</v>
      </c>
      <c r="AE330" s="32" t="str">
        <f>[2]Plan1!$C430</f>
        <v>Finados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3"/>
      <c r="BB330" s="1"/>
      <c r="BC330" s="1"/>
      <c r="BD330" s="1"/>
      <c r="BE330" s="1"/>
      <c r="BF330" s="1"/>
      <c r="BG330" s="1"/>
      <c r="BH330" s="1"/>
      <c r="BI330" s="1"/>
      <c r="BJ330" s="1"/>
      <c r="BK330" s="4"/>
      <c r="BL330" s="1"/>
      <c r="BM330" s="1"/>
      <c r="BN330" s="1"/>
      <c r="BO330" s="1"/>
      <c r="BP330" s="1"/>
      <c r="BQ330" s="1"/>
    </row>
    <row r="331" spans="1:69" x14ac:dyDescent="0.15">
      <c r="A331" s="138">
        <f t="shared" ref="A331:A394" si="162">(A330+1)</f>
        <v>43982</v>
      </c>
      <c r="B331" s="148">
        <f t="shared" si="151"/>
        <v>1048.73426991</v>
      </c>
      <c r="C331" s="139">
        <f t="shared" ref="C331:C394" si="163">TRUNC(IF(Q330&gt;0,VLOOKUP(A330,$AD$12:$AE$114,2),C330),8)</f>
        <v>1000</v>
      </c>
      <c r="D331" s="140">
        <f t="shared" ref="D331:D394" si="164">IF(E331=E330,D330,E330)</f>
        <v>5331.91</v>
      </c>
      <c r="E331" s="124">
        <f>IF(K331=1,VLOOKUP(A330,[1]Plan1!$BO$80:$BQ$314,3),E330)</f>
        <v>5311.65</v>
      </c>
      <c r="F331" s="141">
        <f t="shared" ref="F331:F394" si="165">IF(D331=D330,F330,A331)</f>
        <v>43967</v>
      </c>
      <c r="G331" s="142">
        <f t="shared" si="152"/>
        <v>-3.7997640620340833E-3</v>
      </c>
      <c r="H331" s="141">
        <f t="shared" ref="H331:H394" si="166">IF(DAY(A331)=15,VLOOKUP(A331,AH$118:AM$450,4),H330)</f>
        <v>43997</v>
      </c>
      <c r="I331" s="141">
        <f t="shared" si="153"/>
        <v>43997</v>
      </c>
      <c r="J331" s="125">
        <f t="shared" ref="J331:J394" si="167">IF(I331=I330,J330,NETWORKDAYS(I330,I331,$AD$118:$AD$502)-1)</f>
        <v>20</v>
      </c>
      <c r="K331" s="125">
        <f t="shared" si="149"/>
        <v>11</v>
      </c>
      <c r="L331" s="139">
        <f t="shared" si="154"/>
        <v>0.99790833000000001</v>
      </c>
      <c r="M331" s="143">
        <f t="shared" si="150"/>
        <v>0.99690005000000004</v>
      </c>
      <c r="N331" s="143">
        <f t="shared" si="146"/>
        <v>1.0211270320478738</v>
      </c>
      <c r="O331" s="139">
        <f t="shared" si="148"/>
        <v>1.0189911700000001</v>
      </c>
      <c r="P331" s="139">
        <f t="shared" si="155"/>
        <v>1018.99117</v>
      </c>
      <c r="Q331" s="144">
        <f t="shared" si="156"/>
        <v>0</v>
      </c>
      <c r="R331" s="145">
        <f t="shared" si="157"/>
        <v>0</v>
      </c>
      <c r="S331" s="139">
        <f t="shared" si="158"/>
        <v>0</v>
      </c>
      <c r="T331" s="146">
        <f t="shared" ref="T331:T394" si="168">(T330)</f>
        <v>3.5999999999999997E-2</v>
      </c>
      <c r="U331" s="144">
        <f t="shared" si="147"/>
        <v>205</v>
      </c>
      <c r="V331" s="144">
        <v>252</v>
      </c>
      <c r="W331" s="143">
        <f t="shared" si="159"/>
        <v>1.0291887710000001</v>
      </c>
      <c r="X331" s="139">
        <f t="shared" si="160"/>
        <v>29.743099910000002</v>
      </c>
      <c r="Y331" s="124">
        <f t="shared" si="161"/>
        <v>0</v>
      </c>
      <c r="Z331" s="147" t="s">
        <v>64</v>
      </c>
      <c r="AA331" s="141">
        <f t="shared" ref="AA331:AA394" si="169">IF(Q330&gt;0,VLOOKUP(A330,$AD$10:$AL$114,9),AA330)</f>
        <v>44392</v>
      </c>
      <c r="AB331" s="4"/>
      <c r="AC331" s="41"/>
      <c r="AD331" s="150">
        <f>[2]Plan1!$A431</f>
        <v>49628</v>
      </c>
      <c r="AE331" s="32" t="str">
        <f>[2]Plan1!$C431</f>
        <v>Proclamação da República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3"/>
      <c r="BB331" s="1"/>
      <c r="BC331" s="1"/>
      <c r="BD331" s="1"/>
      <c r="BE331" s="1"/>
      <c r="BF331" s="1"/>
      <c r="BG331" s="1"/>
      <c r="BH331" s="1"/>
      <c r="BI331" s="1"/>
      <c r="BJ331" s="1"/>
      <c r="BK331" s="4"/>
      <c r="BL331" s="1"/>
      <c r="BM331" s="1"/>
      <c r="BN331" s="1"/>
      <c r="BO331" s="1"/>
      <c r="BP331" s="1"/>
      <c r="BQ331" s="1"/>
    </row>
    <row r="332" spans="1:69" x14ac:dyDescent="0.15">
      <c r="A332" s="138">
        <f t="shared" si="162"/>
        <v>43983</v>
      </c>
      <c r="B332" s="148">
        <f t="shared" si="151"/>
        <v>1048.73426991</v>
      </c>
      <c r="C332" s="139">
        <f t="shared" si="163"/>
        <v>1000</v>
      </c>
      <c r="D332" s="140">
        <f t="shared" si="164"/>
        <v>5331.91</v>
      </c>
      <c r="E332" s="124">
        <f>IF(K332=1,VLOOKUP(A331,[1]Plan1!$BO$80:$BQ$314,3),E331)</f>
        <v>5311.65</v>
      </c>
      <c r="F332" s="141">
        <f t="shared" si="165"/>
        <v>43967</v>
      </c>
      <c r="G332" s="142">
        <f t="shared" si="152"/>
        <v>-3.7997640620340833E-3</v>
      </c>
      <c r="H332" s="141">
        <f t="shared" si="166"/>
        <v>43997</v>
      </c>
      <c r="I332" s="141">
        <f t="shared" si="153"/>
        <v>43997</v>
      </c>
      <c r="J332" s="125">
        <f t="shared" si="167"/>
        <v>20</v>
      </c>
      <c r="K332" s="125">
        <f t="shared" si="149"/>
        <v>11</v>
      </c>
      <c r="L332" s="139">
        <f t="shared" si="154"/>
        <v>0.99790833000000001</v>
      </c>
      <c r="M332" s="143">
        <f t="shared" si="150"/>
        <v>0.99690005000000004</v>
      </c>
      <c r="N332" s="143">
        <f t="shared" si="146"/>
        <v>1.0211270320478738</v>
      </c>
      <c r="O332" s="139">
        <f t="shared" si="148"/>
        <v>1.0189911700000001</v>
      </c>
      <c r="P332" s="139">
        <f t="shared" si="155"/>
        <v>1018.99117</v>
      </c>
      <c r="Q332" s="144">
        <f t="shared" si="156"/>
        <v>0</v>
      </c>
      <c r="R332" s="145">
        <f t="shared" si="157"/>
        <v>0</v>
      </c>
      <c r="S332" s="139">
        <f t="shared" si="158"/>
        <v>0</v>
      </c>
      <c r="T332" s="146">
        <f t="shared" si="168"/>
        <v>3.5999999999999997E-2</v>
      </c>
      <c r="U332" s="144">
        <f t="shared" si="147"/>
        <v>205</v>
      </c>
      <c r="V332" s="144">
        <v>252</v>
      </c>
      <c r="W332" s="143">
        <f t="shared" si="159"/>
        <v>1.0291887710000001</v>
      </c>
      <c r="X332" s="139">
        <f t="shared" si="160"/>
        <v>29.743099910000002</v>
      </c>
      <c r="Y332" s="124">
        <f t="shared" si="161"/>
        <v>0</v>
      </c>
      <c r="Z332" s="147" t="s">
        <v>64</v>
      </c>
      <c r="AA332" s="141">
        <f t="shared" si="169"/>
        <v>44392</v>
      </c>
      <c r="AB332" s="4"/>
      <c r="AC332" s="41"/>
      <c r="AD332" s="150">
        <f>[2]Plan1!$A432</f>
        <v>49633</v>
      </c>
      <c r="AE332" s="32" t="str">
        <f>[2]Plan1!$C432</f>
        <v>Dia Nacional de Zumbi e da Consciência Negra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3"/>
      <c r="BB332" s="1"/>
      <c r="BC332" s="1"/>
      <c r="BD332" s="1"/>
      <c r="BE332" s="1"/>
      <c r="BF332" s="1"/>
      <c r="BG332" s="1"/>
      <c r="BH332" s="1"/>
      <c r="BI332" s="1"/>
      <c r="BJ332" s="1"/>
      <c r="BK332" s="4"/>
      <c r="BL332" s="1"/>
      <c r="BM332" s="1"/>
      <c r="BN332" s="1"/>
      <c r="BO332" s="1"/>
      <c r="BP332" s="1"/>
      <c r="BQ332" s="1"/>
    </row>
    <row r="333" spans="1:69" x14ac:dyDescent="0.15">
      <c r="A333" s="138">
        <f t="shared" si="162"/>
        <v>43984</v>
      </c>
      <c r="B333" s="148">
        <f t="shared" si="151"/>
        <v>1048.68182604</v>
      </c>
      <c r="C333" s="139">
        <f t="shared" si="163"/>
        <v>1000</v>
      </c>
      <c r="D333" s="140">
        <f t="shared" si="164"/>
        <v>5331.91</v>
      </c>
      <c r="E333" s="124">
        <f>IF(K333=1,VLOOKUP(A332,[1]Plan1!$BO$80:$BQ$314,3),E332)</f>
        <v>5311.65</v>
      </c>
      <c r="F333" s="141">
        <f t="shared" si="165"/>
        <v>43967</v>
      </c>
      <c r="G333" s="142">
        <f t="shared" si="152"/>
        <v>-3.7997640620340833E-3</v>
      </c>
      <c r="H333" s="141">
        <f t="shared" si="166"/>
        <v>43997</v>
      </c>
      <c r="I333" s="141">
        <f t="shared" si="153"/>
        <v>43997</v>
      </c>
      <c r="J333" s="125">
        <f t="shared" si="167"/>
        <v>20</v>
      </c>
      <c r="K333" s="125">
        <f t="shared" si="149"/>
        <v>12</v>
      </c>
      <c r="L333" s="139">
        <f t="shared" si="154"/>
        <v>0.99771840000000001</v>
      </c>
      <c r="M333" s="143">
        <f t="shared" si="150"/>
        <v>0.99690005000000004</v>
      </c>
      <c r="N333" s="143">
        <f t="shared" si="146"/>
        <v>1.0211270320478738</v>
      </c>
      <c r="O333" s="139">
        <f t="shared" si="148"/>
        <v>1.0187972199999999</v>
      </c>
      <c r="P333" s="139">
        <f t="shared" si="155"/>
        <v>1018.79722</v>
      </c>
      <c r="Q333" s="144">
        <f t="shared" si="156"/>
        <v>0</v>
      </c>
      <c r="R333" s="145">
        <f t="shared" si="157"/>
        <v>0</v>
      </c>
      <c r="S333" s="139">
        <f t="shared" si="158"/>
        <v>0</v>
      </c>
      <c r="T333" s="146">
        <f t="shared" si="168"/>
        <v>3.5999999999999997E-2</v>
      </c>
      <c r="U333" s="144">
        <f t="shared" si="147"/>
        <v>206</v>
      </c>
      <c r="V333" s="144">
        <v>252</v>
      </c>
      <c r="W333" s="143">
        <f t="shared" si="159"/>
        <v>1.0293332230000001</v>
      </c>
      <c r="X333" s="139">
        <f t="shared" si="160"/>
        <v>29.884606040000001</v>
      </c>
      <c r="Y333" s="124">
        <f t="shared" si="161"/>
        <v>0</v>
      </c>
      <c r="Z333" s="147" t="s">
        <v>64</v>
      </c>
      <c r="AA333" s="141">
        <f t="shared" si="169"/>
        <v>44392</v>
      </c>
      <c r="AB333" s="4"/>
      <c r="AC333" s="41"/>
      <c r="AD333" s="150">
        <f>[2]Plan1!$A433</f>
        <v>49668</v>
      </c>
      <c r="AE333" s="32" t="str">
        <f>[2]Plan1!$C433</f>
        <v>Natal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3"/>
      <c r="BB333" s="1"/>
      <c r="BC333" s="1"/>
      <c r="BD333" s="1"/>
      <c r="BE333" s="1"/>
      <c r="BF333" s="1"/>
      <c r="BG333" s="1"/>
      <c r="BH333" s="1"/>
      <c r="BI333" s="1"/>
      <c r="BJ333" s="1"/>
      <c r="BK333" s="4"/>
      <c r="BL333" s="1"/>
      <c r="BM333" s="1"/>
      <c r="BN333" s="1"/>
      <c r="BO333" s="1"/>
      <c r="BP333" s="1"/>
      <c r="BQ333" s="1"/>
    </row>
    <row r="334" spans="1:69" x14ac:dyDescent="0.15">
      <c r="A334" s="138">
        <f t="shared" si="162"/>
        <v>43985</v>
      </c>
      <c r="B334" s="148">
        <f t="shared" si="151"/>
        <v>1048.6293887100001</v>
      </c>
      <c r="C334" s="139">
        <f t="shared" si="163"/>
        <v>1000</v>
      </c>
      <c r="D334" s="140">
        <f t="shared" si="164"/>
        <v>5331.91</v>
      </c>
      <c r="E334" s="124">
        <f>IF(K334=1,VLOOKUP(A333,[1]Plan1!$BO$80:$BQ$314,3),E333)</f>
        <v>5311.65</v>
      </c>
      <c r="F334" s="141">
        <f t="shared" si="165"/>
        <v>43967</v>
      </c>
      <c r="G334" s="142">
        <f t="shared" si="152"/>
        <v>-3.7997640620340833E-3</v>
      </c>
      <c r="H334" s="141">
        <f t="shared" si="166"/>
        <v>43997</v>
      </c>
      <c r="I334" s="141">
        <f t="shared" si="153"/>
        <v>43997</v>
      </c>
      <c r="J334" s="125">
        <f t="shared" si="167"/>
        <v>20</v>
      </c>
      <c r="K334" s="125">
        <f t="shared" si="149"/>
        <v>13</v>
      </c>
      <c r="L334" s="139">
        <f t="shared" si="154"/>
        <v>0.99752850000000004</v>
      </c>
      <c r="M334" s="143">
        <f t="shared" si="150"/>
        <v>0.99690005000000004</v>
      </c>
      <c r="N334" s="143">
        <f t="shared" si="146"/>
        <v>1.0211270320478738</v>
      </c>
      <c r="O334" s="139">
        <f t="shared" si="148"/>
        <v>1.01860331</v>
      </c>
      <c r="P334" s="139">
        <f t="shared" si="155"/>
        <v>1018.60331</v>
      </c>
      <c r="Q334" s="144">
        <f t="shared" si="156"/>
        <v>0</v>
      </c>
      <c r="R334" s="145">
        <f t="shared" si="157"/>
        <v>0</v>
      </c>
      <c r="S334" s="139">
        <f t="shared" si="158"/>
        <v>0</v>
      </c>
      <c r="T334" s="146">
        <f t="shared" si="168"/>
        <v>3.5999999999999997E-2</v>
      </c>
      <c r="U334" s="144">
        <f t="shared" si="147"/>
        <v>207</v>
      </c>
      <c r="V334" s="144">
        <v>252</v>
      </c>
      <c r="W334" s="143">
        <f t="shared" si="159"/>
        <v>1.0294776960000001</v>
      </c>
      <c r="X334" s="139">
        <f t="shared" si="160"/>
        <v>30.02607871</v>
      </c>
      <c r="Y334" s="124">
        <f t="shared" si="161"/>
        <v>0</v>
      </c>
      <c r="Z334" s="147" t="s">
        <v>64</v>
      </c>
      <c r="AA334" s="141">
        <f t="shared" si="169"/>
        <v>44392</v>
      </c>
      <c r="AB334" s="4"/>
      <c r="AC334" s="41"/>
      <c r="AD334" s="150">
        <f>[2]Plan1!$A434</f>
        <v>49675</v>
      </c>
      <c r="AE334" s="32" t="str">
        <f>[2]Plan1!$C434</f>
        <v>Confraternização Universal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3"/>
      <c r="BB334" s="1"/>
      <c r="BC334" s="1"/>
      <c r="BD334" s="1"/>
      <c r="BE334" s="1"/>
      <c r="BF334" s="1"/>
      <c r="BG334" s="1"/>
      <c r="BH334" s="1"/>
      <c r="BI334" s="1"/>
      <c r="BJ334" s="1"/>
      <c r="BK334" s="4"/>
      <c r="BL334" s="1"/>
      <c r="BM334" s="1"/>
      <c r="BN334" s="1"/>
      <c r="BO334" s="1"/>
      <c r="BP334" s="1"/>
      <c r="BQ334" s="1"/>
    </row>
    <row r="335" spans="1:69" x14ac:dyDescent="0.15">
      <c r="A335" s="138">
        <f t="shared" si="162"/>
        <v>43986</v>
      </c>
      <c r="B335" s="148">
        <f t="shared" si="151"/>
        <v>1048.57695691</v>
      </c>
      <c r="C335" s="139">
        <f t="shared" si="163"/>
        <v>1000</v>
      </c>
      <c r="D335" s="140">
        <f t="shared" si="164"/>
        <v>5331.91</v>
      </c>
      <c r="E335" s="124">
        <f>IF(K335=1,VLOOKUP(A334,[1]Plan1!$BO$80:$BQ$314,3),E334)</f>
        <v>5311.65</v>
      </c>
      <c r="F335" s="141">
        <f t="shared" si="165"/>
        <v>43967</v>
      </c>
      <c r="G335" s="142">
        <f t="shared" si="152"/>
        <v>-3.7997640620340833E-3</v>
      </c>
      <c r="H335" s="141">
        <f t="shared" si="166"/>
        <v>43997</v>
      </c>
      <c r="I335" s="141">
        <f t="shared" si="153"/>
        <v>43997</v>
      </c>
      <c r="J335" s="125">
        <f t="shared" si="167"/>
        <v>20</v>
      </c>
      <c r="K335" s="125">
        <f t="shared" si="149"/>
        <v>14</v>
      </c>
      <c r="L335" s="139">
        <f t="shared" si="154"/>
        <v>0.99733864000000005</v>
      </c>
      <c r="M335" s="143">
        <f t="shared" si="150"/>
        <v>0.99690005000000004</v>
      </c>
      <c r="N335" s="143">
        <f t="shared" si="146"/>
        <v>1.0211270320478738</v>
      </c>
      <c r="O335" s="139">
        <f t="shared" si="148"/>
        <v>1.0184094400000001</v>
      </c>
      <c r="P335" s="139">
        <f t="shared" si="155"/>
        <v>1018.40944</v>
      </c>
      <c r="Q335" s="144">
        <f t="shared" si="156"/>
        <v>0</v>
      </c>
      <c r="R335" s="145">
        <f t="shared" si="157"/>
        <v>0</v>
      </c>
      <c r="S335" s="139">
        <f t="shared" si="158"/>
        <v>0</v>
      </c>
      <c r="T335" s="146">
        <f t="shared" si="168"/>
        <v>3.5999999999999997E-2</v>
      </c>
      <c r="U335" s="144">
        <f t="shared" si="147"/>
        <v>208</v>
      </c>
      <c r="V335" s="144">
        <v>252</v>
      </c>
      <c r="W335" s="143">
        <f t="shared" si="159"/>
        <v>1.0296221889999999</v>
      </c>
      <c r="X335" s="139">
        <f t="shared" si="160"/>
        <v>30.16751691</v>
      </c>
      <c r="Y335" s="124">
        <f t="shared" si="161"/>
        <v>0</v>
      </c>
      <c r="Z335" s="147" t="s">
        <v>64</v>
      </c>
      <c r="AA335" s="141">
        <f t="shared" si="169"/>
        <v>44392</v>
      </c>
      <c r="AB335" s="4"/>
      <c r="AC335" s="41"/>
      <c r="AD335" s="150">
        <f>[2]Plan1!$A435</f>
        <v>49730</v>
      </c>
      <c r="AE335" s="32" t="str">
        <f>[2]Plan1!$C435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3"/>
      <c r="BB335" s="1"/>
      <c r="BC335" s="1"/>
      <c r="BD335" s="1"/>
      <c r="BE335" s="1"/>
      <c r="BF335" s="1"/>
      <c r="BG335" s="1"/>
      <c r="BH335" s="1"/>
      <c r="BI335" s="1"/>
      <c r="BJ335" s="1"/>
      <c r="BK335" s="4"/>
      <c r="BL335" s="1"/>
      <c r="BM335" s="1"/>
      <c r="BN335" s="1"/>
      <c r="BO335" s="1"/>
      <c r="BP335" s="1"/>
      <c r="BQ335" s="1"/>
    </row>
    <row r="336" spans="1:69" x14ac:dyDescent="0.15">
      <c r="A336" s="138">
        <f t="shared" si="162"/>
        <v>43987</v>
      </c>
      <c r="B336" s="148">
        <f t="shared" si="151"/>
        <v>1048.5245306300001</v>
      </c>
      <c r="C336" s="139">
        <f t="shared" si="163"/>
        <v>1000</v>
      </c>
      <c r="D336" s="140">
        <f t="shared" si="164"/>
        <v>5331.91</v>
      </c>
      <c r="E336" s="124">
        <f>IF(K336=1,VLOOKUP(A335,[1]Plan1!$BO$80:$BQ$314,3),E335)</f>
        <v>5311.65</v>
      </c>
      <c r="F336" s="141">
        <f t="shared" si="165"/>
        <v>43967</v>
      </c>
      <c r="G336" s="142">
        <f t="shared" si="152"/>
        <v>-3.7997640620340833E-3</v>
      </c>
      <c r="H336" s="141">
        <f t="shared" si="166"/>
        <v>43997</v>
      </c>
      <c r="I336" s="141">
        <f t="shared" si="153"/>
        <v>43997</v>
      </c>
      <c r="J336" s="125">
        <f t="shared" si="167"/>
        <v>20</v>
      </c>
      <c r="K336" s="125">
        <f t="shared" si="149"/>
        <v>15</v>
      </c>
      <c r="L336" s="139">
        <f t="shared" si="154"/>
        <v>0.99714882000000005</v>
      </c>
      <c r="M336" s="143">
        <f t="shared" si="150"/>
        <v>0.99690005000000004</v>
      </c>
      <c r="N336" s="143">
        <f t="shared" si="146"/>
        <v>1.0211270320478738</v>
      </c>
      <c r="O336" s="139">
        <f t="shared" si="148"/>
        <v>1.0182156099999999</v>
      </c>
      <c r="P336" s="139">
        <f t="shared" si="155"/>
        <v>1018.21561</v>
      </c>
      <c r="Q336" s="144">
        <f t="shared" si="156"/>
        <v>0</v>
      </c>
      <c r="R336" s="145">
        <f t="shared" si="157"/>
        <v>0</v>
      </c>
      <c r="S336" s="139">
        <f t="shared" si="158"/>
        <v>0</v>
      </c>
      <c r="T336" s="146">
        <f t="shared" si="168"/>
        <v>3.5999999999999997E-2</v>
      </c>
      <c r="U336" s="144">
        <f t="shared" si="147"/>
        <v>209</v>
      </c>
      <c r="V336" s="144">
        <v>252</v>
      </c>
      <c r="W336" s="143">
        <f t="shared" si="159"/>
        <v>1.0297667020000001</v>
      </c>
      <c r="X336" s="139">
        <f t="shared" si="160"/>
        <v>30.308920629999999</v>
      </c>
      <c r="Y336" s="124">
        <f t="shared" si="161"/>
        <v>0</v>
      </c>
      <c r="Z336" s="147" t="s">
        <v>64</v>
      </c>
      <c r="AA336" s="141">
        <f t="shared" si="169"/>
        <v>44392</v>
      </c>
      <c r="AB336" s="4"/>
      <c r="AC336" s="41"/>
      <c r="AD336" s="150">
        <f>[2]Plan1!$A436</f>
        <v>49731</v>
      </c>
      <c r="AE336" s="32" t="str">
        <f>[2]Plan1!$C436</f>
        <v>Carnaval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3"/>
      <c r="BB336" s="1"/>
      <c r="BC336" s="1"/>
      <c r="BD336" s="1"/>
      <c r="BE336" s="1"/>
      <c r="BF336" s="1"/>
      <c r="BG336" s="1"/>
      <c r="BH336" s="1"/>
      <c r="BI336" s="1"/>
      <c r="BJ336" s="1"/>
      <c r="BK336" s="4"/>
      <c r="BL336" s="1"/>
      <c r="BM336" s="1"/>
      <c r="BN336" s="1"/>
      <c r="BO336" s="1"/>
      <c r="BP336" s="1"/>
      <c r="BQ336" s="1"/>
    </row>
    <row r="337" spans="1:69" x14ac:dyDescent="0.15">
      <c r="A337" s="138">
        <f t="shared" si="162"/>
        <v>43988</v>
      </c>
      <c r="B337" s="148">
        <f t="shared" si="151"/>
        <v>1048.4721006099999</v>
      </c>
      <c r="C337" s="139">
        <f t="shared" si="163"/>
        <v>1000</v>
      </c>
      <c r="D337" s="140">
        <f t="shared" si="164"/>
        <v>5331.91</v>
      </c>
      <c r="E337" s="124">
        <f>IF(K337=1,VLOOKUP(A336,[1]Plan1!$BO$80:$BQ$314,3),E336)</f>
        <v>5311.65</v>
      </c>
      <c r="F337" s="141">
        <f t="shared" si="165"/>
        <v>43967</v>
      </c>
      <c r="G337" s="142">
        <f t="shared" si="152"/>
        <v>-3.7997640620340833E-3</v>
      </c>
      <c r="H337" s="141">
        <f t="shared" si="166"/>
        <v>43997</v>
      </c>
      <c r="I337" s="141">
        <f t="shared" si="153"/>
        <v>43997</v>
      </c>
      <c r="J337" s="125">
        <f t="shared" si="167"/>
        <v>20</v>
      </c>
      <c r="K337" s="125">
        <f t="shared" si="149"/>
        <v>16</v>
      </c>
      <c r="L337" s="139">
        <f t="shared" si="154"/>
        <v>0.99695902999999997</v>
      </c>
      <c r="M337" s="143">
        <f t="shared" si="150"/>
        <v>0.99690005000000004</v>
      </c>
      <c r="N337" s="143">
        <f t="shared" si="146"/>
        <v>1.0211270320478738</v>
      </c>
      <c r="O337" s="139">
        <f t="shared" si="148"/>
        <v>1.01802181</v>
      </c>
      <c r="P337" s="139">
        <f t="shared" si="155"/>
        <v>1018.02181</v>
      </c>
      <c r="Q337" s="144">
        <f t="shared" si="156"/>
        <v>0</v>
      </c>
      <c r="R337" s="145">
        <f t="shared" si="157"/>
        <v>0</v>
      </c>
      <c r="S337" s="139">
        <f t="shared" si="158"/>
        <v>0</v>
      </c>
      <c r="T337" s="146">
        <f t="shared" si="168"/>
        <v>3.5999999999999997E-2</v>
      </c>
      <c r="U337" s="144">
        <f t="shared" si="147"/>
        <v>210</v>
      </c>
      <c r="V337" s="144">
        <v>252</v>
      </c>
      <c r="W337" s="143">
        <f t="shared" si="159"/>
        <v>1.029911236</v>
      </c>
      <c r="X337" s="139">
        <f t="shared" si="160"/>
        <v>30.45029061</v>
      </c>
      <c r="Y337" s="124">
        <f t="shared" si="161"/>
        <v>0</v>
      </c>
      <c r="Z337" s="147" t="s">
        <v>64</v>
      </c>
      <c r="AA337" s="141">
        <f t="shared" si="169"/>
        <v>44392</v>
      </c>
      <c r="AB337" s="4"/>
      <c r="AC337" s="41"/>
      <c r="AD337" s="150">
        <f>[2]Plan1!$A437</f>
        <v>49776</v>
      </c>
      <c r="AE337" s="32" t="str">
        <f>[2]Plan1!$C437</f>
        <v>Paixão de Cristo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3"/>
      <c r="BB337" s="1"/>
      <c r="BC337" s="1"/>
      <c r="BD337" s="1"/>
      <c r="BE337" s="1"/>
      <c r="BF337" s="1"/>
      <c r="BG337" s="1"/>
      <c r="BH337" s="1"/>
      <c r="BI337" s="1"/>
      <c r="BJ337" s="1"/>
      <c r="BK337" s="4"/>
      <c r="BL337" s="1"/>
      <c r="BM337" s="1"/>
      <c r="BN337" s="1"/>
      <c r="BO337" s="1"/>
      <c r="BP337" s="1"/>
      <c r="BQ337" s="1"/>
    </row>
    <row r="338" spans="1:69" x14ac:dyDescent="0.15">
      <c r="A338" s="138">
        <f t="shared" si="162"/>
        <v>43989</v>
      </c>
      <c r="B338" s="148">
        <f t="shared" si="151"/>
        <v>1048.4721006099999</v>
      </c>
      <c r="C338" s="139">
        <f t="shared" si="163"/>
        <v>1000</v>
      </c>
      <c r="D338" s="140">
        <f t="shared" si="164"/>
        <v>5331.91</v>
      </c>
      <c r="E338" s="124">
        <f>IF(K338=1,VLOOKUP(A337,[1]Plan1!$BO$80:$BQ$314,3),E337)</f>
        <v>5311.65</v>
      </c>
      <c r="F338" s="141">
        <f t="shared" si="165"/>
        <v>43967</v>
      </c>
      <c r="G338" s="142">
        <f t="shared" si="152"/>
        <v>-3.7997640620340833E-3</v>
      </c>
      <c r="H338" s="141">
        <f t="shared" si="166"/>
        <v>43997</v>
      </c>
      <c r="I338" s="141">
        <f t="shared" si="153"/>
        <v>43997</v>
      </c>
      <c r="J338" s="125">
        <f t="shared" si="167"/>
        <v>20</v>
      </c>
      <c r="K338" s="125">
        <f t="shared" si="149"/>
        <v>16</v>
      </c>
      <c r="L338" s="139">
        <f t="shared" si="154"/>
        <v>0.99695902999999997</v>
      </c>
      <c r="M338" s="143">
        <f t="shared" si="150"/>
        <v>0.99690005000000004</v>
      </c>
      <c r="N338" s="143">
        <f t="shared" si="146"/>
        <v>1.0211270320478738</v>
      </c>
      <c r="O338" s="139">
        <f t="shared" si="148"/>
        <v>1.01802181</v>
      </c>
      <c r="P338" s="139">
        <f t="shared" si="155"/>
        <v>1018.02181</v>
      </c>
      <c r="Q338" s="144">
        <f t="shared" si="156"/>
        <v>0</v>
      </c>
      <c r="R338" s="145">
        <f t="shared" si="157"/>
        <v>0</v>
      </c>
      <c r="S338" s="139">
        <f t="shared" si="158"/>
        <v>0</v>
      </c>
      <c r="T338" s="146">
        <f t="shared" si="168"/>
        <v>3.5999999999999997E-2</v>
      </c>
      <c r="U338" s="144">
        <f t="shared" si="147"/>
        <v>210</v>
      </c>
      <c r="V338" s="144">
        <v>252</v>
      </c>
      <c r="W338" s="143">
        <f t="shared" si="159"/>
        <v>1.029911236</v>
      </c>
      <c r="X338" s="139">
        <f t="shared" si="160"/>
        <v>30.45029061</v>
      </c>
      <c r="Y338" s="124">
        <f t="shared" si="161"/>
        <v>0</v>
      </c>
      <c r="Z338" s="147" t="s">
        <v>64</v>
      </c>
      <c r="AA338" s="141">
        <f t="shared" si="169"/>
        <v>44392</v>
      </c>
      <c r="AB338" s="4"/>
      <c r="AC338" s="41"/>
      <c r="AD338" s="150">
        <f>[2]Plan1!$A438</f>
        <v>49786</v>
      </c>
      <c r="AE338" s="32" t="str">
        <f>[2]Plan1!$C438</f>
        <v>Tiradentes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3"/>
      <c r="BB338" s="1"/>
      <c r="BC338" s="1"/>
      <c r="BD338" s="1"/>
      <c r="BE338" s="1"/>
      <c r="BF338" s="1"/>
      <c r="BG338" s="1"/>
      <c r="BH338" s="1"/>
      <c r="BI338" s="1"/>
      <c r="BJ338" s="1"/>
      <c r="BK338" s="4"/>
      <c r="BL338" s="1"/>
      <c r="BM338" s="1"/>
      <c r="BN338" s="1"/>
      <c r="BO338" s="1"/>
      <c r="BP338" s="1"/>
      <c r="BQ338" s="1"/>
    </row>
    <row r="339" spans="1:69" x14ac:dyDescent="0.15">
      <c r="A339" s="138">
        <f t="shared" si="162"/>
        <v>43990</v>
      </c>
      <c r="B339" s="148">
        <f t="shared" si="151"/>
        <v>1048.4721006099999</v>
      </c>
      <c r="C339" s="139">
        <f t="shared" si="163"/>
        <v>1000</v>
      </c>
      <c r="D339" s="140">
        <f t="shared" si="164"/>
        <v>5331.91</v>
      </c>
      <c r="E339" s="124">
        <f>IF(K339=1,VLOOKUP(A338,[1]Plan1!$BO$80:$BQ$314,3),E338)</f>
        <v>5311.65</v>
      </c>
      <c r="F339" s="141">
        <f t="shared" si="165"/>
        <v>43967</v>
      </c>
      <c r="G339" s="142">
        <f t="shared" si="152"/>
        <v>-3.7997640620340833E-3</v>
      </c>
      <c r="H339" s="141">
        <f t="shared" si="166"/>
        <v>43997</v>
      </c>
      <c r="I339" s="141">
        <f t="shared" si="153"/>
        <v>43997</v>
      </c>
      <c r="J339" s="125">
        <f t="shared" si="167"/>
        <v>20</v>
      </c>
      <c r="K339" s="125">
        <f t="shared" si="149"/>
        <v>16</v>
      </c>
      <c r="L339" s="139">
        <f t="shared" si="154"/>
        <v>0.99695902999999997</v>
      </c>
      <c r="M339" s="143">
        <f t="shared" si="150"/>
        <v>0.99690005000000004</v>
      </c>
      <c r="N339" s="143">
        <f t="shared" si="146"/>
        <v>1.0211270320478738</v>
      </c>
      <c r="O339" s="139">
        <f t="shared" si="148"/>
        <v>1.01802181</v>
      </c>
      <c r="P339" s="139">
        <f t="shared" si="155"/>
        <v>1018.02181</v>
      </c>
      <c r="Q339" s="144">
        <f t="shared" si="156"/>
        <v>0</v>
      </c>
      <c r="R339" s="145">
        <f t="shared" si="157"/>
        <v>0</v>
      </c>
      <c r="S339" s="139">
        <f t="shared" si="158"/>
        <v>0</v>
      </c>
      <c r="T339" s="146">
        <f t="shared" si="168"/>
        <v>3.5999999999999997E-2</v>
      </c>
      <c r="U339" s="144">
        <f t="shared" si="147"/>
        <v>210</v>
      </c>
      <c r="V339" s="144">
        <v>252</v>
      </c>
      <c r="W339" s="143">
        <f t="shared" si="159"/>
        <v>1.029911236</v>
      </c>
      <c r="X339" s="139">
        <f t="shared" si="160"/>
        <v>30.45029061</v>
      </c>
      <c r="Y339" s="124">
        <f t="shared" si="161"/>
        <v>0</v>
      </c>
      <c r="Z339" s="147" t="s">
        <v>64</v>
      </c>
      <c r="AA339" s="141">
        <f t="shared" si="169"/>
        <v>44392</v>
      </c>
      <c r="AB339" s="4"/>
      <c r="AC339" s="41"/>
      <c r="AD339" s="150">
        <f>[2]Plan1!$A439</f>
        <v>49796</v>
      </c>
      <c r="AE339" s="32" t="str">
        <f>[2]Plan1!$C439</f>
        <v>Dia do Trabalho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3"/>
      <c r="BB339" s="1"/>
      <c r="BC339" s="1"/>
      <c r="BD339" s="1"/>
      <c r="BE339" s="1"/>
      <c r="BF339" s="1"/>
      <c r="BG339" s="1"/>
      <c r="BH339" s="1"/>
      <c r="BI339" s="1"/>
      <c r="BJ339" s="1"/>
      <c r="BK339" s="4"/>
      <c r="BL339" s="1"/>
      <c r="BM339" s="1"/>
      <c r="BN339" s="1"/>
      <c r="BO339" s="1"/>
      <c r="BP339" s="1"/>
      <c r="BQ339" s="1"/>
    </row>
    <row r="340" spans="1:69" x14ac:dyDescent="0.15">
      <c r="A340" s="138">
        <f t="shared" si="162"/>
        <v>43991</v>
      </c>
      <c r="B340" s="148">
        <f t="shared" si="151"/>
        <v>1048.4196658200001</v>
      </c>
      <c r="C340" s="139">
        <f t="shared" si="163"/>
        <v>1000</v>
      </c>
      <c r="D340" s="140">
        <f t="shared" si="164"/>
        <v>5331.91</v>
      </c>
      <c r="E340" s="124">
        <f>IF(K340=1,VLOOKUP(A339,[1]Plan1!$BO$80:$BQ$314,3),E339)</f>
        <v>5311.65</v>
      </c>
      <c r="F340" s="141">
        <f t="shared" si="165"/>
        <v>43967</v>
      </c>
      <c r="G340" s="142">
        <f t="shared" si="152"/>
        <v>-3.7997640620340833E-3</v>
      </c>
      <c r="H340" s="141">
        <f t="shared" si="166"/>
        <v>43997</v>
      </c>
      <c r="I340" s="141">
        <f t="shared" si="153"/>
        <v>43997</v>
      </c>
      <c r="J340" s="125">
        <f t="shared" si="167"/>
        <v>20</v>
      </c>
      <c r="K340" s="125">
        <f t="shared" si="149"/>
        <v>17</v>
      </c>
      <c r="L340" s="139">
        <f t="shared" si="154"/>
        <v>0.99676927000000004</v>
      </c>
      <c r="M340" s="143">
        <f t="shared" si="150"/>
        <v>0.99690005000000004</v>
      </c>
      <c r="N340" s="143">
        <f t="shared" si="146"/>
        <v>1.0211270320478738</v>
      </c>
      <c r="O340" s="139">
        <f t="shared" si="148"/>
        <v>1.0178280399999999</v>
      </c>
      <c r="P340" s="139">
        <f t="shared" si="155"/>
        <v>1017.82804</v>
      </c>
      <c r="Q340" s="144">
        <f t="shared" si="156"/>
        <v>0</v>
      </c>
      <c r="R340" s="145">
        <f t="shared" si="157"/>
        <v>0</v>
      </c>
      <c r="S340" s="139">
        <f t="shared" si="158"/>
        <v>0</v>
      </c>
      <c r="T340" s="146">
        <f t="shared" si="168"/>
        <v>3.5999999999999997E-2</v>
      </c>
      <c r="U340" s="144">
        <f t="shared" si="147"/>
        <v>211</v>
      </c>
      <c r="V340" s="144">
        <v>252</v>
      </c>
      <c r="W340" s="143">
        <f t="shared" si="159"/>
        <v>1.03005579</v>
      </c>
      <c r="X340" s="139">
        <f t="shared" si="160"/>
        <v>30.591625820000001</v>
      </c>
      <c r="Y340" s="124">
        <f t="shared" si="161"/>
        <v>0</v>
      </c>
      <c r="Z340" s="147" t="s">
        <v>64</v>
      </c>
      <c r="AA340" s="141">
        <f t="shared" si="169"/>
        <v>44392</v>
      </c>
      <c r="AB340" s="4"/>
      <c r="AC340" s="41"/>
      <c r="AD340" s="150">
        <f>[2]Plan1!$A440</f>
        <v>49838</v>
      </c>
      <c r="AE340" s="32" t="str">
        <f>[2]Plan1!$C440</f>
        <v>Corpus Christi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3"/>
      <c r="BB340" s="1"/>
      <c r="BC340" s="1"/>
      <c r="BD340" s="1"/>
      <c r="BE340" s="1"/>
      <c r="BF340" s="1"/>
      <c r="BG340" s="1"/>
      <c r="BH340" s="1"/>
      <c r="BI340" s="1"/>
      <c r="BJ340" s="1"/>
      <c r="BK340" s="4"/>
      <c r="BL340" s="1"/>
      <c r="BM340" s="1"/>
      <c r="BN340" s="1"/>
      <c r="BO340" s="1"/>
      <c r="BP340" s="1"/>
      <c r="BQ340" s="1"/>
    </row>
    <row r="341" spans="1:69" x14ac:dyDescent="0.15">
      <c r="A341" s="138">
        <f t="shared" si="162"/>
        <v>43992</v>
      </c>
      <c r="B341" s="148">
        <f t="shared" si="151"/>
        <v>1048.36724688</v>
      </c>
      <c r="C341" s="139">
        <f t="shared" si="163"/>
        <v>1000</v>
      </c>
      <c r="D341" s="140">
        <f t="shared" si="164"/>
        <v>5331.91</v>
      </c>
      <c r="E341" s="124">
        <f>IF(K341=1,VLOOKUP(A340,[1]Plan1!$BO$80:$BQ$314,3),E340)</f>
        <v>5311.65</v>
      </c>
      <c r="F341" s="141">
        <f t="shared" si="165"/>
        <v>43967</v>
      </c>
      <c r="G341" s="142">
        <f t="shared" si="152"/>
        <v>-3.7997640620340833E-3</v>
      </c>
      <c r="H341" s="141">
        <f t="shared" si="166"/>
        <v>43997</v>
      </c>
      <c r="I341" s="141">
        <f t="shared" si="153"/>
        <v>43997</v>
      </c>
      <c r="J341" s="125">
        <f t="shared" si="167"/>
        <v>20</v>
      </c>
      <c r="K341" s="125">
        <f t="shared" si="149"/>
        <v>18</v>
      </c>
      <c r="L341" s="139">
        <f t="shared" si="154"/>
        <v>0.99657956000000003</v>
      </c>
      <c r="M341" s="143">
        <f t="shared" si="150"/>
        <v>0.99690005000000004</v>
      </c>
      <c r="N341" s="143">
        <f t="shared" si="146"/>
        <v>1.0211270320478738</v>
      </c>
      <c r="O341" s="139">
        <f t="shared" si="148"/>
        <v>1.01763432</v>
      </c>
      <c r="P341" s="139">
        <f t="shared" si="155"/>
        <v>1017.63432</v>
      </c>
      <c r="Q341" s="144">
        <f t="shared" si="156"/>
        <v>0</v>
      </c>
      <c r="R341" s="145">
        <f t="shared" si="157"/>
        <v>0</v>
      </c>
      <c r="S341" s="139">
        <f t="shared" si="158"/>
        <v>0</v>
      </c>
      <c r="T341" s="146">
        <f t="shared" si="168"/>
        <v>3.5999999999999997E-2</v>
      </c>
      <c r="U341" s="144">
        <f t="shared" si="147"/>
        <v>212</v>
      </c>
      <c r="V341" s="144">
        <v>252</v>
      </c>
      <c r="W341" s="143">
        <f t="shared" si="159"/>
        <v>1.0302003639999999</v>
      </c>
      <c r="X341" s="139">
        <f t="shared" si="160"/>
        <v>30.732926880000001</v>
      </c>
      <c r="Y341" s="124">
        <f t="shared" si="161"/>
        <v>0</v>
      </c>
      <c r="Z341" s="147" t="s">
        <v>64</v>
      </c>
      <c r="AA341" s="141">
        <f t="shared" si="169"/>
        <v>44392</v>
      </c>
      <c r="AB341" s="4"/>
      <c r="AC341" s="41"/>
      <c r="AD341" s="150">
        <f>[2]Plan1!$A441</f>
        <v>49925</v>
      </c>
      <c r="AE341" s="32" t="str">
        <f>[2]Plan1!$C441</f>
        <v>Independência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3"/>
      <c r="BB341" s="1"/>
      <c r="BC341" s="1"/>
      <c r="BD341" s="1"/>
      <c r="BE341" s="1"/>
      <c r="BF341" s="1"/>
      <c r="BG341" s="1"/>
      <c r="BH341" s="1"/>
      <c r="BI341" s="1"/>
      <c r="BJ341" s="1"/>
      <c r="BK341" s="4"/>
      <c r="BL341" s="1"/>
      <c r="BM341" s="1"/>
      <c r="BN341" s="1"/>
      <c r="BO341" s="1"/>
      <c r="BP341" s="1"/>
      <c r="BQ341" s="1"/>
    </row>
    <row r="342" spans="1:69" x14ac:dyDescent="0.15">
      <c r="A342" s="138">
        <f t="shared" si="162"/>
        <v>43993</v>
      </c>
      <c r="B342" s="148">
        <f t="shared" si="151"/>
        <v>1048.3148334800001</v>
      </c>
      <c r="C342" s="139">
        <f t="shared" si="163"/>
        <v>1000</v>
      </c>
      <c r="D342" s="140">
        <f t="shared" si="164"/>
        <v>5331.91</v>
      </c>
      <c r="E342" s="124">
        <f>IF(K342=1,VLOOKUP(A341,[1]Plan1!$BO$80:$BQ$314,3),E341)</f>
        <v>5311.65</v>
      </c>
      <c r="F342" s="141">
        <f t="shared" si="165"/>
        <v>43967</v>
      </c>
      <c r="G342" s="142">
        <f t="shared" si="152"/>
        <v>-3.7997640620340833E-3</v>
      </c>
      <c r="H342" s="141">
        <f t="shared" si="166"/>
        <v>43997</v>
      </c>
      <c r="I342" s="141">
        <f t="shared" si="153"/>
        <v>43997</v>
      </c>
      <c r="J342" s="125">
        <f t="shared" si="167"/>
        <v>20</v>
      </c>
      <c r="K342" s="125">
        <f t="shared" si="149"/>
        <v>19</v>
      </c>
      <c r="L342" s="139">
        <f t="shared" si="154"/>
        <v>0.99638987999999995</v>
      </c>
      <c r="M342" s="143">
        <f t="shared" si="150"/>
        <v>0.99690005000000004</v>
      </c>
      <c r="N342" s="143">
        <f t="shared" si="146"/>
        <v>1.0211270320478738</v>
      </c>
      <c r="O342" s="139">
        <f t="shared" si="148"/>
        <v>1.01744064</v>
      </c>
      <c r="P342" s="139">
        <f t="shared" si="155"/>
        <v>1017.44064</v>
      </c>
      <c r="Q342" s="144">
        <f t="shared" si="156"/>
        <v>0</v>
      </c>
      <c r="R342" s="145">
        <f t="shared" si="157"/>
        <v>0</v>
      </c>
      <c r="S342" s="139">
        <f t="shared" si="158"/>
        <v>0</v>
      </c>
      <c r="T342" s="146">
        <f t="shared" si="168"/>
        <v>3.5999999999999997E-2</v>
      </c>
      <c r="U342" s="144">
        <f t="shared" si="147"/>
        <v>213</v>
      </c>
      <c r="V342" s="144">
        <v>252</v>
      </c>
      <c r="W342" s="143">
        <f t="shared" si="159"/>
        <v>1.0303449579999999</v>
      </c>
      <c r="X342" s="139">
        <f t="shared" si="160"/>
        <v>30.874193479999999</v>
      </c>
      <c r="Y342" s="124">
        <f t="shared" si="161"/>
        <v>0</v>
      </c>
      <c r="Z342" s="147" t="s">
        <v>64</v>
      </c>
      <c r="AA342" s="141">
        <f t="shared" si="169"/>
        <v>44392</v>
      </c>
      <c r="AB342" s="4"/>
      <c r="AC342" s="41"/>
      <c r="AD342" s="150">
        <f>[2]Plan1!$A442</f>
        <v>49960</v>
      </c>
      <c r="AE342" s="32" t="str">
        <f>[2]Plan1!$C442</f>
        <v>Nossa Sr.a Aparecida - Padroeira do Brasil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3"/>
      <c r="BB342" s="1"/>
      <c r="BC342" s="1"/>
      <c r="BD342" s="1"/>
      <c r="BE342" s="1"/>
      <c r="BF342" s="1"/>
      <c r="BG342" s="1"/>
      <c r="BH342" s="1"/>
      <c r="BI342" s="1"/>
      <c r="BJ342" s="1"/>
      <c r="BK342" s="4"/>
      <c r="BL342" s="1"/>
      <c r="BM342" s="1"/>
      <c r="BN342" s="1"/>
      <c r="BO342" s="1"/>
      <c r="BP342" s="1"/>
      <c r="BQ342" s="1"/>
    </row>
    <row r="343" spans="1:69" x14ac:dyDescent="0.15">
      <c r="A343" s="138">
        <f t="shared" si="162"/>
        <v>43994</v>
      </c>
      <c r="B343" s="148">
        <f t="shared" si="151"/>
        <v>1048.3148334800001</v>
      </c>
      <c r="C343" s="139">
        <f t="shared" si="163"/>
        <v>1000</v>
      </c>
      <c r="D343" s="140">
        <f t="shared" si="164"/>
        <v>5331.91</v>
      </c>
      <c r="E343" s="124">
        <f>IF(K343=1,VLOOKUP(A342,[1]Plan1!$BO$80:$BQ$314,3),E342)</f>
        <v>5311.65</v>
      </c>
      <c r="F343" s="141">
        <f t="shared" si="165"/>
        <v>43967</v>
      </c>
      <c r="G343" s="142">
        <f t="shared" si="152"/>
        <v>-3.7997640620340833E-3</v>
      </c>
      <c r="H343" s="141">
        <f t="shared" si="166"/>
        <v>43997</v>
      </c>
      <c r="I343" s="141">
        <f t="shared" si="153"/>
        <v>43997</v>
      </c>
      <c r="J343" s="125">
        <f t="shared" si="167"/>
        <v>20</v>
      </c>
      <c r="K343" s="125">
        <f t="shared" si="149"/>
        <v>19</v>
      </c>
      <c r="L343" s="139">
        <f t="shared" si="154"/>
        <v>0.99638987999999995</v>
      </c>
      <c r="M343" s="143">
        <f t="shared" si="150"/>
        <v>0.99690005000000004</v>
      </c>
      <c r="N343" s="143">
        <f t="shared" si="146"/>
        <v>1.0211270320478738</v>
      </c>
      <c r="O343" s="139">
        <f t="shared" si="148"/>
        <v>1.01744064</v>
      </c>
      <c r="P343" s="139">
        <f t="shared" si="155"/>
        <v>1017.44064</v>
      </c>
      <c r="Q343" s="144">
        <f t="shared" si="156"/>
        <v>0</v>
      </c>
      <c r="R343" s="145">
        <f t="shared" si="157"/>
        <v>0</v>
      </c>
      <c r="S343" s="139">
        <f t="shared" si="158"/>
        <v>0</v>
      </c>
      <c r="T343" s="146">
        <f t="shared" si="168"/>
        <v>3.5999999999999997E-2</v>
      </c>
      <c r="U343" s="144">
        <f t="shared" si="147"/>
        <v>213</v>
      </c>
      <c r="V343" s="144">
        <v>252</v>
      </c>
      <c r="W343" s="143">
        <f t="shared" si="159"/>
        <v>1.0303449579999999</v>
      </c>
      <c r="X343" s="139">
        <f t="shared" si="160"/>
        <v>30.874193479999999</v>
      </c>
      <c r="Y343" s="124">
        <f t="shared" si="161"/>
        <v>0</v>
      </c>
      <c r="Z343" s="147" t="s">
        <v>64</v>
      </c>
      <c r="AA343" s="141">
        <f t="shared" si="169"/>
        <v>44392</v>
      </c>
      <c r="AB343" s="4"/>
      <c r="AC343" s="41"/>
      <c r="AD343" s="150">
        <f>[2]Plan1!$A443</f>
        <v>49981</v>
      </c>
      <c r="AE343" s="32" t="str">
        <f>[2]Plan1!$C443</f>
        <v>Finados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3"/>
      <c r="BB343" s="1"/>
      <c r="BC343" s="1"/>
      <c r="BD343" s="1"/>
      <c r="BE343" s="1"/>
      <c r="BF343" s="1"/>
      <c r="BG343" s="1"/>
      <c r="BH343" s="1"/>
      <c r="BI343" s="1"/>
      <c r="BJ343" s="1"/>
      <c r="BK343" s="4"/>
      <c r="BL343" s="1"/>
      <c r="BM343" s="1"/>
      <c r="BN343" s="1"/>
      <c r="BO343" s="1"/>
      <c r="BP343" s="1"/>
      <c r="BQ343" s="1"/>
    </row>
    <row r="344" spans="1:69" x14ac:dyDescent="0.15">
      <c r="A344" s="138">
        <f t="shared" si="162"/>
        <v>43995</v>
      </c>
      <c r="B344" s="148">
        <f t="shared" si="151"/>
        <v>1048.26240605</v>
      </c>
      <c r="C344" s="139">
        <f t="shared" si="163"/>
        <v>1000</v>
      </c>
      <c r="D344" s="140">
        <f t="shared" si="164"/>
        <v>5331.91</v>
      </c>
      <c r="E344" s="124">
        <f>IF(K344=1,VLOOKUP(A343,[1]Plan1!$BO$80:$BQ$314,3),E343)</f>
        <v>5311.65</v>
      </c>
      <c r="F344" s="141">
        <f t="shared" si="165"/>
        <v>43967</v>
      </c>
      <c r="G344" s="142">
        <f t="shared" si="152"/>
        <v>-3.7997640620340833E-3</v>
      </c>
      <c r="H344" s="141">
        <f t="shared" si="166"/>
        <v>43997</v>
      </c>
      <c r="I344" s="141">
        <f t="shared" si="153"/>
        <v>43997</v>
      </c>
      <c r="J344" s="125">
        <f t="shared" si="167"/>
        <v>20</v>
      </c>
      <c r="K344" s="125">
        <f t="shared" si="149"/>
        <v>20</v>
      </c>
      <c r="L344" s="139">
        <f t="shared" si="154"/>
        <v>0.99620023000000002</v>
      </c>
      <c r="M344" s="143">
        <f t="shared" si="150"/>
        <v>0.99690005000000004</v>
      </c>
      <c r="N344" s="143">
        <f t="shared" si="146"/>
        <v>1.0211270320478738</v>
      </c>
      <c r="O344" s="139">
        <f t="shared" si="148"/>
        <v>1.0172469799999999</v>
      </c>
      <c r="P344" s="139">
        <f t="shared" si="155"/>
        <v>1017.24698</v>
      </c>
      <c r="Q344" s="144">
        <f t="shared" si="156"/>
        <v>0</v>
      </c>
      <c r="R344" s="145">
        <f t="shared" si="157"/>
        <v>0</v>
      </c>
      <c r="S344" s="139">
        <f t="shared" si="158"/>
        <v>0</v>
      </c>
      <c r="T344" s="146">
        <f t="shared" si="168"/>
        <v>3.5999999999999997E-2</v>
      </c>
      <c r="U344" s="144">
        <f t="shared" si="147"/>
        <v>214</v>
      </c>
      <c r="V344" s="144">
        <v>252</v>
      </c>
      <c r="W344" s="143">
        <f t="shared" si="159"/>
        <v>1.0304895730000001</v>
      </c>
      <c r="X344" s="139">
        <f t="shared" si="160"/>
        <v>31.015426049999999</v>
      </c>
      <c r="Y344" s="124">
        <f t="shared" si="161"/>
        <v>0</v>
      </c>
      <c r="Z344" s="147" t="s">
        <v>64</v>
      </c>
      <c r="AA344" s="141">
        <f t="shared" si="169"/>
        <v>44392</v>
      </c>
      <c r="AB344" s="4"/>
      <c r="AC344" s="41"/>
      <c r="AD344" s="150">
        <f>[2]Plan1!$A444</f>
        <v>49994</v>
      </c>
      <c r="AE344" s="32" t="str">
        <f>[2]Plan1!$C444</f>
        <v>Proclamação da República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3"/>
      <c r="BB344" s="1"/>
      <c r="BC344" s="1"/>
      <c r="BD344" s="1"/>
      <c r="BE344" s="1"/>
      <c r="BF344" s="1"/>
      <c r="BG344" s="1"/>
      <c r="BH344" s="1"/>
      <c r="BI344" s="1"/>
      <c r="BJ344" s="1"/>
      <c r="BK344" s="4"/>
      <c r="BL344" s="1"/>
      <c r="BM344" s="1"/>
      <c r="BN344" s="1"/>
      <c r="BO344" s="1"/>
      <c r="BP344" s="1"/>
      <c r="BQ344" s="1"/>
    </row>
    <row r="345" spans="1:69" x14ac:dyDescent="0.15">
      <c r="A345" s="138">
        <f t="shared" si="162"/>
        <v>43996</v>
      </c>
      <c r="B345" s="148">
        <f t="shared" si="151"/>
        <v>1048.26240605</v>
      </c>
      <c r="C345" s="139">
        <f t="shared" si="163"/>
        <v>1000</v>
      </c>
      <c r="D345" s="140">
        <f t="shared" si="164"/>
        <v>5331.91</v>
      </c>
      <c r="E345" s="124">
        <f>IF(K345=1,VLOOKUP(A344,[1]Plan1!$BO$80:$BQ$314,3),E344)</f>
        <v>5311.65</v>
      </c>
      <c r="F345" s="141">
        <f t="shared" si="165"/>
        <v>43967</v>
      </c>
      <c r="G345" s="142">
        <f t="shared" si="152"/>
        <v>-3.7997640620340833E-3</v>
      </c>
      <c r="H345" s="141">
        <f t="shared" si="166"/>
        <v>43997</v>
      </c>
      <c r="I345" s="141">
        <f t="shared" si="153"/>
        <v>43997</v>
      </c>
      <c r="J345" s="125">
        <f t="shared" si="167"/>
        <v>20</v>
      </c>
      <c r="K345" s="125">
        <f t="shared" si="149"/>
        <v>20</v>
      </c>
      <c r="L345" s="139">
        <f t="shared" si="154"/>
        <v>0.99620023000000002</v>
      </c>
      <c r="M345" s="143">
        <f t="shared" si="150"/>
        <v>0.99690005000000004</v>
      </c>
      <c r="N345" s="143">
        <f t="shared" si="146"/>
        <v>1.0211270320478738</v>
      </c>
      <c r="O345" s="139">
        <f t="shared" si="148"/>
        <v>1.0172469799999999</v>
      </c>
      <c r="P345" s="139">
        <f t="shared" si="155"/>
        <v>1017.24698</v>
      </c>
      <c r="Q345" s="144">
        <f t="shared" si="156"/>
        <v>0</v>
      </c>
      <c r="R345" s="145">
        <f t="shared" si="157"/>
        <v>0</v>
      </c>
      <c r="S345" s="139">
        <f t="shared" si="158"/>
        <v>0</v>
      </c>
      <c r="T345" s="146">
        <f t="shared" si="168"/>
        <v>3.5999999999999997E-2</v>
      </c>
      <c r="U345" s="144">
        <f t="shared" si="147"/>
        <v>214</v>
      </c>
      <c r="V345" s="144">
        <v>252</v>
      </c>
      <c r="W345" s="143">
        <f t="shared" si="159"/>
        <v>1.0304895730000001</v>
      </c>
      <c r="X345" s="139">
        <f t="shared" si="160"/>
        <v>31.015426049999999</v>
      </c>
      <c r="Y345" s="124">
        <f t="shared" si="161"/>
        <v>0</v>
      </c>
      <c r="Z345" s="147" t="s">
        <v>64</v>
      </c>
      <c r="AA345" s="141">
        <f t="shared" si="169"/>
        <v>44392</v>
      </c>
      <c r="AB345" s="4"/>
      <c r="AC345" s="41"/>
      <c r="AD345" s="150">
        <f>[2]Plan1!$A445</f>
        <v>49999</v>
      </c>
      <c r="AE345" s="32" t="str">
        <f>[2]Plan1!$C445</f>
        <v>Dia Nacional de Zumbi e da Consciência Negra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3"/>
      <c r="BB345" s="1"/>
      <c r="BC345" s="1"/>
      <c r="BD345" s="1"/>
      <c r="BE345" s="1"/>
      <c r="BF345" s="1"/>
      <c r="BG345" s="1"/>
      <c r="BH345" s="1"/>
      <c r="BI345" s="1"/>
      <c r="BJ345" s="1"/>
      <c r="BK345" s="4"/>
      <c r="BL345" s="1"/>
      <c r="BM345" s="1"/>
      <c r="BN345" s="1"/>
      <c r="BO345" s="1"/>
      <c r="BP345" s="1"/>
      <c r="BQ345" s="1"/>
    </row>
    <row r="346" spans="1:69" x14ac:dyDescent="0.15">
      <c r="A346" s="138">
        <f t="shared" si="162"/>
        <v>43997</v>
      </c>
      <c r="B346" s="148">
        <f t="shared" si="151"/>
        <v>1048.26240605</v>
      </c>
      <c r="C346" s="139">
        <f t="shared" si="163"/>
        <v>1000</v>
      </c>
      <c r="D346" s="140">
        <f t="shared" si="164"/>
        <v>5331.91</v>
      </c>
      <c r="E346" s="124">
        <f>IF(K346=1,VLOOKUP(A345,[1]Plan1!$BO$80:$BQ$314,3),E345)</f>
        <v>5311.65</v>
      </c>
      <c r="F346" s="141">
        <f t="shared" si="165"/>
        <v>43967</v>
      </c>
      <c r="G346" s="142">
        <f t="shared" si="152"/>
        <v>-3.7997640620340833E-3</v>
      </c>
      <c r="H346" s="141">
        <f t="shared" si="166"/>
        <v>44027</v>
      </c>
      <c r="I346" s="141">
        <f t="shared" si="153"/>
        <v>43997</v>
      </c>
      <c r="J346" s="125">
        <f t="shared" si="167"/>
        <v>20</v>
      </c>
      <c r="K346" s="125">
        <f t="shared" si="149"/>
        <v>20</v>
      </c>
      <c r="L346" s="139">
        <f t="shared" si="154"/>
        <v>0.99620023000000002</v>
      </c>
      <c r="M346" s="143">
        <f t="shared" si="150"/>
        <v>0.99690005000000004</v>
      </c>
      <c r="N346" s="143">
        <f t="shared" si="146"/>
        <v>1.0211270320478738</v>
      </c>
      <c r="O346" s="139">
        <f t="shared" si="148"/>
        <v>1.0172469799999999</v>
      </c>
      <c r="P346" s="139">
        <f t="shared" si="155"/>
        <v>1017.24698</v>
      </c>
      <c r="Q346" s="144">
        <f t="shared" si="156"/>
        <v>0</v>
      </c>
      <c r="R346" s="145">
        <f t="shared" si="157"/>
        <v>0</v>
      </c>
      <c r="S346" s="139">
        <f t="shared" si="158"/>
        <v>0</v>
      </c>
      <c r="T346" s="146">
        <f t="shared" si="168"/>
        <v>3.5999999999999997E-2</v>
      </c>
      <c r="U346" s="144">
        <f t="shared" si="147"/>
        <v>214</v>
      </c>
      <c r="V346" s="144">
        <v>252</v>
      </c>
      <c r="W346" s="143">
        <f t="shared" si="159"/>
        <v>1.0304895730000001</v>
      </c>
      <c r="X346" s="139">
        <f t="shared" si="160"/>
        <v>31.015426049999999</v>
      </c>
      <c r="Y346" s="124">
        <f t="shared" si="161"/>
        <v>0</v>
      </c>
      <c r="Z346" s="147" t="s">
        <v>64</v>
      </c>
      <c r="AA346" s="141">
        <f t="shared" si="169"/>
        <v>44392</v>
      </c>
      <c r="AB346" s="4"/>
      <c r="AC346" s="41"/>
      <c r="AD346" s="150">
        <f>[2]Plan1!$A446</f>
        <v>50034</v>
      </c>
      <c r="AE346" s="32" t="str">
        <f>[2]Plan1!$C446</f>
        <v>Natal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3"/>
      <c r="BB346" s="1"/>
      <c r="BC346" s="1"/>
      <c r="BD346" s="1"/>
      <c r="BE346" s="1"/>
      <c r="BF346" s="1"/>
      <c r="BG346" s="1"/>
      <c r="BH346" s="1"/>
      <c r="BI346" s="1"/>
      <c r="BJ346" s="1"/>
      <c r="BK346" s="4"/>
      <c r="BL346" s="1"/>
      <c r="BM346" s="1"/>
      <c r="BN346" s="1"/>
      <c r="BO346" s="1"/>
      <c r="BP346" s="1"/>
      <c r="BQ346" s="1"/>
    </row>
    <row r="347" spans="1:69" x14ac:dyDescent="0.15">
      <c r="A347" s="138">
        <f t="shared" si="162"/>
        <v>43998</v>
      </c>
      <c r="B347" s="148">
        <f t="shared" si="151"/>
        <v>1048.5332735100001</v>
      </c>
      <c r="C347" s="139">
        <f t="shared" si="163"/>
        <v>1000</v>
      </c>
      <c r="D347" s="140">
        <f t="shared" si="164"/>
        <v>5311.65</v>
      </c>
      <c r="E347" s="124">
        <f>IF(K347=1,VLOOKUP(A346,[1]Plan1!$BO$80:$BQ$314,3),E346)</f>
        <v>5325.46</v>
      </c>
      <c r="F347" s="141">
        <f t="shared" si="165"/>
        <v>43998</v>
      </c>
      <c r="G347" s="142">
        <f t="shared" si="152"/>
        <v>2.5999454030292135E-3</v>
      </c>
      <c r="H347" s="141">
        <f t="shared" si="166"/>
        <v>44027</v>
      </c>
      <c r="I347" s="141">
        <f t="shared" si="153"/>
        <v>44027</v>
      </c>
      <c r="J347" s="125">
        <f t="shared" si="167"/>
        <v>22</v>
      </c>
      <c r="K347" s="125">
        <f t="shared" si="149"/>
        <v>1</v>
      </c>
      <c r="L347" s="139">
        <f t="shared" si="154"/>
        <v>1.0001180300000001</v>
      </c>
      <c r="M347" s="143">
        <f t="shared" si="150"/>
        <v>0.99620023000000002</v>
      </c>
      <c r="N347" s="143">
        <f t="shared" si="146"/>
        <v>1.0172469841853093</v>
      </c>
      <c r="O347" s="139">
        <f t="shared" si="148"/>
        <v>1.0173670399999999</v>
      </c>
      <c r="P347" s="139">
        <f t="shared" si="155"/>
        <v>1017.36704</v>
      </c>
      <c r="Q347" s="144">
        <f t="shared" si="156"/>
        <v>0</v>
      </c>
      <c r="R347" s="145">
        <f t="shared" si="157"/>
        <v>0</v>
      </c>
      <c r="S347" s="139">
        <f t="shared" si="158"/>
        <v>0</v>
      </c>
      <c r="T347" s="146">
        <f t="shared" si="168"/>
        <v>3.5999999999999997E-2</v>
      </c>
      <c r="U347" s="144">
        <f t="shared" si="147"/>
        <v>215</v>
      </c>
      <c r="V347" s="144">
        <v>252</v>
      </c>
      <c r="W347" s="143">
        <f t="shared" si="159"/>
        <v>1.0306342079999999</v>
      </c>
      <c r="X347" s="139">
        <f t="shared" si="160"/>
        <v>31.166233510000001</v>
      </c>
      <c r="Y347" s="124">
        <f t="shared" si="161"/>
        <v>0</v>
      </c>
      <c r="Z347" s="147" t="s">
        <v>64</v>
      </c>
      <c r="AA347" s="141">
        <f t="shared" si="169"/>
        <v>44392</v>
      </c>
      <c r="AB347" s="4"/>
      <c r="AC347" s="41"/>
      <c r="AD347" s="150">
        <f>[2]Plan1!$A447</f>
        <v>50041</v>
      </c>
      <c r="AE347" s="32" t="str">
        <f>[2]Plan1!$C447</f>
        <v>Confraternização Universal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3"/>
      <c r="BB347" s="1"/>
      <c r="BC347" s="1"/>
      <c r="BD347" s="1"/>
      <c r="BE347" s="1"/>
      <c r="BF347" s="1"/>
      <c r="BG347" s="1"/>
      <c r="BH347" s="1"/>
      <c r="BI347" s="1"/>
      <c r="BJ347" s="1"/>
      <c r="BK347" s="4"/>
      <c r="BL347" s="1"/>
      <c r="BM347" s="1"/>
      <c r="BN347" s="1"/>
      <c r="BO347" s="1"/>
      <c r="BP347" s="1"/>
      <c r="BQ347" s="1"/>
    </row>
    <row r="348" spans="1:69" x14ac:dyDescent="0.15">
      <c r="A348" s="138">
        <f t="shared" si="162"/>
        <v>43999</v>
      </c>
      <c r="B348" s="148">
        <f t="shared" si="151"/>
        <v>1048.80421768</v>
      </c>
      <c r="C348" s="139">
        <f t="shared" si="163"/>
        <v>1000</v>
      </c>
      <c r="D348" s="140">
        <f t="shared" si="164"/>
        <v>5311.65</v>
      </c>
      <c r="E348" s="124">
        <f>IF(K348=1,VLOOKUP(A347,[1]Plan1!$BO$80:$BQ$314,3),E347)</f>
        <v>5325.46</v>
      </c>
      <c r="F348" s="141">
        <f t="shared" si="165"/>
        <v>43998</v>
      </c>
      <c r="G348" s="142">
        <f t="shared" si="152"/>
        <v>2.5999454030292135E-3</v>
      </c>
      <c r="H348" s="141">
        <f t="shared" si="166"/>
        <v>44027</v>
      </c>
      <c r="I348" s="141">
        <f t="shared" si="153"/>
        <v>44027</v>
      </c>
      <c r="J348" s="125">
        <f t="shared" si="167"/>
        <v>22</v>
      </c>
      <c r="K348" s="125">
        <f t="shared" si="149"/>
        <v>2</v>
      </c>
      <c r="L348" s="139">
        <f t="shared" si="154"/>
        <v>1.0002360699999999</v>
      </c>
      <c r="M348" s="143">
        <f t="shared" si="150"/>
        <v>0.99620023000000002</v>
      </c>
      <c r="N348" s="143">
        <f t="shared" si="146"/>
        <v>1.0172469841853093</v>
      </c>
      <c r="O348" s="139">
        <f t="shared" si="148"/>
        <v>1.01748712</v>
      </c>
      <c r="P348" s="139">
        <f t="shared" si="155"/>
        <v>1017.48712</v>
      </c>
      <c r="Q348" s="144">
        <f t="shared" si="156"/>
        <v>0</v>
      </c>
      <c r="R348" s="145">
        <f t="shared" si="157"/>
        <v>0</v>
      </c>
      <c r="S348" s="139">
        <f t="shared" si="158"/>
        <v>0</v>
      </c>
      <c r="T348" s="146">
        <f t="shared" si="168"/>
        <v>3.5999999999999997E-2</v>
      </c>
      <c r="U348" s="144">
        <f t="shared" si="147"/>
        <v>216</v>
      </c>
      <c r="V348" s="144">
        <v>252</v>
      </c>
      <c r="W348" s="143">
        <f t="shared" si="159"/>
        <v>1.030778864</v>
      </c>
      <c r="X348" s="139">
        <f t="shared" si="160"/>
        <v>31.31709768</v>
      </c>
      <c r="Y348" s="124">
        <f t="shared" si="161"/>
        <v>0</v>
      </c>
      <c r="Z348" s="147" t="s">
        <v>64</v>
      </c>
      <c r="AA348" s="141">
        <f t="shared" si="169"/>
        <v>44392</v>
      </c>
      <c r="AB348" s="4"/>
      <c r="AC348" s="41"/>
      <c r="AD348" s="150">
        <f>[2]Plan1!$A448</f>
        <v>50087</v>
      </c>
      <c r="AE348" s="32" t="str">
        <f>[2]Plan1!$C448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3"/>
      <c r="BB348" s="1"/>
      <c r="BC348" s="1"/>
      <c r="BD348" s="1"/>
      <c r="BE348" s="1"/>
      <c r="BF348" s="1"/>
      <c r="BG348" s="1"/>
      <c r="BH348" s="1"/>
      <c r="BI348" s="1"/>
      <c r="BJ348" s="1"/>
      <c r="BK348" s="4"/>
      <c r="BL348" s="1"/>
      <c r="BM348" s="1"/>
      <c r="BN348" s="1"/>
      <c r="BO348" s="1"/>
      <c r="BP348" s="1"/>
      <c r="BQ348" s="1"/>
    </row>
    <row r="349" spans="1:69" x14ac:dyDescent="0.15">
      <c r="A349" s="138">
        <f t="shared" si="162"/>
        <v>44000</v>
      </c>
      <c r="B349" s="148">
        <f t="shared" si="151"/>
        <v>1049.0752468599999</v>
      </c>
      <c r="C349" s="139">
        <f t="shared" si="163"/>
        <v>1000</v>
      </c>
      <c r="D349" s="140">
        <f t="shared" si="164"/>
        <v>5311.65</v>
      </c>
      <c r="E349" s="124">
        <f>IF(K349=1,VLOOKUP(A348,[1]Plan1!$BO$80:$BQ$314,3),E348)</f>
        <v>5325.46</v>
      </c>
      <c r="F349" s="141">
        <f t="shared" si="165"/>
        <v>43998</v>
      </c>
      <c r="G349" s="142">
        <f t="shared" si="152"/>
        <v>2.5999454030292135E-3</v>
      </c>
      <c r="H349" s="141">
        <f t="shared" si="166"/>
        <v>44027</v>
      </c>
      <c r="I349" s="141">
        <f t="shared" si="153"/>
        <v>44027</v>
      </c>
      <c r="J349" s="125">
        <f t="shared" si="167"/>
        <v>22</v>
      </c>
      <c r="K349" s="125">
        <f t="shared" si="149"/>
        <v>3</v>
      </c>
      <c r="L349" s="139">
        <f t="shared" si="154"/>
        <v>1.00035414</v>
      </c>
      <c r="M349" s="143">
        <f t="shared" si="150"/>
        <v>0.99620023000000002</v>
      </c>
      <c r="N349" s="143">
        <f t="shared" si="146"/>
        <v>1.0172469841853093</v>
      </c>
      <c r="O349" s="139">
        <f t="shared" si="148"/>
        <v>1.0176072300000001</v>
      </c>
      <c r="P349" s="139">
        <f t="shared" si="155"/>
        <v>1017.60723</v>
      </c>
      <c r="Q349" s="144">
        <f t="shared" si="156"/>
        <v>0</v>
      </c>
      <c r="R349" s="145">
        <f t="shared" si="157"/>
        <v>0</v>
      </c>
      <c r="S349" s="139">
        <f t="shared" si="158"/>
        <v>0</v>
      </c>
      <c r="T349" s="146">
        <f t="shared" si="168"/>
        <v>3.5999999999999997E-2</v>
      </c>
      <c r="U349" s="144">
        <f t="shared" si="147"/>
        <v>217</v>
      </c>
      <c r="V349" s="144">
        <v>252</v>
      </c>
      <c r="W349" s="143">
        <f t="shared" si="159"/>
        <v>1.030923539</v>
      </c>
      <c r="X349" s="139">
        <f t="shared" si="160"/>
        <v>31.468016859999999</v>
      </c>
      <c r="Y349" s="124">
        <f t="shared" si="161"/>
        <v>0</v>
      </c>
      <c r="Z349" s="147" t="s">
        <v>64</v>
      </c>
      <c r="AA349" s="141">
        <f t="shared" si="169"/>
        <v>44392</v>
      </c>
      <c r="AB349" s="4"/>
      <c r="AC349" s="41"/>
      <c r="AD349" s="150">
        <f>[2]Plan1!$A449</f>
        <v>50088</v>
      </c>
      <c r="AE349" s="32" t="str">
        <f>[2]Plan1!$C449</f>
        <v>Carnaval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3"/>
      <c r="BB349" s="1"/>
      <c r="BC349" s="1"/>
      <c r="BD349" s="1"/>
      <c r="BE349" s="1"/>
      <c r="BF349" s="1"/>
      <c r="BG349" s="1"/>
      <c r="BH349" s="1"/>
      <c r="BI349" s="1"/>
      <c r="BJ349" s="1"/>
      <c r="BK349" s="4"/>
      <c r="BL349" s="1"/>
      <c r="BM349" s="1"/>
      <c r="BN349" s="1"/>
      <c r="BO349" s="1"/>
      <c r="BP349" s="1"/>
      <c r="BQ349" s="1"/>
    </row>
    <row r="350" spans="1:69" x14ac:dyDescent="0.15">
      <c r="A350" s="138">
        <f t="shared" si="162"/>
        <v>44001</v>
      </c>
      <c r="B350" s="148">
        <f t="shared" si="151"/>
        <v>1049.3463218500001</v>
      </c>
      <c r="C350" s="139">
        <f t="shared" si="163"/>
        <v>1000</v>
      </c>
      <c r="D350" s="140">
        <f t="shared" si="164"/>
        <v>5311.65</v>
      </c>
      <c r="E350" s="124">
        <f>IF(K350=1,VLOOKUP(A349,[1]Plan1!$BO$80:$BQ$314,3),E349)</f>
        <v>5325.46</v>
      </c>
      <c r="F350" s="141">
        <f t="shared" si="165"/>
        <v>43998</v>
      </c>
      <c r="G350" s="142">
        <f t="shared" si="152"/>
        <v>2.5999454030292135E-3</v>
      </c>
      <c r="H350" s="141">
        <f t="shared" si="166"/>
        <v>44027</v>
      </c>
      <c r="I350" s="141">
        <f t="shared" si="153"/>
        <v>44027</v>
      </c>
      <c r="J350" s="125">
        <f t="shared" si="167"/>
        <v>22</v>
      </c>
      <c r="K350" s="125">
        <f t="shared" si="149"/>
        <v>4</v>
      </c>
      <c r="L350" s="139">
        <f t="shared" si="154"/>
        <v>1.0004722100000001</v>
      </c>
      <c r="M350" s="143">
        <f t="shared" si="150"/>
        <v>0.99620023000000002</v>
      </c>
      <c r="N350" s="143">
        <f t="shared" si="146"/>
        <v>1.0172469841853093</v>
      </c>
      <c r="O350" s="139">
        <f t="shared" si="148"/>
        <v>1.01772733</v>
      </c>
      <c r="P350" s="139">
        <f t="shared" si="155"/>
        <v>1017.7273300000001</v>
      </c>
      <c r="Q350" s="144">
        <f t="shared" si="156"/>
        <v>0</v>
      </c>
      <c r="R350" s="145">
        <f t="shared" si="157"/>
        <v>0</v>
      </c>
      <c r="S350" s="139">
        <f t="shared" si="158"/>
        <v>0</v>
      </c>
      <c r="T350" s="146">
        <f t="shared" si="168"/>
        <v>3.5999999999999997E-2</v>
      </c>
      <c r="U350" s="144">
        <f t="shared" si="147"/>
        <v>218</v>
      </c>
      <c r="V350" s="144">
        <v>252</v>
      </c>
      <c r="W350" s="143">
        <f t="shared" si="159"/>
        <v>1.031068235</v>
      </c>
      <c r="X350" s="139">
        <f t="shared" si="160"/>
        <v>31.61899185</v>
      </c>
      <c r="Y350" s="124">
        <f t="shared" si="161"/>
        <v>0</v>
      </c>
      <c r="Z350" s="147" t="s">
        <v>64</v>
      </c>
      <c r="AA350" s="141">
        <f t="shared" si="169"/>
        <v>44392</v>
      </c>
      <c r="AB350" s="4"/>
      <c r="AC350" s="41"/>
      <c r="AD350" s="150">
        <f>[2]Plan1!$A450</f>
        <v>50133</v>
      </c>
      <c r="AE350" s="32" t="str">
        <f>[2]Plan1!$C450</f>
        <v>Paixão de Cristo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3"/>
      <c r="BB350" s="1"/>
      <c r="BC350" s="1"/>
      <c r="BD350" s="1"/>
      <c r="BE350" s="1"/>
      <c r="BF350" s="1"/>
      <c r="BG350" s="1"/>
      <c r="BH350" s="1"/>
      <c r="BI350" s="1"/>
      <c r="BJ350" s="1"/>
      <c r="BK350" s="4"/>
      <c r="BL350" s="1"/>
      <c r="BM350" s="1"/>
      <c r="BN350" s="1"/>
      <c r="BO350" s="1"/>
      <c r="BP350" s="1"/>
      <c r="BQ350" s="1"/>
    </row>
    <row r="351" spans="1:69" x14ac:dyDescent="0.15">
      <c r="A351" s="138">
        <f t="shared" si="162"/>
        <v>44002</v>
      </c>
      <c r="B351" s="148">
        <f t="shared" si="151"/>
        <v>1049.61748289</v>
      </c>
      <c r="C351" s="139">
        <f t="shared" si="163"/>
        <v>1000</v>
      </c>
      <c r="D351" s="140">
        <f t="shared" si="164"/>
        <v>5311.65</v>
      </c>
      <c r="E351" s="124">
        <f>IF(K351=1,VLOOKUP(A350,[1]Plan1!$BO$80:$BQ$314,3),E350)</f>
        <v>5325.46</v>
      </c>
      <c r="F351" s="141">
        <f t="shared" si="165"/>
        <v>43998</v>
      </c>
      <c r="G351" s="142">
        <f t="shared" si="152"/>
        <v>2.5999454030292135E-3</v>
      </c>
      <c r="H351" s="141">
        <f t="shared" si="166"/>
        <v>44027</v>
      </c>
      <c r="I351" s="141">
        <f t="shared" si="153"/>
        <v>44027</v>
      </c>
      <c r="J351" s="125">
        <f t="shared" si="167"/>
        <v>22</v>
      </c>
      <c r="K351" s="125">
        <f t="shared" si="149"/>
        <v>5</v>
      </c>
      <c r="L351" s="139">
        <f t="shared" si="154"/>
        <v>1.0005903</v>
      </c>
      <c r="M351" s="143">
        <f t="shared" si="150"/>
        <v>0.99620023000000002</v>
      </c>
      <c r="N351" s="143">
        <f t="shared" ref="N351:N414" si="170">IF(I351&gt;I350,N350*M351,N350)</f>
        <v>1.0172469841853093</v>
      </c>
      <c r="O351" s="139">
        <f t="shared" si="148"/>
        <v>1.01784746</v>
      </c>
      <c r="P351" s="139">
        <f t="shared" si="155"/>
        <v>1017.84746</v>
      </c>
      <c r="Q351" s="144">
        <f t="shared" si="156"/>
        <v>0</v>
      </c>
      <c r="R351" s="145">
        <f t="shared" si="157"/>
        <v>0</v>
      </c>
      <c r="S351" s="139">
        <f t="shared" si="158"/>
        <v>0</v>
      </c>
      <c r="T351" s="146">
        <f t="shared" si="168"/>
        <v>3.5999999999999997E-2</v>
      </c>
      <c r="U351" s="144">
        <f t="shared" si="147"/>
        <v>219</v>
      </c>
      <c r="V351" s="144">
        <v>252</v>
      </c>
      <c r="W351" s="143">
        <f t="shared" si="159"/>
        <v>1.0312129510000001</v>
      </c>
      <c r="X351" s="139">
        <f t="shared" si="160"/>
        <v>31.77002289</v>
      </c>
      <c r="Y351" s="124">
        <f t="shared" si="161"/>
        <v>0</v>
      </c>
      <c r="Z351" s="147" t="s">
        <v>64</v>
      </c>
      <c r="AA351" s="141">
        <f t="shared" si="169"/>
        <v>44392</v>
      </c>
      <c r="AB351" s="4"/>
      <c r="AC351" s="41"/>
      <c r="AD351" s="150">
        <f>[2]Plan1!$A451</f>
        <v>50151</v>
      </c>
      <c r="AE351" s="32" t="str">
        <f>[2]Plan1!$C451</f>
        <v>Tiradentes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3"/>
      <c r="BB351" s="1"/>
      <c r="BC351" s="1"/>
      <c r="BD351" s="1"/>
      <c r="BE351" s="1"/>
      <c r="BF351" s="1"/>
      <c r="BG351" s="1"/>
      <c r="BH351" s="1"/>
      <c r="BI351" s="1"/>
      <c r="BJ351" s="1"/>
      <c r="BK351" s="4"/>
      <c r="BL351" s="1"/>
      <c r="BM351" s="1"/>
      <c r="BN351" s="1"/>
      <c r="BO351" s="1"/>
      <c r="BP351" s="1"/>
      <c r="BQ351" s="1"/>
    </row>
    <row r="352" spans="1:69" x14ac:dyDescent="0.15">
      <c r="A352" s="138">
        <f t="shared" si="162"/>
        <v>44003</v>
      </c>
      <c r="B352" s="148">
        <f t="shared" si="151"/>
        <v>1049.61748289</v>
      </c>
      <c r="C352" s="139">
        <f t="shared" si="163"/>
        <v>1000</v>
      </c>
      <c r="D352" s="140">
        <f t="shared" si="164"/>
        <v>5311.65</v>
      </c>
      <c r="E352" s="124">
        <f>IF(K352=1,VLOOKUP(A351,[1]Plan1!$BO$80:$BQ$314,3),E351)</f>
        <v>5325.46</v>
      </c>
      <c r="F352" s="141">
        <f t="shared" si="165"/>
        <v>43998</v>
      </c>
      <c r="G352" s="142">
        <f t="shared" si="152"/>
        <v>2.5999454030292135E-3</v>
      </c>
      <c r="H352" s="141">
        <f t="shared" si="166"/>
        <v>44027</v>
      </c>
      <c r="I352" s="141">
        <f t="shared" si="153"/>
        <v>44027</v>
      </c>
      <c r="J352" s="125">
        <f t="shared" si="167"/>
        <v>22</v>
      </c>
      <c r="K352" s="125">
        <f t="shared" si="149"/>
        <v>5</v>
      </c>
      <c r="L352" s="139">
        <f t="shared" si="154"/>
        <v>1.0005903</v>
      </c>
      <c r="M352" s="143">
        <f t="shared" si="150"/>
        <v>0.99620023000000002</v>
      </c>
      <c r="N352" s="143">
        <f t="shared" si="170"/>
        <v>1.0172469841853093</v>
      </c>
      <c r="O352" s="139">
        <f t="shared" si="148"/>
        <v>1.01784746</v>
      </c>
      <c r="P352" s="139">
        <f t="shared" si="155"/>
        <v>1017.84746</v>
      </c>
      <c r="Q352" s="144">
        <f t="shared" si="156"/>
        <v>0</v>
      </c>
      <c r="R352" s="145">
        <f t="shared" si="157"/>
        <v>0</v>
      </c>
      <c r="S352" s="139">
        <f t="shared" si="158"/>
        <v>0</v>
      </c>
      <c r="T352" s="146">
        <f t="shared" si="168"/>
        <v>3.5999999999999997E-2</v>
      </c>
      <c r="U352" s="144">
        <f t="shared" si="147"/>
        <v>219</v>
      </c>
      <c r="V352" s="144">
        <v>252</v>
      </c>
      <c r="W352" s="143">
        <f t="shared" si="159"/>
        <v>1.0312129510000001</v>
      </c>
      <c r="X352" s="139">
        <f t="shared" si="160"/>
        <v>31.77002289</v>
      </c>
      <c r="Y352" s="124">
        <f t="shared" si="161"/>
        <v>0</v>
      </c>
      <c r="Z352" s="147" t="s">
        <v>64</v>
      </c>
      <c r="AA352" s="141">
        <f t="shared" si="169"/>
        <v>44392</v>
      </c>
      <c r="AB352" s="4"/>
      <c r="AC352" s="41"/>
      <c r="AD352" s="150">
        <f>[2]Plan1!$A452</f>
        <v>50161</v>
      </c>
      <c r="AE352" s="32" t="str">
        <f>[2]Plan1!$C452</f>
        <v>Dia do Trabalho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3"/>
      <c r="BB352" s="1"/>
      <c r="BC352" s="1"/>
      <c r="BD352" s="1"/>
      <c r="BE352" s="1"/>
      <c r="BF352" s="1"/>
      <c r="BG352" s="1"/>
      <c r="BH352" s="1"/>
      <c r="BI352" s="1"/>
      <c r="BJ352" s="1"/>
      <c r="BK352" s="4"/>
      <c r="BL352" s="1"/>
      <c r="BM352" s="1"/>
      <c r="BN352" s="1"/>
      <c r="BO352" s="1"/>
      <c r="BP352" s="1"/>
      <c r="BQ352" s="1"/>
    </row>
    <row r="353" spans="1:69" x14ac:dyDescent="0.15">
      <c r="A353" s="138">
        <f t="shared" si="162"/>
        <v>44004</v>
      </c>
      <c r="B353" s="148">
        <f t="shared" si="151"/>
        <v>1049.61748289</v>
      </c>
      <c r="C353" s="139">
        <f t="shared" si="163"/>
        <v>1000</v>
      </c>
      <c r="D353" s="140">
        <f t="shared" si="164"/>
        <v>5311.65</v>
      </c>
      <c r="E353" s="124">
        <f>IF(K353=1,VLOOKUP(A352,[1]Plan1!$BO$80:$BQ$314,3),E352)</f>
        <v>5325.46</v>
      </c>
      <c r="F353" s="141">
        <f t="shared" si="165"/>
        <v>43998</v>
      </c>
      <c r="G353" s="142">
        <f t="shared" si="152"/>
        <v>2.5999454030292135E-3</v>
      </c>
      <c r="H353" s="141">
        <f t="shared" si="166"/>
        <v>44027</v>
      </c>
      <c r="I353" s="141">
        <f t="shared" si="153"/>
        <v>44027</v>
      </c>
      <c r="J353" s="125">
        <f t="shared" si="167"/>
        <v>22</v>
      </c>
      <c r="K353" s="125">
        <f t="shared" si="149"/>
        <v>5</v>
      </c>
      <c r="L353" s="139">
        <f t="shared" si="154"/>
        <v>1.0005903</v>
      </c>
      <c r="M353" s="143">
        <f t="shared" si="150"/>
        <v>0.99620023000000002</v>
      </c>
      <c r="N353" s="143">
        <f t="shared" si="170"/>
        <v>1.0172469841853093</v>
      </c>
      <c r="O353" s="139">
        <f t="shared" si="148"/>
        <v>1.01784746</v>
      </c>
      <c r="P353" s="139">
        <f t="shared" si="155"/>
        <v>1017.84746</v>
      </c>
      <c r="Q353" s="144">
        <f t="shared" si="156"/>
        <v>0</v>
      </c>
      <c r="R353" s="145">
        <f t="shared" si="157"/>
        <v>0</v>
      </c>
      <c r="S353" s="139">
        <f t="shared" si="158"/>
        <v>0</v>
      </c>
      <c r="T353" s="146">
        <f t="shared" si="168"/>
        <v>3.5999999999999997E-2</v>
      </c>
      <c r="U353" s="144">
        <f t="shared" si="147"/>
        <v>219</v>
      </c>
      <c r="V353" s="144">
        <v>252</v>
      </c>
      <c r="W353" s="143">
        <f t="shared" si="159"/>
        <v>1.0312129510000001</v>
      </c>
      <c r="X353" s="139">
        <f t="shared" si="160"/>
        <v>31.77002289</v>
      </c>
      <c r="Y353" s="124">
        <f t="shared" si="161"/>
        <v>0</v>
      </c>
      <c r="Z353" s="147" t="s">
        <v>64</v>
      </c>
      <c r="AA353" s="141">
        <f t="shared" si="169"/>
        <v>44392</v>
      </c>
      <c r="AB353" s="4"/>
      <c r="AC353" s="41"/>
      <c r="AD353" s="150">
        <f>[2]Plan1!$A453</f>
        <v>50195</v>
      </c>
      <c r="AE353" s="32" t="str">
        <f>[2]Plan1!$C453</f>
        <v>Corpus Christi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3"/>
      <c r="BB353" s="1"/>
      <c r="BC353" s="1"/>
      <c r="BD353" s="1"/>
      <c r="BE353" s="1"/>
      <c r="BF353" s="1"/>
      <c r="BG353" s="1"/>
      <c r="BH353" s="1"/>
      <c r="BI353" s="1"/>
      <c r="BJ353" s="1"/>
      <c r="BK353" s="4"/>
      <c r="BL353" s="1"/>
      <c r="BM353" s="1"/>
      <c r="BN353" s="1"/>
      <c r="BO353" s="1"/>
      <c r="BP353" s="1"/>
      <c r="BQ353" s="1"/>
    </row>
    <row r="354" spans="1:69" x14ac:dyDescent="0.15">
      <c r="A354" s="138">
        <f t="shared" si="162"/>
        <v>44005</v>
      </c>
      <c r="B354" s="148">
        <f t="shared" si="151"/>
        <v>1049.8887103899999</v>
      </c>
      <c r="C354" s="139">
        <f t="shared" si="163"/>
        <v>1000</v>
      </c>
      <c r="D354" s="140">
        <f t="shared" si="164"/>
        <v>5311.65</v>
      </c>
      <c r="E354" s="124">
        <f>IF(K354=1,VLOOKUP(A353,[1]Plan1!$BO$80:$BQ$314,3),E353)</f>
        <v>5325.46</v>
      </c>
      <c r="F354" s="141">
        <f t="shared" si="165"/>
        <v>43998</v>
      </c>
      <c r="G354" s="142">
        <f t="shared" si="152"/>
        <v>2.5999454030292135E-3</v>
      </c>
      <c r="H354" s="141">
        <f t="shared" si="166"/>
        <v>44027</v>
      </c>
      <c r="I354" s="141">
        <f t="shared" si="153"/>
        <v>44027</v>
      </c>
      <c r="J354" s="125">
        <f t="shared" si="167"/>
        <v>22</v>
      </c>
      <c r="K354" s="125">
        <f t="shared" si="149"/>
        <v>6</v>
      </c>
      <c r="L354" s="139">
        <f t="shared" si="154"/>
        <v>1.0007083999999999</v>
      </c>
      <c r="M354" s="143">
        <f t="shared" si="150"/>
        <v>0.99620023000000002</v>
      </c>
      <c r="N354" s="143">
        <f t="shared" si="170"/>
        <v>1.0172469841853093</v>
      </c>
      <c r="O354" s="139">
        <f t="shared" si="148"/>
        <v>1.0179676</v>
      </c>
      <c r="P354" s="139">
        <f t="shared" si="155"/>
        <v>1017.9675999999999</v>
      </c>
      <c r="Q354" s="144">
        <f t="shared" si="156"/>
        <v>0</v>
      </c>
      <c r="R354" s="145">
        <f t="shared" si="157"/>
        <v>0</v>
      </c>
      <c r="S354" s="139">
        <f t="shared" si="158"/>
        <v>0</v>
      </c>
      <c r="T354" s="146">
        <f t="shared" si="168"/>
        <v>3.5999999999999997E-2</v>
      </c>
      <c r="U354" s="144">
        <f t="shared" si="147"/>
        <v>220</v>
      </c>
      <c r="V354" s="144">
        <v>252</v>
      </c>
      <c r="W354" s="143">
        <f t="shared" si="159"/>
        <v>1.0313576879999999</v>
      </c>
      <c r="X354" s="139">
        <f t="shared" si="160"/>
        <v>31.921110389999999</v>
      </c>
      <c r="Y354" s="124">
        <f t="shared" si="161"/>
        <v>0</v>
      </c>
      <c r="Z354" s="147" t="s">
        <v>64</v>
      </c>
      <c r="AA354" s="141">
        <f t="shared" si="169"/>
        <v>44392</v>
      </c>
      <c r="AB354" s="4"/>
      <c r="AC354" s="41"/>
      <c r="AD354" s="150">
        <f>[2]Plan1!$A454</f>
        <v>50290</v>
      </c>
      <c r="AE354" s="32" t="str">
        <f>[2]Plan1!$C454</f>
        <v>Independência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3"/>
      <c r="BB354" s="1"/>
      <c r="BC354" s="1"/>
      <c r="BD354" s="1"/>
      <c r="BE354" s="1"/>
      <c r="BF354" s="1"/>
      <c r="BG354" s="1"/>
      <c r="BH354" s="1"/>
      <c r="BI354" s="1"/>
      <c r="BJ354" s="1"/>
      <c r="BK354" s="4"/>
      <c r="BL354" s="1"/>
      <c r="BM354" s="1"/>
      <c r="BN354" s="1"/>
      <c r="BO354" s="1"/>
      <c r="BP354" s="1"/>
      <c r="BQ354" s="1"/>
    </row>
    <row r="355" spans="1:69" x14ac:dyDescent="0.15">
      <c r="A355" s="138">
        <f t="shared" si="162"/>
        <v>44006</v>
      </c>
      <c r="B355" s="148">
        <f t="shared" si="151"/>
        <v>1050.16000334</v>
      </c>
      <c r="C355" s="139">
        <f t="shared" si="163"/>
        <v>1000</v>
      </c>
      <c r="D355" s="140">
        <f t="shared" si="164"/>
        <v>5311.65</v>
      </c>
      <c r="E355" s="124">
        <f>IF(K355=1,VLOOKUP(A354,[1]Plan1!$BO$80:$BQ$314,3),E354)</f>
        <v>5325.46</v>
      </c>
      <c r="F355" s="141">
        <f t="shared" si="165"/>
        <v>43998</v>
      </c>
      <c r="G355" s="142">
        <f t="shared" si="152"/>
        <v>2.5999454030292135E-3</v>
      </c>
      <c r="H355" s="141">
        <f t="shared" si="166"/>
        <v>44027</v>
      </c>
      <c r="I355" s="141">
        <f t="shared" si="153"/>
        <v>44027</v>
      </c>
      <c r="J355" s="125">
        <f t="shared" si="167"/>
        <v>22</v>
      </c>
      <c r="K355" s="125">
        <f t="shared" si="149"/>
        <v>7</v>
      </c>
      <c r="L355" s="139">
        <f t="shared" si="154"/>
        <v>1.0008265199999999</v>
      </c>
      <c r="M355" s="143">
        <f t="shared" si="150"/>
        <v>0.99620023000000002</v>
      </c>
      <c r="N355" s="143">
        <f t="shared" si="170"/>
        <v>1.0172469841853093</v>
      </c>
      <c r="O355" s="139">
        <f t="shared" si="148"/>
        <v>1.0180877500000001</v>
      </c>
      <c r="P355" s="139">
        <f t="shared" si="155"/>
        <v>1018.08775</v>
      </c>
      <c r="Q355" s="144">
        <f t="shared" si="156"/>
        <v>0</v>
      </c>
      <c r="R355" s="145">
        <f t="shared" si="157"/>
        <v>0</v>
      </c>
      <c r="S355" s="139">
        <f t="shared" si="158"/>
        <v>0</v>
      </c>
      <c r="T355" s="146">
        <f t="shared" si="168"/>
        <v>3.5999999999999997E-2</v>
      </c>
      <c r="U355" s="144">
        <f t="shared" si="147"/>
        <v>221</v>
      </c>
      <c r="V355" s="144">
        <v>252</v>
      </c>
      <c r="W355" s="143">
        <f t="shared" si="159"/>
        <v>1.0315024450000001</v>
      </c>
      <c r="X355" s="139">
        <f t="shared" si="160"/>
        <v>32.072253340000003</v>
      </c>
      <c r="Y355" s="124">
        <f t="shared" si="161"/>
        <v>0</v>
      </c>
      <c r="Z355" s="147" t="s">
        <v>64</v>
      </c>
      <c r="AA355" s="141">
        <f t="shared" si="169"/>
        <v>44392</v>
      </c>
      <c r="AB355" s="4"/>
      <c r="AC355" s="41"/>
      <c r="AD355" s="150">
        <f>[2]Plan1!$A455</f>
        <v>50325</v>
      </c>
      <c r="AE355" s="32" t="str">
        <f>[2]Plan1!$C455</f>
        <v>Nossa Sr.a Aparecida - Padroeira do Brasil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3"/>
      <c r="BB355" s="1"/>
      <c r="BC355" s="1"/>
      <c r="BD355" s="1"/>
      <c r="BE355" s="1"/>
      <c r="BF355" s="1"/>
      <c r="BG355" s="1"/>
      <c r="BH355" s="1"/>
      <c r="BI355" s="1"/>
      <c r="BJ355" s="1"/>
      <c r="BK355" s="4"/>
      <c r="BL355" s="1"/>
      <c r="BM355" s="1"/>
      <c r="BN355" s="1"/>
      <c r="BO355" s="1"/>
      <c r="BP355" s="1"/>
      <c r="BQ355" s="1"/>
    </row>
    <row r="356" spans="1:69" x14ac:dyDescent="0.15">
      <c r="A356" s="138">
        <f t="shared" si="162"/>
        <v>44007</v>
      </c>
      <c r="B356" s="148">
        <f t="shared" si="151"/>
        <v>1050.4313720799998</v>
      </c>
      <c r="C356" s="139">
        <f t="shared" si="163"/>
        <v>1000</v>
      </c>
      <c r="D356" s="140">
        <f t="shared" si="164"/>
        <v>5311.65</v>
      </c>
      <c r="E356" s="124">
        <f>IF(K356=1,VLOOKUP(A355,[1]Plan1!$BO$80:$BQ$314,3),E355)</f>
        <v>5325.46</v>
      </c>
      <c r="F356" s="141">
        <f t="shared" si="165"/>
        <v>43998</v>
      </c>
      <c r="G356" s="142">
        <f t="shared" si="152"/>
        <v>2.5999454030292135E-3</v>
      </c>
      <c r="H356" s="141">
        <f t="shared" si="166"/>
        <v>44027</v>
      </c>
      <c r="I356" s="141">
        <f t="shared" si="153"/>
        <v>44027</v>
      </c>
      <c r="J356" s="125">
        <f t="shared" si="167"/>
        <v>22</v>
      </c>
      <c r="K356" s="125">
        <f t="shared" si="149"/>
        <v>8</v>
      </c>
      <c r="L356" s="139">
        <f t="shared" si="154"/>
        <v>1.0009446500000001</v>
      </c>
      <c r="M356" s="143">
        <f t="shared" si="150"/>
        <v>0.99620023000000002</v>
      </c>
      <c r="N356" s="143">
        <f t="shared" si="170"/>
        <v>1.0172469841853093</v>
      </c>
      <c r="O356" s="139">
        <f t="shared" si="148"/>
        <v>1.01820792</v>
      </c>
      <c r="P356" s="139">
        <f t="shared" si="155"/>
        <v>1018.2079199999999</v>
      </c>
      <c r="Q356" s="144">
        <f t="shared" si="156"/>
        <v>0</v>
      </c>
      <c r="R356" s="145">
        <f t="shared" si="157"/>
        <v>0</v>
      </c>
      <c r="S356" s="139">
        <f t="shared" si="158"/>
        <v>0</v>
      </c>
      <c r="T356" s="146">
        <f t="shared" si="168"/>
        <v>3.5999999999999997E-2</v>
      </c>
      <c r="U356" s="144">
        <f t="shared" si="147"/>
        <v>222</v>
      </c>
      <c r="V356" s="144">
        <v>252</v>
      </c>
      <c r="W356" s="143">
        <f t="shared" si="159"/>
        <v>1.0316472219999999</v>
      </c>
      <c r="X356" s="139">
        <f t="shared" si="160"/>
        <v>32.223452080000001</v>
      </c>
      <c r="Y356" s="124">
        <f t="shared" si="161"/>
        <v>0</v>
      </c>
      <c r="Z356" s="147" t="s">
        <v>64</v>
      </c>
      <c r="AA356" s="141">
        <f t="shared" si="169"/>
        <v>44392</v>
      </c>
      <c r="AB356" s="4"/>
      <c r="AC356" s="41"/>
      <c r="AD356" s="150">
        <f>[2]Plan1!$A456</f>
        <v>50346</v>
      </c>
      <c r="AE356" s="32" t="str">
        <f>[2]Plan1!$C456</f>
        <v>Finados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3"/>
      <c r="BB356" s="1"/>
      <c r="BC356" s="1"/>
      <c r="BD356" s="1"/>
      <c r="BE356" s="1"/>
      <c r="BF356" s="1"/>
      <c r="BG356" s="1"/>
      <c r="BH356" s="1"/>
      <c r="BI356" s="1"/>
      <c r="BJ356" s="1"/>
      <c r="BK356" s="4"/>
      <c r="BL356" s="1"/>
      <c r="BM356" s="1"/>
      <c r="BN356" s="1"/>
      <c r="BO356" s="1"/>
      <c r="BP356" s="1"/>
      <c r="BQ356" s="1"/>
    </row>
    <row r="357" spans="1:69" x14ac:dyDescent="0.15">
      <c r="A357" s="138">
        <f t="shared" si="162"/>
        <v>44008</v>
      </c>
      <c r="B357" s="148">
        <f t="shared" si="151"/>
        <v>1050.7028073199999</v>
      </c>
      <c r="C357" s="139">
        <f t="shared" si="163"/>
        <v>1000</v>
      </c>
      <c r="D357" s="140">
        <f t="shared" si="164"/>
        <v>5311.65</v>
      </c>
      <c r="E357" s="124">
        <f>IF(K357=1,VLOOKUP(A356,[1]Plan1!$BO$80:$BQ$314,3),E356)</f>
        <v>5325.46</v>
      </c>
      <c r="F357" s="141">
        <f t="shared" si="165"/>
        <v>43998</v>
      </c>
      <c r="G357" s="142">
        <f t="shared" si="152"/>
        <v>2.5999454030292135E-3</v>
      </c>
      <c r="H357" s="141">
        <f t="shared" si="166"/>
        <v>44027</v>
      </c>
      <c r="I357" s="141">
        <f t="shared" si="153"/>
        <v>44027</v>
      </c>
      <c r="J357" s="125">
        <f t="shared" si="167"/>
        <v>22</v>
      </c>
      <c r="K357" s="125">
        <f t="shared" si="149"/>
        <v>9</v>
      </c>
      <c r="L357" s="139">
        <f t="shared" si="154"/>
        <v>1.00106279</v>
      </c>
      <c r="M357" s="143">
        <f t="shared" si="150"/>
        <v>0.99620023000000002</v>
      </c>
      <c r="N357" s="143">
        <f t="shared" si="170"/>
        <v>1.0172469841853093</v>
      </c>
      <c r="O357" s="139">
        <f t="shared" si="148"/>
        <v>1.0183281</v>
      </c>
      <c r="P357" s="139">
        <f t="shared" si="155"/>
        <v>1018.3280999999999</v>
      </c>
      <c r="Q357" s="144">
        <f t="shared" si="156"/>
        <v>0</v>
      </c>
      <c r="R357" s="145">
        <f t="shared" si="157"/>
        <v>0</v>
      </c>
      <c r="S357" s="139">
        <f t="shared" si="158"/>
        <v>0</v>
      </c>
      <c r="T357" s="146">
        <f t="shared" si="168"/>
        <v>3.5999999999999997E-2</v>
      </c>
      <c r="U357" s="144">
        <f t="shared" ref="U357:U420" si="171">IF(Q356&gt;0,1,IF(K357=K356,U356,U356+1))</f>
        <v>223</v>
      </c>
      <c r="V357" s="144">
        <v>252</v>
      </c>
      <c r="W357" s="143">
        <f t="shared" si="159"/>
        <v>1.0317920199999999</v>
      </c>
      <c r="X357" s="139">
        <f t="shared" si="160"/>
        <v>32.374707319999999</v>
      </c>
      <c r="Y357" s="124">
        <f t="shared" si="161"/>
        <v>0</v>
      </c>
      <c r="Z357" s="147" t="s">
        <v>64</v>
      </c>
      <c r="AA357" s="141">
        <f t="shared" si="169"/>
        <v>44392</v>
      </c>
      <c r="AB357" s="4"/>
      <c r="AC357" s="41"/>
      <c r="AD357" s="150">
        <f>[2]Plan1!$A457</f>
        <v>50359</v>
      </c>
      <c r="AE357" s="32" t="str">
        <f>[2]Plan1!$C457</f>
        <v>Proclamação da República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3"/>
      <c r="BB357" s="1"/>
      <c r="BC357" s="1"/>
      <c r="BD357" s="1"/>
      <c r="BE357" s="1"/>
      <c r="BF357" s="1"/>
      <c r="BG357" s="1"/>
      <c r="BH357" s="1"/>
      <c r="BI357" s="1"/>
      <c r="BJ357" s="1"/>
      <c r="BK357" s="4"/>
      <c r="BL357" s="1"/>
      <c r="BM357" s="1"/>
      <c r="BN357" s="1"/>
      <c r="BO357" s="1"/>
      <c r="BP357" s="1"/>
      <c r="BQ357" s="1"/>
    </row>
    <row r="358" spans="1:69" x14ac:dyDescent="0.15">
      <c r="A358" s="138">
        <f t="shared" si="162"/>
        <v>44009</v>
      </c>
      <c r="B358" s="148">
        <f t="shared" si="151"/>
        <v>1050.9743173500001</v>
      </c>
      <c r="C358" s="139">
        <f t="shared" si="163"/>
        <v>1000</v>
      </c>
      <c r="D358" s="140">
        <f t="shared" si="164"/>
        <v>5311.65</v>
      </c>
      <c r="E358" s="124">
        <f>IF(K358=1,VLOOKUP(A357,[1]Plan1!$BO$80:$BQ$314,3),E357)</f>
        <v>5325.46</v>
      </c>
      <c r="F358" s="141">
        <f t="shared" si="165"/>
        <v>43998</v>
      </c>
      <c r="G358" s="142">
        <f t="shared" si="152"/>
        <v>2.5999454030292135E-3</v>
      </c>
      <c r="H358" s="141">
        <f t="shared" si="166"/>
        <v>44027</v>
      </c>
      <c r="I358" s="141">
        <f t="shared" si="153"/>
        <v>44027</v>
      </c>
      <c r="J358" s="125">
        <f t="shared" si="167"/>
        <v>22</v>
      </c>
      <c r="K358" s="125">
        <f t="shared" si="149"/>
        <v>10</v>
      </c>
      <c r="L358" s="139">
        <f t="shared" si="154"/>
        <v>1.00118095</v>
      </c>
      <c r="M358" s="143">
        <f t="shared" si="150"/>
        <v>0.99620023000000002</v>
      </c>
      <c r="N358" s="143">
        <f t="shared" si="170"/>
        <v>1.0172469841853093</v>
      </c>
      <c r="O358" s="139">
        <f t="shared" si="148"/>
        <v>1.0184483</v>
      </c>
      <c r="P358" s="139">
        <f t="shared" si="155"/>
        <v>1018.4483</v>
      </c>
      <c r="Q358" s="144">
        <f t="shared" si="156"/>
        <v>0</v>
      </c>
      <c r="R358" s="145">
        <f t="shared" si="157"/>
        <v>0</v>
      </c>
      <c r="S358" s="139">
        <f t="shared" si="158"/>
        <v>0</v>
      </c>
      <c r="T358" s="146">
        <f t="shared" si="168"/>
        <v>3.5999999999999997E-2</v>
      </c>
      <c r="U358" s="144">
        <f t="shared" si="171"/>
        <v>224</v>
      </c>
      <c r="V358" s="144">
        <v>252</v>
      </c>
      <c r="W358" s="143">
        <f t="shared" si="159"/>
        <v>1.0319368369999999</v>
      </c>
      <c r="X358" s="139">
        <f t="shared" si="160"/>
        <v>32.526017349999996</v>
      </c>
      <c r="Y358" s="124">
        <f t="shared" si="161"/>
        <v>0</v>
      </c>
      <c r="Z358" s="147" t="s">
        <v>64</v>
      </c>
      <c r="AA358" s="141">
        <f t="shared" si="169"/>
        <v>44392</v>
      </c>
      <c r="AB358" s="4"/>
      <c r="AC358" s="41"/>
      <c r="AD358" s="150">
        <f>[2]Plan1!$A458</f>
        <v>50364</v>
      </c>
      <c r="AE358" s="32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3"/>
      <c r="BB358" s="1"/>
      <c r="BC358" s="1"/>
      <c r="BD358" s="1"/>
      <c r="BE358" s="1"/>
      <c r="BF358" s="1"/>
      <c r="BG358" s="1"/>
      <c r="BH358" s="1"/>
      <c r="BI358" s="1"/>
      <c r="BJ358" s="1"/>
      <c r="BK358" s="4"/>
      <c r="BL358" s="1"/>
      <c r="BM358" s="1"/>
      <c r="BN358" s="1"/>
      <c r="BO358" s="1"/>
      <c r="BP358" s="1"/>
      <c r="BQ358" s="1"/>
    </row>
    <row r="359" spans="1:69" x14ac:dyDescent="0.15">
      <c r="A359" s="138">
        <f t="shared" si="162"/>
        <v>44010</v>
      </c>
      <c r="B359" s="148">
        <f t="shared" si="151"/>
        <v>1050.9743173500001</v>
      </c>
      <c r="C359" s="139">
        <f t="shared" si="163"/>
        <v>1000</v>
      </c>
      <c r="D359" s="140">
        <f t="shared" si="164"/>
        <v>5311.65</v>
      </c>
      <c r="E359" s="124">
        <f>IF(K359=1,VLOOKUP(A358,[1]Plan1!$BO$80:$BQ$314,3),E358)</f>
        <v>5325.46</v>
      </c>
      <c r="F359" s="141">
        <f t="shared" si="165"/>
        <v>43998</v>
      </c>
      <c r="G359" s="142">
        <f t="shared" si="152"/>
        <v>2.5999454030292135E-3</v>
      </c>
      <c r="H359" s="141">
        <f t="shared" si="166"/>
        <v>44027</v>
      </c>
      <c r="I359" s="141">
        <f t="shared" si="153"/>
        <v>44027</v>
      </c>
      <c r="J359" s="125">
        <f t="shared" si="167"/>
        <v>22</v>
      </c>
      <c r="K359" s="125">
        <f t="shared" si="149"/>
        <v>10</v>
      </c>
      <c r="L359" s="139">
        <f t="shared" si="154"/>
        <v>1.00118095</v>
      </c>
      <c r="M359" s="143">
        <f t="shared" si="150"/>
        <v>0.99620023000000002</v>
      </c>
      <c r="N359" s="143">
        <f t="shared" si="170"/>
        <v>1.0172469841853093</v>
      </c>
      <c r="O359" s="139">
        <f t="shared" si="148"/>
        <v>1.0184483</v>
      </c>
      <c r="P359" s="139">
        <f t="shared" si="155"/>
        <v>1018.4483</v>
      </c>
      <c r="Q359" s="144">
        <f t="shared" si="156"/>
        <v>0</v>
      </c>
      <c r="R359" s="145">
        <f t="shared" si="157"/>
        <v>0</v>
      </c>
      <c r="S359" s="139">
        <f t="shared" si="158"/>
        <v>0</v>
      </c>
      <c r="T359" s="146">
        <f t="shared" si="168"/>
        <v>3.5999999999999997E-2</v>
      </c>
      <c r="U359" s="144">
        <f t="shared" si="171"/>
        <v>224</v>
      </c>
      <c r="V359" s="144">
        <v>252</v>
      </c>
      <c r="W359" s="143">
        <f t="shared" si="159"/>
        <v>1.0319368369999999</v>
      </c>
      <c r="X359" s="139">
        <f t="shared" si="160"/>
        <v>32.526017349999996</v>
      </c>
      <c r="Y359" s="124">
        <f t="shared" si="161"/>
        <v>0</v>
      </c>
      <c r="Z359" s="147" t="s">
        <v>64</v>
      </c>
      <c r="AA359" s="141">
        <f t="shared" si="169"/>
        <v>44392</v>
      </c>
      <c r="AB359" s="4"/>
      <c r="AC359" s="41"/>
      <c r="AD359" s="150">
        <f>[2]Plan1!$A459</f>
        <v>50399</v>
      </c>
      <c r="AE359" s="32" t="str">
        <f>[2]Plan1!$C459</f>
        <v>Natal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3"/>
      <c r="BB359" s="1"/>
      <c r="BC359" s="1"/>
      <c r="BD359" s="1"/>
      <c r="BE359" s="1"/>
      <c r="BF359" s="1"/>
      <c r="BG359" s="1"/>
      <c r="BH359" s="1"/>
      <c r="BI359" s="1"/>
      <c r="BJ359" s="1"/>
      <c r="BK359" s="4"/>
      <c r="BL359" s="1"/>
      <c r="BM359" s="1"/>
      <c r="BN359" s="1"/>
      <c r="BO359" s="1"/>
      <c r="BP359" s="1"/>
      <c r="BQ359" s="1"/>
    </row>
    <row r="360" spans="1:69" x14ac:dyDescent="0.15">
      <c r="A360" s="138">
        <f t="shared" si="162"/>
        <v>44011</v>
      </c>
      <c r="B360" s="148">
        <f t="shared" si="151"/>
        <v>1050.9743173500001</v>
      </c>
      <c r="C360" s="139">
        <f t="shared" si="163"/>
        <v>1000</v>
      </c>
      <c r="D360" s="140">
        <f t="shared" si="164"/>
        <v>5311.65</v>
      </c>
      <c r="E360" s="124">
        <f>IF(K360=1,VLOOKUP(A359,[1]Plan1!$BO$80:$BQ$314,3),E359)</f>
        <v>5325.46</v>
      </c>
      <c r="F360" s="141">
        <f t="shared" si="165"/>
        <v>43998</v>
      </c>
      <c r="G360" s="142">
        <f t="shared" si="152"/>
        <v>2.5999454030292135E-3</v>
      </c>
      <c r="H360" s="141">
        <f t="shared" si="166"/>
        <v>44027</v>
      </c>
      <c r="I360" s="141">
        <f t="shared" si="153"/>
        <v>44027</v>
      </c>
      <c r="J360" s="125">
        <f t="shared" si="167"/>
        <v>22</v>
      </c>
      <c r="K360" s="125">
        <f t="shared" si="149"/>
        <v>10</v>
      </c>
      <c r="L360" s="139">
        <f t="shared" si="154"/>
        <v>1.00118095</v>
      </c>
      <c r="M360" s="143">
        <f t="shared" si="150"/>
        <v>0.99620023000000002</v>
      </c>
      <c r="N360" s="143">
        <f t="shared" si="170"/>
        <v>1.0172469841853093</v>
      </c>
      <c r="O360" s="139">
        <f t="shared" si="148"/>
        <v>1.0184483</v>
      </c>
      <c r="P360" s="139">
        <f t="shared" si="155"/>
        <v>1018.4483</v>
      </c>
      <c r="Q360" s="144">
        <f t="shared" si="156"/>
        <v>0</v>
      </c>
      <c r="R360" s="145">
        <f t="shared" si="157"/>
        <v>0</v>
      </c>
      <c r="S360" s="139">
        <f t="shared" si="158"/>
        <v>0</v>
      </c>
      <c r="T360" s="146">
        <f t="shared" si="168"/>
        <v>3.5999999999999997E-2</v>
      </c>
      <c r="U360" s="144">
        <f t="shared" si="171"/>
        <v>224</v>
      </c>
      <c r="V360" s="144">
        <v>252</v>
      </c>
      <c r="W360" s="143">
        <f t="shared" si="159"/>
        <v>1.0319368369999999</v>
      </c>
      <c r="X360" s="139">
        <f t="shared" si="160"/>
        <v>32.526017349999996</v>
      </c>
      <c r="Y360" s="124">
        <f t="shared" si="161"/>
        <v>0</v>
      </c>
      <c r="Z360" s="147" t="s">
        <v>64</v>
      </c>
      <c r="AA360" s="141">
        <f t="shared" si="169"/>
        <v>44392</v>
      </c>
      <c r="AB360" s="4"/>
      <c r="AC360" s="41"/>
      <c r="AD360" s="150">
        <f>[2]Plan1!$A460</f>
        <v>50406</v>
      </c>
      <c r="AE360" s="32" t="str">
        <f>[2]Plan1!$C460</f>
        <v>Confraternização Universal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3"/>
      <c r="BB360" s="1"/>
      <c r="BC360" s="1"/>
      <c r="BD360" s="1"/>
      <c r="BE360" s="1"/>
      <c r="BF360" s="1"/>
      <c r="BG360" s="1"/>
      <c r="BH360" s="1"/>
      <c r="BI360" s="1"/>
      <c r="BJ360" s="1"/>
      <c r="BK360" s="4"/>
      <c r="BL360" s="1"/>
      <c r="BM360" s="1"/>
      <c r="BN360" s="1"/>
      <c r="BO360" s="1"/>
      <c r="BP360" s="1"/>
      <c r="BQ360" s="1"/>
    </row>
    <row r="361" spans="1:69" x14ac:dyDescent="0.15">
      <c r="A361" s="138">
        <f t="shared" si="162"/>
        <v>44012</v>
      </c>
      <c r="B361" s="148">
        <f t="shared" si="151"/>
        <v>1051.24589492</v>
      </c>
      <c r="C361" s="139">
        <f t="shared" si="163"/>
        <v>1000</v>
      </c>
      <c r="D361" s="140">
        <f t="shared" si="164"/>
        <v>5311.65</v>
      </c>
      <c r="E361" s="124">
        <f>IF(K361=1,VLOOKUP(A360,[1]Plan1!$BO$80:$BQ$314,3),E360)</f>
        <v>5325.46</v>
      </c>
      <c r="F361" s="141">
        <f t="shared" si="165"/>
        <v>43998</v>
      </c>
      <c r="G361" s="142">
        <f t="shared" si="152"/>
        <v>2.5999454030292135E-3</v>
      </c>
      <c r="H361" s="141">
        <f t="shared" si="166"/>
        <v>44027</v>
      </c>
      <c r="I361" s="141">
        <f t="shared" si="153"/>
        <v>44027</v>
      </c>
      <c r="J361" s="125">
        <f t="shared" si="167"/>
        <v>22</v>
      </c>
      <c r="K361" s="125">
        <f t="shared" si="149"/>
        <v>11</v>
      </c>
      <c r="L361" s="139">
        <f t="shared" si="154"/>
        <v>1.0012991200000001</v>
      </c>
      <c r="M361" s="143">
        <f t="shared" si="150"/>
        <v>0.99620023000000002</v>
      </c>
      <c r="N361" s="143">
        <f t="shared" si="170"/>
        <v>1.0172469841853093</v>
      </c>
      <c r="O361" s="139">
        <f t="shared" ref="O361:O424" si="172">TRUNC(TRUNC((L361*N361),15),8)</f>
        <v>1.0185685099999999</v>
      </c>
      <c r="P361" s="139">
        <f t="shared" si="155"/>
        <v>1018.5685099999999</v>
      </c>
      <c r="Q361" s="144">
        <f t="shared" si="156"/>
        <v>0</v>
      </c>
      <c r="R361" s="145">
        <f t="shared" si="157"/>
        <v>0</v>
      </c>
      <c r="S361" s="139">
        <f t="shared" si="158"/>
        <v>0</v>
      </c>
      <c r="T361" s="146">
        <f t="shared" si="168"/>
        <v>3.5999999999999997E-2</v>
      </c>
      <c r="U361" s="144">
        <f t="shared" si="171"/>
        <v>225</v>
      </c>
      <c r="V361" s="144">
        <v>252</v>
      </c>
      <c r="W361" s="143">
        <f t="shared" si="159"/>
        <v>1.032081676</v>
      </c>
      <c r="X361" s="139">
        <f t="shared" si="160"/>
        <v>32.677384920000002</v>
      </c>
      <c r="Y361" s="124">
        <f t="shared" si="161"/>
        <v>0</v>
      </c>
      <c r="Z361" s="147" t="s">
        <v>64</v>
      </c>
      <c r="AA361" s="141">
        <f t="shared" si="169"/>
        <v>44392</v>
      </c>
      <c r="AB361" s="4"/>
      <c r="AC361" s="41"/>
      <c r="AD361" s="150">
        <f>[2]Plan1!$A461</f>
        <v>50472</v>
      </c>
      <c r="AE361" s="32" t="str">
        <f>[2]Plan1!$C461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3"/>
      <c r="BB361" s="1"/>
      <c r="BC361" s="1"/>
      <c r="BD361" s="1"/>
      <c r="BE361" s="1"/>
      <c r="BF361" s="1"/>
      <c r="BG361" s="1"/>
      <c r="BH361" s="1"/>
      <c r="BI361" s="1"/>
      <c r="BJ361" s="1"/>
      <c r="BK361" s="4"/>
      <c r="BL361" s="1"/>
      <c r="BM361" s="1"/>
      <c r="BN361" s="1"/>
      <c r="BO361" s="1"/>
      <c r="BP361" s="1"/>
      <c r="BQ361" s="1"/>
    </row>
    <row r="362" spans="1:69" x14ac:dyDescent="0.15">
      <c r="A362" s="138">
        <f t="shared" si="162"/>
        <v>44013</v>
      </c>
      <c r="B362" s="148">
        <f t="shared" si="151"/>
        <v>1051.5175369900001</v>
      </c>
      <c r="C362" s="139">
        <f t="shared" si="163"/>
        <v>1000</v>
      </c>
      <c r="D362" s="140">
        <f t="shared" si="164"/>
        <v>5311.65</v>
      </c>
      <c r="E362" s="124">
        <f>IF(K362=1,VLOOKUP(A361,[1]Plan1!$BO$80:$BQ$314,3),E361)</f>
        <v>5325.46</v>
      </c>
      <c r="F362" s="141">
        <f t="shared" si="165"/>
        <v>43998</v>
      </c>
      <c r="G362" s="142">
        <f t="shared" si="152"/>
        <v>2.5999454030292135E-3</v>
      </c>
      <c r="H362" s="141">
        <f t="shared" si="166"/>
        <v>44027</v>
      </c>
      <c r="I362" s="141">
        <f t="shared" si="153"/>
        <v>44027</v>
      </c>
      <c r="J362" s="125">
        <f t="shared" si="167"/>
        <v>22</v>
      </c>
      <c r="K362" s="125">
        <f t="shared" ref="K362:K425" si="173">(J362-(NETWORKDAYS(A362,I362,AD$118:AD$502)-1))</f>
        <v>12</v>
      </c>
      <c r="L362" s="139">
        <f t="shared" si="154"/>
        <v>1.0014173099999999</v>
      </c>
      <c r="M362" s="143">
        <f t="shared" ref="M362:M425" si="174">IF(I362&gt;I361,L361,M361)</f>
        <v>0.99620023000000002</v>
      </c>
      <c r="N362" s="143">
        <f t="shared" si="170"/>
        <v>1.0172469841853093</v>
      </c>
      <c r="O362" s="139">
        <f t="shared" si="172"/>
        <v>1.01868873</v>
      </c>
      <c r="P362" s="139">
        <f t="shared" si="155"/>
        <v>1018.68873</v>
      </c>
      <c r="Q362" s="144">
        <f t="shared" si="156"/>
        <v>0</v>
      </c>
      <c r="R362" s="145">
        <f t="shared" si="157"/>
        <v>0</v>
      </c>
      <c r="S362" s="139">
        <f t="shared" si="158"/>
        <v>0</v>
      </c>
      <c r="T362" s="146">
        <f t="shared" si="168"/>
        <v>3.5999999999999997E-2</v>
      </c>
      <c r="U362" s="144">
        <f t="shared" si="171"/>
        <v>226</v>
      </c>
      <c r="V362" s="144">
        <v>252</v>
      </c>
      <c r="W362" s="143">
        <f t="shared" si="159"/>
        <v>1.0322265340000001</v>
      </c>
      <c r="X362" s="139">
        <f t="shared" si="160"/>
        <v>32.828806989999997</v>
      </c>
      <c r="Y362" s="124">
        <f t="shared" si="161"/>
        <v>0</v>
      </c>
      <c r="Z362" s="147" t="s">
        <v>64</v>
      </c>
      <c r="AA362" s="141">
        <f t="shared" si="169"/>
        <v>44392</v>
      </c>
      <c r="AB362" s="4"/>
      <c r="AC362" s="41"/>
      <c r="AD362" s="150">
        <f>[2]Plan1!$A462</f>
        <v>50473</v>
      </c>
      <c r="AE362" s="32" t="str">
        <f>[2]Plan1!$C462</f>
        <v>Carnaval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3"/>
      <c r="BB362" s="1"/>
      <c r="BC362" s="1"/>
      <c r="BD362" s="1"/>
      <c r="BE362" s="1"/>
      <c r="BF362" s="1"/>
      <c r="BG362" s="1"/>
      <c r="BH362" s="1"/>
      <c r="BI362" s="1"/>
      <c r="BJ362" s="1"/>
      <c r="BK362" s="4"/>
      <c r="BL362" s="1"/>
      <c r="BM362" s="1"/>
      <c r="BN362" s="1"/>
      <c r="BO362" s="1"/>
      <c r="BP362" s="1"/>
      <c r="BQ362" s="1"/>
    </row>
    <row r="363" spans="1:69" x14ac:dyDescent="0.15">
      <c r="A363" s="138">
        <f t="shared" si="162"/>
        <v>44014</v>
      </c>
      <c r="B363" s="148">
        <f t="shared" si="151"/>
        <v>1051.7892559300001</v>
      </c>
      <c r="C363" s="139">
        <f t="shared" si="163"/>
        <v>1000</v>
      </c>
      <c r="D363" s="140">
        <f t="shared" si="164"/>
        <v>5311.65</v>
      </c>
      <c r="E363" s="124">
        <f>IF(K363=1,VLOOKUP(A362,[1]Plan1!$BO$80:$BQ$314,3),E362)</f>
        <v>5325.46</v>
      </c>
      <c r="F363" s="141">
        <f t="shared" si="165"/>
        <v>43998</v>
      </c>
      <c r="G363" s="142">
        <f t="shared" si="152"/>
        <v>2.5999454030292135E-3</v>
      </c>
      <c r="H363" s="141">
        <f t="shared" si="166"/>
        <v>44027</v>
      </c>
      <c r="I363" s="141">
        <f t="shared" si="153"/>
        <v>44027</v>
      </c>
      <c r="J363" s="125">
        <f t="shared" si="167"/>
        <v>22</v>
      </c>
      <c r="K363" s="125">
        <f t="shared" si="173"/>
        <v>13</v>
      </c>
      <c r="L363" s="139">
        <f t="shared" si="154"/>
        <v>1.0015355100000001</v>
      </c>
      <c r="M363" s="143">
        <f t="shared" si="174"/>
        <v>0.99620023000000002</v>
      </c>
      <c r="N363" s="143">
        <f t="shared" si="170"/>
        <v>1.0172469841853093</v>
      </c>
      <c r="O363" s="139">
        <f t="shared" si="172"/>
        <v>1.01880897</v>
      </c>
      <c r="P363" s="139">
        <f t="shared" si="155"/>
        <v>1018.80897</v>
      </c>
      <c r="Q363" s="144">
        <f t="shared" si="156"/>
        <v>0</v>
      </c>
      <c r="R363" s="145">
        <f t="shared" si="157"/>
        <v>0</v>
      </c>
      <c r="S363" s="139">
        <f t="shared" si="158"/>
        <v>0</v>
      </c>
      <c r="T363" s="146">
        <f t="shared" si="168"/>
        <v>3.5999999999999997E-2</v>
      </c>
      <c r="U363" s="144">
        <f t="shared" si="171"/>
        <v>227</v>
      </c>
      <c r="V363" s="144">
        <v>252</v>
      </c>
      <c r="W363" s="143">
        <f t="shared" si="159"/>
        <v>1.0323714129999999</v>
      </c>
      <c r="X363" s="139">
        <f t="shared" si="160"/>
        <v>32.980285930000001</v>
      </c>
      <c r="Y363" s="124">
        <f t="shared" si="161"/>
        <v>0</v>
      </c>
      <c r="Z363" s="147" t="s">
        <v>64</v>
      </c>
      <c r="AA363" s="141">
        <f t="shared" si="169"/>
        <v>44392</v>
      </c>
      <c r="AB363" s="4"/>
      <c r="AC363" s="41"/>
      <c r="AD363" s="150">
        <f>[2]Plan1!$A463</f>
        <v>50516</v>
      </c>
      <c r="AE363" s="32" t="str">
        <f>[2]Plan1!$C463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3"/>
      <c r="BB363" s="1"/>
      <c r="BC363" s="1"/>
      <c r="BD363" s="1"/>
      <c r="BE363" s="1"/>
      <c r="BF363" s="1"/>
      <c r="BG363" s="1"/>
      <c r="BH363" s="1"/>
      <c r="BI363" s="1"/>
      <c r="BJ363" s="1"/>
      <c r="BK363" s="4"/>
      <c r="BL363" s="1"/>
      <c r="BM363" s="1"/>
      <c r="BN363" s="1"/>
      <c r="BO363" s="1"/>
      <c r="BP363" s="1"/>
      <c r="BQ363" s="1"/>
    </row>
    <row r="364" spans="1:69" x14ac:dyDescent="0.15">
      <c r="A364" s="138">
        <f t="shared" si="162"/>
        <v>44015</v>
      </c>
      <c r="B364" s="148">
        <f t="shared" si="151"/>
        <v>1052.0610404199999</v>
      </c>
      <c r="C364" s="139">
        <f t="shared" si="163"/>
        <v>1000</v>
      </c>
      <c r="D364" s="140">
        <f t="shared" si="164"/>
        <v>5311.65</v>
      </c>
      <c r="E364" s="124">
        <f>IF(K364=1,VLOOKUP(A363,[1]Plan1!$BO$80:$BQ$314,3),E363)</f>
        <v>5325.46</v>
      </c>
      <c r="F364" s="141">
        <f t="shared" si="165"/>
        <v>43998</v>
      </c>
      <c r="G364" s="142">
        <f t="shared" si="152"/>
        <v>2.5999454030292135E-3</v>
      </c>
      <c r="H364" s="141">
        <f t="shared" si="166"/>
        <v>44027</v>
      </c>
      <c r="I364" s="141">
        <f t="shared" si="153"/>
        <v>44027</v>
      </c>
      <c r="J364" s="125">
        <f t="shared" si="167"/>
        <v>22</v>
      </c>
      <c r="K364" s="125">
        <f t="shared" si="173"/>
        <v>14</v>
      </c>
      <c r="L364" s="139">
        <f t="shared" si="154"/>
        <v>1.00165372</v>
      </c>
      <c r="M364" s="143">
        <f t="shared" si="174"/>
        <v>0.99620023000000002</v>
      </c>
      <c r="N364" s="143">
        <f t="shared" si="170"/>
        <v>1.0172469841853093</v>
      </c>
      <c r="O364" s="139">
        <f t="shared" si="172"/>
        <v>1.01892922</v>
      </c>
      <c r="P364" s="139">
        <f t="shared" si="155"/>
        <v>1018.92922</v>
      </c>
      <c r="Q364" s="144">
        <f t="shared" si="156"/>
        <v>0</v>
      </c>
      <c r="R364" s="145">
        <f t="shared" si="157"/>
        <v>0</v>
      </c>
      <c r="S364" s="139">
        <f t="shared" si="158"/>
        <v>0</v>
      </c>
      <c r="T364" s="146">
        <f t="shared" si="168"/>
        <v>3.5999999999999997E-2</v>
      </c>
      <c r="U364" s="144">
        <f t="shared" si="171"/>
        <v>228</v>
      </c>
      <c r="V364" s="144">
        <v>252</v>
      </c>
      <c r="W364" s="143">
        <f t="shared" si="159"/>
        <v>1.032516312</v>
      </c>
      <c r="X364" s="139">
        <f t="shared" si="160"/>
        <v>33.131820419999997</v>
      </c>
      <c r="Y364" s="124">
        <f t="shared" si="161"/>
        <v>0</v>
      </c>
      <c r="Z364" s="147" t="s">
        <v>64</v>
      </c>
      <c r="AA364" s="141">
        <f t="shared" si="169"/>
        <v>44392</v>
      </c>
      <c r="AB364" s="4"/>
      <c r="AC364" s="41"/>
      <c r="AD364" s="150">
        <f>[2]Plan1!$A464</f>
        <v>50518</v>
      </c>
      <c r="AE364" s="32" t="str">
        <f>[2]Plan1!$C464</f>
        <v>Paixão de Cristo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3"/>
      <c r="BB364" s="1"/>
      <c r="BC364" s="1"/>
      <c r="BD364" s="1"/>
      <c r="BE364" s="1"/>
      <c r="BF364" s="1"/>
      <c r="BG364" s="1"/>
      <c r="BH364" s="1"/>
      <c r="BI364" s="1"/>
      <c r="BJ364" s="1"/>
      <c r="BK364" s="4"/>
      <c r="BL364" s="1"/>
      <c r="BM364" s="1"/>
      <c r="BN364" s="1"/>
      <c r="BO364" s="1"/>
      <c r="BP364" s="1"/>
      <c r="BQ364" s="1"/>
    </row>
    <row r="365" spans="1:69" x14ac:dyDescent="0.15">
      <c r="A365" s="138">
        <f t="shared" si="162"/>
        <v>44016</v>
      </c>
      <c r="B365" s="148">
        <f t="shared" si="151"/>
        <v>1052.3329018100001</v>
      </c>
      <c r="C365" s="139">
        <f t="shared" si="163"/>
        <v>1000</v>
      </c>
      <c r="D365" s="140">
        <f t="shared" si="164"/>
        <v>5311.65</v>
      </c>
      <c r="E365" s="124">
        <f>IF(K365=1,VLOOKUP(A364,[1]Plan1!$BO$80:$BQ$314,3),E364)</f>
        <v>5325.46</v>
      </c>
      <c r="F365" s="141">
        <f t="shared" si="165"/>
        <v>43998</v>
      </c>
      <c r="G365" s="142">
        <f t="shared" si="152"/>
        <v>2.5999454030292135E-3</v>
      </c>
      <c r="H365" s="141">
        <f t="shared" si="166"/>
        <v>44027</v>
      </c>
      <c r="I365" s="141">
        <f t="shared" si="153"/>
        <v>44027</v>
      </c>
      <c r="J365" s="125">
        <f t="shared" si="167"/>
        <v>22</v>
      </c>
      <c r="K365" s="125">
        <f t="shared" si="173"/>
        <v>15</v>
      </c>
      <c r="L365" s="139">
        <f t="shared" si="154"/>
        <v>1.00177195</v>
      </c>
      <c r="M365" s="143">
        <f t="shared" si="174"/>
        <v>0.99620023000000002</v>
      </c>
      <c r="N365" s="143">
        <f t="shared" si="170"/>
        <v>1.0172469841853093</v>
      </c>
      <c r="O365" s="139">
        <f t="shared" si="172"/>
        <v>1.01904949</v>
      </c>
      <c r="P365" s="139">
        <f t="shared" si="155"/>
        <v>1019.04949</v>
      </c>
      <c r="Q365" s="144">
        <f t="shared" si="156"/>
        <v>0</v>
      </c>
      <c r="R365" s="145">
        <f t="shared" si="157"/>
        <v>0</v>
      </c>
      <c r="S365" s="139">
        <f t="shared" si="158"/>
        <v>0</v>
      </c>
      <c r="T365" s="146">
        <f t="shared" si="168"/>
        <v>3.5999999999999997E-2</v>
      </c>
      <c r="U365" s="144">
        <f t="shared" si="171"/>
        <v>229</v>
      </c>
      <c r="V365" s="144">
        <v>252</v>
      </c>
      <c r="W365" s="143">
        <f t="shared" si="159"/>
        <v>1.0326612319999999</v>
      </c>
      <c r="X365" s="139">
        <f t="shared" si="160"/>
        <v>33.283411809999997</v>
      </c>
      <c r="Y365" s="124">
        <f t="shared" si="161"/>
        <v>0</v>
      </c>
      <c r="Z365" s="147" t="s">
        <v>64</v>
      </c>
      <c r="AA365" s="141">
        <f t="shared" si="169"/>
        <v>44392</v>
      </c>
      <c r="AB365" s="4"/>
      <c r="AC365" s="41"/>
      <c r="AD365" s="150">
        <f>[2]Plan1!$A465</f>
        <v>50526</v>
      </c>
      <c r="AE365" s="32" t="str">
        <f>[2]Plan1!$C465</f>
        <v>Dia do Trabalho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3"/>
      <c r="BB365" s="1"/>
      <c r="BC365" s="1"/>
      <c r="BD365" s="1"/>
      <c r="BE365" s="1"/>
      <c r="BF365" s="1"/>
      <c r="BG365" s="1"/>
      <c r="BH365" s="1"/>
      <c r="BI365" s="1"/>
      <c r="BJ365" s="1"/>
      <c r="BK365" s="4"/>
      <c r="BL365" s="1"/>
      <c r="BM365" s="1"/>
      <c r="BN365" s="1"/>
      <c r="BO365" s="1"/>
      <c r="BP365" s="1"/>
      <c r="BQ365" s="1"/>
    </row>
    <row r="366" spans="1:69" x14ac:dyDescent="0.15">
      <c r="A366" s="138">
        <f t="shared" si="162"/>
        <v>44017</v>
      </c>
      <c r="B366" s="148">
        <f t="shared" si="151"/>
        <v>1052.3329018100001</v>
      </c>
      <c r="C366" s="139">
        <f t="shared" si="163"/>
        <v>1000</v>
      </c>
      <c r="D366" s="140">
        <f t="shared" si="164"/>
        <v>5311.65</v>
      </c>
      <c r="E366" s="124">
        <f>IF(K366=1,VLOOKUP(A365,[1]Plan1!$BO$80:$BQ$314,3),E365)</f>
        <v>5325.46</v>
      </c>
      <c r="F366" s="141">
        <f t="shared" si="165"/>
        <v>43998</v>
      </c>
      <c r="G366" s="142">
        <f t="shared" si="152"/>
        <v>2.5999454030292135E-3</v>
      </c>
      <c r="H366" s="141">
        <f t="shared" si="166"/>
        <v>44027</v>
      </c>
      <c r="I366" s="141">
        <f t="shared" si="153"/>
        <v>44027</v>
      </c>
      <c r="J366" s="125">
        <f t="shared" si="167"/>
        <v>22</v>
      </c>
      <c r="K366" s="125">
        <f t="shared" si="173"/>
        <v>15</v>
      </c>
      <c r="L366" s="139">
        <f t="shared" si="154"/>
        <v>1.00177195</v>
      </c>
      <c r="M366" s="143">
        <f t="shared" si="174"/>
        <v>0.99620023000000002</v>
      </c>
      <c r="N366" s="143">
        <f t="shared" si="170"/>
        <v>1.0172469841853093</v>
      </c>
      <c r="O366" s="139">
        <f t="shared" si="172"/>
        <v>1.01904949</v>
      </c>
      <c r="P366" s="139">
        <f t="shared" si="155"/>
        <v>1019.04949</v>
      </c>
      <c r="Q366" s="144">
        <f t="shared" si="156"/>
        <v>0</v>
      </c>
      <c r="R366" s="145">
        <f t="shared" si="157"/>
        <v>0</v>
      </c>
      <c r="S366" s="139">
        <f t="shared" si="158"/>
        <v>0</v>
      </c>
      <c r="T366" s="146">
        <f t="shared" si="168"/>
        <v>3.5999999999999997E-2</v>
      </c>
      <c r="U366" s="144">
        <f t="shared" si="171"/>
        <v>229</v>
      </c>
      <c r="V366" s="144">
        <v>252</v>
      </c>
      <c r="W366" s="143">
        <f t="shared" si="159"/>
        <v>1.0326612319999999</v>
      </c>
      <c r="X366" s="139">
        <f t="shared" si="160"/>
        <v>33.283411809999997</v>
      </c>
      <c r="Y366" s="124">
        <f t="shared" si="161"/>
        <v>0</v>
      </c>
      <c r="Z366" s="147" t="s">
        <v>64</v>
      </c>
      <c r="AA366" s="141">
        <f t="shared" si="169"/>
        <v>44392</v>
      </c>
      <c r="AB366" s="4"/>
      <c r="AC366" s="41"/>
      <c r="AD366" s="150">
        <f>[2]Plan1!$A466</f>
        <v>50580</v>
      </c>
      <c r="AE366" s="32" t="str">
        <f>[2]Plan1!$C466</f>
        <v>Corpus Christi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3"/>
      <c r="BB366" s="1"/>
      <c r="BC366" s="1"/>
      <c r="BD366" s="1"/>
      <c r="BE366" s="1"/>
      <c r="BF366" s="1"/>
      <c r="BG366" s="1"/>
      <c r="BH366" s="1"/>
      <c r="BI366" s="1"/>
      <c r="BJ366" s="1"/>
      <c r="BK366" s="4"/>
      <c r="BL366" s="1"/>
      <c r="BM366" s="1"/>
      <c r="BN366" s="1"/>
      <c r="BO366" s="1"/>
      <c r="BP366" s="1"/>
      <c r="BQ366" s="1"/>
    </row>
    <row r="367" spans="1:69" x14ac:dyDescent="0.15">
      <c r="A367" s="138">
        <f t="shared" si="162"/>
        <v>44018</v>
      </c>
      <c r="B367" s="148">
        <f t="shared" si="151"/>
        <v>1052.3329018100001</v>
      </c>
      <c r="C367" s="139">
        <f t="shared" si="163"/>
        <v>1000</v>
      </c>
      <c r="D367" s="140">
        <f t="shared" si="164"/>
        <v>5311.65</v>
      </c>
      <c r="E367" s="124">
        <f>IF(K367=1,VLOOKUP(A366,[1]Plan1!$BO$80:$BQ$314,3),E366)</f>
        <v>5325.46</v>
      </c>
      <c r="F367" s="141">
        <f t="shared" si="165"/>
        <v>43998</v>
      </c>
      <c r="G367" s="142">
        <f t="shared" si="152"/>
        <v>2.5999454030292135E-3</v>
      </c>
      <c r="H367" s="141">
        <f t="shared" si="166"/>
        <v>44027</v>
      </c>
      <c r="I367" s="141">
        <f t="shared" si="153"/>
        <v>44027</v>
      </c>
      <c r="J367" s="125">
        <f t="shared" si="167"/>
        <v>22</v>
      </c>
      <c r="K367" s="125">
        <f t="shared" si="173"/>
        <v>15</v>
      </c>
      <c r="L367" s="139">
        <f t="shared" si="154"/>
        <v>1.00177195</v>
      </c>
      <c r="M367" s="143">
        <f t="shared" si="174"/>
        <v>0.99620023000000002</v>
      </c>
      <c r="N367" s="143">
        <f t="shared" si="170"/>
        <v>1.0172469841853093</v>
      </c>
      <c r="O367" s="139">
        <f t="shared" si="172"/>
        <v>1.01904949</v>
      </c>
      <c r="P367" s="139">
        <f t="shared" si="155"/>
        <v>1019.04949</v>
      </c>
      <c r="Q367" s="144">
        <f t="shared" si="156"/>
        <v>0</v>
      </c>
      <c r="R367" s="145">
        <f t="shared" si="157"/>
        <v>0</v>
      </c>
      <c r="S367" s="139">
        <f t="shared" si="158"/>
        <v>0</v>
      </c>
      <c r="T367" s="146">
        <f t="shared" si="168"/>
        <v>3.5999999999999997E-2</v>
      </c>
      <c r="U367" s="144">
        <f t="shared" si="171"/>
        <v>229</v>
      </c>
      <c r="V367" s="144">
        <v>252</v>
      </c>
      <c r="W367" s="143">
        <f t="shared" si="159"/>
        <v>1.0326612319999999</v>
      </c>
      <c r="X367" s="139">
        <f t="shared" si="160"/>
        <v>33.283411809999997</v>
      </c>
      <c r="Y367" s="124">
        <f t="shared" si="161"/>
        <v>0</v>
      </c>
      <c r="Z367" s="147" t="s">
        <v>64</v>
      </c>
      <c r="AA367" s="141">
        <f t="shared" si="169"/>
        <v>44392</v>
      </c>
      <c r="AB367" s="4"/>
      <c r="AC367" s="41"/>
      <c r="AD367" s="150">
        <f>[2]Plan1!$A467</f>
        <v>50655</v>
      </c>
      <c r="AE367" s="32" t="str">
        <f>[2]Plan1!$C467</f>
        <v>Independência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3"/>
      <c r="BB367" s="1"/>
      <c r="BC367" s="1"/>
      <c r="BD367" s="1"/>
      <c r="BE367" s="1"/>
      <c r="BF367" s="1"/>
      <c r="BG367" s="1"/>
      <c r="BH367" s="1"/>
      <c r="BI367" s="1"/>
      <c r="BJ367" s="1"/>
      <c r="BK367" s="4"/>
      <c r="BL367" s="1"/>
      <c r="BM367" s="1"/>
      <c r="BN367" s="1"/>
      <c r="BO367" s="1"/>
      <c r="BP367" s="1"/>
      <c r="BQ367" s="1"/>
    </row>
    <row r="368" spans="1:69" x14ac:dyDescent="0.15">
      <c r="A368" s="138">
        <f t="shared" si="162"/>
        <v>44019</v>
      </c>
      <c r="B368" s="148">
        <f t="shared" si="151"/>
        <v>1052.6048277499999</v>
      </c>
      <c r="C368" s="139">
        <f t="shared" si="163"/>
        <v>1000</v>
      </c>
      <c r="D368" s="140">
        <f t="shared" si="164"/>
        <v>5311.65</v>
      </c>
      <c r="E368" s="124">
        <f>IF(K368=1,VLOOKUP(A367,[1]Plan1!$BO$80:$BQ$314,3),E367)</f>
        <v>5325.46</v>
      </c>
      <c r="F368" s="141">
        <f t="shared" si="165"/>
        <v>43998</v>
      </c>
      <c r="G368" s="142">
        <f t="shared" si="152"/>
        <v>2.5999454030292135E-3</v>
      </c>
      <c r="H368" s="141">
        <f t="shared" si="166"/>
        <v>44027</v>
      </c>
      <c r="I368" s="141">
        <f t="shared" si="153"/>
        <v>44027</v>
      </c>
      <c r="J368" s="125">
        <f t="shared" si="167"/>
        <v>22</v>
      </c>
      <c r="K368" s="125">
        <f t="shared" si="173"/>
        <v>16</v>
      </c>
      <c r="L368" s="139">
        <f t="shared" si="154"/>
        <v>1.0018901899999999</v>
      </c>
      <c r="M368" s="143">
        <f t="shared" si="174"/>
        <v>0.99620023000000002</v>
      </c>
      <c r="N368" s="143">
        <f t="shared" si="170"/>
        <v>1.0172469841853093</v>
      </c>
      <c r="O368" s="139">
        <f t="shared" si="172"/>
        <v>1.01916977</v>
      </c>
      <c r="P368" s="139">
        <f t="shared" si="155"/>
        <v>1019.16977</v>
      </c>
      <c r="Q368" s="144">
        <f t="shared" si="156"/>
        <v>0</v>
      </c>
      <c r="R368" s="145">
        <f t="shared" si="157"/>
        <v>0</v>
      </c>
      <c r="S368" s="139">
        <f t="shared" si="158"/>
        <v>0</v>
      </c>
      <c r="T368" s="146">
        <f t="shared" si="168"/>
        <v>3.5999999999999997E-2</v>
      </c>
      <c r="U368" s="144">
        <f t="shared" si="171"/>
        <v>230</v>
      </c>
      <c r="V368" s="144">
        <v>252</v>
      </c>
      <c r="W368" s="143">
        <f t="shared" si="159"/>
        <v>1.0328061710000001</v>
      </c>
      <c r="X368" s="139">
        <f t="shared" si="160"/>
        <v>33.435057749999999</v>
      </c>
      <c r="Y368" s="124">
        <f t="shared" si="161"/>
        <v>0</v>
      </c>
      <c r="Z368" s="147" t="s">
        <v>64</v>
      </c>
      <c r="AA368" s="141">
        <f t="shared" si="169"/>
        <v>44392</v>
      </c>
      <c r="AB368" s="4"/>
      <c r="AC368" s="41"/>
      <c r="AD368" s="150">
        <f>[2]Plan1!$A468</f>
        <v>50690</v>
      </c>
      <c r="AE368" s="32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3"/>
      <c r="BB368" s="1"/>
      <c r="BC368" s="1"/>
      <c r="BD368" s="1"/>
      <c r="BE368" s="1"/>
      <c r="BF368" s="1"/>
      <c r="BG368" s="1"/>
      <c r="BH368" s="1"/>
      <c r="BI368" s="1"/>
      <c r="BJ368" s="1"/>
      <c r="BK368" s="4"/>
      <c r="BL368" s="1"/>
      <c r="BM368" s="1"/>
      <c r="BN368" s="1"/>
      <c r="BO368" s="1"/>
      <c r="BP368" s="1"/>
      <c r="BQ368" s="1"/>
    </row>
    <row r="369" spans="1:69" x14ac:dyDescent="0.15">
      <c r="A369" s="138">
        <f t="shared" si="162"/>
        <v>44020</v>
      </c>
      <c r="B369" s="148">
        <f t="shared" si="151"/>
        <v>1052.8768316400001</v>
      </c>
      <c r="C369" s="139">
        <f t="shared" si="163"/>
        <v>1000</v>
      </c>
      <c r="D369" s="140">
        <f t="shared" si="164"/>
        <v>5311.65</v>
      </c>
      <c r="E369" s="124">
        <f>IF(K369=1,VLOOKUP(A368,[1]Plan1!$BO$80:$BQ$314,3),E368)</f>
        <v>5325.46</v>
      </c>
      <c r="F369" s="141">
        <f t="shared" si="165"/>
        <v>43998</v>
      </c>
      <c r="G369" s="142">
        <f t="shared" si="152"/>
        <v>2.5999454030292135E-3</v>
      </c>
      <c r="H369" s="141">
        <f t="shared" si="166"/>
        <v>44027</v>
      </c>
      <c r="I369" s="141">
        <f t="shared" si="153"/>
        <v>44027</v>
      </c>
      <c r="J369" s="125">
        <f t="shared" si="167"/>
        <v>22</v>
      </c>
      <c r="K369" s="125">
        <f t="shared" si="173"/>
        <v>17</v>
      </c>
      <c r="L369" s="139">
        <f t="shared" si="154"/>
        <v>1.0020084499999999</v>
      </c>
      <c r="M369" s="143">
        <f t="shared" si="174"/>
        <v>0.99620023000000002</v>
      </c>
      <c r="N369" s="143">
        <f t="shared" si="170"/>
        <v>1.0172469841853093</v>
      </c>
      <c r="O369" s="139">
        <f t="shared" si="172"/>
        <v>1.01929007</v>
      </c>
      <c r="P369" s="139">
        <f t="shared" si="155"/>
        <v>1019.29007</v>
      </c>
      <c r="Q369" s="144">
        <f t="shared" si="156"/>
        <v>0</v>
      </c>
      <c r="R369" s="145">
        <f t="shared" si="157"/>
        <v>0</v>
      </c>
      <c r="S369" s="139">
        <f t="shared" si="158"/>
        <v>0</v>
      </c>
      <c r="T369" s="146">
        <f t="shared" si="168"/>
        <v>3.5999999999999997E-2</v>
      </c>
      <c r="U369" s="144">
        <f t="shared" si="171"/>
        <v>231</v>
      </c>
      <c r="V369" s="144">
        <v>252</v>
      </c>
      <c r="W369" s="143">
        <f t="shared" si="159"/>
        <v>1.032951132</v>
      </c>
      <c r="X369" s="139">
        <f t="shared" si="160"/>
        <v>33.586761639999999</v>
      </c>
      <c r="Y369" s="124">
        <f t="shared" si="161"/>
        <v>0</v>
      </c>
      <c r="Z369" s="147" t="s">
        <v>64</v>
      </c>
      <c r="AA369" s="141">
        <f t="shared" si="169"/>
        <v>44392</v>
      </c>
      <c r="AB369" s="4"/>
      <c r="AC369" s="41"/>
      <c r="AD369" s="150">
        <f>[2]Plan1!$A469</f>
        <v>50711</v>
      </c>
      <c r="AE369" s="32" t="str">
        <f>[2]Plan1!$C469</f>
        <v>Finados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3"/>
      <c r="BB369" s="1"/>
      <c r="BC369" s="1"/>
      <c r="BD369" s="1"/>
      <c r="BE369" s="1"/>
      <c r="BF369" s="1"/>
      <c r="BG369" s="1"/>
      <c r="BH369" s="1"/>
      <c r="BI369" s="1"/>
      <c r="BJ369" s="1"/>
      <c r="BK369" s="4"/>
      <c r="BL369" s="1"/>
      <c r="BM369" s="1"/>
      <c r="BN369" s="1"/>
      <c r="BO369" s="1"/>
      <c r="BP369" s="1"/>
      <c r="BQ369" s="1"/>
    </row>
    <row r="370" spans="1:69" x14ac:dyDescent="0.15">
      <c r="A370" s="138">
        <f t="shared" si="162"/>
        <v>44021</v>
      </c>
      <c r="B370" s="148">
        <f t="shared" si="151"/>
        <v>1053.1489001100001</v>
      </c>
      <c r="C370" s="139">
        <f t="shared" si="163"/>
        <v>1000</v>
      </c>
      <c r="D370" s="140">
        <f t="shared" si="164"/>
        <v>5311.65</v>
      </c>
      <c r="E370" s="124">
        <f>IF(K370=1,VLOOKUP(A369,[1]Plan1!$BO$80:$BQ$314,3),E369)</f>
        <v>5325.46</v>
      </c>
      <c r="F370" s="141">
        <f t="shared" si="165"/>
        <v>43998</v>
      </c>
      <c r="G370" s="142">
        <f t="shared" si="152"/>
        <v>2.5999454030292135E-3</v>
      </c>
      <c r="H370" s="141">
        <f t="shared" si="166"/>
        <v>44027</v>
      </c>
      <c r="I370" s="141">
        <f t="shared" si="153"/>
        <v>44027</v>
      </c>
      <c r="J370" s="125">
        <f t="shared" si="167"/>
        <v>22</v>
      </c>
      <c r="K370" s="125">
        <f t="shared" si="173"/>
        <v>18</v>
      </c>
      <c r="L370" s="139">
        <f t="shared" si="154"/>
        <v>1.0021267199999999</v>
      </c>
      <c r="M370" s="143">
        <f t="shared" si="174"/>
        <v>0.99620023000000002</v>
      </c>
      <c r="N370" s="143">
        <f t="shared" si="170"/>
        <v>1.0172469841853093</v>
      </c>
      <c r="O370" s="139">
        <f t="shared" si="172"/>
        <v>1.0194103800000001</v>
      </c>
      <c r="P370" s="139">
        <f t="shared" si="155"/>
        <v>1019.41038</v>
      </c>
      <c r="Q370" s="144">
        <f t="shared" si="156"/>
        <v>0</v>
      </c>
      <c r="R370" s="145">
        <f t="shared" si="157"/>
        <v>0</v>
      </c>
      <c r="S370" s="139">
        <f t="shared" si="158"/>
        <v>0</v>
      </c>
      <c r="T370" s="146">
        <f t="shared" si="168"/>
        <v>3.5999999999999997E-2</v>
      </c>
      <c r="U370" s="144">
        <f t="shared" si="171"/>
        <v>232</v>
      </c>
      <c r="V370" s="144">
        <v>252</v>
      </c>
      <c r="W370" s="143">
        <f t="shared" si="159"/>
        <v>1.033096112</v>
      </c>
      <c r="X370" s="139">
        <f t="shared" si="160"/>
        <v>33.738520110000003</v>
      </c>
      <c r="Y370" s="124">
        <f t="shared" si="161"/>
        <v>0</v>
      </c>
      <c r="Z370" s="147" t="s">
        <v>64</v>
      </c>
      <c r="AA370" s="141">
        <f t="shared" si="169"/>
        <v>44392</v>
      </c>
      <c r="AB370" s="4"/>
      <c r="AC370" s="41"/>
      <c r="AD370" s="150">
        <f>[2]Plan1!$A470</f>
        <v>50724</v>
      </c>
      <c r="AE370" s="32" t="str">
        <f>[2]Plan1!$C470</f>
        <v>Proclamação da República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3"/>
      <c r="BB370" s="1"/>
      <c r="BC370" s="1"/>
      <c r="BD370" s="1"/>
      <c r="BE370" s="1"/>
      <c r="BF370" s="1"/>
      <c r="BG370" s="1"/>
      <c r="BH370" s="1"/>
      <c r="BI370" s="1"/>
      <c r="BJ370" s="1"/>
      <c r="BK370" s="4"/>
      <c r="BL370" s="1"/>
      <c r="BM370" s="1"/>
      <c r="BN370" s="1"/>
      <c r="BO370" s="1"/>
      <c r="BP370" s="1"/>
      <c r="BQ370" s="1"/>
    </row>
    <row r="371" spans="1:69" x14ac:dyDescent="0.15">
      <c r="A371" s="138">
        <f t="shared" si="162"/>
        <v>44022</v>
      </c>
      <c r="B371" s="148">
        <f t="shared" si="151"/>
        <v>1053.4210352</v>
      </c>
      <c r="C371" s="139">
        <f t="shared" si="163"/>
        <v>1000</v>
      </c>
      <c r="D371" s="140">
        <f t="shared" si="164"/>
        <v>5311.65</v>
      </c>
      <c r="E371" s="124">
        <f>IF(K371=1,VLOOKUP(A370,[1]Plan1!$BO$80:$BQ$314,3),E370)</f>
        <v>5325.46</v>
      </c>
      <c r="F371" s="141">
        <f t="shared" si="165"/>
        <v>43998</v>
      </c>
      <c r="G371" s="142">
        <f t="shared" si="152"/>
        <v>2.5999454030292135E-3</v>
      </c>
      <c r="H371" s="141">
        <f t="shared" si="166"/>
        <v>44027</v>
      </c>
      <c r="I371" s="141">
        <f t="shared" si="153"/>
        <v>44027</v>
      </c>
      <c r="J371" s="125">
        <f t="shared" si="167"/>
        <v>22</v>
      </c>
      <c r="K371" s="125">
        <f t="shared" si="173"/>
        <v>19</v>
      </c>
      <c r="L371" s="139">
        <f t="shared" si="154"/>
        <v>1.0022450000000001</v>
      </c>
      <c r="M371" s="143">
        <f t="shared" si="174"/>
        <v>0.99620023000000002</v>
      </c>
      <c r="N371" s="143">
        <f t="shared" si="170"/>
        <v>1.0172469841853093</v>
      </c>
      <c r="O371" s="139">
        <f t="shared" si="172"/>
        <v>1.0195307</v>
      </c>
      <c r="P371" s="139">
        <f t="shared" si="155"/>
        <v>1019.5307</v>
      </c>
      <c r="Q371" s="144">
        <f t="shared" si="156"/>
        <v>0</v>
      </c>
      <c r="R371" s="145">
        <f t="shared" si="157"/>
        <v>0</v>
      </c>
      <c r="S371" s="139">
        <f t="shared" si="158"/>
        <v>0</v>
      </c>
      <c r="T371" s="146">
        <f t="shared" si="168"/>
        <v>3.5999999999999997E-2</v>
      </c>
      <c r="U371" s="144">
        <f t="shared" si="171"/>
        <v>233</v>
      </c>
      <c r="V371" s="144">
        <v>252</v>
      </c>
      <c r="W371" s="143">
        <f t="shared" si="159"/>
        <v>1.0332411130000001</v>
      </c>
      <c r="X371" s="139">
        <f t="shared" si="160"/>
        <v>33.890335200000003</v>
      </c>
      <c r="Y371" s="124">
        <f t="shared" si="161"/>
        <v>0</v>
      </c>
      <c r="Z371" s="147" t="s">
        <v>64</v>
      </c>
      <c r="AA371" s="141">
        <f t="shared" si="169"/>
        <v>44392</v>
      </c>
      <c r="AB371" s="4"/>
      <c r="AC371" s="41"/>
      <c r="AD371" s="150">
        <f>[2]Plan1!$A471</f>
        <v>50729</v>
      </c>
      <c r="AE371" s="32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3"/>
      <c r="BB371" s="1"/>
      <c r="BC371" s="1"/>
      <c r="BD371" s="1"/>
      <c r="BE371" s="1"/>
      <c r="BF371" s="1"/>
      <c r="BG371" s="1"/>
      <c r="BH371" s="1"/>
      <c r="BI371" s="1"/>
      <c r="BJ371" s="1"/>
      <c r="BK371" s="4"/>
      <c r="BL371" s="1"/>
      <c r="BM371" s="1"/>
      <c r="BN371" s="1"/>
      <c r="BO371" s="1"/>
      <c r="BP371" s="1"/>
      <c r="BQ371" s="1"/>
    </row>
    <row r="372" spans="1:69" x14ac:dyDescent="0.15">
      <c r="A372" s="138">
        <f t="shared" si="162"/>
        <v>44023</v>
      </c>
      <c r="B372" s="148">
        <f t="shared" si="151"/>
        <v>1053.6932462499999</v>
      </c>
      <c r="C372" s="139">
        <f t="shared" si="163"/>
        <v>1000</v>
      </c>
      <c r="D372" s="140">
        <f t="shared" si="164"/>
        <v>5311.65</v>
      </c>
      <c r="E372" s="124">
        <f>IF(K372=1,VLOOKUP(A371,[1]Plan1!$BO$80:$BQ$314,3),E371)</f>
        <v>5325.46</v>
      </c>
      <c r="F372" s="141">
        <f t="shared" si="165"/>
        <v>43998</v>
      </c>
      <c r="G372" s="142">
        <f t="shared" si="152"/>
        <v>2.5999454030292135E-3</v>
      </c>
      <c r="H372" s="141">
        <f t="shared" si="166"/>
        <v>44027</v>
      </c>
      <c r="I372" s="141">
        <f t="shared" si="153"/>
        <v>44027</v>
      </c>
      <c r="J372" s="125">
        <f t="shared" si="167"/>
        <v>22</v>
      </c>
      <c r="K372" s="125">
        <f t="shared" si="173"/>
        <v>20</v>
      </c>
      <c r="L372" s="139">
        <f t="shared" si="154"/>
        <v>1.0023633000000001</v>
      </c>
      <c r="M372" s="143">
        <f t="shared" si="174"/>
        <v>0.99620023000000002</v>
      </c>
      <c r="N372" s="143">
        <f t="shared" si="170"/>
        <v>1.0172469841853093</v>
      </c>
      <c r="O372" s="139">
        <f t="shared" si="172"/>
        <v>1.0196510400000001</v>
      </c>
      <c r="P372" s="139">
        <f t="shared" si="155"/>
        <v>1019.65104</v>
      </c>
      <c r="Q372" s="144">
        <f t="shared" si="156"/>
        <v>0</v>
      </c>
      <c r="R372" s="145">
        <f t="shared" si="157"/>
        <v>0</v>
      </c>
      <c r="S372" s="139">
        <f t="shared" si="158"/>
        <v>0</v>
      </c>
      <c r="T372" s="146">
        <f t="shared" si="168"/>
        <v>3.5999999999999997E-2</v>
      </c>
      <c r="U372" s="144">
        <f t="shared" si="171"/>
        <v>234</v>
      </c>
      <c r="V372" s="144">
        <v>252</v>
      </c>
      <c r="W372" s="143">
        <f t="shared" si="159"/>
        <v>1.0333861339999999</v>
      </c>
      <c r="X372" s="139">
        <f t="shared" si="160"/>
        <v>34.04220625</v>
      </c>
      <c r="Y372" s="124">
        <f t="shared" si="161"/>
        <v>0</v>
      </c>
      <c r="Z372" s="147" t="s">
        <v>64</v>
      </c>
      <c r="AA372" s="141">
        <f t="shared" si="169"/>
        <v>44392</v>
      </c>
      <c r="AB372" s="4"/>
      <c r="AC372" s="41"/>
      <c r="AD372" s="150">
        <f>[2]Plan1!$A472</f>
        <v>50764</v>
      </c>
      <c r="AE372" s="32" t="str">
        <f>[2]Plan1!$C472</f>
        <v>Natal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3"/>
      <c r="BB372" s="1"/>
      <c r="BC372" s="1"/>
      <c r="BD372" s="1"/>
      <c r="BE372" s="1"/>
      <c r="BF372" s="1"/>
      <c r="BG372" s="1"/>
      <c r="BH372" s="1"/>
      <c r="BI372" s="1"/>
      <c r="BJ372" s="1"/>
      <c r="BK372" s="4"/>
      <c r="BL372" s="1"/>
      <c r="BM372" s="1"/>
      <c r="BN372" s="1"/>
      <c r="BO372" s="1"/>
      <c r="BP372" s="1"/>
      <c r="BQ372" s="1"/>
    </row>
    <row r="373" spans="1:69" x14ac:dyDescent="0.15">
      <c r="A373" s="138">
        <f t="shared" si="162"/>
        <v>44024</v>
      </c>
      <c r="B373" s="148">
        <f t="shared" si="151"/>
        <v>1053.6932462499999</v>
      </c>
      <c r="C373" s="139">
        <f t="shared" si="163"/>
        <v>1000</v>
      </c>
      <c r="D373" s="140">
        <f t="shared" si="164"/>
        <v>5311.65</v>
      </c>
      <c r="E373" s="124">
        <f>IF(K373=1,VLOOKUP(A372,[1]Plan1!$BO$80:$BQ$314,3),E372)</f>
        <v>5325.46</v>
      </c>
      <c r="F373" s="141">
        <f t="shared" si="165"/>
        <v>43998</v>
      </c>
      <c r="G373" s="142">
        <f t="shared" si="152"/>
        <v>2.5999454030292135E-3</v>
      </c>
      <c r="H373" s="141">
        <f t="shared" si="166"/>
        <v>44027</v>
      </c>
      <c r="I373" s="141">
        <f t="shared" si="153"/>
        <v>44027</v>
      </c>
      <c r="J373" s="125">
        <f t="shared" si="167"/>
        <v>22</v>
      </c>
      <c r="K373" s="125">
        <f t="shared" si="173"/>
        <v>20</v>
      </c>
      <c r="L373" s="139">
        <f t="shared" si="154"/>
        <v>1.0023633000000001</v>
      </c>
      <c r="M373" s="143">
        <f t="shared" si="174"/>
        <v>0.99620023000000002</v>
      </c>
      <c r="N373" s="143">
        <f t="shared" si="170"/>
        <v>1.0172469841853093</v>
      </c>
      <c r="O373" s="139">
        <f t="shared" si="172"/>
        <v>1.0196510400000001</v>
      </c>
      <c r="P373" s="139">
        <f t="shared" si="155"/>
        <v>1019.65104</v>
      </c>
      <c r="Q373" s="144">
        <f t="shared" si="156"/>
        <v>0</v>
      </c>
      <c r="R373" s="145">
        <f t="shared" si="157"/>
        <v>0</v>
      </c>
      <c r="S373" s="139">
        <f t="shared" si="158"/>
        <v>0</v>
      </c>
      <c r="T373" s="146">
        <f t="shared" si="168"/>
        <v>3.5999999999999997E-2</v>
      </c>
      <c r="U373" s="144">
        <f t="shared" si="171"/>
        <v>234</v>
      </c>
      <c r="V373" s="144">
        <v>252</v>
      </c>
      <c r="W373" s="143">
        <f t="shared" si="159"/>
        <v>1.0333861339999999</v>
      </c>
      <c r="X373" s="139">
        <f t="shared" si="160"/>
        <v>34.04220625</v>
      </c>
      <c r="Y373" s="124">
        <f t="shared" si="161"/>
        <v>0</v>
      </c>
      <c r="Z373" s="147" t="s">
        <v>64</v>
      </c>
      <c r="AA373" s="141">
        <f t="shared" si="169"/>
        <v>44392</v>
      </c>
      <c r="AB373" s="4"/>
      <c r="AC373" s="41"/>
      <c r="AD373" s="150">
        <f>[2]Plan1!$A473</f>
        <v>50771</v>
      </c>
      <c r="AE373" s="32" t="str">
        <f>[2]Plan1!$C473</f>
        <v>Confraternização Universal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3"/>
      <c r="BB373" s="1"/>
      <c r="BC373" s="1"/>
      <c r="BD373" s="1"/>
      <c r="BE373" s="1"/>
      <c r="BF373" s="1"/>
      <c r="BG373" s="1"/>
      <c r="BH373" s="1"/>
      <c r="BI373" s="1"/>
      <c r="BJ373" s="1"/>
      <c r="BK373" s="4"/>
      <c r="BL373" s="1"/>
      <c r="BM373" s="1"/>
      <c r="BN373" s="1"/>
      <c r="BO373" s="1"/>
      <c r="BP373" s="1"/>
      <c r="BQ373" s="1"/>
    </row>
    <row r="374" spans="1:69" x14ac:dyDescent="0.15">
      <c r="A374" s="138">
        <f t="shared" si="162"/>
        <v>44025</v>
      </c>
      <c r="B374" s="148">
        <f t="shared" si="151"/>
        <v>1053.6932462499999</v>
      </c>
      <c r="C374" s="139">
        <f t="shared" si="163"/>
        <v>1000</v>
      </c>
      <c r="D374" s="140">
        <f t="shared" si="164"/>
        <v>5311.65</v>
      </c>
      <c r="E374" s="124">
        <f>IF(K374=1,VLOOKUP(A373,[1]Plan1!$BO$80:$BQ$314,3),E373)</f>
        <v>5325.46</v>
      </c>
      <c r="F374" s="141">
        <f t="shared" si="165"/>
        <v>43998</v>
      </c>
      <c r="G374" s="142">
        <f t="shared" si="152"/>
        <v>2.5999454030292135E-3</v>
      </c>
      <c r="H374" s="141">
        <f t="shared" si="166"/>
        <v>44027</v>
      </c>
      <c r="I374" s="141">
        <f t="shared" si="153"/>
        <v>44027</v>
      </c>
      <c r="J374" s="125">
        <f t="shared" si="167"/>
        <v>22</v>
      </c>
      <c r="K374" s="125">
        <f t="shared" si="173"/>
        <v>20</v>
      </c>
      <c r="L374" s="139">
        <f t="shared" si="154"/>
        <v>1.0023633000000001</v>
      </c>
      <c r="M374" s="143">
        <f t="shared" si="174"/>
        <v>0.99620023000000002</v>
      </c>
      <c r="N374" s="143">
        <f t="shared" si="170"/>
        <v>1.0172469841853093</v>
      </c>
      <c r="O374" s="139">
        <f t="shared" si="172"/>
        <v>1.0196510400000001</v>
      </c>
      <c r="P374" s="139">
        <f t="shared" si="155"/>
        <v>1019.65104</v>
      </c>
      <c r="Q374" s="144">
        <f t="shared" si="156"/>
        <v>0</v>
      </c>
      <c r="R374" s="145">
        <f t="shared" si="157"/>
        <v>0</v>
      </c>
      <c r="S374" s="139">
        <f t="shared" si="158"/>
        <v>0</v>
      </c>
      <c r="T374" s="146">
        <f t="shared" si="168"/>
        <v>3.5999999999999997E-2</v>
      </c>
      <c r="U374" s="144">
        <f t="shared" si="171"/>
        <v>234</v>
      </c>
      <c r="V374" s="144">
        <v>252</v>
      </c>
      <c r="W374" s="143">
        <f t="shared" si="159"/>
        <v>1.0333861339999999</v>
      </c>
      <c r="X374" s="139">
        <f t="shared" si="160"/>
        <v>34.04220625</v>
      </c>
      <c r="Y374" s="124">
        <f t="shared" si="161"/>
        <v>0</v>
      </c>
      <c r="Z374" s="147" t="s">
        <v>64</v>
      </c>
      <c r="AA374" s="141">
        <f t="shared" si="169"/>
        <v>44392</v>
      </c>
      <c r="AB374" s="4"/>
      <c r="AC374" s="41"/>
      <c r="AD374" s="150">
        <f>[2]Plan1!$A474</f>
        <v>50822</v>
      </c>
      <c r="AE374" s="32" t="str">
        <f>[2]Plan1!$C474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3"/>
      <c r="BB374" s="1"/>
      <c r="BC374" s="1"/>
      <c r="BD374" s="1"/>
      <c r="BE374" s="1"/>
      <c r="BF374" s="1"/>
      <c r="BG374" s="1"/>
      <c r="BH374" s="1"/>
      <c r="BI374" s="1"/>
      <c r="BJ374" s="1"/>
      <c r="BK374" s="4"/>
      <c r="BL374" s="1"/>
      <c r="BM374" s="1"/>
      <c r="BN374" s="1"/>
      <c r="BO374" s="1"/>
      <c r="BP374" s="1"/>
      <c r="BQ374" s="1"/>
    </row>
    <row r="375" spans="1:69" x14ac:dyDescent="0.15">
      <c r="A375" s="138">
        <f t="shared" si="162"/>
        <v>44026</v>
      </c>
      <c r="B375" s="148">
        <f t="shared" si="151"/>
        <v>1053.96552395</v>
      </c>
      <c r="C375" s="139">
        <f t="shared" si="163"/>
        <v>1000</v>
      </c>
      <c r="D375" s="140">
        <f t="shared" si="164"/>
        <v>5311.65</v>
      </c>
      <c r="E375" s="124">
        <f>IF(K375=1,VLOOKUP(A374,[1]Plan1!$BO$80:$BQ$314,3),E374)</f>
        <v>5325.46</v>
      </c>
      <c r="F375" s="141">
        <f t="shared" si="165"/>
        <v>43998</v>
      </c>
      <c r="G375" s="142">
        <f t="shared" si="152"/>
        <v>2.5999454030292135E-3</v>
      </c>
      <c r="H375" s="141">
        <f t="shared" si="166"/>
        <v>44027</v>
      </c>
      <c r="I375" s="141">
        <f t="shared" si="153"/>
        <v>44027</v>
      </c>
      <c r="J375" s="125">
        <f t="shared" si="167"/>
        <v>22</v>
      </c>
      <c r="K375" s="125">
        <f t="shared" si="173"/>
        <v>21</v>
      </c>
      <c r="L375" s="139">
        <f t="shared" si="154"/>
        <v>1.00248161</v>
      </c>
      <c r="M375" s="143">
        <f t="shared" si="174"/>
        <v>0.99620023000000002</v>
      </c>
      <c r="N375" s="143">
        <f t="shared" si="170"/>
        <v>1.0172469841853093</v>
      </c>
      <c r="O375" s="139">
        <f t="shared" si="172"/>
        <v>1.0197713900000001</v>
      </c>
      <c r="P375" s="139">
        <f t="shared" si="155"/>
        <v>1019.77139</v>
      </c>
      <c r="Q375" s="144">
        <f t="shared" si="156"/>
        <v>0</v>
      </c>
      <c r="R375" s="145">
        <f t="shared" si="157"/>
        <v>0</v>
      </c>
      <c r="S375" s="139">
        <f t="shared" si="158"/>
        <v>0</v>
      </c>
      <c r="T375" s="146">
        <f t="shared" si="168"/>
        <v>3.5999999999999997E-2</v>
      </c>
      <c r="U375" s="144">
        <f t="shared" si="171"/>
        <v>235</v>
      </c>
      <c r="V375" s="144">
        <v>252</v>
      </c>
      <c r="W375" s="143">
        <f t="shared" si="159"/>
        <v>1.0335311760000001</v>
      </c>
      <c r="X375" s="139">
        <f t="shared" si="160"/>
        <v>34.194133950000001</v>
      </c>
      <c r="Y375" s="124">
        <f t="shared" si="161"/>
        <v>0</v>
      </c>
      <c r="Z375" s="147" t="s">
        <v>64</v>
      </c>
      <c r="AA375" s="141">
        <f t="shared" si="169"/>
        <v>44392</v>
      </c>
      <c r="AB375" s="33"/>
      <c r="AC375" s="41"/>
      <c r="AD375" s="150">
        <f>[2]Plan1!$A475</f>
        <v>50823</v>
      </c>
      <c r="AE375" s="32" t="str">
        <f>[2]Plan1!$C475</f>
        <v>Carnaval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1"/>
      <c r="AS375" s="3"/>
      <c r="AT375" s="1"/>
      <c r="AU375" s="3"/>
      <c r="AV375" s="3"/>
      <c r="AW375" s="3"/>
      <c r="AX375" s="3"/>
      <c r="AY375" s="3"/>
      <c r="AZ375" s="1"/>
      <c r="BA375" s="3"/>
      <c r="BB375" s="3"/>
      <c r="BC375" s="3"/>
      <c r="BD375" s="3"/>
      <c r="BE375" s="1"/>
      <c r="BF375" s="3"/>
      <c r="BG375" s="3"/>
      <c r="BH375" s="3"/>
      <c r="BI375" s="3"/>
      <c r="BJ375" s="3"/>
      <c r="BK375" s="33"/>
      <c r="BL375" s="3"/>
      <c r="BM375" s="3"/>
      <c r="BN375" s="3"/>
      <c r="BO375" s="3"/>
      <c r="BP375" s="3"/>
      <c r="BQ375" s="3"/>
    </row>
    <row r="376" spans="1:69" x14ac:dyDescent="0.15">
      <c r="A376" s="138">
        <f t="shared" si="162"/>
        <v>44027</v>
      </c>
      <c r="B376" s="148">
        <f t="shared" si="151"/>
        <v>1054.2378776400001</v>
      </c>
      <c r="C376" s="139">
        <f t="shared" si="163"/>
        <v>1000</v>
      </c>
      <c r="D376" s="140">
        <f t="shared" si="164"/>
        <v>5311.65</v>
      </c>
      <c r="E376" s="124">
        <f>IF(K376=1,VLOOKUP(A375,[1]Plan1!$BO$80:$BQ$314,3),E375)</f>
        <v>5325.46</v>
      </c>
      <c r="F376" s="141">
        <f t="shared" si="165"/>
        <v>43998</v>
      </c>
      <c r="G376" s="142">
        <f t="shared" si="152"/>
        <v>2.5999454030292135E-3</v>
      </c>
      <c r="H376" s="141">
        <f t="shared" si="166"/>
        <v>44060</v>
      </c>
      <c r="I376" s="141">
        <f t="shared" si="153"/>
        <v>44027</v>
      </c>
      <c r="J376" s="125">
        <f t="shared" si="167"/>
        <v>22</v>
      </c>
      <c r="K376" s="125">
        <f t="shared" si="173"/>
        <v>22</v>
      </c>
      <c r="L376" s="139">
        <f t="shared" si="154"/>
        <v>1.0025999400000001</v>
      </c>
      <c r="M376" s="143">
        <f t="shared" si="174"/>
        <v>0.99620023000000002</v>
      </c>
      <c r="N376" s="143">
        <f t="shared" si="170"/>
        <v>1.0172469841853093</v>
      </c>
      <c r="O376" s="139">
        <f t="shared" si="172"/>
        <v>1.0198917599999999</v>
      </c>
      <c r="P376" s="139">
        <f t="shared" si="155"/>
        <v>1019.89176</v>
      </c>
      <c r="Q376" s="144">
        <f t="shared" si="156"/>
        <v>0</v>
      </c>
      <c r="R376" s="145">
        <f t="shared" si="157"/>
        <v>0</v>
      </c>
      <c r="S376" s="139">
        <f t="shared" si="158"/>
        <v>0</v>
      </c>
      <c r="T376" s="146">
        <f t="shared" si="168"/>
        <v>3.5999999999999997E-2</v>
      </c>
      <c r="U376" s="144">
        <f t="shared" si="171"/>
        <v>236</v>
      </c>
      <c r="V376" s="144">
        <v>252</v>
      </c>
      <c r="W376" s="143">
        <f t="shared" si="159"/>
        <v>1.033676238</v>
      </c>
      <c r="X376" s="139">
        <f t="shared" si="160"/>
        <v>34.346117640000003</v>
      </c>
      <c r="Y376" s="124">
        <f t="shared" si="161"/>
        <v>0</v>
      </c>
      <c r="Z376" s="147" t="s">
        <v>64</v>
      </c>
      <c r="AA376" s="141">
        <f t="shared" si="169"/>
        <v>44392</v>
      </c>
      <c r="AB376" s="33"/>
      <c r="AC376" s="41"/>
      <c r="AD376" s="150">
        <f>[2]Plan1!$A476</f>
        <v>50868</v>
      </c>
      <c r="AE376" s="32" t="str">
        <f>[2]Plan1!$C476</f>
        <v>Paixão de Cristo</v>
      </c>
      <c r="AG376" s="1"/>
      <c r="AH376" s="1"/>
      <c r="AI376" s="7"/>
      <c r="AJ376" s="1"/>
      <c r="AK376" s="1"/>
      <c r="AL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3"/>
      <c r="BB376" s="1"/>
      <c r="BC376" s="1"/>
      <c r="BD376" s="1"/>
      <c r="BE376" s="1"/>
      <c r="BF376" s="1"/>
      <c r="BG376" s="1"/>
      <c r="BH376" s="1"/>
      <c r="BI376" s="1"/>
      <c r="BJ376" s="1"/>
      <c r="BK376" s="33"/>
      <c r="BL376" s="3"/>
      <c r="BM376" s="3"/>
      <c r="BN376" s="3"/>
      <c r="BO376" s="3"/>
      <c r="BP376" s="3"/>
      <c r="BQ376" s="3"/>
    </row>
    <row r="377" spans="1:69" x14ac:dyDescent="0.15">
      <c r="A377" s="138">
        <f t="shared" si="162"/>
        <v>44028</v>
      </c>
      <c r="B377" s="148">
        <f t="shared" si="151"/>
        <v>1054.5505746599999</v>
      </c>
      <c r="C377" s="139">
        <f t="shared" si="163"/>
        <v>1000</v>
      </c>
      <c r="D377" s="140">
        <f t="shared" si="164"/>
        <v>5325.46</v>
      </c>
      <c r="E377" s="124">
        <f>IF(K377=1,VLOOKUP(A376,[1]Plan1!$BO$80:$BQ$314,3),E376)</f>
        <v>5344.63</v>
      </c>
      <c r="F377" s="141">
        <f t="shared" si="165"/>
        <v>44028</v>
      </c>
      <c r="G377" s="142">
        <f t="shared" si="152"/>
        <v>3.599689040946652E-3</v>
      </c>
      <c r="H377" s="141">
        <f t="shared" si="166"/>
        <v>44060</v>
      </c>
      <c r="I377" s="141">
        <f t="shared" si="153"/>
        <v>44060</v>
      </c>
      <c r="J377" s="125">
        <f t="shared" si="167"/>
        <v>23</v>
      </c>
      <c r="K377" s="125">
        <f t="shared" si="173"/>
        <v>1</v>
      </c>
      <c r="L377" s="139">
        <f t="shared" si="154"/>
        <v>1.00015623</v>
      </c>
      <c r="M377" s="143">
        <f t="shared" si="174"/>
        <v>1.0025999400000001</v>
      </c>
      <c r="N377" s="143">
        <f t="shared" si="170"/>
        <v>1.0198917653093722</v>
      </c>
      <c r="O377" s="139">
        <f t="shared" si="172"/>
        <v>1.0200511000000001</v>
      </c>
      <c r="P377" s="139">
        <f t="shared" si="155"/>
        <v>1020.0511</v>
      </c>
      <c r="Q377" s="144">
        <f t="shared" si="156"/>
        <v>0</v>
      </c>
      <c r="R377" s="145">
        <f t="shared" si="157"/>
        <v>0</v>
      </c>
      <c r="S377" s="139">
        <f t="shared" si="158"/>
        <v>0</v>
      </c>
      <c r="T377" s="146">
        <f t="shared" si="168"/>
        <v>3.5999999999999997E-2</v>
      </c>
      <c r="U377" s="144">
        <f t="shared" si="171"/>
        <v>237</v>
      </c>
      <c r="V377" s="144">
        <v>252</v>
      </c>
      <c r="W377" s="143">
        <f t="shared" si="159"/>
        <v>1.0338213199999999</v>
      </c>
      <c r="X377" s="139">
        <f t="shared" si="160"/>
        <v>34.499474659999997</v>
      </c>
      <c r="Y377" s="124">
        <f t="shared" si="161"/>
        <v>0</v>
      </c>
      <c r="Z377" s="147" t="s">
        <v>64</v>
      </c>
      <c r="AA377" s="141">
        <f t="shared" si="169"/>
        <v>44392</v>
      </c>
      <c r="AB377" s="4"/>
      <c r="AC377" s="41"/>
      <c r="AD377" s="150">
        <f>[2]Plan1!$A477</f>
        <v>50881</v>
      </c>
      <c r="AE377" s="32" t="str">
        <f>[2]Plan1!$C477</f>
        <v>Tiradentes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3"/>
      <c r="BB377" s="1"/>
      <c r="BC377" s="1"/>
      <c r="BD377" s="1"/>
      <c r="BE377" s="1"/>
      <c r="BF377" s="1"/>
      <c r="BG377" s="1"/>
      <c r="BH377" s="1"/>
      <c r="BI377" s="1"/>
      <c r="BJ377" s="1"/>
      <c r="BK377" s="4"/>
      <c r="BL377" s="1"/>
      <c r="BM377" s="1"/>
      <c r="BN377" s="1"/>
      <c r="BO377" s="1"/>
      <c r="BP377" s="1"/>
      <c r="BQ377" s="1"/>
    </row>
    <row r="378" spans="1:69" x14ac:dyDescent="0.15">
      <c r="A378" s="138">
        <f t="shared" si="162"/>
        <v>44029</v>
      </c>
      <c r="B378" s="148">
        <f t="shared" si="151"/>
        <v>1054.86338071</v>
      </c>
      <c r="C378" s="139">
        <f t="shared" si="163"/>
        <v>1000</v>
      </c>
      <c r="D378" s="140">
        <f t="shared" si="164"/>
        <v>5325.46</v>
      </c>
      <c r="E378" s="124">
        <f>IF(K378=1,VLOOKUP(A377,[1]Plan1!$BO$80:$BQ$314,3),E377)</f>
        <v>5344.63</v>
      </c>
      <c r="F378" s="141">
        <f t="shared" si="165"/>
        <v>44028</v>
      </c>
      <c r="G378" s="142">
        <f t="shared" si="152"/>
        <v>3.599689040946652E-3</v>
      </c>
      <c r="H378" s="141">
        <f t="shared" si="166"/>
        <v>44060</v>
      </c>
      <c r="I378" s="141">
        <f t="shared" si="153"/>
        <v>44060</v>
      </c>
      <c r="J378" s="125">
        <f t="shared" si="167"/>
        <v>23</v>
      </c>
      <c r="K378" s="125">
        <f t="shared" si="173"/>
        <v>2</v>
      </c>
      <c r="L378" s="139">
        <f t="shared" si="154"/>
        <v>1.0003124999999999</v>
      </c>
      <c r="M378" s="143">
        <f t="shared" si="174"/>
        <v>1.0025999400000001</v>
      </c>
      <c r="N378" s="143">
        <f t="shared" si="170"/>
        <v>1.0198917653093722</v>
      </c>
      <c r="O378" s="139">
        <f t="shared" si="172"/>
        <v>1.02021048</v>
      </c>
      <c r="P378" s="139">
        <f t="shared" si="155"/>
        <v>1020.21048</v>
      </c>
      <c r="Q378" s="144">
        <f t="shared" si="156"/>
        <v>0</v>
      </c>
      <c r="R378" s="145">
        <f t="shared" si="157"/>
        <v>0</v>
      </c>
      <c r="S378" s="139">
        <f t="shared" si="158"/>
        <v>0</v>
      </c>
      <c r="T378" s="146">
        <f t="shared" si="168"/>
        <v>3.5999999999999997E-2</v>
      </c>
      <c r="U378" s="144">
        <f t="shared" si="171"/>
        <v>238</v>
      </c>
      <c r="V378" s="144">
        <v>252</v>
      </c>
      <c r="W378" s="143">
        <f t="shared" si="159"/>
        <v>1.0339664230000001</v>
      </c>
      <c r="X378" s="139">
        <f t="shared" si="160"/>
        <v>34.652900709999997</v>
      </c>
      <c r="Y378" s="124">
        <f t="shared" si="161"/>
        <v>0</v>
      </c>
      <c r="Z378" s="147" t="s">
        <v>64</v>
      </c>
      <c r="AA378" s="141">
        <f t="shared" si="169"/>
        <v>44392</v>
      </c>
      <c r="AB378" s="4"/>
      <c r="AC378" s="41"/>
      <c r="AD378" s="150">
        <f>[2]Plan1!$A478</f>
        <v>50891</v>
      </c>
      <c r="AE378" s="32" t="str">
        <f>[2]Plan1!$C478</f>
        <v>Dia do Trabalho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3"/>
      <c r="BB378" s="1"/>
      <c r="BC378" s="1"/>
      <c r="BD378" s="1"/>
      <c r="BE378" s="1"/>
      <c r="BF378" s="1"/>
      <c r="BG378" s="1"/>
      <c r="BH378" s="1"/>
      <c r="BI378" s="1"/>
      <c r="BJ378" s="1"/>
      <c r="BK378" s="4"/>
      <c r="BL378" s="1"/>
      <c r="BM378" s="1"/>
      <c r="BN378" s="1"/>
      <c r="BO378" s="1"/>
      <c r="BP378" s="1"/>
      <c r="BQ378" s="1"/>
    </row>
    <row r="379" spans="1:69" x14ac:dyDescent="0.15">
      <c r="A379" s="138">
        <f t="shared" si="162"/>
        <v>44030</v>
      </c>
      <c r="B379" s="148">
        <f t="shared" si="151"/>
        <v>1055.1762740899999</v>
      </c>
      <c r="C379" s="139">
        <f t="shared" si="163"/>
        <v>1000</v>
      </c>
      <c r="D379" s="140">
        <f t="shared" si="164"/>
        <v>5325.46</v>
      </c>
      <c r="E379" s="124">
        <f>IF(K379=1,VLOOKUP(A378,[1]Plan1!$BO$80:$BQ$314,3),E378)</f>
        <v>5344.63</v>
      </c>
      <c r="F379" s="141">
        <f t="shared" si="165"/>
        <v>44028</v>
      </c>
      <c r="G379" s="142">
        <f t="shared" si="152"/>
        <v>3.599689040946652E-3</v>
      </c>
      <c r="H379" s="141">
        <f t="shared" si="166"/>
        <v>44060</v>
      </c>
      <c r="I379" s="141">
        <f t="shared" si="153"/>
        <v>44060</v>
      </c>
      <c r="J379" s="125">
        <f t="shared" si="167"/>
        <v>23</v>
      </c>
      <c r="K379" s="125">
        <f t="shared" si="173"/>
        <v>3</v>
      </c>
      <c r="L379" s="139">
        <f t="shared" si="154"/>
        <v>1.00046879</v>
      </c>
      <c r="M379" s="143">
        <f t="shared" si="174"/>
        <v>1.0025999400000001</v>
      </c>
      <c r="N379" s="143">
        <f t="shared" si="170"/>
        <v>1.0198917653093722</v>
      </c>
      <c r="O379" s="139">
        <f t="shared" si="172"/>
        <v>1.0203698800000001</v>
      </c>
      <c r="P379" s="139">
        <f t="shared" si="155"/>
        <v>1020.36988</v>
      </c>
      <c r="Q379" s="144">
        <f t="shared" si="156"/>
        <v>0</v>
      </c>
      <c r="R379" s="145">
        <f t="shared" si="157"/>
        <v>0</v>
      </c>
      <c r="S379" s="139">
        <f t="shared" si="158"/>
        <v>0</v>
      </c>
      <c r="T379" s="146">
        <f t="shared" si="168"/>
        <v>3.5999999999999997E-2</v>
      </c>
      <c r="U379" s="144">
        <f t="shared" si="171"/>
        <v>239</v>
      </c>
      <c r="V379" s="144">
        <v>252</v>
      </c>
      <c r="W379" s="143">
        <f t="shared" si="159"/>
        <v>1.0341115460000001</v>
      </c>
      <c r="X379" s="139">
        <f t="shared" si="160"/>
        <v>34.806394089999998</v>
      </c>
      <c r="Y379" s="124">
        <f t="shared" si="161"/>
        <v>0</v>
      </c>
      <c r="Z379" s="147" t="s">
        <v>64</v>
      </c>
      <c r="AA379" s="141">
        <f t="shared" si="169"/>
        <v>44392</v>
      </c>
      <c r="AB379" s="4"/>
      <c r="AC379" s="41"/>
      <c r="AD379" s="150">
        <f>[2]Plan1!$A479</f>
        <v>50930</v>
      </c>
      <c r="AE379" s="32" t="str">
        <f>[2]Plan1!$C479</f>
        <v>Corpus Christi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3"/>
      <c r="BB379" s="1"/>
      <c r="BC379" s="1"/>
      <c r="BD379" s="1"/>
      <c r="BE379" s="1"/>
      <c r="BF379" s="1"/>
      <c r="BG379" s="1"/>
      <c r="BH379" s="1"/>
      <c r="BI379" s="1"/>
      <c r="BJ379" s="1"/>
      <c r="BK379" s="4"/>
      <c r="BL379" s="1"/>
      <c r="BM379" s="1"/>
      <c r="BN379" s="1"/>
      <c r="BO379" s="1"/>
      <c r="BP379" s="1"/>
      <c r="BQ379" s="1"/>
    </row>
    <row r="380" spans="1:69" x14ac:dyDescent="0.15">
      <c r="A380" s="138">
        <f t="shared" si="162"/>
        <v>44031</v>
      </c>
      <c r="B380" s="148">
        <f t="shared" si="151"/>
        <v>1055.1762740899999</v>
      </c>
      <c r="C380" s="139">
        <f t="shared" si="163"/>
        <v>1000</v>
      </c>
      <c r="D380" s="140">
        <f t="shared" si="164"/>
        <v>5325.46</v>
      </c>
      <c r="E380" s="124">
        <f>IF(K380=1,VLOOKUP(A379,[1]Plan1!$BO$80:$BQ$314,3),E379)</f>
        <v>5344.63</v>
      </c>
      <c r="F380" s="141">
        <f t="shared" si="165"/>
        <v>44028</v>
      </c>
      <c r="G380" s="142">
        <f t="shared" si="152"/>
        <v>3.599689040946652E-3</v>
      </c>
      <c r="H380" s="141">
        <f t="shared" si="166"/>
        <v>44060</v>
      </c>
      <c r="I380" s="141">
        <f t="shared" si="153"/>
        <v>44060</v>
      </c>
      <c r="J380" s="125">
        <f t="shared" si="167"/>
        <v>23</v>
      </c>
      <c r="K380" s="125">
        <f t="shared" si="173"/>
        <v>3</v>
      </c>
      <c r="L380" s="139">
        <f t="shared" si="154"/>
        <v>1.00046879</v>
      </c>
      <c r="M380" s="143">
        <f t="shared" si="174"/>
        <v>1.0025999400000001</v>
      </c>
      <c r="N380" s="143">
        <f t="shared" si="170"/>
        <v>1.0198917653093722</v>
      </c>
      <c r="O380" s="139">
        <f t="shared" si="172"/>
        <v>1.0203698800000001</v>
      </c>
      <c r="P380" s="139">
        <f t="shared" si="155"/>
        <v>1020.36988</v>
      </c>
      <c r="Q380" s="144">
        <f t="shared" si="156"/>
        <v>0</v>
      </c>
      <c r="R380" s="145">
        <f t="shared" si="157"/>
        <v>0</v>
      </c>
      <c r="S380" s="139">
        <f t="shared" si="158"/>
        <v>0</v>
      </c>
      <c r="T380" s="146">
        <f t="shared" si="168"/>
        <v>3.5999999999999997E-2</v>
      </c>
      <c r="U380" s="144">
        <f t="shared" si="171"/>
        <v>239</v>
      </c>
      <c r="V380" s="144">
        <v>252</v>
      </c>
      <c r="W380" s="143">
        <f t="shared" si="159"/>
        <v>1.0341115460000001</v>
      </c>
      <c r="X380" s="139">
        <f t="shared" si="160"/>
        <v>34.806394089999998</v>
      </c>
      <c r="Y380" s="124">
        <f t="shared" si="161"/>
        <v>0</v>
      </c>
      <c r="Z380" s="147" t="s">
        <v>64</v>
      </c>
      <c r="AA380" s="141">
        <f t="shared" si="169"/>
        <v>44392</v>
      </c>
      <c r="AB380" s="4"/>
      <c r="AC380" s="41"/>
      <c r="AD380" s="150">
        <f>[2]Plan1!$A480</f>
        <v>51020</v>
      </c>
      <c r="AE380" s="32" t="str">
        <f>[2]Plan1!$C480</f>
        <v>Independência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3"/>
      <c r="BB380" s="1"/>
      <c r="BC380" s="1"/>
      <c r="BD380" s="1"/>
      <c r="BE380" s="1"/>
      <c r="BF380" s="1"/>
      <c r="BG380" s="1"/>
      <c r="BH380" s="1"/>
      <c r="BI380" s="1"/>
      <c r="BJ380" s="1"/>
      <c r="BK380" s="4"/>
      <c r="BL380" s="1"/>
      <c r="BM380" s="1"/>
      <c r="BN380" s="1"/>
      <c r="BO380" s="1"/>
      <c r="BP380" s="1"/>
      <c r="BQ380" s="1"/>
    </row>
    <row r="381" spans="1:69" x14ac:dyDescent="0.15">
      <c r="A381" s="138">
        <f t="shared" si="162"/>
        <v>44032</v>
      </c>
      <c r="B381" s="148">
        <f t="shared" si="151"/>
        <v>1055.1762740899999</v>
      </c>
      <c r="C381" s="139">
        <f t="shared" si="163"/>
        <v>1000</v>
      </c>
      <c r="D381" s="140">
        <f t="shared" si="164"/>
        <v>5325.46</v>
      </c>
      <c r="E381" s="124">
        <f>IF(K381=1,VLOOKUP(A380,[1]Plan1!$BO$80:$BQ$314,3),E380)</f>
        <v>5344.63</v>
      </c>
      <c r="F381" s="141">
        <f t="shared" si="165"/>
        <v>44028</v>
      </c>
      <c r="G381" s="142">
        <f t="shared" si="152"/>
        <v>3.599689040946652E-3</v>
      </c>
      <c r="H381" s="141">
        <f t="shared" si="166"/>
        <v>44060</v>
      </c>
      <c r="I381" s="141">
        <f t="shared" si="153"/>
        <v>44060</v>
      </c>
      <c r="J381" s="125">
        <f t="shared" si="167"/>
        <v>23</v>
      </c>
      <c r="K381" s="125">
        <f t="shared" si="173"/>
        <v>3</v>
      </c>
      <c r="L381" s="139">
        <f t="shared" si="154"/>
        <v>1.00046879</v>
      </c>
      <c r="M381" s="143">
        <f t="shared" si="174"/>
        <v>1.0025999400000001</v>
      </c>
      <c r="N381" s="143">
        <f t="shared" si="170"/>
        <v>1.0198917653093722</v>
      </c>
      <c r="O381" s="139">
        <f t="shared" si="172"/>
        <v>1.0203698800000001</v>
      </c>
      <c r="P381" s="139">
        <f t="shared" si="155"/>
        <v>1020.36988</v>
      </c>
      <c r="Q381" s="144">
        <f t="shared" si="156"/>
        <v>0</v>
      </c>
      <c r="R381" s="145">
        <f t="shared" si="157"/>
        <v>0</v>
      </c>
      <c r="S381" s="139">
        <f t="shared" si="158"/>
        <v>0</v>
      </c>
      <c r="T381" s="146">
        <f t="shared" si="168"/>
        <v>3.5999999999999997E-2</v>
      </c>
      <c r="U381" s="144">
        <f t="shared" si="171"/>
        <v>239</v>
      </c>
      <c r="V381" s="144">
        <v>252</v>
      </c>
      <c r="W381" s="143">
        <f t="shared" si="159"/>
        <v>1.0341115460000001</v>
      </c>
      <c r="X381" s="139">
        <f t="shared" si="160"/>
        <v>34.806394089999998</v>
      </c>
      <c r="Y381" s="124">
        <f t="shared" si="161"/>
        <v>0</v>
      </c>
      <c r="Z381" s="147" t="s">
        <v>64</v>
      </c>
      <c r="AA381" s="141">
        <f t="shared" si="169"/>
        <v>44392</v>
      </c>
      <c r="AB381" s="4"/>
      <c r="AC381" s="41"/>
      <c r="AD381" s="150">
        <f>[2]Plan1!$A481</f>
        <v>51055</v>
      </c>
      <c r="AE381" s="32" t="str">
        <f>[2]Plan1!$C481</f>
        <v>Nossa Sr.a Aparecida - Padroeira do Brasil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3"/>
      <c r="BB381" s="1"/>
      <c r="BC381" s="1"/>
      <c r="BD381" s="1"/>
      <c r="BE381" s="1"/>
      <c r="BF381" s="1"/>
      <c r="BG381" s="1"/>
      <c r="BH381" s="1"/>
      <c r="BI381" s="1"/>
      <c r="BJ381" s="1"/>
      <c r="BK381" s="4"/>
      <c r="BL381" s="1"/>
      <c r="BM381" s="1"/>
      <c r="BN381" s="1"/>
      <c r="BO381" s="1"/>
      <c r="BP381" s="1"/>
      <c r="BQ381" s="1"/>
    </row>
    <row r="382" spans="1:69" x14ac:dyDescent="0.15">
      <c r="A382" s="138">
        <f t="shared" si="162"/>
        <v>44033</v>
      </c>
      <c r="B382" s="148">
        <f t="shared" si="151"/>
        <v>1055.4892445</v>
      </c>
      <c r="C382" s="139">
        <f t="shared" si="163"/>
        <v>1000</v>
      </c>
      <c r="D382" s="140">
        <f t="shared" si="164"/>
        <v>5325.46</v>
      </c>
      <c r="E382" s="124">
        <f>IF(K382=1,VLOOKUP(A381,[1]Plan1!$BO$80:$BQ$314,3),E381)</f>
        <v>5344.63</v>
      </c>
      <c r="F382" s="141">
        <f t="shared" si="165"/>
        <v>44028</v>
      </c>
      <c r="G382" s="142">
        <f t="shared" si="152"/>
        <v>3.599689040946652E-3</v>
      </c>
      <c r="H382" s="141">
        <f t="shared" si="166"/>
        <v>44060</v>
      </c>
      <c r="I382" s="141">
        <f t="shared" si="153"/>
        <v>44060</v>
      </c>
      <c r="J382" s="125">
        <f t="shared" si="167"/>
        <v>23</v>
      </c>
      <c r="K382" s="125">
        <f t="shared" si="173"/>
        <v>4</v>
      </c>
      <c r="L382" s="139">
        <f t="shared" si="154"/>
        <v>1.0006250999999999</v>
      </c>
      <c r="M382" s="143">
        <f t="shared" si="174"/>
        <v>1.0025999400000001</v>
      </c>
      <c r="N382" s="143">
        <f t="shared" si="170"/>
        <v>1.0198917653093722</v>
      </c>
      <c r="O382" s="139">
        <f t="shared" si="172"/>
        <v>1.02052929</v>
      </c>
      <c r="P382" s="139">
        <f t="shared" si="155"/>
        <v>1020.5292899999999</v>
      </c>
      <c r="Q382" s="144">
        <f t="shared" si="156"/>
        <v>0</v>
      </c>
      <c r="R382" s="145">
        <f t="shared" si="157"/>
        <v>0</v>
      </c>
      <c r="S382" s="139">
        <f t="shared" si="158"/>
        <v>0</v>
      </c>
      <c r="T382" s="146">
        <f t="shared" si="168"/>
        <v>3.5999999999999997E-2</v>
      </c>
      <c r="U382" s="144">
        <f t="shared" si="171"/>
        <v>240</v>
      </c>
      <c r="V382" s="144">
        <v>252</v>
      </c>
      <c r="W382" s="143">
        <f t="shared" si="159"/>
        <v>1.034256689</v>
      </c>
      <c r="X382" s="139">
        <f t="shared" si="160"/>
        <v>34.959954500000002</v>
      </c>
      <c r="Y382" s="124">
        <f t="shared" si="161"/>
        <v>0</v>
      </c>
      <c r="Z382" s="147" t="s">
        <v>64</v>
      </c>
      <c r="AA382" s="141">
        <f t="shared" si="169"/>
        <v>44392</v>
      </c>
      <c r="AB382" s="4"/>
      <c r="AC382" s="41"/>
      <c r="AD382" s="150">
        <f>[2]Plan1!$A482</f>
        <v>51076</v>
      </c>
      <c r="AE382" s="32" t="str">
        <f>[2]Plan1!$C482</f>
        <v>Finados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3"/>
      <c r="BB382" s="1"/>
      <c r="BC382" s="1"/>
      <c r="BD382" s="1"/>
      <c r="BE382" s="1"/>
      <c r="BF382" s="1"/>
      <c r="BG382" s="1"/>
      <c r="BH382" s="1"/>
      <c r="BI382" s="1"/>
      <c r="BJ382" s="1"/>
      <c r="BK382" s="4"/>
      <c r="BL382" s="1"/>
      <c r="BM382" s="1"/>
      <c r="BN382" s="1"/>
      <c r="BO382" s="1"/>
      <c r="BP382" s="1"/>
      <c r="BQ382" s="1"/>
    </row>
    <row r="383" spans="1:69" x14ac:dyDescent="0.15">
      <c r="A383" s="138">
        <f t="shared" si="162"/>
        <v>44034</v>
      </c>
      <c r="B383" s="148">
        <f t="shared" si="151"/>
        <v>1055.8023239900001</v>
      </c>
      <c r="C383" s="139">
        <f t="shared" si="163"/>
        <v>1000</v>
      </c>
      <c r="D383" s="140">
        <f t="shared" si="164"/>
        <v>5325.46</v>
      </c>
      <c r="E383" s="124">
        <f>IF(K383=1,VLOOKUP(A382,[1]Plan1!$BO$80:$BQ$314,3),E382)</f>
        <v>5344.63</v>
      </c>
      <c r="F383" s="141">
        <f t="shared" si="165"/>
        <v>44028</v>
      </c>
      <c r="G383" s="142">
        <f t="shared" si="152"/>
        <v>3.599689040946652E-3</v>
      </c>
      <c r="H383" s="141">
        <f t="shared" si="166"/>
        <v>44060</v>
      </c>
      <c r="I383" s="141">
        <f t="shared" si="153"/>
        <v>44060</v>
      </c>
      <c r="J383" s="125">
        <f t="shared" si="167"/>
        <v>23</v>
      </c>
      <c r="K383" s="125">
        <f t="shared" si="173"/>
        <v>5</v>
      </c>
      <c r="L383" s="139">
        <f t="shared" si="154"/>
        <v>1.0007814399999999</v>
      </c>
      <c r="M383" s="143">
        <f t="shared" si="174"/>
        <v>1.0025999400000001</v>
      </c>
      <c r="N383" s="143">
        <f t="shared" si="170"/>
        <v>1.0198917653093722</v>
      </c>
      <c r="O383" s="139">
        <f t="shared" si="172"/>
        <v>1.02068874</v>
      </c>
      <c r="P383" s="139">
        <f t="shared" si="155"/>
        <v>1020.6887400000001</v>
      </c>
      <c r="Q383" s="144">
        <f t="shared" si="156"/>
        <v>0</v>
      </c>
      <c r="R383" s="145">
        <f t="shared" si="157"/>
        <v>0</v>
      </c>
      <c r="S383" s="139">
        <f t="shared" si="158"/>
        <v>0</v>
      </c>
      <c r="T383" s="146">
        <f t="shared" si="168"/>
        <v>3.5999999999999997E-2</v>
      </c>
      <c r="U383" s="144">
        <f t="shared" si="171"/>
        <v>241</v>
      </c>
      <c r="V383" s="144">
        <v>252</v>
      </c>
      <c r="W383" s="143">
        <f t="shared" si="159"/>
        <v>1.0344018530000001</v>
      </c>
      <c r="X383" s="139">
        <f t="shared" si="160"/>
        <v>35.113583990000002</v>
      </c>
      <c r="Y383" s="124">
        <f t="shared" si="161"/>
        <v>0</v>
      </c>
      <c r="Z383" s="147" t="s">
        <v>64</v>
      </c>
      <c r="AA383" s="141">
        <f t="shared" si="169"/>
        <v>44392</v>
      </c>
      <c r="AB383" s="4"/>
      <c r="AC383" s="41"/>
      <c r="AD383" s="150">
        <f>[2]Plan1!$A483</f>
        <v>51089</v>
      </c>
      <c r="AE383" s="32" t="str">
        <f>[2]Plan1!$C483</f>
        <v>Proclamação da República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3"/>
      <c r="BB383" s="1"/>
      <c r="BC383" s="1"/>
      <c r="BD383" s="1"/>
      <c r="BE383" s="1"/>
      <c r="BF383" s="1"/>
      <c r="BG383" s="1"/>
      <c r="BH383" s="1"/>
      <c r="BI383" s="1"/>
      <c r="BJ383" s="1"/>
      <c r="BK383" s="4"/>
      <c r="BL383" s="1"/>
      <c r="BM383" s="1"/>
      <c r="BN383" s="1"/>
      <c r="BO383" s="1"/>
      <c r="BP383" s="1"/>
      <c r="BQ383" s="1"/>
    </row>
    <row r="384" spans="1:69" x14ac:dyDescent="0.15">
      <c r="A384" s="138">
        <f t="shared" si="162"/>
        <v>44035</v>
      </c>
      <c r="B384" s="148">
        <f t="shared" si="151"/>
        <v>1056.1154908799999</v>
      </c>
      <c r="C384" s="139">
        <f t="shared" si="163"/>
        <v>1000</v>
      </c>
      <c r="D384" s="140">
        <f t="shared" si="164"/>
        <v>5325.46</v>
      </c>
      <c r="E384" s="124">
        <f>IF(K384=1,VLOOKUP(A383,[1]Plan1!$BO$80:$BQ$314,3),E383)</f>
        <v>5344.63</v>
      </c>
      <c r="F384" s="141">
        <f t="shared" si="165"/>
        <v>44028</v>
      </c>
      <c r="G384" s="142">
        <f t="shared" si="152"/>
        <v>3.599689040946652E-3</v>
      </c>
      <c r="H384" s="141">
        <f t="shared" si="166"/>
        <v>44060</v>
      </c>
      <c r="I384" s="141">
        <f t="shared" si="153"/>
        <v>44060</v>
      </c>
      <c r="J384" s="125">
        <f t="shared" si="167"/>
        <v>23</v>
      </c>
      <c r="K384" s="125">
        <f t="shared" si="173"/>
        <v>6</v>
      </c>
      <c r="L384" s="139">
        <f t="shared" si="154"/>
        <v>1.0009378</v>
      </c>
      <c r="M384" s="143">
        <f t="shared" si="174"/>
        <v>1.0025999400000001</v>
      </c>
      <c r="N384" s="143">
        <f t="shared" si="170"/>
        <v>1.0198917653093722</v>
      </c>
      <c r="O384" s="139">
        <f t="shared" si="172"/>
        <v>1.02084821</v>
      </c>
      <c r="P384" s="139">
        <f t="shared" si="155"/>
        <v>1020.84821</v>
      </c>
      <c r="Q384" s="144">
        <f t="shared" si="156"/>
        <v>0</v>
      </c>
      <c r="R384" s="145">
        <f t="shared" si="157"/>
        <v>0</v>
      </c>
      <c r="S384" s="139">
        <f t="shared" si="158"/>
        <v>0</v>
      </c>
      <c r="T384" s="146">
        <f t="shared" si="168"/>
        <v>3.5999999999999997E-2</v>
      </c>
      <c r="U384" s="144">
        <f t="shared" si="171"/>
        <v>242</v>
      </c>
      <c r="V384" s="144">
        <v>252</v>
      </c>
      <c r="W384" s="143">
        <f t="shared" si="159"/>
        <v>1.0345470370000001</v>
      </c>
      <c r="X384" s="139">
        <f t="shared" si="160"/>
        <v>35.267280880000001</v>
      </c>
      <c r="Y384" s="124">
        <f t="shared" si="161"/>
        <v>0</v>
      </c>
      <c r="Z384" s="147" t="s">
        <v>64</v>
      </c>
      <c r="AA384" s="141">
        <f t="shared" si="169"/>
        <v>44392</v>
      </c>
      <c r="AB384" s="4"/>
      <c r="AC384" s="41"/>
      <c r="AD384" s="150">
        <f>[2]Plan1!$A484</f>
        <v>51094</v>
      </c>
      <c r="AE384" s="32" t="str">
        <f>[2]Plan1!$C484</f>
        <v>Dia Nacional de Zumbi e da Consciência Negra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3"/>
      <c r="BB384" s="1"/>
      <c r="BC384" s="1"/>
      <c r="BD384" s="1"/>
      <c r="BE384" s="1"/>
      <c r="BF384" s="1"/>
      <c r="BG384" s="1"/>
      <c r="BH384" s="1"/>
      <c r="BI384" s="1"/>
      <c r="BJ384" s="1"/>
      <c r="BK384" s="4"/>
      <c r="BL384" s="1"/>
      <c r="BM384" s="1"/>
      <c r="BN384" s="1"/>
      <c r="BO384" s="1"/>
      <c r="BP384" s="1"/>
      <c r="BQ384" s="1"/>
    </row>
    <row r="385" spans="1:69" x14ac:dyDescent="0.15">
      <c r="A385" s="138">
        <f t="shared" si="162"/>
        <v>44036</v>
      </c>
      <c r="B385" s="148">
        <f t="shared" si="151"/>
        <v>1056.4287565499999</v>
      </c>
      <c r="C385" s="139">
        <f t="shared" si="163"/>
        <v>1000</v>
      </c>
      <c r="D385" s="140">
        <f t="shared" si="164"/>
        <v>5325.46</v>
      </c>
      <c r="E385" s="124">
        <f>IF(K385=1,VLOOKUP(A384,[1]Plan1!$BO$80:$BQ$314,3),E384)</f>
        <v>5344.63</v>
      </c>
      <c r="F385" s="141">
        <f t="shared" si="165"/>
        <v>44028</v>
      </c>
      <c r="G385" s="142">
        <f t="shared" si="152"/>
        <v>3.599689040946652E-3</v>
      </c>
      <c r="H385" s="141">
        <f t="shared" si="166"/>
        <v>44060</v>
      </c>
      <c r="I385" s="141">
        <f t="shared" si="153"/>
        <v>44060</v>
      </c>
      <c r="J385" s="125">
        <f t="shared" si="167"/>
        <v>23</v>
      </c>
      <c r="K385" s="125">
        <f t="shared" si="173"/>
        <v>7</v>
      </c>
      <c r="L385" s="139">
        <f t="shared" si="154"/>
        <v>1.0010941799999999</v>
      </c>
      <c r="M385" s="143">
        <f t="shared" si="174"/>
        <v>1.0025999400000001</v>
      </c>
      <c r="N385" s="143">
        <f t="shared" si="170"/>
        <v>1.0198917653093722</v>
      </c>
      <c r="O385" s="139">
        <f t="shared" si="172"/>
        <v>1.0210077099999999</v>
      </c>
      <c r="P385" s="139">
        <f t="shared" si="155"/>
        <v>1021.00771</v>
      </c>
      <c r="Q385" s="144">
        <f t="shared" si="156"/>
        <v>0</v>
      </c>
      <c r="R385" s="145">
        <f t="shared" si="157"/>
        <v>0</v>
      </c>
      <c r="S385" s="139">
        <f t="shared" si="158"/>
        <v>0</v>
      </c>
      <c r="T385" s="146">
        <f t="shared" si="168"/>
        <v>3.5999999999999997E-2</v>
      </c>
      <c r="U385" s="144">
        <f t="shared" si="171"/>
        <v>243</v>
      </c>
      <c r="V385" s="144">
        <v>252</v>
      </c>
      <c r="W385" s="143">
        <f t="shared" si="159"/>
        <v>1.034692242</v>
      </c>
      <c r="X385" s="139">
        <f t="shared" si="160"/>
        <v>35.42104655</v>
      </c>
      <c r="Y385" s="124">
        <f t="shared" si="161"/>
        <v>0</v>
      </c>
      <c r="Z385" s="147" t="s">
        <v>64</v>
      </c>
      <c r="AA385" s="141">
        <f t="shared" si="169"/>
        <v>44392</v>
      </c>
      <c r="AB385" s="4"/>
      <c r="AC385" s="41"/>
      <c r="AD385" s="150">
        <f>[2]Plan1!$A485</f>
        <v>51129</v>
      </c>
      <c r="AE385" s="32" t="str">
        <f>[2]Plan1!$C485</f>
        <v>Natal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3"/>
      <c r="BB385" s="1"/>
      <c r="BC385" s="1"/>
      <c r="BD385" s="1"/>
      <c r="BE385" s="1"/>
      <c r="BF385" s="1"/>
      <c r="BG385" s="1"/>
      <c r="BH385" s="1"/>
      <c r="BI385" s="1"/>
      <c r="BJ385" s="1"/>
      <c r="BK385" s="4"/>
      <c r="BL385" s="1"/>
      <c r="BM385" s="1"/>
      <c r="BN385" s="1"/>
      <c r="BO385" s="1"/>
      <c r="BP385" s="1"/>
      <c r="BQ385" s="1"/>
    </row>
    <row r="386" spans="1:69" x14ac:dyDescent="0.15">
      <c r="A386" s="138">
        <f t="shared" si="162"/>
        <v>44037</v>
      </c>
      <c r="B386" s="148">
        <f t="shared" si="151"/>
        <v>1056.74210967</v>
      </c>
      <c r="C386" s="139">
        <f t="shared" si="163"/>
        <v>1000</v>
      </c>
      <c r="D386" s="140">
        <f t="shared" si="164"/>
        <v>5325.46</v>
      </c>
      <c r="E386" s="124">
        <f>IF(K386=1,VLOOKUP(A385,[1]Plan1!$BO$80:$BQ$314,3),E385)</f>
        <v>5344.63</v>
      </c>
      <c r="F386" s="141">
        <f t="shared" si="165"/>
        <v>44028</v>
      </c>
      <c r="G386" s="142">
        <f t="shared" si="152"/>
        <v>3.599689040946652E-3</v>
      </c>
      <c r="H386" s="141">
        <f t="shared" si="166"/>
        <v>44060</v>
      </c>
      <c r="I386" s="141">
        <f t="shared" si="153"/>
        <v>44060</v>
      </c>
      <c r="J386" s="125">
        <f t="shared" si="167"/>
        <v>23</v>
      </c>
      <c r="K386" s="125">
        <f t="shared" si="173"/>
        <v>8</v>
      </c>
      <c r="L386" s="139">
        <f t="shared" si="154"/>
        <v>1.0012505899999999</v>
      </c>
      <c r="M386" s="143">
        <f t="shared" si="174"/>
        <v>1.0025999400000001</v>
      </c>
      <c r="N386" s="143">
        <f t="shared" si="170"/>
        <v>1.0198917653093722</v>
      </c>
      <c r="O386" s="139">
        <f t="shared" si="172"/>
        <v>1.0211672300000001</v>
      </c>
      <c r="P386" s="139">
        <f t="shared" si="155"/>
        <v>1021.16723</v>
      </c>
      <c r="Q386" s="144">
        <f t="shared" si="156"/>
        <v>0</v>
      </c>
      <c r="R386" s="145">
        <f t="shared" si="157"/>
        <v>0</v>
      </c>
      <c r="S386" s="139">
        <f t="shared" si="158"/>
        <v>0</v>
      </c>
      <c r="T386" s="146">
        <f t="shared" si="168"/>
        <v>3.5999999999999997E-2</v>
      </c>
      <c r="U386" s="144">
        <f t="shared" si="171"/>
        <v>244</v>
      </c>
      <c r="V386" s="144">
        <v>252</v>
      </c>
      <c r="W386" s="143">
        <f t="shared" si="159"/>
        <v>1.034837467</v>
      </c>
      <c r="X386" s="139">
        <f t="shared" si="160"/>
        <v>35.574879670000001</v>
      </c>
      <c r="Y386" s="124">
        <f t="shared" si="161"/>
        <v>0</v>
      </c>
      <c r="Z386" s="147" t="s">
        <v>64</v>
      </c>
      <c r="AA386" s="141">
        <f t="shared" si="169"/>
        <v>44392</v>
      </c>
      <c r="AB386" s="4"/>
      <c r="AC386" s="41"/>
      <c r="AD386" s="150">
        <f>[2]Plan1!$A486</f>
        <v>51136</v>
      </c>
      <c r="AE386" s="32" t="str">
        <f>[2]Plan1!$C486</f>
        <v>Confraternização Universal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3"/>
      <c r="BB386" s="1"/>
      <c r="BC386" s="1"/>
      <c r="BD386" s="1"/>
      <c r="BE386" s="1"/>
      <c r="BF386" s="1"/>
      <c r="BG386" s="1"/>
      <c r="BH386" s="1"/>
      <c r="BI386" s="1"/>
      <c r="BJ386" s="1"/>
      <c r="BK386" s="4"/>
      <c r="BL386" s="1"/>
      <c r="BM386" s="1"/>
      <c r="BN386" s="1"/>
      <c r="BO386" s="1"/>
      <c r="BP386" s="1"/>
      <c r="BQ386" s="1"/>
    </row>
    <row r="387" spans="1:69" x14ac:dyDescent="0.15">
      <c r="A387" s="138">
        <f t="shared" si="162"/>
        <v>44038</v>
      </c>
      <c r="B387" s="148">
        <f t="shared" si="151"/>
        <v>1056.74210967</v>
      </c>
      <c r="C387" s="139">
        <f t="shared" si="163"/>
        <v>1000</v>
      </c>
      <c r="D387" s="140">
        <f t="shared" si="164"/>
        <v>5325.46</v>
      </c>
      <c r="E387" s="124">
        <f>IF(K387=1,VLOOKUP(A386,[1]Plan1!$BO$80:$BQ$314,3),E386)</f>
        <v>5344.63</v>
      </c>
      <c r="F387" s="141">
        <f t="shared" si="165"/>
        <v>44028</v>
      </c>
      <c r="G387" s="142">
        <f t="shared" si="152"/>
        <v>3.599689040946652E-3</v>
      </c>
      <c r="H387" s="141">
        <f t="shared" si="166"/>
        <v>44060</v>
      </c>
      <c r="I387" s="141">
        <f t="shared" si="153"/>
        <v>44060</v>
      </c>
      <c r="J387" s="125">
        <f t="shared" si="167"/>
        <v>23</v>
      </c>
      <c r="K387" s="125">
        <f t="shared" si="173"/>
        <v>8</v>
      </c>
      <c r="L387" s="139">
        <f t="shared" si="154"/>
        <v>1.0012505899999999</v>
      </c>
      <c r="M387" s="143">
        <f t="shared" si="174"/>
        <v>1.0025999400000001</v>
      </c>
      <c r="N387" s="143">
        <f t="shared" si="170"/>
        <v>1.0198917653093722</v>
      </c>
      <c r="O387" s="139">
        <f t="shared" si="172"/>
        <v>1.0211672300000001</v>
      </c>
      <c r="P387" s="139">
        <f t="shared" si="155"/>
        <v>1021.16723</v>
      </c>
      <c r="Q387" s="144">
        <f t="shared" si="156"/>
        <v>0</v>
      </c>
      <c r="R387" s="145">
        <f t="shared" si="157"/>
        <v>0</v>
      </c>
      <c r="S387" s="139">
        <f t="shared" si="158"/>
        <v>0</v>
      </c>
      <c r="T387" s="146">
        <f t="shared" si="168"/>
        <v>3.5999999999999997E-2</v>
      </c>
      <c r="U387" s="144">
        <f t="shared" si="171"/>
        <v>244</v>
      </c>
      <c r="V387" s="144">
        <v>252</v>
      </c>
      <c r="W387" s="143">
        <f t="shared" si="159"/>
        <v>1.034837467</v>
      </c>
      <c r="X387" s="139">
        <f t="shared" si="160"/>
        <v>35.574879670000001</v>
      </c>
      <c r="Y387" s="124">
        <f t="shared" si="161"/>
        <v>0</v>
      </c>
      <c r="Z387" s="147" t="s">
        <v>64</v>
      </c>
      <c r="AA387" s="141">
        <f t="shared" si="169"/>
        <v>44392</v>
      </c>
      <c r="AB387" s="4"/>
      <c r="AC387" s="41"/>
      <c r="AD387" s="150">
        <f>[2]Plan1!$A487</f>
        <v>51179</v>
      </c>
      <c r="AE387" s="32" t="str">
        <f>[2]Plan1!$C487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3"/>
      <c r="BB387" s="1"/>
      <c r="BC387" s="1"/>
      <c r="BD387" s="1"/>
      <c r="BE387" s="1"/>
      <c r="BF387" s="1"/>
      <c r="BG387" s="1"/>
      <c r="BH387" s="1"/>
      <c r="BI387" s="1"/>
      <c r="BJ387" s="1"/>
      <c r="BK387" s="4"/>
      <c r="BL387" s="1"/>
      <c r="BM387" s="1"/>
      <c r="BN387" s="1"/>
      <c r="BO387" s="1"/>
      <c r="BP387" s="1"/>
      <c r="BQ387" s="1"/>
    </row>
    <row r="388" spans="1:69" x14ac:dyDescent="0.15">
      <c r="A388" s="138">
        <f t="shared" si="162"/>
        <v>44039</v>
      </c>
      <c r="B388" s="148">
        <f t="shared" si="151"/>
        <v>1056.74210967</v>
      </c>
      <c r="C388" s="139">
        <f t="shared" si="163"/>
        <v>1000</v>
      </c>
      <c r="D388" s="140">
        <f t="shared" si="164"/>
        <v>5325.46</v>
      </c>
      <c r="E388" s="124">
        <f>IF(K388=1,VLOOKUP(A387,[1]Plan1!$BO$80:$BQ$314,3),E387)</f>
        <v>5344.63</v>
      </c>
      <c r="F388" s="141">
        <f t="shared" si="165"/>
        <v>44028</v>
      </c>
      <c r="G388" s="142">
        <f t="shared" si="152"/>
        <v>3.599689040946652E-3</v>
      </c>
      <c r="H388" s="141">
        <f t="shared" si="166"/>
        <v>44060</v>
      </c>
      <c r="I388" s="141">
        <f t="shared" si="153"/>
        <v>44060</v>
      </c>
      <c r="J388" s="125">
        <f t="shared" si="167"/>
        <v>23</v>
      </c>
      <c r="K388" s="125">
        <f t="shared" si="173"/>
        <v>8</v>
      </c>
      <c r="L388" s="139">
        <f t="shared" si="154"/>
        <v>1.0012505899999999</v>
      </c>
      <c r="M388" s="143">
        <f t="shared" si="174"/>
        <v>1.0025999400000001</v>
      </c>
      <c r="N388" s="143">
        <f t="shared" si="170"/>
        <v>1.0198917653093722</v>
      </c>
      <c r="O388" s="139">
        <f t="shared" si="172"/>
        <v>1.0211672300000001</v>
      </c>
      <c r="P388" s="139">
        <f t="shared" si="155"/>
        <v>1021.16723</v>
      </c>
      <c r="Q388" s="144">
        <f t="shared" si="156"/>
        <v>0</v>
      </c>
      <c r="R388" s="145">
        <f t="shared" si="157"/>
        <v>0</v>
      </c>
      <c r="S388" s="139">
        <f t="shared" si="158"/>
        <v>0</v>
      </c>
      <c r="T388" s="146">
        <f t="shared" si="168"/>
        <v>3.5999999999999997E-2</v>
      </c>
      <c r="U388" s="144">
        <f t="shared" si="171"/>
        <v>244</v>
      </c>
      <c r="V388" s="144">
        <v>252</v>
      </c>
      <c r="W388" s="143">
        <f t="shared" si="159"/>
        <v>1.034837467</v>
      </c>
      <c r="X388" s="139">
        <f t="shared" si="160"/>
        <v>35.574879670000001</v>
      </c>
      <c r="Y388" s="124">
        <f t="shared" si="161"/>
        <v>0</v>
      </c>
      <c r="Z388" s="147" t="s">
        <v>64</v>
      </c>
      <c r="AA388" s="141">
        <f t="shared" si="169"/>
        <v>44392</v>
      </c>
      <c r="AB388" s="4"/>
      <c r="AC388" s="41"/>
      <c r="AD388" s="150">
        <f>[2]Plan1!$A488</f>
        <v>51180</v>
      </c>
      <c r="AE388" s="32" t="str">
        <f>[2]Plan1!$C488</f>
        <v>Carnaval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3"/>
      <c r="BB388" s="1"/>
      <c r="BC388" s="1"/>
      <c r="BD388" s="1"/>
      <c r="BE388" s="1"/>
      <c r="BF388" s="1"/>
      <c r="BG388" s="1"/>
      <c r="BH388" s="1"/>
      <c r="BI388" s="1"/>
      <c r="BJ388" s="1"/>
      <c r="BK388" s="4"/>
      <c r="BL388" s="1"/>
      <c r="BM388" s="1"/>
      <c r="BN388" s="1"/>
      <c r="BO388" s="1"/>
      <c r="BP388" s="1"/>
      <c r="BQ388" s="1"/>
    </row>
    <row r="389" spans="1:69" x14ac:dyDescent="0.15">
      <c r="A389" s="138">
        <f t="shared" si="162"/>
        <v>44040</v>
      </c>
      <c r="B389" s="148">
        <f t="shared" si="151"/>
        <v>1057.0555606</v>
      </c>
      <c r="C389" s="139">
        <f t="shared" si="163"/>
        <v>1000</v>
      </c>
      <c r="D389" s="140">
        <f t="shared" si="164"/>
        <v>5325.46</v>
      </c>
      <c r="E389" s="124">
        <f>IF(K389=1,VLOOKUP(A388,[1]Plan1!$BO$80:$BQ$314,3),E388)</f>
        <v>5344.63</v>
      </c>
      <c r="F389" s="141">
        <f t="shared" si="165"/>
        <v>44028</v>
      </c>
      <c r="G389" s="142">
        <f t="shared" si="152"/>
        <v>3.599689040946652E-3</v>
      </c>
      <c r="H389" s="141">
        <f t="shared" si="166"/>
        <v>44060</v>
      </c>
      <c r="I389" s="141">
        <f t="shared" si="153"/>
        <v>44060</v>
      </c>
      <c r="J389" s="125">
        <f t="shared" si="167"/>
        <v>23</v>
      </c>
      <c r="K389" s="125">
        <f t="shared" si="173"/>
        <v>9</v>
      </c>
      <c r="L389" s="139">
        <f t="shared" si="154"/>
        <v>1.00140703</v>
      </c>
      <c r="M389" s="143">
        <f t="shared" si="174"/>
        <v>1.0025999400000001</v>
      </c>
      <c r="N389" s="143">
        <f t="shared" si="170"/>
        <v>1.0198917653093722</v>
      </c>
      <c r="O389" s="139">
        <f t="shared" si="172"/>
        <v>1.0213267800000001</v>
      </c>
      <c r="P389" s="139">
        <f t="shared" si="155"/>
        <v>1021.32678</v>
      </c>
      <c r="Q389" s="144">
        <f t="shared" si="156"/>
        <v>0</v>
      </c>
      <c r="R389" s="145">
        <f t="shared" si="157"/>
        <v>0</v>
      </c>
      <c r="S389" s="139">
        <f t="shared" si="158"/>
        <v>0</v>
      </c>
      <c r="T389" s="146">
        <f t="shared" si="168"/>
        <v>3.5999999999999997E-2</v>
      </c>
      <c r="U389" s="144">
        <f t="shared" si="171"/>
        <v>245</v>
      </c>
      <c r="V389" s="144">
        <v>252</v>
      </c>
      <c r="W389" s="143">
        <f t="shared" si="159"/>
        <v>1.0349827119999999</v>
      </c>
      <c r="X389" s="139">
        <f t="shared" si="160"/>
        <v>35.7287806</v>
      </c>
      <c r="Y389" s="124">
        <f t="shared" si="161"/>
        <v>0</v>
      </c>
      <c r="Z389" s="147" t="s">
        <v>64</v>
      </c>
      <c r="AA389" s="141">
        <f t="shared" si="169"/>
        <v>44392</v>
      </c>
      <c r="AB389" s="4"/>
      <c r="AC389" s="41"/>
      <c r="AD389" s="150">
        <f>[2]Plan1!$A489</f>
        <v>51225</v>
      </c>
      <c r="AE389" s="32" t="str">
        <f>[2]Plan1!$C489</f>
        <v>Paixão de Cristo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3"/>
      <c r="BB389" s="1"/>
      <c r="BC389" s="1"/>
      <c r="BD389" s="1"/>
      <c r="BE389" s="1"/>
      <c r="BF389" s="1"/>
      <c r="BG389" s="1"/>
      <c r="BH389" s="1"/>
      <c r="BI389" s="1"/>
      <c r="BJ389" s="1"/>
      <c r="BK389" s="4"/>
      <c r="BL389" s="1"/>
      <c r="BM389" s="1"/>
      <c r="BN389" s="1"/>
      <c r="BO389" s="1"/>
      <c r="BP389" s="1"/>
      <c r="BQ389" s="1"/>
    </row>
    <row r="390" spans="1:69" x14ac:dyDescent="0.15">
      <c r="A390" s="138">
        <f t="shared" si="162"/>
        <v>44041</v>
      </c>
      <c r="B390" s="148">
        <f t="shared" si="151"/>
        <v>1057.36910003</v>
      </c>
      <c r="C390" s="139">
        <f t="shared" si="163"/>
        <v>1000</v>
      </c>
      <c r="D390" s="140">
        <f t="shared" si="164"/>
        <v>5325.46</v>
      </c>
      <c r="E390" s="124">
        <f>IF(K390=1,VLOOKUP(A389,[1]Plan1!$BO$80:$BQ$314,3),E389)</f>
        <v>5344.63</v>
      </c>
      <c r="F390" s="141">
        <f t="shared" si="165"/>
        <v>44028</v>
      </c>
      <c r="G390" s="142">
        <f t="shared" si="152"/>
        <v>3.599689040946652E-3</v>
      </c>
      <c r="H390" s="141">
        <f t="shared" si="166"/>
        <v>44060</v>
      </c>
      <c r="I390" s="141">
        <f t="shared" si="153"/>
        <v>44060</v>
      </c>
      <c r="J390" s="125">
        <f t="shared" si="167"/>
        <v>23</v>
      </c>
      <c r="K390" s="125">
        <f t="shared" si="173"/>
        <v>10</v>
      </c>
      <c r="L390" s="139">
        <f t="shared" si="154"/>
        <v>1.0015634899999999</v>
      </c>
      <c r="M390" s="143">
        <f t="shared" si="174"/>
        <v>1.0025999400000001</v>
      </c>
      <c r="N390" s="143">
        <f t="shared" si="170"/>
        <v>1.0198917653093722</v>
      </c>
      <c r="O390" s="139">
        <f t="shared" si="172"/>
        <v>1.02148635</v>
      </c>
      <c r="P390" s="139">
        <f t="shared" si="155"/>
        <v>1021.48635</v>
      </c>
      <c r="Q390" s="144">
        <f t="shared" si="156"/>
        <v>0</v>
      </c>
      <c r="R390" s="145">
        <f t="shared" si="157"/>
        <v>0</v>
      </c>
      <c r="S390" s="139">
        <f t="shared" si="158"/>
        <v>0</v>
      </c>
      <c r="T390" s="146">
        <f t="shared" si="168"/>
        <v>3.5999999999999997E-2</v>
      </c>
      <c r="U390" s="144">
        <f t="shared" si="171"/>
        <v>246</v>
      </c>
      <c r="V390" s="144">
        <v>252</v>
      </c>
      <c r="W390" s="143">
        <f t="shared" si="159"/>
        <v>1.035127978</v>
      </c>
      <c r="X390" s="139">
        <f t="shared" si="160"/>
        <v>35.882750029999997</v>
      </c>
      <c r="Y390" s="124">
        <f t="shared" si="161"/>
        <v>0</v>
      </c>
      <c r="Z390" s="147" t="s">
        <v>64</v>
      </c>
      <c r="AA390" s="141">
        <f t="shared" si="169"/>
        <v>44392</v>
      </c>
      <c r="AB390" s="4"/>
      <c r="AC390" s="41"/>
      <c r="AD390" s="150">
        <f>[2]Plan1!$A490</f>
        <v>51247</v>
      </c>
      <c r="AE390" s="32" t="str">
        <f>[2]Plan1!$C490</f>
        <v>Tiradentes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3"/>
      <c r="BB390" s="1"/>
      <c r="BC390" s="1"/>
      <c r="BD390" s="1"/>
      <c r="BE390" s="1"/>
      <c r="BF390" s="1"/>
      <c r="BG390" s="1"/>
      <c r="BH390" s="1"/>
      <c r="BI390" s="1"/>
      <c r="BJ390" s="1"/>
      <c r="BK390" s="4"/>
      <c r="BL390" s="1"/>
      <c r="BM390" s="1"/>
      <c r="BN390" s="1"/>
      <c r="BO390" s="1"/>
      <c r="BP390" s="1"/>
      <c r="BQ390" s="1"/>
    </row>
    <row r="391" spans="1:69" x14ac:dyDescent="0.15">
      <c r="A391" s="138">
        <f t="shared" si="162"/>
        <v>44042</v>
      </c>
      <c r="B391" s="148">
        <f t="shared" si="151"/>
        <v>1057.68272695</v>
      </c>
      <c r="C391" s="139">
        <f t="shared" si="163"/>
        <v>1000</v>
      </c>
      <c r="D391" s="140">
        <f t="shared" si="164"/>
        <v>5325.46</v>
      </c>
      <c r="E391" s="124">
        <f>IF(K391=1,VLOOKUP(A390,[1]Plan1!$BO$80:$BQ$314,3),E390)</f>
        <v>5344.63</v>
      </c>
      <c r="F391" s="141">
        <f t="shared" si="165"/>
        <v>44028</v>
      </c>
      <c r="G391" s="142">
        <f t="shared" si="152"/>
        <v>3.599689040946652E-3</v>
      </c>
      <c r="H391" s="141">
        <f t="shared" si="166"/>
        <v>44060</v>
      </c>
      <c r="I391" s="141">
        <f t="shared" si="153"/>
        <v>44060</v>
      </c>
      <c r="J391" s="125">
        <f t="shared" si="167"/>
        <v>23</v>
      </c>
      <c r="K391" s="125">
        <f t="shared" si="173"/>
        <v>11</v>
      </c>
      <c r="L391" s="139">
        <f t="shared" si="154"/>
        <v>1.0017199699999999</v>
      </c>
      <c r="M391" s="143">
        <f t="shared" si="174"/>
        <v>1.0025999400000001</v>
      </c>
      <c r="N391" s="143">
        <f t="shared" si="170"/>
        <v>1.0198917653093722</v>
      </c>
      <c r="O391" s="139">
        <f t="shared" si="172"/>
        <v>1.02164594</v>
      </c>
      <c r="P391" s="139">
        <f t="shared" si="155"/>
        <v>1021.64594</v>
      </c>
      <c r="Q391" s="144">
        <f t="shared" si="156"/>
        <v>0</v>
      </c>
      <c r="R391" s="145">
        <f t="shared" si="157"/>
        <v>0</v>
      </c>
      <c r="S391" s="139">
        <f t="shared" si="158"/>
        <v>0</v>
      </c>
      <c r="T391" s="146">
        <f t="shared" si="168"/>
        <v>3.5999999999999997E-2</v>
      </c>
      <c r="U391" s="144">
        <f t="shared" si="171"/>
        <v>247</v>
      </c>
      <c r="V391" s="144">
        <v>252</v>
      </c>
      <c r="W391" s="143">
        <f t="shared" si="159"/>
        <v>1.035273264</v>
      </c>
      <c r="X391" s="139">
        <f t="shared" si="160"/>
        <v>36.03678695</v>
      </c>
      <c r="Y391" s="124">
        <f t="shared" si="161"/>
        <v>0</v>
      </c>
      <c r="Z391" s="147" t="s">
        <v>64</v>
      </c>
      <c r="AA391" s="141">
        <f t="shared" si="169"/>
        <v>44392</v>
      </c>
      <c r="AB391" s="4"/>
      <c r="AC391" s="41"/>
      <c r="AD391" s="150">
        <f>[2]Plan1!$A491</f>
        <v>51257</v>
      </c>
      <c r="AE391" s="32" t="str">
        <f>[2]Plan1!$C491</f>
        <v>Dia do Trabalho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3"/>
      <c r="BB391" s="1"/>
      <c r="BC391" s="1"/>
      <c r="BD391" s="1"/>
      <c r="BE391" s="1"/>
      <c r="BF391" s="1"/>
      <c r="BG391" s="1"/>
      <c r="BH391" s="1"/>
      <c r="BI391" s="1"/>
      <c r="BJ391" s="1"/>
      <c r="BK391" s="4"/>
      <c r="BL391" s="1"/>
      <c r="BM391" s="1"/>
      <c r="BN391" s="1"/>
      <c r="BO391" s="1"/>
      <c r="BP391" s="1"/>
      <c r="BQ391" s="1"/>
    </row>
    <row r="392" spans="1:69" x14ac:dyDescent="0.15">
      <c r="A392" s="138">
        <f t="shared" si="162"/>
        <v>44043</v>
      </c>
      <c r="B392" s="148">
        <f t="shared" si="151"/>
        <v>1057.9964620999999</v>
      </c>
      <c r="C392" s="139">
        <f t="shared" si="163"/>
        <v>1000</v>
      </c>
      <c r="D392" s="140">
        <f t="shared" si="164"/>
        <v>5325.46</v>
      </c>
      <c r="E392" s="124">
        <f>IF(K392=1,VLOOKUP(A391,[1]Plan1!$BO$80:$BQ$314,3),E391)</f>
        <v>5344.63</v>
      </c>
      <c r="F392" s="141">
        <f t="shared" si="165"/>
        <v>44028</v>
      </c>
      <c r="G392" s="142">
        <f t="shared" si="152"/>
        <v>3.599689040946652E-3</v>
      </c>
      <c r="H392" s="141">
        <f t="shared" si="166"/>
        <v>44060</v>
      </c>
      <c r="I392" s="141">
        <f t="shared" si="153"/>
        <v>44060</v>
      </c>
      <c r="J392" s="125">
        <f t="shared" si="167"/>
        <v>23</v>
      </c>
      <c r="K392" s="125">
        <f t="shared" si="173"/>
        <v>12</v>
      </c>
      <c r="L392" s="139">
        <f t="shared" si="154"/>
        <v>1.00187648</v>
      </c>
      <c r="M392" s="143">
        <f t="shared" si="174"/>
        <v>1.0025999400000001</v>
      </c>
      <c r="N392" s="143">
        <f t="shared" si="170"/>
        <v>1.0198917653093722</v>
      </c>
      <c r="O392" s="139">
        <f t="shared" si="172"/>
        <v>1.0218055699999999</v>
      </c>
      <c r="P392" s="139">
        <f t="shared" si="155"/>
        <v>1021.80557</v>
      </c>
      <c r="Q392" s="144">
        <f t="shared" si="156"/>
        <v>0</v>
      </c>
      <c r="R392" s="145">
        <f t="shared" si="157"/>
        <v>0</v>
      </c>
      <c r="S392" s="139">
        <f t="shared" si="158"/>
        <v>0</v>
      </c>
      <c r="T392" s="146">
        <f t="shared" si="168"/>
        <v>3.5999999999999997E-2</v>
      </c>
      <c r="U392" s="144">
        <f t="shared" si="171"/>
        <v>248</v>
      </c>
      <c r="V392" s="144">
        <v>252</v>
      </c>
      <c r="W392" s="143">
        <f t="shared" si="159"/>
        <v>1.03541857</v>
      </c>
      <c r="X392" s="139">
        <f t="shared" si="160"/>
        <v>36.190892099999999</v>
      </c>
      <c r="Y392" s="124">
        <f t="shared" si="161"/>
        <v>0</v>
      </c>
      <c r="Z392" s="147" t="s">
        <v>64</v>
      </c>
      <c r="AA392" s="141">
        <f t="shared" si="169"/>
        <v>44392</v>
      </c>
      <c r="AB392" s="4"/>
      <c r="AC392" s="41"/>
      <c r="AD392" s="150">
        <f>[2]Plan1!$A492</f>
        <v>51287</v>
      </c>
      <c r="AE392" s="32" t="str">
        <f>[2]Plan1!$C492</f>
        <v>Corpus Christi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3"/>
      <c r="BB392" s="1"/>
      <c r="BC392" s="1"/>
      <c r="BD392" s="1"/>
      <c r="BE392" s="1"/>
      <c r="BF392" s="1"/>
      <c r="BG392" s="1"/>
      <c r="BH392" s="1"/>
      <c r="BI392" s="1"/>
      <c r="BJ392" s="1"/>
      <c r="BK392" s="4"/>
      <c r="BL392" s="1"/>
      <c r="BM392" s="1"/>
      <c r="BN392" s="1"/>
      <c r="BO392" s="1"/>
      <c r="BP392" s="1"/>
      <c r="BQ392" s="1"/>
    </row>
    <row r="393" spans="1:69" x14ac:dyDescent="0.15">
      <c r="A393" s="138">
        <f t="shared" si="162"/>
        <v>44044</v>
      </c>
      <c r="B393" s="148">
        <f t="shared" si="151"/>
        <v>1058.31027546</v>
      </c>
      <c r="C393" s="139">
        <f t="shared" si="163"/>
        <v>1000</v>
      </c>
      <c r="D393" s="140">
        <f t="shared" si="164"/>
        <v>5325.46</v>
      </c>
      <c r="E393" s="124">
        <f>IF(K393=1,VLOOKUP(A392,[1]Plan1!$BO$80:$BQ$314,3),E392)</f>
        <v>5344.63</v>
      </c>
      <c r="F393" s="141">
        <f t="shared" si="165"/>
        <v>44028</v>
      </c>
      <c r="G393" s="142">
        <f t="shared" si="152"/>
        <v>3.599689040946652E-3</v>
      </c>
      <c r="H393" s="141">
        <f t="shared" si="166"/>
        <v>44060</v>
      </c>
      <c r="I393" s="141">
        <f t="shared" si="153"/>
        <v>44060</v>
      </c>
      <c r="J393" s="125">
        <f t="shared" si="167"/>
        <v>23</v>
      </c>
      <c r="K393" s="125">
        <f t="shared" si="173"/>
        <v>13</v>
      </c>
      <c r="L393" s="139">
        <f t="shared" si="154"/>
        <v>1.0020330099999999</v>
      </c>
      <c r="M393" s="143">
        <f t="shared" si="174"/>
        <v>1.0025999400000001</v>
      </c>
      <c r="N393" s="143">
        <f t="shared" si="170"/>
        <v>1.0198917653093722</v>
      </c>
      <c r="O393" s="139">
        <f t="shared" si="172"/>
        <v>1.0219652100000001</v>
      </c>
      <c r="P393" s="139">
        <f t="shared" si="155"/>
        <v>1021.96521</v>
      </c>
      <c r="Q393" s="144">
        <f t="shared" si="156"/>
        <v>0</v>
      </c>
      <c r="R393" s="145">
        <f t="shared" si="157"/>
        <v>0</v>
      </c>
      <c r="S393" s="139">
        <f t="shared" si="158"/>
        <v>0</v>
      </c>
      <c r="T393" s="146">
        <f t="shared" si="168"/>
        <v>3.5999999999999997E-2</v>
      </c>
      <c r="U393" s="144">
        <f t="shared" si="171"/>
        <v>249</v>
      </c>
      <c r="V393" s="144">
        <v>252</v>
      </c>
      <c r="W393" s="143">
        <f t="shared" si="159"/>
        <v>1.0355638970000001</v>
      </c>
      <c r="X393" s="139">
        <f t="shared" si="160"/>
        <v>36.345065460000001</v>
      </c>
      <c r="Y393" s="124">
        <f t="shared" si="161"/>
        <v>0</v>
      </c>
      <c r="Z393" s="147" t="s">
        <v>64</v>
      </c>
      <c r="AA393" s="141">
        <f t="shared" si="169"/>
        <v>44392</v>
      </c>
      <c r="AB393" s="4"/>
      <c r="AC393" s="41"/>
      <c r="AD393" s="150">
        <f>[2]Plan1!$A493</f>
        <v>51386</v>
      </c>
      <c r="AE393" s="32" t="str">
        <f>[2]Plan1!$C493</f>
        <v>Independência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3"/>
      <c r="BB393" s="1"/>
      <c r="BC393" s="1"/>
      <c r="BD393" s="1"/>
      <c r="BE393" s="1"/>
      <c r="BF393" s="1"/>
      <c r="BG393" s="1"/>
      <c r="BH393" s="1"/>
      <c r="BI393" s="1"/>
      <c r="BJ393" s="1"/>
      <c r="BK393" s="4"/>
      <c r="BL393" s="1"/>
      <c r="BM393" s="1"/>
      <c r="BN393" s="1"/>
      <c r="BO393" s="1"/>
      <c r="BP393" s="1"/>
      <c r="BQ393" s="1"/>
    </row>
    <row r="394" spans="1:69" x14ac:dyDescent="0.15">
      <c r="A394" s="138">
        <f t="shared" si="162"/>
        <v>44045</v>
      </c>
      <c r="B394" s="148">
        <f t="shared" ref="B394:B457" si="175">(P394+X394)</f>
        <v>1058.31027546</v>
      </c>
      <c r="C394" s="139">
        <f t="shared" si="163"/>
        <v>1000</v>
      </c>
      <c r="D394" s="140">
        <f t="shared" si="164"/>
        <v>5325.46</v>
      </c>
      <c r="E394" s="124">
        <f>IF(K394=1,VLOOKUP(A393,[1]Plan1!$BO$80:$BQ$314,3),E393)</f>
        <v>5344.63</v>
      </c>
      <c r="F394" s="141">
        <f t="shared" si="165"/>
        <v>44028</v>
      </c>
      <c r="G394" s="142">
        <f t="shared" ref="G394:G457" si="176">(E394/D394)-1</f>
        <v>3.599689040946652E-3</v>
      </c>
      <c r="H394" s="141">
        <f t="shared" si="166"/>
        <v>44060</v>
      </c>
      <c r="I394" s="141">
        <f t="shared" ref="I394:I457" si="177">IF(A394&gt;I393,H394,I393)</f>
        <v>44060</v>
      </c>
      <c r="J394" s="125">
        <f t="shared" si="167"/>
        <v>23</v>
      </c>
      <c r="K394" s="125">
        <f t="shared" si="173"/>
        <v>13</v>
      </c>
      <c r="L394" s="139">
        <f t="shared" ref="L394:L457" si="178">TRUNC((E394/D394)^TRUNC((K394/J394),9),8)</f>
        <v>1.0020330099999999</v>
      </c>
      <c r="M394" s="143">
        <f t="shared" si="174"/>
        <v>1.0025999400000001</v>
      </c>
      <c r="N394" s="143">
        <f t="shared" si="170"/>
        <v>1.0198917653093722</v>
      </c>
      <c r="O394" s="139">
        <f t="shared" si="172"/>
        <v>1.0219652100000001</v>
      </c>
      <c r="P394" s="139">
        <f t="shared" ref="P394:P457" si="179">TRUNC(C394*O394,8)</f>
        <v>1021.96521</v>
      </c>
      <c r="Q394" s="144">
        <f t="shared" ref="Q394:Q457" si="180">IF(VLOOKUP(A394,AD$10:AK$114,8)=VLOOKUP(A393,AD$10:AK$114,8),0,VLOOKUP(A394,AD$10:AK$114,8))</f>
        <v>0</v>
      </c>
      <c r="R394" s="145">
        <f t="shared" ref="R394:R457" si="181">IF(Q394&gt;0,VLOOKUP($A394,$AD$10:$AI$114,6),0)</f>
        <v>0</v>
      </c>
      <c r="S394" s="139">
        <f t="shared" ref="S394:S457" si="182">IF(R394&gt;0,TRUNC(R394*P394,8),0)</f>
        <v>0</v>
      </c>
      <c r="T394" s="146">
        <f t="shared" si="168"/>
        <v>3.5999999999999997E-2</v>
      </c>
      <c r="U394" s="144">
        <f t="shared" si="171"/>
        <v>249</v>
      </c>
      <c r="V394" s="144">
        <v>252</v>
      </c>
      <c r="W394" s="143">
        <f t="shared" ref="W394:W457" si="183">ROUND((1+T394)^TRUNC((U394/V394),9),9)</f>
        <v>1.0355638970000001</v>
      </c>
      <c r="X394" s="139">
        <f t="shared" ref="X394:X457" si="184">TRUNC((P394*(W394-1)),8)</f>
        <v>36.345065460000001</v>
      </c>
      <c r="Y394" s="124">
        <f t="shared" ref="Y394:Y457" si="185">IF(Q394&gt;0,S394+X394,0)</f>
        <v>0</v>
      </c>
      <c r="Z394" s="147" t="s">
        <v>64</v>
      </c>
      <c r="AA394" s="141">
        <f t="shared" si="169"/>
        <v>44392</v>
      </c>
      <c r="AB394" s="4"/>
      <c r="AC394" s="41"/>
      <c r="AD394" s="150">
        <f>[2]Plan1!$A494</f>
        <v>51421</v>
      </c>
      <c r="AE394" s="32" t="str">
        <f>[2]Plan1!$C494</f>
        <v>Nossa Sr.a Aparecida - Padroeira do Brasil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3"/>
      <c r="BB394" s="1"/>
      <c r="BC394" s="1"/>
      <c r="BD394" s="1"/>
      <c r="BE394" s="1"/>
      <c r="BF394" s="1"/>
      <c r="BG394" s="1"/>
      <c r="BH394" s="1"/>
      <c r="BI394" s="1"/>
      <c r="BJ394" s="1"/>
      <c r="BK394" s="4"/>
      <c r="BL394" s="1"/>
      <c r="BM394" s="1"/>
      <c r="BN394" s="1"/>
      <c r="BO394" s="1"/>
      <c r="BP394" s="1"/>
      <c r="BQ394" s="1"/>
    </row>
    <row r="395" spans="1:69" x14ac:dyDescent="0.15">
      <c r="A395" s="138">
        <f t="shared" ref="A395:A458" si="186">(A394+1)</f>
        <v>44046</v>
      </c>
      <c r="B395" s="148">
        <f t="shared" si="175"/>
        <v>1058.31027546</v>
      </c>
      <c r="C395" s="139">
        <f t="shared" ref="C395:C458" si="187">TRUNC(IF(Q394&gt;0,VLOOKUP(A394,$AD$12:$AE$114,2),C394),8)</f>
        <v>1000</v>
      </c>
      <c r="D395" s="140">
        <f t="shared" ref="D395:D458" si="188">IF(E395=E394,D394,E394)</f>
        <v>5325.46</v>
      </c>
      <c r="E395" s="124">
        <f>IF(K395=1,VLOOKUP(A394,[1]Plan1!$BO$80:$BQ$314,3),E394)</f>
        <v>5344.63</v>
      </c>
      <c r="F395" s="141">
        <f t="shared" ref="F395:F458" si="189">IF(D395=D394,F394,A395)</f>
        <v>44028</v>
      </c>
      <c r="G395" s="142">
        <f t="shared" si="176"/>
        <v>3.599689040946652E-3</v>
      </c>
      <c r="H395" s="141">
        <f t="shared" ref="H395:H458" si="190">IF(DAY(A395)=15,VLOOKUP(A395,AH$118:AM$450,4),H394)</f>
        <v>44060</v>
      </c>
      <c r="I395" s="141">
        <f t="shared" si="177"/>
        <v>44060</v>
      </c>
      <c r="J395" s="125">
        <f t="shared" ref="J395:J458" si="191">IF(I395=I394,J394,NETWORKDAYS(I394,I395,$AD$118:$AD$502)-1)</f>
        <v>23</v>
      </c>
      <c r="K395" s="125">
        <f t="shared" si="173"/>
        <v>13</v>
      </c>
      <c r="L395" s="139">
        <f t="shared" si="178"/>
        <v>1.0020330099999999</v>
      </c>
      <c r="M395" s="143">
        <f t="shared" si="174"/>
        <v>1.0025999400000001</v>
      </c>
      <c r="N395" s="143">
        <f t="shared" si="170"/>
        <v>1.0198917653093722</v>
      </c>
      <c r="O395" s="139">
        <f t="shared" si="172"/>
        <v>1.0219652100000001</v>
      </c>
      <c r="P395" s="139">
        <f t="shared" si="179"/>
        <v>1021.96521</v>
      </c>
      <c r="Q395" s="144">
        <f t="shared" si="180"/>
        <v>0</v>
      </c>
      <c r="R395" s="145">
        <f t="shared" si="181"/>
        <v>0</v>
      </c>
      <c r="S395" s="139">
        <f t="shared" si="182"/>
        <v>0</v>
      </c>
      <c r="T395" s="146">
        <f t="shared" ref="T395:T458" si="192">(T394)</f>
        <v>3.5999999999999997E-2</v>
      </c>
      <c r="U395" s="144">
        <f t="shared" si="171"/>
        <v>249</v>
      </c>
      <c r="V395" s="144">
        <v>252</v>
      </c>
      <c r="W395" s="143">
        <f t="shared" si="183"/>
        <v>1.0355638970000001</v>
      </c>
      <c r="X395" s="139">
        <f t="shared" si="184"/>
        <v>36.345065460000001</v>
      </c>
      <c r="Y395" s="124">
        <f t="shared" si="185"/>
        <v>0</v>
      </c>
      <c r="Z395" s="147" t="s">
        <v>64</v>
      </c>
      <c r="AA395" s="141">
        <f t="shared" ref="AA395:AA458" si="193">IF(Q394&gt;0,VLOOKUP(A394,$AD$10:$AL$114,9),AA394)</f>
        <v>44392</v>
      </c>
      <c r="AB395" s="4"/>
      <c r="AC395" s="41"/>
      <c r="AD395" s="150">
        <f>[2]Plan1!$A495</f>
        <v>51442</v>
      </c>
      <c r="AE395" s="32" t="str">
        <f>[2]Plan1!$C495</f>
        <v>Finados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3"/>
      <c r="BB395" s="1"/>
      <c r="BC395" s="1"/>
      <c r="BD395" s="1"/>
      <c r="BE395" s="1"/>
      <c r="BF395" s="1"/>
      <c r="BG395" s="1"/>
      <c r="BH395" s="1"/>
      <c r="BI395" s="1"/>
      <c r="BJ395" s="1"/>
      <c r="BK395" s="4"/>
      <c r="BL395" s="1"/>
      <c r="BM395" s="1"/>
      <c r="BN395" s="1"/>
      <c r="BO395" s="1"/>
      <c r="BP395" s="1"/>
      <c r="BQ395" s="1"/>
    </row>
    <row r="396" spans="1:69" x14ac:dyDescent="0.15">
      <c r="A396" s="138">
        <f t="shared" si="186"/>
        <v>44047</v>
      </c>
      <c r="B396" s="148">
        <f t="shared" si="175"/>
        <v>1058.62418673</v>
      </c>
      <c r="C396" s="139">
        <f t="shared" si="187"/>
        <v>1000</v>
      </c>
      <c r="D396" s="140">
        <f t="shared" si="188"/>
        <v>5325.46</v>
      </c>
      <c r="E396" s="124">
        <f>IF(K396=1,VLOOKUP(A395,[1]Plan1!$BO$80:$BQ$314,3),E395)</f>
        <v>5344.63</v>
      </c>
      <c r="F396" s="141">
        <f t="shared" si="189"/>
        <v>44028</v>
      </c>
      <c r="G396" s="142">
        <f t="shared" si="176"/>
        <v>3.599689040946652E-3</v>
      </c>
      <c r="H396" s="141">
        <f t="shared" si="190"/>
        <v>44060</v>
      </c>
      <c r="I396" s="141">
        <f t="shared" si="177"/>
        <v>44060</v>
      </c>
      <c r="J396" s="125">
        <f t="shared" si="191"/>
        <v>23</v>
      </c>
      <c r="K396" s="125">
        <f t="shared" si="173"/>
        <v>14</v>
      </c>
      <c r="L396" s="139">
        <f t="shared" si="178"/>
        <v>1.0021895700000001</v>
      </c>
      <c r="M396" s="143">
        <f t="shared" si="174"/>
        <v>1.0025999400000001</v>
      </c>
      <c r="N396" s="143">
        <f t="shared" si="170"/>
        <v>1.0198917653093722</v>
      </c>
      <c r="O396" s="139">
        <f t="shared" si="172"/>
        <v>1.02212488</v>
      </c>
      <c r="P396" s="139">
        <f t="shared" si="179"/>
        <v>1022.12488</v>
      </c>
      <c r="Q396" s="144">
        <f t="shared" si="180"/>
        <v>0</v>
      </c>
      <c r="R396" s="145">
        <f t="shared" si="181"/>
        <v>0</v>
      </c>
      <c r="S396" s="139">
        <f t="shared" si="182"/>
        <v>0</v>
      </c>
      <c r="T396" s="146">
        <f t="shared" si="192"/>
        <v>3.5999999999999997E-2</v>
      </c>
      <c r="U396" s="144">
        <f t="shared" si="171"/>
        <v>250</v>
      </c>
      <c r="V396" s="144">
        <v>252</v>
      </c>
      <c r="W396" s="143">
        <f t="shared" si="183"/>
        <v>1.035709244</v>
      </c>
      <c r="X396" s="139">
        <f t="shared" si="184"/>
        <v>36.499306730000001</v>
      </c>
      <c r="Y396" s="124">
        <f t="shared" si="185"/>
        <v>0</v>
      </c>
      <c r="Z396" s="147" t="s">
        <v>64</v>
      </c>
      <c r="AA396" s="141">
        <f t="shared" si="193"/>
        <v>44392</v>
      </c>
      <c r="AB396" s="4"/>
      <c r="AC396" s="41"/>
      <c r="AD396" s="150">
        <f>[2]Plan1!$A496</f>
        <v>51455</v>
      </c>
      <c r="AE396" s="32" t="str">
        <f>[2]Plan1!$C496</f>
        <v>Proclamação da República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3"/>
      <c r="BB396" s="1"/>
      <c r="BC396" s="1"/>
      <c r="BD396" s="1"/>
      <c r="BE396" s="1"/>
      <c r="BF396" s="1"/>
      <c r="BG396" s="1"/>
      <c r="BH396" s="1"/>
      <c r="BI396" s="1"/>
      <c r="BJ396" s="1"/>
      <c r="BK396" s="4"/>
      <c r="BL396" s="1"/>
      <c r="BM396" s="1"/>
      <c r="BN396" s="1"/>
      <c r="BO396" s="1"/>
      <c r="BP396" s="1"/>
      <c r="BQ396" s="1"/>
    </row>
    <row r="397" spans="1:69" x14ac:dyDescent="0.15">
      <c r="A397" s="138">
        <f t="shared" si="186"/>
        <v>44048</v>
      </c>
      <c r="B397" s="148">
        <f t="shared" si="175"/>
        <v>1058.9381969599999</v>
      </c>
      <c r="C397" s="139">
        <f t="shared" si="187"/>
        <v>1000</v>
      </c>
      <c r="D397" s="140">
        <f t="shared" si="188"/>
        <v>5325.46</v>
      </c>
      <c r="E397" s="124">
        <f>IF(K397=1,VLOOKUP(A396,[1]Plan1!$BO$80:$BQ$314,3),E396)</f>
        <v>5344.63</v>
      </c>
      <c r="F397" s="141">
        <f t="shared" si="189"/>
        <v>44028</v>
      </c>
      <c r="G397" s="142">
        <f t="shared" si="176"/>
        <v>3.599689040946652E-3</v>
      </c>
      <c r="H397" s="141">
        <f t="shared" si="190"/>
        <v>44060</v>
      </c>
      <c r="I397" s="141">
        <f t="shared" si="177"/>
        <v>44060</v>
      </c>
      <c r="J397" s="125">
        <f t="shared" si="191"/>
        <v>23</v>
      </c>
      <c r="K397" s="125">
        <f t="shared" si="173"/>
        <v>15</v>
      </c>
      <c r="L397" s="139">
        <f t="shared" si="178"/>
        <v>1.0023461499999999</v>
      </c>
      <c r="M397" s="143">
        <f t="shared" si="174"/>
        <v>1.0025999400000001</v>
      </c>
      <c r="N397" s="143">
        <f t="shared" si="170"/>
        <v>1.0198917653093722</v>
      </c>
      <c r="O397" s="139">
        <f t="shared" si="172"/>
        <v>1.02228458</v>
      </c>
      <c r="P397" s="139">
        <f t="shared" si="179"/>
        <v>1022.28458</v>
      </c>
      <c r="Q397" s="144">
        <f t="shared" si="180"/>
        <v>0</v>
      </c>
      <c r="R397" s="145">
        <f t="shared" si="181"/>
        <v>0</v>
      </c>
      <c r="S397" s="139">
        <f t="shared" si="182"/>
        <v>0</v>
      </c>
      <c r="T397" s="146">
        <f t="shared" si="192"/>
        <v>3.5999999999999997E-2</v>
      </c>
      <c r="U397" s="144">
        <f t="shared" si="171"/>
        <v>251</v>
      </c>
      <c r="V397" s="144">
        <v>252</v>
      </c>
      <c r="W397" s="143">
        <f t="shared" si="183"/>
        <v>1.0358546120000001</v>
      </c>
      <c r="X397" s="139">
        <f t="shared" si="184"/>
        <v>36.653616960000001</v>
      </c>
      <c r="Y397" s="124">
        <f t="shared" si="185"/>
        <v>0</v>
      </c>
      <c r="Z397" s="147" t="s">
        <v>64</v>
      </c>
      <c r="AA397" s="141">
        <f t="shared" si="193"/>
        <v>44392</v>
      </c>
      <c r="AB397" s="4"/>
      <c r="AC397" s="41"/>
      <c r="AD397" s="150">
        <f>[2]Plan1!$A497</f>
        <v>51460</v>
      </c>
      <c r="AE397" s="32" t="str">
        <f>[2]Plan1!$C497</f>
        <v>Dia Nacional de Zumbi e da Consciência Negra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3"/>
      <c r="BB397" s="1"/>
      <c r="BC397" s="1"/>
      <c r="BD397" s="1"/>
      <c r="BE397" s="1"/>
      <c r="BF397" s="1"/>
      <c r="BG397" s="1"/>
      <c r="BH397" s="1"/>
      <c r="BI397" s="1"/>
      <c r="BJ397" s="1"/>
      <c r="BK397" s="4"/>
      <c r="BL397" s="1"/>
      <c r="BM397" s="1"/>
      <c r="BN397" s="1"/>
      <c r="BO397" s="1"/>
      <c r="BP397" s="1"/>
      <c r="BQ397" s="1"/>
    </row>
    <row r="398" spans="1:69" x14ac:dyDescent="0.15">
      <c r="A398" s="138">
        <f t="shared" si="186"/>
        <v>44049</v>
      </c>
      <c r="B398" s="148">
        <f t="shared" si="175"/>
        <v>1059.2522948000001</v>
      </c>
      <c r="C398" s="139">
        <f t="shared" si="187"/>
        <v>1000</v>
      </c>
      <c r="D398" s="140">
        <f t="shared" si="188"/>
        <v>5325.46</v>
      </c>
      <c r="E398" s="124">
        <f>IF(K398=1,VLOOKUP(A397,[1]Plan1!$BO$80:$BQ$314,3),E397)</f>
        <v>5344.63</v>
      </c>
      <c r="F398" s="141">
        <f t="shared" si="189"/>
        <v>44028</v>
      </c>
      <c r="G398" s="142">
        <f t="shared" si="176"/>
        <v>3.599689040946652E-3</v>
      </c>
      <c r="H398" s="141">
        <f t="shared" si="190"/>
        <v>44060</v>
      </c>
      <c r="I398" s="141">
        <f t="shared" si="177"/>
        <v>44060</v>
      </c>
      <c r="J398" s="125">
        <f t="shared" si="191"/>
        <v>23</v>
      </c>
      <c r="K398" s="125">
        <f t="shared" si="173"/>
        <v>16</v>
      </c>
      <c r="L398" s="139">
        <f t="shared" si="178"/>
        <v>1.00250276</v>
      </c>
      <c r="M398" s="143">
        <f t="shared" si="174"/>
        <v>1.0025999400000001</v>
      </c>
      <c r="N398" s="143">
        <f t="shared" si="170"/>
        <v>1.0198917653093722</v>
      </c>
      <c r="O398" s="139">
        <f t="shared" si="172"/>
        <v>1.0224443000000001</v>
      </c>
      <c r="P398" s="139">
        <f t="shared" si="179"/>
        <v>1022.4443</v>
      </c>
      <c r="Q398" s="144">
        <f t="shared" si="180"/>
        <v>0</v>
      </c>
      <c r="R398" s="145">
        <f t="shared" si="181"/>
        <v>0</v>
      </c>
      <c r="S398" s="139">
        <f t="shared" si="182"/>
        <v>0</v>
      </c>
      <c r="T398" s="146">
        <f t="shared" si="192"/>
        <v>3.5999999999999997E-2</v>
      </c>
      <c r="U398" s="144">
        <f t="shared" si="171"/>
        <v>252</v>
      </c>
      <c r="V398" s="144">
        <v>252</v>
      </c>
      <c r="W398" s="143">
        <f t="shared" si="183"/>
        <v>1.036</v>
      </c>
      <c r="X398" s="139">
        <f t="shared" si="184"/>
        <v>36.807994800000003</v>
      </c>
      <c r="Y398" s="124">
        <f t="shared" si="185"/>
        <v>0</v>
      </c>
      <c r="Z398" s="147" t="s">
        <v>64</v>
      </c>
      <c r="AA398" s="141">
        <f t="shared" si="193"/>
        <v>44392</v>
      </c>
      <c r="AB398" s="4"/>
      <c r="AC398" s="41"/>
      <c r="AD398" s="150">
        <f>[2]Plan1!$A498</f>
        <v>51495</v>
      </c>
      <c r="AE398" s="32" t="str">
        <f>[2]Plan1!$C498</f>
        <v>Natal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3"/>
      <c r="BB398" s="1"/>
      <c r="BC398" s="1"/>
      <c r="BD398" s="1"/>
      <c r="BE398" s="1"/>
      <c r="BF398" s="1"/>
      <c r="BG398" s="1"/>
      <c r="BH398" s="1"/>
      <c r="BI398" s="1"/>
      <c r="BJ398" s="1"/>
      <c r="BK398" s="4"/>
      <c r="BL398" s="1"/>
      <c r="BM398" s="1"/>
      <c r="BN398" s="1"/>
      <c r="BO398" s="1"/>
      <c r="BP398" s="1"/>
      <c r="BQ398" s="1"/>
    </row>
    <row r="399" spans="1:69" x14ac:dyDescent="0.15">
      <c r="A399" s="138">
        <f t="shared" si="186"/>
        <v>44050</v>
      </c>
      <c r="B399" s="148">
        <f t="shared" si="175"/>
        <v>1059.5664906</v>
      </c>
      <c r="C399" s="139">
        <f t="shared" si="187"/>
        <v>1000</v>
      </c>
      <c r="D399" s="140">
        <f t="shared" si="188"/>
        <v>5325.46</v>
      </c>
      <c r="E399" s="124">
        <f>IF(K399=1,VLOOKUP(A398,[1]Plan1!$BO$80:$BQ$314,3),E398)</f>
        <v>5344.63</v>
      </c>
      <c r="F399" s="141">
        <f t="shared" si="189"/>
        <v>44028</v>
      </c>
      <c r="G399" s="142">
        <f t="shared" si="176"/>
        <v>3.599689040946652E-3</v>
      </c>
      <c r="H399" s="141">
        <f t="shared" si="190"/>
        <v>44060</v>
      </c>
      <c r="I399" s="141">
        <f t="shared" si="177"/>
        <v>44060</v>
      </c>
      <c r="J399" s="125">
        <f t="shared" si="191"/>
        <v>23</v>
      </c>
      <c r="K399" s="125">
        <f t="shared" si="173"/>
        <v>17</v>
      </c>
      <c r="L399" s="139">
        <f t="shared" si="178"/>
        <v>1.00265939</v>
      </c>
      <c r="M399" s="143">
        <f t="shared" si="174"/>
        <v>1.0025999400000001</v>
      </c>
      <c r="N399" s="143">
        <f t="shared" si="170"/>
        <v>1.0198917653093722</v>
      </c>
      <c r="O399" s="139">
        <f t="shared" si="172"/>
        <v>1.02260405</v>
      </c>
      <c r="P399" s="139">
        <f t="shared" si="179"/>
        <v>1022.60405</v>
      </c>
      <c r="Q399" s="144">
        <f t="shared" si="180"/>
        <v>0</v>
      </c>
      <c r="R399" s="145">
        <f t="shared" si="181"/>
        <v>0</v>
      </c>
      <c r="S399" s="139">
        <f t="shared" si="182"/>
        <v>0</v>
      </c>
      <c r="T399" s="146">
        <f t="shared" si="192"/>
        <v>3.5999999999999997E-2</v>
      </c>
      <c r="U399" s="144">
        <f t="shared" si="171"/>
        <v>253</v>
      </c>
      <c r="V399" s="144">
        <v>252</v>
      </c>
      <c r="W399" s="143">
        <f t="shared" si="183"/>
        <v>1.0361454080000001</v>
      </c>
      <c r="X399" s="139">
        <f t="shared" si="184"/>
        <v>36.962440600000001</v>
      </c>
      <c r="Y399" s="124">
        <f t="shared" si="185"/>
        <v>0</v>
      </c>
      <c r="Z399" s="147" t="s">
        <v>64</v>
      </c>
      <c r="AA399" s="141">
        <f t="shared" si="193"/>
        <v>44392</v>
      </c>
      <c r="AB399" s="4"/>
      <c r="AC399" s="41"/>
      <c r="AD399" s="150">
        <f>[2]Plan1!$A499</f>
        <v>51502</v>
      </c>
      <c r="AE399" s="32" t="str">
        <f>[2]Plan1!$C499</f>
        <v>Confraternização Universal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3"/>
      <c r="BB399" s="1"/>
      <c r="BC399" s="1"/>
      <c r="BD399" s="1"/>
      <c r="BE399" s="1"/>
      <c r="BF399" s="1"/>
      <c r="BG399" s="1"/>
      <c r="BH399" s="1"/>
      <c r="BI399" s="1"/>
      <c r="BJ399" s="1"/>
      <c r="BK399" s="4"/>
      <c r="BL399" s="1"/>
      <c r="BM399" s="1"/>
      <c r="BN399" s="1"/>
      <c r="BO399" s="1"/>
      <c r="BP399" s="1"/>
      <c r="BQ399" s="1"/>
    </row>
    <row r="400" spans="1:69" x14ac:dyDescent="0.15">
      <c r="A400" s="138">
        <f t="shared" si="186"/>
        <v>44051</v>
      </c>
      <c r="B400" s="148">
        <f t="shared" si="175"/>
        <v>1059.8807750799999</v>
      </c>
      <c r="C400" s="139">
        <f t="shared" si="187"/>
        <v>1000</v>
      </c>
      <c r="D400" s="140">
        <f t="shared" si="188"/>
        <v>5325.46</v>
      </c>
      <c r="E400" s="124">
        <f>IF(K400=1,VLOOKUP(A399,[1]Plan1!$BO$80:$BQ$314,3),E399)</f>
        <v>5344.63</v>
      </c>
      <c r="F400" s="141">
        <f t="shared" si="189"/>
        <v>44028</v>
      </c>
      <c r="G400" s="142">
        <f t="shared" si="176"/>
        <v>3.599689040946652E-3</v>
      </c>
      <c r="H400" s="141">
        <f t="shared" si="190"/>
        <v>44060</v>
      </c>
      <c r="I400" s="141">
        <f t="shared" si="177"/>
        <v>44060</v>
      </c>
      <c r="J400" s="125">
        <f t="shared" si="191"/>
        <v>23</v>
      </c>
      <c r="K400" s="125">
        <f t="shared" si="173"/>
        <v>18</v>
      </c>
      <c r="L400" s="139">
        <f t="shared" si="178"/>
        <v>1.0028160399999999</v>
      </c>
      <c r="M400" s="143">
        <f t="shared" si="174"/>
        <v>1.0025999400000001</v>
      </c>
      <c r="N400" s="143">
        <f t="shared" si="170"/>
        <v>1.0198917653093722</v>
      </c>
      <c r="O400" s="139">
        <f t="shared" si="172"/>
        <v>1.02276382</v>
      </c>
      <c r="P400" s="139">
        <f t="shared" si="179"/>
        <v>1022.76382</v>
      </c>
      <c r="Q400" s="144">
        <f t="shared" si="180"/>
        <v>0</v>
      </c>
      <c r="R400" s="145">
        <f t="shared" si="181"/>
        <v>0</v>
      </c>
      <c r="S400" s="139">
        <f t="shared" si="182"/>
        <v>0</v>
      </c>
      <c r="T400" s="146">
        <f t="shared" si="192"/>
        <v>3.5999999999999997E-2</v>
      </c>
      <c r="U400" s="144">
        <f t="shared" si="171"/>
        <v>254</v>
      </c>
      <c r="V400" s="144">
        <v>252</v>
      </c>
      <c r="W400" s="143">
        <f t="shared" si="183"/>
        <v>1.0362908369999999</v>
      </c>
      <c r="X400" s="139">
        <f t="shared" si="184"/>
        <v>37.116955079999997</v>
      </c>
      <c r="Y400" s="124">
        <f t="shared" si="185"/>
        <v>0</v>
      </c>
      <c r="Z400" s="147" t="s">
        <v>64</v>
      </c>
      <c r="AA400" s="141">
        <f t="shared" si="193"/>
        <v>44392</v>
      </c>
      <c r="AB400" s="4"/>
      <c r="AC400" s="41"/>
      <c r="AD400" s="150">
        <f>[2]Plan1!$A500</f>
        <v>51564</v>
      </c>
      <c r="AE400" s="32" t="str">
        <f>[2]Plan1!$C500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3"/>
      <c r="BB400" s="1"/>
      <c r="BC400" s="1"/>
      <c r="BD400" s="1"/>
      <c r="BE400" s="1"/>
      <c r="BF400" s="1"/>
      <c r="BG400" s="1"/>
      <c r="BH400" s="1"/>
      <c r="BI400" s="1"/>
      <c r="BJ400" s="1"/>
      <c r="BK400" s="4"/>
      <c r="BL400" s="1"/>
      <c r="BM400" s="1"/>
      <c r="BN400" s="1"/>
      <c r="BO400" s="1"/>
      <c r="BP400" s="1"/>
      <c r="BQ400" s="1"/>
    </row>
    <row r="401" spans="1:69" x14ac:dyDescent="0.15">
      <c r="A401" s="138">
        <f t="shared" si="186"/>
        <v>44052</v>
      </c>
      <c r="B401" s="148">
        <f t="shared" si="175"/>
        <v>1059.8807750799999</v>
      </c>
      <c r="C401" s="139">
        <f t="shared" si="187"/>
        <v>1000</v>
      </c>
      <c r="D401" s="140">
        <f t="shared" si="188"/>
        <v>5325.46</v>
      </c>
      <c r="E401" s="124">
        <f>IF(K401=1,VLOOKUP(A400,[1]Plan1!$BO$80:$BQ$314,3),E400)</f>
        <v>5344.63</v>
      </c>
      <c r="F401" s="141">
        <f t="shared" si="189"/>
        <v>44028</v>
      </c>
      <c r="G401" s="142">
        <f t="shared" si="176"/>
        <v>3.599689040946652E-3</v>
      </c>
      <c r="H401" s="141">
        <f t="shared" si="190"/>
        <v>44060</v>
      </c>
      <c r="I401" s="141">
        <f t="shared" si="177"/>
        <v>44060</v>
      </c>
      <c r="J401" s="125">
        <f t="shared" si="191"/>
        <v>23</v>
      </c>
      <c r="K401" s="125">
        <f t="shared" si="173"/>
        <v>18</v>
      </c>
      <c r="L401" s="139">
        <f t="shared" si="178"/>
        <v>1.0028160399999999</v>
      </c>
      <c r="M401" s="143">
        <f t="shared" si="174"/>
        <v>1.0025999400000001</v>
      </c>
      <c r="N401" s="143">
        <f t="shared" si="170"/>
        <v>1.0198917653093722</v>
      </c>
      <c r="O401" s="139">
        <f t="shared" si="172"/>
        <v>1.02276382</v>
      </c>
      <c r="P401" s="139">
        <f t="shared" si="179"/>
        <v>1022.76382</v>
      </c>
      <c r="Q401" s="144">
        <f t="shared" si="180"/>
        <v>0</v>
      </c>
      <c r="R401" s="145">
        <f t="shared" si="181"/>
        <v>0</v>
      </c>
      <c r="S401" s="139">
        <f t="shared" si="182"/>
        <v>0</v>
      </c>
      <c r="T401" s="146">
        <f t="shared" si="192"/>
        <v>3.5999999999999997E-2</v>
      </c>
      <c r="U401" s="144">
        <f t="shared" si="171"/>
        <v>254</v>
      </c>
      <c r="V401" s="144">
        <v>252</v>
      </c>
      <c r="W401" s="143">
        <f t="shared" si="183"/>
        <v>1.0362908369999999</v>
      </c>
      <c r="X401" s="139">
        <f t="shared" si="184"/>
        <v>37.116955079999997</v>
      </c>
      <c r="Y401" s="124">
        <f t="shared" si="185"/>
        <v>0</v>
      </c>
      <c r="Z401" s="147" t="s">
        <v>64</v>
      </c>
      <c r="AA401" s="141">
        <f t="shared" si="193"/>
        <v>44392</v>
      </c>
      <c r="AB401" s="4"/>
      <c r="AC401" s="41"/>
      <c r="AD401" s="150">
        <f>[2]Plan1!$A501</f>
        <v>51565</v>
      </c>
      <c r="AE401" s="32" t="str">
        <f>[2]Plan1!$C501</f>
        <v>Carnaval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3"/>
      <c r="BB401" s="1"/>
      <c r="BC401" s="1"/>
      <c r="BD401" s="1"/>
      <c r="BE401" s="1"/>
      <c r="BF401" s="1"/>
      <c r="BG401" s="1"/>
      <c r="BH401" s="1"/>
      <c r="BI401" s="1"/>
      <c r="BJ401" s="1"/>
      <c r="BK401" s="4"/>
      <c r="BL401" s="1"/>
      <c r="BM401" s="1"/>
      <c r="BN401" s="1"/>
      <c r="BO401" s="1"/>
      <c r="BP401" s="1"/>
      <c r="BQ401" s="1"/>
    </row>
    <row r="402" spans="1:69" x14ac:dyDescent="0.15">
      <c r="A402" s="138">
        <f t="shared" si="186"/>
        <v>44053</v>
      </c>
      <c r="B402" s="148">
        <f t="shared" si="175"/>
        <v>1059.8807750799999</v>
      </c>
      <c r="C402" s="139">
        <f t="shared" si="187"/>
        <v>1000</v>
      </c>
      <c r="D402" s="140">
        <f t="shared" si="188"/>
        <v>5325.46</v>
      </c>
      <c r="E402" s="124">
        <f>IF(K402=1,VLOOKUP(A401,[1]Plan1!$BO$80:$BQ$314,3),E401)</f>
        <v>5344.63</v>
      </c>
      <c r="F402" s="141">
        <f t="shared" si="189"/>
        <v>44028</v>
      </c>
      <c r="G402" s="142">
        <f t="shared" si="176"/>
        <v>3.599689040946652E-3</v>
      </c>
      <c r="H402" s="141">
        <f t="shared" si="190"/>
        <v>44060</v>
      </c>
      <c r="I402" s="141">
        <f t="shared" si="177"/>
        <v>44060</v>
      </c>
      <c r="J402" s="125">
        <f t="shared" si="191"/>
        <v>23</v>
      </c>
      <c r="K402" s="125">
        <f t="shared" si="173"/>
        <v>18</v>
      </c>
      <c r="L402" s="139">
        <f t="shared" si="178"/>
        <v>1.0028160399999999</v>
      </c>
      <c r="M402" s="143">
        <f t="shared" si="174"/>
        <v>1.0025999400000001</v>
      </c>
      <c r="N402" s="143">
        <f t="shared" si="170"/>
        <v>1.0198917653093722</v>
      </c>
      <c r="O402" s="139">
        <f t="shared" si="172"/>
        <v>1.02276382</v>
      </c>
      <c r="P402" s="139">
        <f t="shared" si="179"/>
        <v>1022.76382</v>
      </c>
      <c r="Q402" s="144">
        <f t="shared" si="180"/>
        <v>0</v>
      </c>
      <c r="R402" s="145">
        <f t="shared" si="181"/>
        <v>0</v>
      </c>
      <c r="S402" s="139">
        <f t="shared" si="182"/>
        <v>0</v>
      </c>
      <c r="T402" s="146">
        <f t="shared" si="192"/>
        <v>3.5999999999999997E-2</v>
      </c>
      <c r="U402" s="144">
        <f t="shared" si="171"/>
        <v>254</v>
      </c>
      <c r="V402" s="144">
        <v>252</v>
      </c>
      <c r="W402" s="143">
        <f t="shared" si="183"/>
        <v>1.0362908369999999</v>
      </c>
      <c r="X402" s="139">
        <f t="shared" si="184"/>
        <v>37.116955079999997</v>
      </c>
      <c r="Y402" s="124">
        <f t="shared" si="185"/>
        <v>0</v>
      </c>
      <c r="Z402" s="147" t="s">
        <v>64</v>
      </c>
      <c r="AA402" s="141">
        <f t="shared" si="193"/>
        <v>44392</v>
      </c>
      <c r="AB402" s="4"/>
      <c r="AC402" s="41"/>
      <c r="AD402" s="150">
        <f>[2]Plan1!$A502</f>
        <v>51610</v>
      </c>
      <c r="AE402" s="32" t="str">
        <f>[2]Plan1!$C502</f>
        <v>Paixão de Cristo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3"/>
      <c r="BB402" s="1"/>
      <c r="BC402" s="1"/>
      <c r="BD402" s="1"/>
      <c r="BE402" s="1"/>
      <c r="BF402" s="1"/>
      <c r="BG402" s="1"/>
      <c r="BH402" s="1"/>
      <c r="BI402" s="1"/>
      <c r="BJ402" s="1"/>
      <c r="BK402" s="4"/>
      <c r="BL402" s="1"/>
      <c r="BM402" s="1"/>
      <c r="BN402" s="1"/>
      <c r="BO402" s="1"/>
      <c r="BP402" s="1"/>
      <c r="BQ402" s="1"/>
    </row>
    <row r="403" spans="1:69" x14ac:dyDescent="0.15">
      <c r="A403" s="138">
        <f t="shared" si="186"/>
        <v>44054</v>
      </c>
      <c r="B403" s="148">
        <f t="shared" si="175"/>
        <v>1060.1951482300001</v>
      </c>
      <c r="C403" s="139">
        <f t="shared" si="187"/>
        <v>1000</v>
      </c>
      <c r="D403" s="140">
        <f t="shared" si="188"/>
        <v>5325.46</v>
      </c>
      <c r="E403" s="124">
        <f>IF(K403=1,VLOOKUP(A402,[1]Plan1!$BO$80:$BQ$314,3),E402)</f>
        <v>5344.63</v>
      </c>
      <c r="F403" s="141">
        <f t="shared" si="189"/>
        <v>44028</v>
      </c>
      <c r="G403" s="142">
        <f t="shared" si="176"/>
        <v>3.599689040946652E-3</v>
      </c>
      <c r="H403" s="141">
        <f t="shared" si="190"/>
        <v>44060</v>
      </c>
      <c r="I403" s="141">
        <f t="shared" si="177"/>
        <v>44060</v>
      </c>
      <c r="J403" s="125">
        <f t="shared" si="191"/>
        <v>23</v>
      </c>
      <c r="K403" s="125">
        <f t="shared" si="173"/>
        <v>19</v>
      </c>
      <c r="L403" s="139">
        <f t="shared" si="178"/>
        <v>1.00297272</v>
      </c>
      <c r="M403" s="143">
        <f t="shared" si="174"/>
        <v>1.0025999400000001</v>
      </c>
      <c r="N403" s="143">
        <f t="shared" si="170"/>
        <v>1.0198917653093722</v>
      </c>
      <c r="O403" s="139">
        <f t="shared" si="172"/>
        <v>1.0229236100000001</v>
      </c>
      <c r="P403" s="139">
        <f t="shared" si="179"/>
        <v>1022.9236100000001</v>
      </c>
      <c r="Q403" s="144">
        <f t="shared" si="180"/>
        <v>0</v>
      </c>
      <c r="R403" s="145">
        <f t="shared" si="181"/>
        <v>0</v>
      </c>
      <c r="S403" s="139">
        <f t="shared" si="182"/>
        <v>0</v>
      </c>
      <c r="T403" s="146">
        <f t="shared" si="192"/>
        <v>3.5999999999999997E-2</v>
      </c>
      <c r="U403" s="144">
        <f t="shared" si="171"/>
        <v>255</v>
      </c>
      <c r="V403" s="144">
        <v>252</v>
      </c>
      <c r="W403" s="143">
        <f t="shared" si="183"/>
        <v>1.0364362869999999</v>
      </c>
      <c r="X403" s="139">
        <f t="shared" si="184"/>
        <v>37.271538229999997</v>
      </c>
      <c r="Y403" s="124">
        <f t="shared" si="185"/>
        <v>0</v>
      </c>
      <c r="Z403" s="147" t="s">
        <v>64</v>
      </c>
      <c r="AA403" s="141">
        <f t="shared" si="193"/>
        <v>44392</v>
      </c>
      <c r="AB403" s="4"/>
      <c r="AC403" s="41"/>
      <c r="AD403" s="150">
        <f>[2]Plan1!$A503</f>
        <v>51612</v>
      </c>
      <c r="AE403" s="32" t="str">
        <f>[2]Plan1!$C503</f>
        <v>Tiradentes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3"/>
      <c r="BB403" s="1"/>
      <c r="BC403" s="1"/>
      <c r="BD403" s="1"/>
      <c r="BE403" s="1"/>
      <c r="BF403" s="1"/>
      <c r="BG403" s="1"/>
      <c r="BH403" s="1"/>
      <c r="BI403" s="1"/>
      <c r="BJ403" s="1"/>
      <c r="BK403" s="4"/>
      <c r="BL403" s="1"/>
      <c r="BM403" s="1"/>
      <c r="BN403" s="1"/>
      <c r="BO403" s="1"/>
      <c r="BP403" s="1"/>
      <c r="BQ403" s="1"/>
    </row>
    <row r="404" spans="1:69" x14ac:dyDescent="0.15">
      <c r="A404" s="138">
        <f t="shared" si="186"/>
        <v>44055</v>
      </c>
      <c r="B404" s="148">
        <f t="shared" si="175"/>
        <v>1060.5096287599999</v>
      </c>
      <c r="C404" s="139">
        <f t="shared" si="187"/>
        <v>1000</v>
      </c>
      <c r="D404" s="140">
        <f t="shared" si="188"/>
        <v>5325.46</v>
      </c>
      <c r="E404" s="124">
        <f>IF(K404=1,VLOOKUP(A403,[1]Plan1!$BO$80:$BQ$314,3),E403)</f>
        <v>5344.63</v>
      </c>
      <c r="F404" s="141">
        <f t="shared" si="189"/>
        <v>44028</v>
      </c>
      <c r="G404" s="142">
        <f t="shared" si="176"/>
        <v>3.599689040946652E-3</v>
      </c>
      <c r="H404" s="141">
        <f t="shared" si="190"/>
        <v>44060</v>
      </c>
      <c r="I404" s="141">
        <f t="shared" si="177"/>
        <v>44060</v>
      </c>
      <c r="J404" s="125">
        <f t="shared" si="191"/>
        <v>23</v>
      </c>
      <c r="K404" s="125">
        <f t="shared" si="173"/>
        <v>20</v>
      </c>
      <c r="L404" s="139">
        <f t="shared" si="178"/>
        <v>1.00312943</v>
      </c>
      <c r="M404" s="143">
        <f t="shared" si="174"/>
        <v>1.0025999400000001</v>
      </c>
      <c r="N404" s="143">
        <f t="shared" si="170"/>
        <v>1.0198917653093722</v>
      </c>
      <c r="O404" s="139">
        <f t="shared" si="172"/>
        <v>1.02308344</v>
      </c>
      <c r="P404" s="139">
        <f t="shared" si="179"/>
        <v>1023.08344</v>
      </c>
      <c r="Q404" s="144">
        <f t="shared" si="180"/>
        <v>0</v>
      </c>
      <c r="R404" s="145">
        <f t="shared" si="181"/>
        <v>0</v>
      </c>
      <c r="S404" s="139">
        <f t="shared" si="182"/>
        <v>0</v>
      </c>
      <c r="T404" s="146">
        <f t="shared" si="192"/>
        <v>3.5999999999999997E-2</v>
      </c>
      <c r="U404" s="144">
        <f t="shared" si="171"/>
        <v>256</v>
      </c>
      <c r="V404" s="144">
        <v>252</v>
      </c>
      <c r="W404" s="143">
        <f t="shared" si="183"/>
        <v>1.0365817559999999</v>
      </c>
      <c r="X404" s="139">
        <f t="shared" si="184"/>
        <v>37.426188760000002</v>
      </c>
      <c r="Y404" s="124">
        <f t="shared" si="185"/>
        <v>0</v>
      </c>
      <c r="Z404" s="147" t="s">
        <v>64</v>
      </c>
      <c r="AA404" s="141">
        <f t="shared" si="193"/>
        <v>44392</v>
      </c>
      <c r="AB404" s="4"/>
      <c r="AC404" s="41"/>
      <c r="AD404" s="150">
        <f>[2]Plan1!$A504</f>
        <v>51622</v>
      </c>
      <c r="AE404" s="32" t="str">
        <f>[2]Plan1!$C504</f>
        <v>Dia do Trabalho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3"/>
      <c r="BB404" s="1"/>
      <c r="BC404" s="1"/>
      <c r="BD404" s="1"/>
      <c r="BE404" s="1"/>
      <c r="BF404" s="1"/>
      <c r="BG404" s="1"/>
      <c r="BH404" s="1"/>
      <c r="BI404" s="1"/>
      <c r="BJ404" s="1"/>
      <c r="BK404" s="4"/>
      <c r="BL404" s="1"/>
      <c r="BM404" s="1"/>
      <c r="BN404" s="1"/>
      <c r="BO404" s="1"/>
      <c r="BP404" s="1"/>
      <c r="BQ404" s="1"/>
    </row>
    <row r="405" spans="1:69" x14ac:dyDescent="0.15">
      <c r="A405" s="138">
        <f t="shared" si="186"/>
        <v>44056</v>
      </c>
      <c r="B405" s="148">
        <f t="shared" si="175"/>
        <v>1060.82418766</v>
      </c>
      <c r="C405" s="139">
        <f t="shared" si="187"/>
        <v>1000</v>
      </c>
      <c r="D405" s="140">
        <f t="shared" si="188"/>
        <v>5325.46</v>
      </c>
      <c r="E405" s="124">
        <f>IF(K405=1,VLOOKUP(A404,[1]Plan1!$BO$80:$BQ$314,3),E404)</f>
        <v>5344.63</v>
      </c>
      <c r="F405" s="141">
        <f t="shared" si="189"/>
        <v>44028</v>
      </c>
      <c r="G405" s="142">
        <f t="shared" si="176"/>
        <v>3.599689040946652E-3</v>
      </c>
      <c r="H405" s="141">
        <f t="shared" si="190"/>
        <v>44060</v>
      </c>
      <c r="I405" s="141">
        <f t="shared" si="177"/>
        <v>44060</v>
      </c>
      <c r="J405" s="125">
        <f t="shared" si="191"/>
        <v>23</v>
      </c>
      <c r="K405" s="125">
        <f t="shared" si="173"/>
        <v>21</v>
      </c>
      <c r="L405" s="139">
        <f t="shared" si="178"/>
        <v>1.0032861500000001</v>
      </c>
      <c r="M405" s="143">
        <f t="shared" si="174"/>
        <v>1.0025999400000001</v>
      </c>
      <c r="N405" s="143">
        <f t="shared" si="170"/>
        <v>1.0198917653093722</v>
      </c>
      <c r="O405" s="139">
        <f t="shared" si="172"/>
        <v>1.02324328</v>
      </c>
      <c r="P405" s="139">
        <f t="shared" si="179"/>
        <v>1023.24328</v>
      </c>
      <c r="Q405" s="144">
        <f t="shared" si="180"/>
        <v>0</v>
      </c>
      <c r="R405" s="145">
        <f t="shared" si="181"/>
        <v>0</v>
      </c>
      <c r="S405" s="139">
        <f t="shared" si="182"/>
        <v>0</v>
      </c>
      <c r="T405" s="146">
        <f t="shared" si="192"/>
        <v>3.5999999999999997E-2</v>
      </c>
      <c r="U405" s="144">
        <f t="shared" si="171"/>
        <v>257</v>
      </c>
      <c r="V405" s="144">
        <v>252</v>
      </c>
      <c r="W405" s="143">
        <f t="shared" si="183"/>
        <v>1.0367272460000001</v>
      </c>
      <c r="X405" s="139">
        <f t="shared" si="184"/>
        <v>37.580907660000001</v>
      </c>
      <c r="Y405" s="124">
        <f t="shared" si="185"/>
        <v>0</v>
      </c>
      <c r="Z405" s="147" t="s">
        <v>64</v>
      </c>
      <c r="AA405" s="141">
        <f t="shared" si="193"/>
        <v>44392</v>
      </c>
      <c r="AB405" s="4"/>
      <c r="AC405" s="41"/>
      <c r="AD405" s="150">
        <f>[2]Plan1!$A505</f>
        <v>51672</v>
      </c>
      <c r="AE405" s="32" t="str">
        <f>[2]Plan1!$C505</f>
        <v>Corpus Christi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3"/>
      <c r="BB405" s="1"/>
      <c r="BC405" s="1"/>
      <c r="BD405" s="1"/>
      <c r="BE405" s="1"/>
      <c r="BF405" s="1"/>
      <c r="BG405" s="1"/>
      <c r="BH405" s="1"/>
      <c r="BI405" s="1"/>
      <c r="BJ405" s="1"/>
      <c r="BK405" s="4"/>
      <c r="BL405" s="1"/>
      <c r="BM405" s="1"/>
      <c r="BN405" s="1"/>
      <c r="BO405" s="1"/>
      <c r="BP405" s="1"/>
      <c r="BQ405" s="1"/>
    </row>
    <row r="406" spans="1:69" x14ac:dyDescent="0.15">
      <c r="A406" s="138">
        <f t="shared" si="186"/>
        <v>44057</v>
      </c>
      <c r="B406" s="148">
        <f t="shared" si="175"/>
        <v>1061.1388560299999</v>
      </c>
      <c r="C406" s="139">
        <f t="shared" si="187"/>
        <v>1000</v>
      </c>
      <c r="D406" s="140">
        <f t="shared" si="188"/>
        <v>5325.46</v>
      </c>
      <c r="E406" s="124">
        <f>IF(K406=1,VLOOKUP(A405,[1]Plan1!$BO$80:$BQ$314,3),E405)</f>
        <v>5344.63</v>
      </c>
      <c r="F406" s="141">
        <f t="shared" si="189"/>
        <v>44028</v>
      </c>
      <c r="G406" s="142">
        <f t="shared" si="176"/>
        <v>3.599689040946652E-3</v>
      </c>
      <c r="H406" s="141">
        <f t="shared" si="190"/>
        <v>44060</v>
      </c>
      <c r="I406" s="141">
        <f t="shared" si="177"/>
        <v>44060</v>
      </c>
      <c r="J406" s="125">
        <f t="shared" si="191"/>
        <v>23</v>
      </c>
      <c r="K406" s="125">
        <f t="shared" si="173"/>
        <v>22</v>
      </c>
      <c r="L406" s="139">
        <f t="shared" si="178"/>
        <v>1.00344291</v>
      </c>
      <c r="M406" s="143">
        <f t="shared" si="174"/>
        <v>1.0025999400000001</v>
      </c>
      <c r="N406" s="143">
        <f t="shared" si="170"/>
        <v>1.0198917653093722</v>
      </c>
      <c r="O406" s="139">
        <f t="shared" si="172"/>
        <v>1.02340316</v>
      </c>
      <c r="P406" s="139">
        <f t="shared" si="179"/>
        <v>1023.40316</v>
      </c>
      <c r="Q406" s="144">
        <f t="shared" si="180"/>
        <v>0</v>
      </c>
      <c r="R406" s="145">
        <f t="shared" si="181"/>
        <v>0</v>
      </c>
      <c r="S406" s="139">
        <f t="shared" si="182"/>
        <v>0</v>
      </c>
      <c r="T406" s="146">
        <f t="shared" si="192"/>
        <v>3.5999999999999997E-2</v>
      </c>
      <c r="U406" s="144">
        <f t="shared" si="171"/>
        <v>258</v>
      </c>
      <c r="V406" s="144">
        <v>252</v>
      </c>
      <c r="W406" s="143">
        <f t="shared" si="183"/>
        <v>1.036872757</v>
      </c>
      <c r="X406" s="139">
        <f t="shared" si="184"/>
        <v>37.73569603</v>
      </c>
      <c r="Y406" s="124">
        <f t="shared" si="185"/>
        <v>0</v>
      </c>
      <c r="Z406" s="147" t="s">
        <v>64</v>
      </c>
      <c r="AA406" s="141">
        <f t="shared" si="193"/>
        <v>44392</v>
      </c>
      <c r="AB406" s="4"/>
      <c r="AC406" s="41"/>
      <c r="AD406" s="150">
        <f>[2]Plan1!$A506</f>
        <v>51751</v>
      </c>
      <c r="AE406" s="32" t="str">
        <f>[2]Plan1!$C506</f>
        <v>Independência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3"/>
      <c r="BB406" s="1"/>
      <c r="BC406" s="1"/>
      <c r="BD406" s="1"/>
      <c r="BE406" s="1"/>
      <c r="BF406" s="1"/>
      <c r="BG406" s="1"/>
      <c r="BH406" s="1"/>
      <c r="BI406" s="1"/>
      <c r="BJ406" s="1"/>
      <c r="BK406" s="4"/>
      <c r="BL406" s="1"/>
      <c r="BM406" s="1"/>
      <c r="BN406" s="1"/>
      <c r="BO406" s="1"/>
      <c r="BP406" s="1"/>
      <c r="BQ406" s="1"/>
    </row>
    <row r="407" spans="1:69" x14ac:dyDescent="0.15">
      <c r="A407" s="138">
        <f t="shared" si="186"/>
        <v>44058</v>
      </c>
      <c r="B407" s="148">
        <f t="shared" si="175"/>
        <v>1061.4535914000001</v>
      </c>
      <c r="C407" s="139">
        <f t="shared" si="187"/>
        <v>1000</v>
      </c>
      <c r="D407" s="140">
        <f t="shared" si="188"/>
        <v>5325.46</v>
      </c>
      <c r="E407" s="124">
        <f>IF(K407=1,VLOOKUP(A406,[1]Plan1!$BO$80:$BQ$314,3),E406)</f>
        <v>5344.63</v>
      </c>
      <c r="F407" s="141">
        <f t="shared" si="189"/>
        <v>44028</v>
      </c>
      <c r="G407" s="142">
        <f t="shared" si="176"/>
        <v>3.599689040946652E-3</v>
      </c>
      <c r="H407" s="141">
        <f t="shared" si="190"/>
        <v>44089</v>
      </c>
      <c r="I407" s="141">
        <f t="shared" si="177"/>
        <v>44060</v>
      </c>
      <c r="J407" s="125">
        <f t="shared" si="191"/>
        <v>23</v>
      </c>
      <c r="K407" s="125">
        <f t="shared" si="173"/>
        <v>23</v>
      </c>
      <c r="L407" s="139">
        <f t="shared" si="178"/>
        <v>1.00359968</v>
      </c>
      <c r="M407" s="143">
        <f t="shared" si="174"/>
        <v>1.0025999400000001</v>
      </c>
      <c r="N407" s="143">
        <f t="shared" si="170"/>
        <v>1.0198917653093722</v>
      </c>
      <c r="O407" s="139">
        <f t="shared" si="172"/>
        <v>1.02356304</v>
      </c>
      <c r="P407" s="139">
        <f t="shared" si="179"/>
        <v>1023.56304</v>
      </c>
      <c r="Q407" s="144">
        <f t="shared" si="180"/>
        <v>0</v>
      </c>
      <c r="R407" s="145">
        <f t="shared" si="181"/>
        <v>0</v>
      </c>
      <c r="S407" s="139">
        <f t="shared" si="182"/>
        <v>0</v>
      </c>
      <c r="T407" s="146">
        <f t="shared" si="192"/>
        <v>3.5999999999999997E-2</v>
      </c>
      <c r="U407" s="144">
        <f t="shared" si="171"/>
        <v>259</v>
      </c>
      <c r="V407" s="144">
        <v>252</v>
      </c>
      <c r="W407" s="143">
        <f t="shared" si="183"/>
        <v>1.0370182880000001</v>
      </c>
      <c r="X407" s="139">
        <f t="shared" si="184"/>
        <v>37.8905514</v>
      </c>
      <c r="Y407" s="124">
        <f t="shared" si="185"/>
        <v>0</v>
      </c>
      <c r="Z407" s="147" t="s">
        <v>64</v>
      </c>
      <c r="AA407" s="141">
        <f t="shared" si="193"/>
        <v>44392</v>
      </c>
      <c r="AB407" s="4"/>
      <c r="AC407" s="41"/>
      <c r="AD407" s="150">
        <f>[2]Plan1!$A507</f>
        <v>51786</v>
      </c>
      <c r="AE407" s="32" t="str">
        <f>[2]Plan1!$C507</f>
        <v>Nossa Sr.a Aparecida - Padroeira do Brasil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3"/>
      <c r="BB407" s="1"/>
      <c r="BC407" s="1"/>
      <c r="BD407" s="1"/>
      <c r="BE407" s="1"/>
      <c r="BF407" s="1"/>
      <c r="BG407" s="1"/>
      <c r="BH407" s="1"/>
      <c r="BI407" s="1"/>
      <c r="BJ407" s="1"/>
      <c r="BK407" s="4"/>
      <c r="BL407" s="1"/>
      <c r="BM407" s="1"/>
      <c r="BN407" s="1"/>
      <c r="BO407" s="1"/>
      <c r="BP407" s="1"/>
      <c r="BQ407" s="1"/>
    </row>
    <row r="408" spans="1:69" x14ac:dyDescent="0.15">
      <c r="A408" s="138">
        <f t="shared" si="186"/>
        <v>44059</v>
      </c>
      <c r="B408" s="148">
        <f t="shared" si="175"/>
        <v>1061.4535914000001</v>
      </c>
      <c r="C408" s="139">
        <f t="shared" si="187"/>
        <v>1000</v>
      </c>
      <c r="D408" s="140">
        <f t="shared" si="188"/>
        <v>5325.46</v>
      </c>
      <c r="E408" s="124">
        <f>IF(K408=1,VLOOKUP(A407,[1]Plan1!$BO$80:$BQ$314,3),E407)</f>
        <v>5344.63</v>
      </c>
      <c r="F408" s="141">
        <f t="shared" si="189"/>
        <v>44028</v>
      </c>
      <c r="G408" s="142">
        <f t="shared" si="176"/>
        <v>3.599689040946652E-3</v>
      </c>
      <c r="H408" s="141">
        <f t="shared" si="190"/>
        <v>44089</v>
      </c>
      <c r="I408" s="141">
        <f t="shared" si="177"/>
        <v>44060</v>
      </c>
      <c r="J408" s="125">
        <f t="shared" si="191"/>
        <v>23</v>
      </c>
      <c r="K408" s="125">
        <f t="shared" si="173"/>
        <v>23</v>
      </c>
      <c r="L408" s="139">
        <f t="shared" si="178"/>
        <v>1.00359968</v>
      </c>
      <c r="M408" s="143">
        <f t="shared" si="174"/>
        <v>1.0025999400000001</v>
      </c>
      <c r="N408" s="143">
        <f t="shared" si="170"/>
        <v>1.0198917653093722</v>
      </c>
      <c r="O408" s="139">
        <f t="shared" si="172"/>
        <v>1.02356304</v>
      </c>
      <c r="P408" s="139">
        <f t="shared" si="179"/>
        <v>1023.56304</v>
      </c>
      <c r="Q408" s="144">
        <f t="shared" si="180"/>
        <v>0</v>
      </c>
      <c r="R408" s="145">
        <f t="shared" si="181"/>
        <v>0</v>
      </c>
      <c r="S408" s="139">
        <f t="shared" si="182"/>
        <v>0</v>
      </c>
      <c r="T408" s="146">
        <f t="shared" si="192"/>
        <v>3.5999999999999997E-2</v>
      </c>
      <c r="U408" s="144">
        <f t="shared" si="171"/>
        <v>259</v>
      </c>
      <c r="V408" s="144">
        <v>252</v>
      </c>
      <c r="W408" s="143">
        <f t="shared" si="183"/>
        <v>1.0370182880000001</v>
      </c>
      <c r="X408" s="139">
        <f t="shared" si="184"/>
        <v>37.8905514</v>
      </c>
      <c r="Y408" s="124">
        <f t="shared" si="185"/>
        <v>0</v>
      </c>
      <c r="Z408" s="147" t="s">
        <v>64</v>
      </c>
      <c r="AA408" s="141">
        <f t="shared" si="193"/>
        <v>44392</v>
      </c>
      <c r="AB408" s="4"/>
      <c r="AC408" s="41"/>
      <c r="AD408" s="150">
        <f>[2]Plan1!$A508</f>
        <v>51807</v>
      </c>
      <c r="AE408" s="32" t="str">
        <f>[2]Plan1!$C508</f>
        <v>Finados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3"/>
      <c r="BB408" s="1"/>
      <c r="BC408" s="1"/>
      <c r="BD408" s="1"/>
      <c r="BE408" s="1"/>
      <c r="BF408" s="1"/>
      <c r="BG408" s="1"/>
      <c r="BH408" s="1"/>
      <c r="BI408" s="1"/>
      <c r="BJ408" s="1"/>
      <c r="BK408" s="4"/>
      <c r="BL408" s="1"/>
      <c r="BM408" s="1"/>
      <c r="BN408" s="1"/>
      <c r="BO408" s="1"/>
      <c r="BP408" s="1"/>
      <c r="BQ408" s="1"/>
    </row>
    <row r="409" spans="1:69" x14ac:dyDescent="0.15">
      <c r="A409" s="138">
        <f t="shared" si="186"/>
        <v>44060</v>
      </c>
      <c r="B409" s="148">
        <f t="shared" si="175"/>
        <v>1061.4535914000001</v>
      </c>
      <c r="C409" s="139">
        <f t="shared" si="187"/>
        <v>1000</v>
      </c>
      <c r="D409" s="140">
        <f t="shared" si="188"/>
        <v>5325.46</v>
      </c>
      <c r="E409" s="124">
        <f>IF(K409=1,VLOOKUP(A408,[1]Plan1!$BO$80:$BQ$314,3),E408)</f>
        <v>5344.63</v>
      </c>
      <c r="F409" s="141">
        <f t="shared" si="189"/>
        <v>44028</v>
      </c>
      <c r="G409" s="142">
        <f t="shared" si="176"/>
        <v>3.599689040946652E-3</v>
      </c>
      <c r="H409" s="141">
        <f t="shared" si="190"/>
        <v>44089</v>
      </c>
      <c r="I409" s="141">
        <f t="shared" si="177"/>
        <v>44060</v>
      </c>
      <c r="J409" s="125">
        <f t="shared" si="191"/>
        <v>23</v>
      </c>
      <c r="K409" s="125">
        <f t="shared" si="173"/>
        <v>23</v>
      </c>
      <c r="L409" s="139">
        <f t="shared" si="178"/>
        <v>1.00359968</v>
      </c>
      <c r="M409" s="143">
        <f t="shared" si="174"/>
        <v>1.0025999400000001</v>
      </c>
      <c r="N409" s="143">
        <f t="shared" si="170"/>
        <v>1.0198917653093722</v>
      </c>
      <c r="O409" s="139">
        <f t="shared" si="172"/>
        <v>1.02356304</v>
      </c>
      <c r="P409" s="139">
        <f t="shared" si="179"/>
        <v>1023.56304</v>
      </c>
      <c r="Q409" s="144">
        <f t="shared" si="180"/>
        <v>0</v>
      </c>
      <c r="R409" s="145">
        <f t="shared" si="181"/>
        <v>0</v>
      </c>
      <c r="S409" s="139">
        <f t="shared" si="182"/>
        <v>0</v>
      </c>
      <c r="T409" s="146">
        <f t="shared" si="192"/>
        <v>3.5999999999999997E-2</v>
      </c>
      <c r="U409" s="144">
        <f t="shared" si="171"/>
        <v>259</v>
      </c>
      <c r="V409" s="144">
        <v>252</v>
      </c>
      <c r="W409" s="143">
        <f t="shared" si="183"/>
        <v>1.0370182880000001</v>
      </c>
      <c r="X409" s="139">
        <f t="shared" si="184"/>
        <v>37.8905514</v>
      </c>
      <c r="Y409" s="124">
        <f t="shared" si="185"/>
        <v>0</v>
      </c>
      <c r="Z409" s="147" t="s">
        <v>64</v>
      </c>
      <c r="AA409" s="141">
        <f t="shared" si="193"/>
        <v>44392</v>
      </c>
      <c r="AB409" s="4"/>
      <c r="AC409" s="41"/>
      <c r="AD409" s="150">
        <f>[2]Plan1!$A509</f>
        <v>51820</v>
      </c>
      <c r="AE409" s="32" t="str">
        <f>[2]Plan1!$C509</f>
        <v>Proclamação da República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3"/>
      <c r="BB409" s="1"/>
      <c r="BC409" s="1"/>
      <c r="BD409" s="1"/>
      <c r="BE409" s="1"/>
      <c r="BF409" s="1"/>
      <c r="BG409" s="1"/>
      <c r="BH409" s="1"/>
      <c r="BI409" s="1"/>
      <c r="BJ409" s="1"/>
      <c r="BK409" s="4"/>
      <c r="BL409" s="1"/>
      <c r="BM409" s="1"/>
      <c r="BN409" s="1"/>
      <c r="BO409" s="1"/>
      <c r="BP409" s="1"/>
      <c r="BQ409" s="1"/>
    </row>
    <row r="410" spans="1:69" x14ac:dyDescent="0.15">
      <c r="A410" s="138">
        <f t="shared" si="186"/>
        <v>44061</v>
      </c>
      <c r="B410" s="148">
        <f t="shared" si="175"/>
        <v>1061.72985277</v>
      </c>
      <c r="C410" s="139">
        <f t="shared" si="187"/>
        <v>1000</v>
      </c>
      <c r="D410" s="140">
        <f t="shared" si="188"/>
        <v>5344.63</v>
      </c>
      <c r="E410" s="124">
        <f>IF(K410=1,VLOOKUP(A409,[1]Plan1!$BO$80:$BQ$314,3),E409)</f>
        <v>5357.46</v>
      </c>
      <c r="F410" s="141">
        <f t="shared" si="189"/>
        <v>44061</v>
      </c>
      <c r="G410" s="142">
        <f t="shared" si="176"/>
        <v>2.4005403554596683E-3</v>
      </c>
      <c r="H410" s="141">
        <f t="shared" si="190"/>
        <v>44089</v>
      </c>
      <c r="I410" s="141">
        <f t="shared" si="177"/>
        <v>44089</v>
      </c>
      <c r="J410" s="125">
        <f t="shared" si="191"/>
        <v>20</v>
      </c>
      <c r="K410" s="125">
        <f t="shared" si="173"/>
        <v>1</v>
      </c>
      <c r="L410" s="139">
        <f t="shared" si="178"/>
        <v>1.0001198899999999</v>
      </c>
      <c r="M410" s="143">
        <f t="shared" si="174"/>
        <v>1.00359968</v>
      </c>
      <c r="N410" s="143">
        <f t="shared" si="170"/>
        <v>1.023563049299121</v>
      </c>
      <c r="O410" s="139">
        <f t="shared" si="172"/>
        <v>1.02368576</v>
      </c>
      <c r="P410" s="139">
        <f t="shared" si="179"/>
        <v>1023.68576</v>
      </c>
      <c r="Q410" s="144">
        <f t="shared" si="180"/>
        <v>0</v>
      </c>
      <c r="R410" s="145">
        <f t="shared" si="181"/>
        <v>0</v>
      </c>
      <c r="S410" s="139">
        <f t="shared" si="182"/>
        <v>0</v>
      </c>
      <c r="T410" s="146">
        <f t="shared" si="192"/>
        <v>3.5999999999999997E-2</v>
      </c>
      <c r="U410" s="144">
        <f t="shared" si="171"/>
        <v>260</v>
      </c>
      <c r="V410" s="144">
        <v>252</v>
      </c>
      <c r="W410" s="143">
        <f t="shared" si="183"/>
        <v>1.037163839</v>
      </c>
      <c r="X410" s="139">
        <f t="shared" si="184"/>
        <v>38.044092769999999</v>
      </c>
      <c r="Y410" s="124">
        <f t="shared" si="185"/>
        <v>0</v>
      </c>
      <c r="Z410" s="147" t="s">
        <v>64</v>
      </c>
      <c r="AA410" s="141">
        <f t="shared" si="193"/>
        <v>44392</v>
      </c>
      <c r="AB410" s="4"/>
      <c r="AC410" s="41"/>
      <c r="AD410" s="150">
        <f>[2]Plan1!$A510</f>
        <v>51825</v>
      </c>
      <c r="AE410" s="32" t="str">
        <f>[2]Plan1!$C510</f>
        <v>Dia Nacional de Zumbi e da Consciência Negra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3"/>
      <c r="BB410" s="1"/>
      <c r="BC410" s="1"/>
      <c r="BD410" s="1"/>
      <c r="BE410" s="1"/>
      <c r="BF410" s="1"/>
      <c r="BG410" s="1"/>
      <c r="BH410" s="1"/>
      <c r="BI410" s="1"/>
      <c r="BJ410" s="1"/>
      <c r="BK410" s="4"/>
      <c r="BL410" s="1"/>
      <c r="BM410" s="1"/>
      <c r="BN410" s="1"/>
      <c r="BO410" s="1"/>
      <c r="BP410" s="1"/>
      <c r="BQ410" s="1"/>
    </row>
    <row r="411" spans="1:69" x14ac:dyDescent="0.15">
      <c r="A411" s="138">
        <f t="shared" si="186"/>
        <v>44062</v>
      </c>
      <c r="B411" s="148">
        <f t="shared" si="175"/>
        <v>1062.0061713600001</v>
      </c>
      <c r="C411" s="139">
        <f t="shared" si="187"/>
        <v>1000</v>
      </c>
      <c r="D411" s="140">
        <f t="shared" si="188"/>
        <v>5344.63</v>
      </c>
      <c r="E411" s="124">
        <f>IF(K411=1,VLOOKUP(A410,[1]Plan1!$BO$80:$BQ$314,3),E410)</f>
        <v>5357.46</v>
      </c>
      <c r="F411" s="141">
        <f t="shared" si="189"/>
        <v>44061</v>
      </c>
      <c r="G411" s="142">
        <f t="shared" si="176"/>
        <v>2.4005403554596683E-3</v>
      </c>
      <c r="H411" s="141">
        <f t="shared" si="190"/>
        <v>44089</v>
      </c>
      <c r="I411" s="141">
        <f t="shared" si="177"/>
        <v>44089</v>
      </c>
      <c r="J411" s="125">
        <f t="shared" si="191"/>
        <v>20</v>
      </c>
      <c r="K411" s="125">
        <f t="shared" si="173"/>
        <v>2</v>
      </c>
      <c r="L411" s="139">
        <f t="shared" si="178"/>
        <v>1.00023979</v>
      </c>
      <c r="M411" s="143">
        <f t="shared" si="174"/>
        <v>1.00359968</v>
      </c>
      <c r="N411" s="143">
        <f t="shared" si="170"/>
        <v>1.023563049299121</v>
      </c>
      <c r="O411" s="139">
        <f t="shared" si="172"/>
        <v>1.02380848</v>
      </c>
      <c r="P411" s="139">
        <f t="shared" si="179"/>
        <v>1023.80848</v>
      </c>
      <c r="Q411" s="144">
        <f t="shared" si="180"/>
        <v>0</v>
      </c>
      <c r="R411" s="145">
        <f t="shared" si="181"/>
        <v>0</v>
      </c>
      <c r="S411" s="139">
        <f t="shared" si="182"/>
        <v>0</v>
      </c>
      <c r="T411" s="146">
        <f t="shared" si="192"/>
        <v>3.5999999999999997E-2</v>
      </c>
      <c r="U411" s="144">
        <f t="shared" si="171"/>
        <v>261</v>
      </c>
      <c r="V411" s="144">
        <v>252</v>
      </c>
      <c r="W411" s="143">
        <f t="shared" si="183"/>
        <v>1.0373094110000001</v>
      </c>
      <c r="X411" s="139">
        <f t="shared" si="184"/>
        <v>38.19769136</v>
      </c>
      <c r="Y411" s="124">
        <f t="shared" si="185"/>
        <v>0</v>
      </c>
      <c r="Z411" s="147" t="s">
        <v>64</v>
      </c>
      <c r="AA411" s="141">
        <f t="shared" si="193"/>
        <v>44392</v>
      </c>
      <c r="AB411" s="4"/>
      <c r="AC411" s="41"/>
      <c r="AD411" s="150">
        <f>[2]Plan1!$A511</f>
        <v>51860</v>
      </c>
      <c r="AE411" s="32" t="str">
        <f>[2]Plan1!$C511</f>
        <v>Natal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3"/>
      <c r="BB411" s="1"/>
      <c r="BC411" s="1"/>
      <c r="BD411" s="1"/>
      <c r="BE411" s="1"/>
      <c r="BF411" s="1"/>
      <c r="BG411" s="1"/>
      <c r="BH411" s="1"/>
      <c r="BI411" s="1"/>
      <c r="BJ411" s="1"/>
      <c r="BK411" s="4"/>
      <c r="BL411" s="1"/>
      <c r="BM411" s="1"/>
      <c r="BN411" s="1"/>
      <c r="BO411" s="1"/>
      <c r="BP411" s="1"/>
      <c r="BQ411" s="1"/>
    </row>
    <row r="412" spans="1:69" x14ac:dyDescent="0.15">
      <c r="A412" s="138">
        <f t="shared" si="186"/>
        <v>44063</v>
      </c>
      <c r="B412" s="148">
        <f t="shared" si="175"/>
        <v>1062.2825772900001</v>
      </c>
      <c r="C412" s="139">
        <f t="shared" si="187"/>
        <v>1000</v>
      </c>
      <c r="D412" s="140">
        <f t="shared" si="188"/>
        <v>5344.63</v>
      </c>
      <c r="E412" s="124">
        <f>IF(K412=1,VLOOKUP(A411,[1]Plan1!$BO$80:$BQ$314,3),E411)</f>
        <v>5357.46</v>
      </c>
      <c r="F412" s="141">
        <f t="shared" si="189"/>
        <v>44061</v>
      </c>
      <c r="G412" s="142">
        <f t="shared" si="176"/>
        <v>2.4005403554596683E-3</v>
      </c>
      <c r="H412" s="141">
        <f t="shared" si="190"/>
        <v>44089</v>
      </c>
      <c r="I412" s="141">
        <f t="shared" si="177"/>
        <v>44089</v>
      </c>
      <c r="J412" s="125">
        <f t="shared" si="191"/>
        <v>20</v>
      </c>
      <c r="K412" s="125">
        <f t="shared" si="173"/>
        <v>3</v>
      </c>
      <c r="L412" s="139">
        <f t="shared" si="178"/>
        <v>1.0003597099999999</v>
      </c>
      <c r="M412" s="143">
        <f t="shared" si="174"/>
        <v>1.00359968</v>
      </c>
      <c r="N412" s="143">
        <f t="shared" si="170"/>
        <v>1.023563049299121</v>
      </c>
      <c r="O412" s="139">
        <f t="shared" si="172"/>
        <v>1.0239312300000001</v>
      </c>
      <c r="P412" s="139">
        <f t="shared" si="179"/>
        <v>1023.93123</v>
      </c>
      <c r="Q412" s="144">
        <f t="shared" si="180"/>
        <v>0</v>
      </c>
      <c r="R412" s="145">
        <f t="shared" si="181"/>
        <v>0</v>
      </c>
      <c r="S412" s="139">
        <f t="shared" si="182"/>
        <v>0</v>
      </c>
      <c r="T412" s="146">
        <f t="shared" si="192"/>
        <v>3.5999999999999997E-2</v>
      </c>
      <c r="U412" s="144">
        <f t="shared" si="171"/>
        <v>262</v>
      </c>
      <c r="V412" s="144">
        <v>252</v>
      </c>
      <c r="W412" s="143">
        <f t="shared" si="183"/>
        <v>1.037455003</v>
      </c>
      <c r="X412" s="139">
        <f t="shared" si="184"/>
        <v>38.35134729</v>
      </c>
      <c r="Y412" s="124">
        <f t="shared" si="185"/>
        <v>0</v>
      </c>
      <c r="Z412" s="147" t="s">
        <v>64</v>
      </c>
      <c r="AA412" s="141">
        <f t="shared" si="193"/>
        <v>44392</v>
      </c>
      <c r="AB412" s="4"/>
      <c r="AC412" s="41"/>
      <c r="AD412" s="150">
        <f>[2]Plan1!$A512</f>
        <v>51867</v>
      </c>
      <c r="AE412" s="32" t="str">
        <f>[2]Plan1!$C512</f>
        <v>Confraternização Universal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3"/>
      <c r="BB412" s="1"/>
      <c r="BC412" s="1"/>
      <c r="BD412" s="1"/>
      <c r="BE412" s="1"/>
      <c r="BF412" s="1"/>
      <c r="BG412" s="1"/>
      <c r="BH412" s="1"/>
      <c r="BI412" s="1"/>
      <c r="BJ412" s="1"/>
      <c r="BK412" s="4"/>
      <c r="BL412" s="1"/>
      <c r="BM412" s="1"/>
      <c r="BN412" s="1"/>
      <c r="BO412" s="1"/>
      <c r="BP412" s="1"/>
      <c r="BQ412" s="1"/>
    </row>
    <row r="413" spans="1:69" x14ac:dyDescent="0.15">
      <c r="A413" s="138">
        <f t="shared" si="186"/>
        <v>44064</v>
      </c>
      <c r="B413" s="148">
        <f t="shared" si="175"/>
        <v>1062.5590508400001</v>
      </c>
      <c r="C413" s="139">
        <f t="shared" si="187"/>
        <v>1000</v>
      </c>
      <c r="D413" s="140">
        <f t="shared" si="188"/>
        <v>5344.63</v>
      </c>
      <c r="E413" s="124">
        <f>IF(K413=1,VLOOKUP(A412,[1]Plan1!$BO$80:$BQ$314,3),E412)</f>
        <v>5357.46</v>
      </c>
      <c r="F413" s="141">
        <f t="shared" si="189"/>
        <v>44061</v>
      </c>
      <c r="G413" s="142">
        <f t="shared" si="176"/>
        <v>2.4005403554596683E-3</v>
      </c>
      <c r="H413" s="141">
        <f t="shared" si="190"/>
        <v>44089</v>
      </c>
      <c r="I413" s="141">
        <f t="shared" si="177"/>
        <v>44089</v>
      </c>
      <c r="J413" s="125">
        <f t="shared" si="191"/>
        <v>20</v>
      </c>
      <c r="K413" s="125">
        <f t="shared" si="173"/>
        <v>4</v>
      </c>
      <c r="L413" s="139">
        <f t="shared" si="178"/>
        <v>1.00047964</v>
      </c>
      <c r="M413" s="143">
        <f t="shared" si="174"/>
        <v>1.00359968</v>
      </c>
      <c r="N413" s="143">
        <f t="shared" si="170"/>
        <v>1.023563049299121</v>
      </c>
      <c r="O413" s="139">
        <f t="shared" si="172"/>
        <v>1.0240539900000001</v>
      </c>
      <c r="P413" s="139">
        <f t="shared" si="179"/>
        <v>1024.0539900000001</v>
      </c>
      <c r="Q413" s="144">
        <f t="shared" si="180"/>
        <v>0</v>
      </c>
      <c r="R413" s="145">
        <f t="shared" si="181"/>
        <v>0</v>
      </c>
      <c r="S413" s="139">
        <f t="shared" si="182"/>
        <v>0</v>
      </c>
      <c r="T413" s="146">
        <f t="shared" si="192"/>
        <v>3.5999999999999997E-2</v>
      </c>
      <c r="U413" s="144">
        <f t="shared" si="171"/>
        <v>263</v>
      </c>
      <c r="V413" s="144">
        <v>252</v>
      </c>
      <c r="W413" s="143">
        <f t="shared" si="183"/>
        <v>1.037600616</v>
      </c>
      <c r="X413" s="139">
        <f t="shared" si="184"/>
        <v>38.505060839999999</v>
      </c>
      <c r="Y413" s="124">
        <f t="shared" si="185"/>
        <v>0</v>
      </c>
      <c r="Z413" s="147" t="s">
        <v>64</v>
      </c>
      <c r="AA413" s="141">
        <f t="shared" si="193"/>
        <v>44392</v>
      </c>
      <c r="AB413" s="4"/>
      <c r="AC413" s="41"/>
      <c r="AD413" s="150">
        <f>[2]Plan1!$A513</f>
        <v>51914</v>
      </c>
      <c r="AE413" s="32" t="str">
        <f>[2]Plan1!$C513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3"/>
      <c r="BB413" s="1"/>
      <c r="BC413" s="1"/>
      <c r="BD413" s="1"/>
      <c r="BE413" s="1"/>
      <c r="BF413" s="1"/>
      <c r="BG413" s="1"/>
      <c r="BH413" s="1"/>
      <c r="BI413" s="1"/>
      <c r="BJ413" s="1"/>
      <c r="BK413" s="4"/>
      <c r="BL413" s="1"/>
      <c r="BM413" s="1"/>
      <c r="BN413" s="1"/>
      <c r="BO413" s="1"/>
      <c r="BP413" s="1"/>
      <c r="BQ413" s="1"/>
    </row>
    <row r="414" spans="1:69" x14ac:dyDescent="0.15">
      <c r="A414" s="138">
        <f t="shared" si="186"/>
        <v>44065</v>
      </c>
      <c r="B414" s="148">
        <f t="shared" si="175"/>
        <v>1062.835591</v>
      </c>
      <c r="C414" s="139">
        <f t="shared" si="187"/>
        <v>1000</v>
      </c>
      <c r="D414" s="140">
        <f t="shared" si="188"/>
        <v>5344.63</v>
      </c>
      <c r="E414" s="124">
        <f>IF(K414=1,VLOOKUP(A413,[1]Plan1!$BO$80:$BQ$314,3),E413)</f>
        <v>5357.46</v>
      </c>
      <c r="F414" s="141">
        <f t="shared" si="189"/>
        <v>44061</v>
      </c>
      <c r="G414" s="142">
        <f t="shared" si="176"/>
        <v>2.4005403554596683E-3</v>
      </c>
      <c r="H414" s="141">
        <f t="shared" si="190"/>
        <v>44089</v>
      </c>
      <c r="I414" s="141">
        <f t="shared" si="177"/>
        <v>44089</v>
      </c>
      <c r="J414" s="125">
        <f t="shared" si="191"/>
        <v>20</v>
      </c>
      <c r="K414" s="125">
        <f t="shared" si="173"/>
        <v>5</v>
      </c>
      <c r="L414" s="139">
        <f t="shared" si="178"/>
        <v>1.00059959</v>
      </c>
      <c r="M414" s="143">
        <f t="shared" si="174"/>
        <v>1.00359968</v>
      </c>
      <c r="N414" s="143">
        <f t="shared" si="170"/>
        <v>1.023563049299121</v>
      </c>
      <c r="O414" s="139">
        <f t="shared" si="172"/>
        <v>1.02417676</v>
      </c>
      <c r="P414" s="139">
        <f t="shared" si="179"/>
        <v>1024.1767600000001</v>
      </c>
      <c r="Q414" s="144">
        <f t="shared" si="180"/>
        <v>0</v>
      </c>
      <c r="R414" s="145">
        <f t="shared" si="181"/>
        <v>0</v>
      </c>
      <c r="S414" s="139">
        <f t="shared" si="182"/>
        <v>0</v>
      </c>
      <c r="T414" s="146">
        <f t="shared" si="192"/>
        <v>3.5999999999999997E-2</v>
      </c>
      <c r="U414" s="144">
        <f t="shared" si="171"/>
        <v>264</v>
      </c>
      <c r="V414" s="144">
        <v>252</v>
      </c>
      <c r="W414" s="143">
        <f t="shared" si="183"/>
        <v>1.037746249</v>
      </c>
      <c r="X414" s="139">
        <f t="shared" si="184"/>
        <v>38.658830999999999</v>
      </c>
      <c r="Y414" s="124">
        <f t="shared" si="185"/>
        <v>0</v>
      </c>
      <c r="Z414" s="147" t="s">
        <v>64</v>
      </c>
      <c r="AA414" s="141">
        <f t="shared" si="193"/>
        <v>44392</v>
      </c>
      <c r="AB414" s="4"/>
      <c r="AC414" s="41"/>
      <c r="AD414" s="150">
        <f>[2]Plan1!$A514</f>
        <v>51915</v>
      </c>
      <c r="AE414" s="32" t="str">
        <f>[2]Plan1!$C514</f>
        <v>Carnaval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3"/>
      <c r="BB414" s="1"/>
      <c r="BC414" s="1"/>
      <c r="BD414" s="1"/>
      <c r="BE414" s="1"/>
      <c r="BF414" s="1"/>
      <c r="BG414" s="1"/>
      <c r="BH414" s="1"/>
      <c r="BI414" s="1"/>
      <c r="BJ414" s="1"/>
      <c r="BK414" s="4"/>
      <c r="BL414" s="1"/>
      <c r="BM414" s="1"/>
      <c r="BN414" s="1"/>
      <c r="BO414" s="1"/>
      <c r="BP414" s="1"/>
      <c r="BQ414" s="1"/>
    </row>
    <row r="415" spans="1:69" x14ac:dyDescent="0.15">
      <c r="A415" s="138">
        <f t="shared" si="186"/>
        <v>44066</v>
      </c>
      <c r="B415" s="148">
        <f t="shared" si="175"/>
        <v>1062.835591</v>
      </c>
      <c r="C415" s="139">
        <f t="shared" si="187"/>
        <v>1000</v>
      </c>
      <c r="D415" s="140">
        <f t="shared" si="188"/>
        <v>5344.63</v>
      </c>
      <c r="E415" s="124">
        <f>IF(K415=1,VLOOKUP(A414,[1]Plan1!$BO$80:$BQ$314,3),E414)</f>
        <v>5357.46</v>
      </c>
      <c r="F415" s="141">
        <f t="shared" si="189"/>
        <v>44061</v>
      </c>
      <c r="G415" s="142">
        <f t="shared" si="176"/>
        <v>2.4005403554596683E-3</v>
      </c>
      <c r="H415" s="141">
        <f t="shared" si="190"/>
        <v>44089</v>
      </c>
      <c r="I415" s="141">
        <f t="shared" si="177"/>
        <v>44089</v>
      </c>
      <c r="J415" s="125">
        <f t="shared" si="191"/>
        <v>20</v>
      </c>
      <c r="K415" s="125">
        <f t="shared" si="173"/>
        <v>5</v>
      </c>
      <c r="L415" s="139">
        <f t="shared" si="178"/>
        <v>1.00059959</v>
      </c>
      <c r="M415" s="143">
        <f t="shared" si="174"/>
        <v>1.00359968</v>
      </c>
      <c r="N415" s="143">
        <f t="shared" ref="N415:N478" si="194">IF(I415&gt;I414,N414*M415,N414)</f>
        <v>1.023563049299121</v>
      </c>
      <c r="O415" s="139">
        <f t="shared" si="172"/>
        <v>1.02417676</v>
      </c>
      <c r="P415" s="139">
        <f t="shared" si="179"/>
        <v>1024.1767600000001</v>
      </c>
      <c r="Q415" s="144">
        <f t="shared" si="180"/>
        <v>0</v>
      </c>
      <c r="R415" s="145">
        <f t="shared" si="181"/>
        <v>0</v>
      </c>
      <c r="S415" s="139">
        <f t="shared" si="182"/>
        <v>0</v>
      </c>
      <c r="T415" s="146">
        <f t="shared" si="192"/>
        <v>3.5999999999999997E-2</v>
      </c>
      <c r="U415" s="144">
        <f t="shared" si="171"/>
        <v>264</v>
      </c>
      <c r="V415" s="144">
        <v>252</v>
      </c>
      <c r="W415" s="143">
        <f t="shared" si="183"/>
        <v>1.037746249</v>
      </c>
      <c r="X415" s="139">
        <f t="shared" si="184"/>
        <v>38.658830999999999</v>
      </c>
      <c r="Y415" s="124">
        <f t="shared" si="185"/>
        <v>0</v>
      </c>
      <c r="Z415" s="147" t="s">
        <v>64</v>
      </c>
      <c r="AA415" s="141">
        <f t="shared" si="193"/>
        <v>44392</v>
      </c>
      <c r="AB415" s="4"/>
      <c r="AC415" s="41"/>
      <c r="AD415" s="150">
        <f>[2]Plan1!$A515</f>
        <v>51960</v>
      </c>
      <c r="AE415" s="32" t="str">
        <f>[2]Plan1!$C515</f>
        <v>Paixão de Cristo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3"/>
      <c r="BB415" s="1"/>
      <c r="BC415" s="1"/>
      <c r="BD415" s="1"/>
      <c r="BE415" s="1"/>
      <c r="BF415" s="1"/>
      <c r="BG415" s="1"/>
      <c r="BH415" s="1"/>
      <c r="BI415" s="1"/>
      <c r="BJ415" s="1"/>
      <c r="BK415" s="4"/>
      <c r="BL415" s="1"/>
      <c r="BM415" s="1"/>
      <c r="BN415" s="1"/>
      <c r="BO415" s="1"/>
      <c r="BP415" s="1"/>
      <c r="BQ415" s="1"/>
    </row>
    <row r="416" spans="1:69" x14ac:dyDescent="0.15">
      <c r="A416" s="138">
        <f t="shared" si="186"/>
        <v>44067</v>
      </c>
      <c r="B416" s="148">
        <f t="shared" si="175"/>
        <v>1062.835591</v>
      </c>
      <c r="C416" s="139">
        <f t="shared" si="187"/>
        <v>1000</v>
      </c>
      <c r="D416" s="140">
        <f t="shared" si="188"/>
        <v>5344.63</v>
      </c>
      <c r="E416" s="124">
        <f>IF(K416=1,VLOOKUP(A415,[1]Plan1!$BO$80:$BQ$314,3),E415)</f>
        <v>5357.46</v>
      </c>
      <c r="F416" s="141">
        <f t="shared" si="189"/>
        <v>44061</v>
      </c>
      <c r="G416" s="142">
        <f t="shared" si="176"/>
        <v>2.4005403554596683E-3</v>
      </c>
      <c r="H416" s="141">
        <f t="shared" si="190"/>
        <v>44089</v>
      </c>
      <c r="I416" s="141">
        <f t="shared" si="177"/>
        <v>44089</v>
      </c>
      <c r="J416" s="125">
        <f t="shared" si="191"/>
        <v>20</v>
      </c>
      <c r="K416" s="125">
        <f t="shared" si="173"/>
        <v>5</v>
      </c>
      <c r="L416" s="139">
        <f t="shared" si="178"/>
        <v>1.00059959</v>
      </c>
      <c r="M416" s="143">
        <f t="shared" si="174"/>
        <v>1.00359968</v>
      </c>
      <c r="N416" s="143">
        <f t="shared" si="194"/>
        <v>1.023563049299121</v>
      </c>
      <c r="O416" s="139">
        <f t="shared" si="172"/>
        <v>1.02417676</v>
      </c>
      <c r="P416" s="139">
        <f t="shared" si="179"/>
        <v>1024.1767600000001</v>
      </c>
      <c r="Q416" s="144">
        <f t="shared" si="180"/>
        <v>0</v>
      </c>
      <c r="R416" s="145">
        <f t="shared" si="181"/>
        <v>0</v>
      </c>
      <c r="S416" s="139">
        <f t="shared" si="182"/>
        <v>0</v>
      </c>
      <c r="T416" s="146">
        <f t="shared" si="192"/>
        <v>3.5999999999999997E-2</v>
      </c>
      <c r="U416" s="144">
        <f t="shared" si="171"/>
        <v>264</v>
      </c>
      <c r="V416" s="144">
        <v>252</v>
      </c>
      <c r="W416" s="143">
        <f t="shared" si="183"/>
        <v>1.037746249</v>
      </c>
      <c r="X416" s="139">
        <f t="shared" si="184"/>
        <v>38.658830999999999</v>
      </c>
      <c r="Y416" s="124">
        <f t="shared" si="185"/>
        <v>0</v>
      </c>
      <c r="Z416" s="147" t="s">
        <v>64</v>
      </c>
      <c r="AA416" s="141">
        <f t="shared" si="193"/>
        <v>44392</v>
      </c>
      <c r="AB416" s="4"/>
      <c r="AC416" s="41"/>
      <c r="AD416" s="150">
        <f>[2]Plan1!$A516</f>
        <v>51977</v>
      </c>
      <c r="AE416" s="32" t="str">
        <f>[2]Plan1!$C516</f>
        <v>Tiradentes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3"/>
      <c r="BB416" s="1"/>
      <c r="BC416" s="1"/>
      <c r="BD416" s="1"/>
      <c r="BE416" s="1"/>
      <c r="BF416" s="1"/>
      <c r="BG416" s="1"/>
      <c r="BH416" s="1"/>
      <c r="BI416" s="1"/>
      <c r="BJ416" s="1"/>
      <c r="BK416" s="4"/>
      <c r="BL416" s="1"/>
      <c r="BM416" s="1"/>
      <c r="BN416" s="1"/>
      <c r="BO416" s="1"/>
      <c r="BP416" s="1"/>
      <c r="BQ416" s="1"/>
    </row>
    <row r="417" spans="1:69" x14ac:dyDescent="0.15">
      <c r="A417" s="138">
        <f t="shared" si="186"/>
        <v>44068</v>
      </c>
      <c r="B417" s="148">
        <f t="shared" si="175"/>
        <v>1063.1122091899999</v>
      </c>
      <c r="C417" s="139">
        <f t="shared" si="187"/>
        <v>1000</v>
      </c>
      <c r="D417" s="140">
        <f t="shared" si="188"/>
        <v>5344.63</v>
      </c>
      <c r="E417" s="124">
        <f>IF(K417=1,VLOOKUP(A416,[1]Plan1!$BO$80:$BQ$314,3),E416)</f>
        <v>5357.46</v>
      </c>
      <c r="F417" s="141">
        <f t="shared" si="189"/>
        <v>44061</v>
      </c>
      <c r="G417" s="142">
        <f t="shared" si="176"/>
        <v>2.4005403554596683E-3</v>
      </c>
      <c r="H417" s="141">
        <f t="shared" si="190"/>
        <v>44089</v>
      </c>
      <c r="I417" s="141">
        <f t="shared" si="177"/>
        <v>44089</v>
      </c>
      <c r="J417" s="125">
        <f t="shared" si="191"/>
        <v>20</v>
      </c>
      <c r="K417" s="125">
        <f t="shared" si="173"/>
        <v>6</v>
      </c>
      <c r="L417" s="139">
        <f t="shared" si="178"/>
        <v>1.0007195499999999</v>
      </c>
      <c r="M417" s="143">
        <f t="shared" si="174"/>
        <v>1.00359968</v>
      </c>
      <c r="N417" s="143">
        <f t="shared" si="194"/>
        <v>1.023563049299121</v>
      </c>
      <c r="O417" s="139">
        <f t="shared" si="172"/>
        <v>1.0242995500000001</v>
      </c>
      <c r="P417" s="139">
        <f t="shared" si="179"/>
        <v>1024.29955</v>
      </c>
      <c r="Q417" s="144">
        <f t="shared" si="180"/>
        <v>0</v>
      </c>
      <c r="R417" s="145">
        <f t="shared" si="181"/>
        <v>0</v>
      </c>
      <c r="S417" s="139">
        <f t="shared" si="182"/>
        <v>0</v>
      </c>
      <c r="T417" s="146">
        <f t="shared" si="192"/>
        <v>3.5999999999999997E-2</v>
      </c>
      <c r="U417" s="144">
        <f t="shared" si="171"/>
        <v>265</v>
      </c>
      <c r="V417" s="144">
        <v>252</v>
      </c>
      <c r="W417" s="143">
        <f t="shared" si="183"/>
        <v>1.037891903</v>
      </c>
      <c r="X417" s="139">
        <f t="shared" si="184"/>
        <v>38.812659189999998</v>
      </c>
      <c r="Y417" s="124">
        <f t="shared" si="185"/>
        <v>0</v>
      </c>
      <c r="Z417" s="147" t="s">
        <v>64</v>
      </c>
      <c r="AA417" s="141">
        <f t="shared" si="193"/>
        <v>44392</v>
      </c>
      <c r="AB417" s="4"/>
      <c r="AC417" s="41"/>
      <c r="AD417" s="150">
        <f>[2]Plan1!$A517</f>
        <v>51987</v>
      </c>
      <c r="AE417" s="32" t="str">
        <f>[2]Plan1!$C517</f>
        <v>Dia do Trabalho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3"/>
      <c r="BB417" s="1"/>
      <c r="BC417" s="1"/>
      <c r="BD417" s="1"/>
      <c r="BE417" s="1"/>
      <c r="BF417" s="1"/>
      <c r="BG417" s="1"/>
      <c r="BH417" s="1"/>
      <c r="BI417" s="1"/>
      <c r="BJ417" s="1"/>
      <c r="BK417" s="4"/>
      <c r="BL417" s="1"/>
      <c r="BM417" s="1"/>
      <c r="BN417" s="1"/>
      <c r="BO417" s="1"/>
      <c r="BP417" s="1"/>
      <c r="BQ417" s="1"/>
    </row>
    <row r="418" spans="1:69" x14ac:dyDescent="0.15">
      <c r="A418" s="138">
        <f t="shared" si="186"/>
        <v>44069</v>
      </c>
      <c r="B418" s="148">
        <f t="shared" si="175"/>
        <v>1063.3889043900001</v>
      </c>
      <c r="C418" s="139">
        <f t="shared" si="187"/>
        <v>1000</v>
      </c>
      <c r="D418" s="140">
        <f t="shared" si="188"/>
        <v>5344.63</v>
      </c>
      <c r="E418" s="124">
        <f>IF(K418=1,VLOOKUP(A417,[1]Plan1!$BO$80:$BQ$314,3),E417)</f>
        <v>5357.46</v>
      </c>
      <c r="F418" s="141">
        <f t="shared" si="189"/>
        <v>44061</v>
      </c>
      <c r="G418" s="142">
        <f t="shared" si="176"/>
        <v>2.4005403554596683E-3</v>
      </c>
      <c r="H418" s="141">
        <f t="shared" si="190"/>
        <v>44089</v>
      </c>
      <c r="I418" s="141">
        <f t="shared" si="177"/>
        <v>44089</v>
      </c>
      <c r="J418" s="125">
        <f t="shared" si="191"/>
        <v>20</v>
      </c>
      <c r="K418" s="125">
        <f t="shared" si="173"/>
        <v>7</v>
      </c>
      <c r="L418" s="139">
        <f t="shared" si="178"/>
        <v>1.0008395299999999</v>
      </c>
      <c r="M418" s="143">
        <f t="shared" si="174"/>
        <v>1.00359968</v>
      </c>
      <c r="N418" s="143">
        <f t="shared" si="194"/>
        <v>1.023563049299121</v>
      </c>
      <c r="O418" s="139">
        <f t="shared" si="172"/>
        <v>1.02442236</v>
      </c>
      <c r="P418" s="139">
        <f t="shared" si="179"/>
        <v>1024.42236</v>
      </c>
      <c r="Q418" s="144">
        <f t="shared" si="180"/>
        <v>0</v>
      </c>
      <c r="R418" s="145">
        <f t="shared" si="181"/>
        <v>0</v>
      </c>
      <c r="S418" s="139">
        <f t="shared" si="182"/>
        <v>0</v>
      </c>
      <c r="T418" s="146">
        <f t="shared" si="192"/>
        <v>3.5999999999999997E-2</v>
      </c>
      <c r="U418" s="144">
        <f t="shared" si="171"/>
        <v>266</v>
      </c>
      <c r="V418" s="144">
        <v>252</v>
      </c>
      <c r="W418" s="143">
        <f t="shared" si="183"/>
        <v>1.0380375770000001</v>
      </c>
      <c r="X418" s="139">
        <f t="shared" si="184"/>
        <v>38.966544390000003</v>
      </c>
      <c r="Y418" s="124">
        <f t="shared" si="185"/>
        <v>0</v>
      </c>
      <c r="Z418" s="147" t="s">
        <v>64</v>
      </c>
      <c r="AA418" s="141">
        <f t="shared" si="193"/>
        <v>44392</v>
      </c>
      <c r="AB418" s="4"/>
      <c r="AC418" s="41"/>
      <c r="AD418" s="150">
        <f>[2]Plan1!$A518</f>
        <v>52022</v>
      </c>
      <c r="AE418" s="32" t="str">
        <f>[2]Plan1!$C518</f>
        <v>Corpus Christi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3"/>
      <c r="BB418" s="1"/>
      <c r="BC418" s="1"/>
      <c r="BD418" s="1"/>
      <c r="BE418" s="1"/>
      <c r="BF418" s="1"/>
      <c r="BG418" s="1"/>
      <c r="BH418" s="1"/>
      <c r="BI418" s="1"/>
      <c r="BJ418" s="1"/>
      <c r="BK418" s="4"/>
      <c r="BL418" s="1"/>
      <c r="BM418" s="1"/>
      <c r="BN418" s="1"/>
      <c r="BO418" s="1"/>
      <c r="BP418" s="1"/>
      <c r="BQ418" s="1"/>
    </row>
    <row r="419" spans="1:69" x14ac:dyDescent="0.15">
      <c r="A419" s="138">
        <f t="shared" si="186"/>
        <v>44070</v>
      </c>
      <c r="B419" s="148">
        <f t="shared" si="175"/>
        <v>1063.6656558700001</v>
      </c>
      <c r="C419" s="139">
        <f t="shared" si="187"/>
        <v>1000</v>
      </c>
      <c r="D419" s="140">
        <f t="shared" si="188"/>
        <v>5344.63</v>
      </c>
      <c r="E419" s="124">
        <f>IF(K419=1,VLOOKUP(A418,[1]Plan1!$BO$80:$BQ$314,3),E418)</f>
        <v>5357.46</v>
      </c>
      <c r="F419" s="141">
        <f t="shared" si="189"/>
        <v>44061</v>
      </c>
      <c r="G419" s="142">
        <f t="shared" si="176"/>
        <v>2.4005403554596683E-3</v>
      </c>
      <c r="H419" s="141">
        <f t="shared" si="190"/>
        <v>44089</v>
      </c>
      <c r="I419" s="141">
        <f t="shared" si="177"/>
        <v>44089</v>
      </c>
      <c r="J419" s="125">
        <f t="shared" si="191"/>
        <v>20</v>
      </c>
      <c r="K419" s="125">
        <f t="shared" si="173"/>
        <v>8</v>
      </c>
      <c r="L419" s="139">
        <f t="shared" si="178"/>
        <v>1.0009595200000001</v>
      </c>
      <c r="M419" s="143">
        <f t="shared" si="174"/>
        <v>1.00359968</v>
      </c>
      <c r="N419" s="143">
        <f t="shared" si="194"/>
        <v>1.023563049299121</v>
      </c>
      <c r="O419" s="139">
        <f t="shared" si="172"/>
        <v>1.0245451699999999</v>
      </c>
      <c r="P419" s="139">
        <f t="shared" si="179"/>
        <v>1024.5451700000001</v>
      </c>
      <c r="Q419" s="144">
        <f t="shared" si="180"/>
        <v>0</v>
      </c>
      <c r="R419" s="145">
        <f t="shared" si="181"/>
        <v>0</v>
      </c>
      <c r="S419" s="139">
        <f t="shared" si="182"/>
        <v>0</v>
      </c>
      <c r="T419" s="146">
        <f t="shared" si="192"/>
        <v>3.5999999999999997E-2</v>
      </c>
      <c r="U419" s="144">
        <f t="shared" si="171"/>
        <v>267</v>
      </c>
      <c r="V419" s="144">
        <v>252</v>
      </c>
      <c r="W419" s="143">
        <f t="shared" si="183"/>
        <v>1.0381832710000001</v>
      </c>
      <c r="X419" s="139">
        <f t="shared" si="184"/>
        <v>39.120485870000003</v>
      </c>
      <c r="Y419" s="124">
        <f t="shared" si="185"/>
        <v>0</v>
      </c>
      <c r="Z419" s="147" t="s">
        <v>64</v>
      </c>
      <c r="AA419" s="141">
        <f t="shared" si="193"/>
        <v>44392</v>
      </c>
      <c r="AB419" s="4"/>
      <c r="AC419" s="41"/>
      <c r="AD419" s="150">
        <f>[2]Plan1!$A519</f>
        <v>52116</v>
      </c>
      <c r="AE419" s="32" t="str">
        <f>[2]Plan1!$C519</f>
        <v>Independência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3"/>
      <c r="BB419" s="1"/>
      <c r="BC419" s="1"/>
      <c r="BD419" s="1"/>
      <c r="BE419" s="1"/>
      <c r="BF419" s="1"/>
      <c r="BG419" s="1"/>
      <c r="BH419" s="1"/>
      <c r="BI419" s="1"/>
      <c r="BJ419" s="1"/>
      <c r="BK419" s="4"/>
      <c r="BL419" s="1"/>
      <c r="BM419" s="1"/>
      <c r="BN419" s="1"/>
      <c r="BO419" s="1"/>
      <c r="BP419" s="1"/>
      <c r="BQ419" s="1"/>
    </row>
    <row r="420" spans="1:69" x14ac:dyDescent="0.15">
      <c r="A420" s="138">
        <f t="shared" si="186"/>
        <v>44071</v>
      </c>
      <c r="B420" s="148">
        <f t="shared" si="175"/>
        <v>1063.9424958000002</v>
      </c>
      <c r="C420" s="139">
        <f t="shared" si="187"/>
        <v>1000</v>
      </c>
      <c r="D420" s="140">
        <f t="shared" si="188"/>
        <v>5344.63</v>
      </c>
      <c r="E420" s="124">
        <f>IF(K420=1,VLOOKUP(A419,[1]Plan1!$BO$80:$BQ$314,3),E419)</f>
        <v>5357.46</v>
      </c>
      <c r="F420" s="141">
        <f t="shared" si="189"/>
        <v>44061</v>
      </c>
      <c r="G420" s="142">
        <f t="shared" si="176"/>
        <v>2.4005403554596683E-3</v>
      </c>
      <c r="H420" s="141">
        <f t="shared" si="190"/>
        <v>44089</v>
      </c>
      <c r="I420" s="141">
        <f t="shared" si="177"/>
        <v>44089</v>
      </c>
      <c r="J420" s="125">
        <f t="shared" si="191"/>
        <v>20</v>
      </c>
      <c r="K420" s="125">
        <f t="shared" si="173"/>
        <v>9</v>
      </c>
      <c r="L420" s="139">
        <f t="shared" si="178"/>
        <v>1.0010795299999999</v>
      </c>
      <c r="M420" s="143">
        <f t="shared" si="174"/>
        <v>1.00359968</v>
      </c>
      <c r="N420" s="143">
        <f t="shared" si="194"/>
        <v>1.023563049299121</v>
      </c>
      <c r="O420" s="139">
        <f t="shared" si="172"/>
        <v>1.0246680100000001</v>
      </c>
      <c r="P420" s="139">
        <f t="shared" si="179"/>
        <v>1024.6680100000001</v>
      </c>
      <c r="Q420" s="144">
        <f t="shared" si="180"/>
        <v>0</v>
      </c>
      <c r="R420" s="145">
        <f t="shared" si="181"/>
        <v>0</v>
      </c>
      <c r="S420" s="139">
        <f t="shared" si="182"/>
        <v>0</v>
      </c>
      <c r="T420" s="146">
        <f t="shared" si="192"/>
        <v>3.5999999999999997E-2</v>
      </c>
      <c r="U420" s="144">
        <f t="shared" si="171"/>
        <v>268</v>
      </c>
      <c r="V420" s="144">
        <v>252</v>
      </c>
      <c r="W420" s="143">
        <f t="shared" si="183"/>
        <v>1.038328986</v>
      </c>
      <c r="X420" s="139">
        <f t="shared" si="184"/>
        <v>39.274485800000001</v>
      </c>
      <c r="Y420" s="124">
        <f t="shared" si="185"/>
        <v>0</v>
      </c>
      <c r="Z420" s="147" t="s">
        <v>64</v>
      </c>
      <c r="AA420" s="141">
        <f t="shared" si="193"/>
        <v>44392</v>
      </c>
      <c r="AB420" s="4"/>
      <c r="AC420" s="41"/>
      <c r="AD420" s="150">
        <f>[2]Plan1!$A520</f>
        <v>52151</v>
      </c>
      <c r="AE420" s="32" t="str">
        <f>[2]Plan1!$C520</f>
        <v>Nossa Sr.a Aparecida - Padroeira do Brasil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3"/>
      <c r="BB420" s="1"/>
      <c r="BC420" s="1"/>
      <c r="BD420" s="1"/>
      <c r="BE420" s="1"/>
      <c r="BF420" s="1"/>
      <c r="BG420" s="1"/>
      <c r="BH420" s="1"/>
      <c r="BI420" s="1"/>
      <c r="BJ420" s="1"/>
      <c r="BK420" s="4"/>
      <c r="BL420" s="1"/>
      <c r="BM420" s="1"/>
      <c r="BN420" s="1"/>
      <c r="BO420" s="1"/>
      <c r="BP420" s="1"/>
      <c r="BQ420" s="1"/>
    </row>
    <row r="421" spans="1:69" x14ac:dyDescent="0.15">
      <c r="A421" s="138">
        <f t="shared" si="186"/>
        <v>44072</v>
      </c>
      <c r="B421" s="148">
        <f t="shared" si="175"/>
        <v>1064.2194024200001</v>
      </c>
      <c r="C421" s="139">
        <f t="shared" si="187"/>
        <v>1000</v>
      </c>
      <c r="D421" s="140">
        <f t="shared" si="188"/>
        <v>5344.63</v>
      </c>
      <c r="E421" s="124">
        <f>IF(K421=1,VLOOKUP(A420,[1]Plan1!$BO$80:$BQ$314,3),E420)</f>
        <v>5357.46</v>
      </c>
      <c r="F421" s="141">
        <f t="shared" si="189"/>
        <v>44061</v>
      </c>
      <c r="G421" s="142">
        <f t="shared" si="176"/>
        <v>2.4005403554596683E-3</v>
      </c>
      <c r="H421" s="141">
        <f t="shared" si="190"/>
        <v>44089</v>
      </c>
      <c r="I421" s="141">
        <f t="shared" si="177"/>
        <v>44089</v>
      </c>
      <c r="J421" s="125">
        <f t="shared" si="191"/>
        <v>20</v>
      </c>
      <c r="K421" s="125">
        <f t="shared" si="173"/>
        <v>10</v>
      </c>
      <c r="L421" s="139">
        <f t="shared" si="178"/>
        <v>1.0011995499999999</v>
      </c>
      <c r="M421" s="143">
        <f t="shared" si="174"/>
        <v>1.00359968</v>
      </c>
      <c r="N421" s="143">
        <f t="shared" si="194"/>
        <v>1.023563049299121</v>
      </c>
      <c r="O421" s="139">
        <f t="shared" si="172"/>
        <v>1.02479086</v>
      </c>
      <c r="P421" s="139">
        <f t="shared" si="179"/>
        <v>1024.7908600000001</v>
      </c>
      <c r="Q421" s="144">
        <f t="shared" si="180"/>
        <v>0</v>
      </c>
      <c r="R421" s="145">
        <f t="shared" si="181"/>
        <v>0</v>
      </c>
      <c r="S421" s="139">
        <f t="shared" si="182"/>
        <v>0</v>
      </c>
      <c r="T421" s="146">
        <f t="shared" si="192"/>
        <v>3.5999999999999997E-2</v>
      </c>
      <c r="U421" s="144">
        <f t="shared" ref="U421:U484" si="195">IF(Q420&gt;0,1,IF(K421=K420,U420,U420+1))</f>
        <v>269</v>
      </c>
      <c r="V421" s="144">
        <v>252</v>
      </c>
      <c r="W421" s="143">
        <f t="shared" si="183"/>
        <v>1.038474721</v>
      </c>
      <c r="X421" s="139">
        <f t="shared" si="184"/>
        <v>39.428542419999999</v>
      </c>
      <c r="Y421" s="124">
        <f t="shared" si="185"/>
        <v>0</v>
      </c>
      <c r="Z421" s="147" t="s">
        <v>64</v>
      </c>
      <c r="AA421" s="141">
        <f t="shared" si="193"/>
        <v>44392</v>
      </c>
      <c r="AB421" s="4"/>
      <c r="AC421" s="41"/>
      <c r="AD421" s="150">
        <f>[2]Plan1!$A521</f>
        <v>52172</v>
      </c>
      <c r="AE421" s="32" t="str">
        <f>[2]Plan1!$C521</f>
        <v>Finados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3"/>
      <c r="BB421" s="1"/>
      <c r="BC421" s="1"/>
      <c r="BD421" s="1"/>
      <c r="BE421" s="1"/>
      <c r="BF421" s="1"/>
      <c r="BG421" s="1"/>
      <c r="BH421" s="1"/>
      <c r="BI421" s="1"/>
      <c r="BJ421" s="1"/>
      <c r="BK421" s="4"/>
      <c r="BL421" s="1"/>
      <c r="BM421" s="1"/>
      <c r="BN421" s="1"/>
      <c r="BO421" s="1"/>
      <c r="BP421" s="1"/>
      <c r="BQ421" s="1"/>
    </row>
    <row r="422" spans="1:69" x14ac:dyDescent="0.15">
      <c r="A422" s="138">
        <f t="shared" si="186"/>
        <v>44073</v>
      </c>
      <c r="B422" s="148">
        <f t="shared" si="175"/>
        <v>1064.2194024200001</v>
      </c>
      <c r="C422" s="139">
        <f t="shared" si="187"/>
        <v>1000</v>
      </c>
      <c r="D422" s="140">
        <f t="shared" si="188"/>
        <v>5344.63</v>
      </c>
      <c r="E422" s="124">
        <f>IF(K422=1,VLOOKUP(A421,[1]Plan1!$BO$80:$BQ$314,3),E421)</f>
        <v>5357.46</v>
      </c>
      <c r="F422" s="141">
        <f t="shared" si="189"/>
        <v>44061</v>
      </c>
      <c r="G422" s="142">
        <f t="shared" si="176"/>
        <v>2.4005403554596683E-3</v>
      </c>
      <c r="H422" s="141">
        <f t="shared" si="190"/>
        <v>44089</v>
      </c>
      <c r="I422" s="141">
        <f t="shared" si="177"/>
        <v>44089</v>
      </c>
      <c r="J422" s="125">
        <f t="shared" si="191"/>
        <v>20</v>
      </c>
      <c r="K422" s="125">
        <f t="shared" si="173"/>
        <v>10</v>
      </c>
      <c r="L422" s="139">
        <f t="shared" si="178"/>
        <v>1.0011995499999999</v>
      </c>
      <c r="M422" s="143">
        <f t="shared" si="174"/>
        <v>1.00359968</v>
      </c>
      <c r="N422" s="143">
        <f t="shared" si="194"/>
        <v>1.023563049299121</v>
      </c>
      <c r="O422" s="139">
        <f t="shared" si="172"/>
        <v>1.02479086</v>
      </c>
      <c r="P422" s="139">
        <f t="shared" si="179"/>
        <v>1024.7908600000001</v>
      </c>
      <c r="Q422" s="144">
        <f t="shared" si="180"/>
        <v>0</v>
      </c>
      <c r="R422" s="145">
        <f t="shared" si="181"/>
        <v>0</v>
      </c>
      <c r="S422" s="139">
        <f t="shared" si="182"/>
        <v>0</v>
      </c>
      <c r="T422" s="146">
        <f t="shared" si="192"/>
        <v>3.5999999999999997E-2</v>
      </c>
      <c r="U422" s="144">
        <f t="shared" si="195"/>
        <v>269</v>
      </c>
      <c r="V422" s="144">
        <v>252</v>
      </c>
      <c r="W422" s="143">
        <f t="shared" si="183"/>
        <v>1.038474721</v>
      </c>
      <c r="X422" s="139">
        <f t="shared" si="184"/>
        <v>39.428542419999999</v>
      </c>
      <c r="Y422" s="124">
        <f t="shared" si="185"/>
        <v>0</v>
      </c>
      <c r="Z422" s="147" t="s">
        <v>64</v>
      </c>
      <c r="AA422" s="141">
        <f t="shared" si="193"/>
        <v>44392</v>
      </c>
      <c r="AB422" s="4"/>
      <c r="AC422" s="41"/>
      <c r="AD422" s="150">
        <f>[2]Plan1!$A522</f>
        <v>52185</v>
      </c>
      <c r="AE422" s="32" t="str">
        <f>[2]Plan1!$C522</f>
        <v>Proclamação da República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3"/>
      <c r="BB422" s="1"/>
      <c r="BC422" s="1"/>
      <c r="BD422" s="1"/>
      <c r="BE422" s="1"/>
      <c r="BF422" s="1"/>
      <c r="BG422" s="1"/>
      <c r="BH422" s="1"/>
      <c r="BI422" s="1"/>
      <c r="BJ422" s="1"/>
      <c r="BK422" s="4"/>
      <c r="BL422" s="1"/>
      <c r="BM422" s="1"/>
      <c r="BN422" s="1"/>
      <c r="BO422" s="1"/>
      <c r="BP422" s="1"/>
      <c r="BQ422" s="1"/>
    </row>
    <row r="423" spans="1:69" x14ac:dyDescent="0.15">
      <c r="A423" s="138">
        <f t="shared" si="186"/>
        <v>44074</v>
      </c>
      <c r="B423" s="148">
        <f t="shared" si="175"/>
        <v>1064.2194024200001</v>
      </c>
      <c r="C423" s="139">
        <f t="shared" si="187"/>
        <v>1000</v>
      </c>
      <c r="D423" s="140">
        <f t="shared" si="188"/>
        <v>5344.63</v>
      </c>
      <c r="E423" s="124">
        <f>IF(K423=1,VLOOKUP(A422,[1]Plan1!$BO$80:$BQ$314,3),E422)</f>
        <v>5357.46</v>
      </c>
      <c r="F423" s="141">
        <f t="shared" si="189"/>
        <v>44061</v>
      </c>
      <c r="G423" s="142">
        <f t="shared" si="176"/>
        <v>2.4005403554596683E-3</v>
      </c>
      <c r="H423" s="141">
        <f t="shared" si="190"/>
        <v>44089</v>
      </c>
      <c r="I423" s="141">
        <f t="shared" si="177"/>
        <v>44089</v>
      </c>
      <c r="J423" s="125">
        <f t="shared" si="191"/>
        <v>20</v>
      </c>
      <c r="K423" s="125">
        <f t="shared" si="173"/>
        <v>10</v>
      </c>
      <c r="L423" s="139">
        <f t="shared" si="178"/>
        <v>1.0011995499999999</v>
      </c>
      <c r="M423" s="143">
        <f t="shared" si="174"/>
        <v>1.00359968</v>
      </c>
      <c r="N423" s="143">
        <f t="shared" si="194"/>
        <v>1.023563049299121</v>
      </c>
      <c r="O423" s="139">
        <f t="shared" si="172"/>
        <v>1.02479086</v>
      </c>
      <c r="P423" s="139">
        <f t="shared" si="179"/>
        <v>1024.7908600000001</v>
      </c>
      <c r="Q423" s="144">
        <f t="shared" si="180"/>
        <v>0</v>
      </c>
      <c r="R423" s="145">
        <f t="shared" si="181"/>
        <v>0</v>
      </c>
      <c r="S423" s="139">
        <f t="shared" si="182"/>
        <v>0</v>
      </c>
      <c r="T423" s="146">
        <f t="shared" si="192"/>
        <v>3.5999999999999997E-2</v>
      </c>
      <c r="U423" s="144">
        <f t="shared" si="195"/>
        <v>269</v>
      </c>
      <c r="V423" s="144">
        <v>252</v>
      </c>
      <c r="W423" s="143">
        <f t="shared" si="183"/>
        <v>1.038474721</v>
      </c>
      <c r="X423" s="139">
        <f t="shared" si="184"/>
        <v>39.428542419999999</v>
      </c>
      <c r="Y423" s="124">
        <f t="shared" si="185"/>
        <v>0</v>
      </c>
      <c r="Z423" s="147" t="s">
        <v>64</v>
      </c>
      <c r="AA423" s="141">
        <f t="shared" si="193"/>
        <v>44392</v>
      </c>
      <c r="AB423" s="4"/>
      <c r="AC423" s="41"/>
      <c r="AD423" s="150">
        <f>[2]Plan1!$A523</f>
        <v>52190</v>
      </c>
      <c r="AE423" s="32" t="str">
        <f>[2]Plan1!$C523</f>
        <v>Dia Nacional de Zumbi e da Consciência Negra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3"/>
      <c r="BB423" s="1"/>
      <c r="BC423" s="1"/>
      <c r="BD423" s="1"/>
      <c r="BE423" s="1"/>
      <c r="BF423" s="1"/>
      <c r="BG423" s="1"/>
      <c r="BH423" s="1"/>
      <c r="BI423" s="1"/>
      <c r="BJ423" s="1"/>
      <c r="BK423" s="4"/>
      <c r="BL423" s="1"/>
      <c r="BM423" s="1"/>
      <c r="BN423" s="1"/>
      <c r="BO423" s="1"/>
      <c r="BP423" s="1"/>
      <c r="BQ423" s="1"/>
    </row>
    <row r="424" spans="1:69" x14ac:dyDescent="0.15">
      <c r="A424" s="138">
        <f t="shared" si="186"/>
        <v>44075</v>
      </c>
      <c r="B424" s="148">
        <f t="shared" si="175"/>
        <v>1064.4963767500001</v>
      </c>
      <c r="C424" s="139">
        <f t="shared" si="187"/>
        <v>1000</v>
      </c>
      <c r="D424" s="140">
        <f t="shared" si="188"/>
        <v>5344.63</v>
      </c>
      <c r="E424" s="124">
        <f>IF(K424=1,VLOOKUP(A423,[1]Plan1!$BO$80:$BQ$314,3),E423)</f>
        <v>5357.46</v>
      </c>
      <c r="F424" s="141">
        <f t="shared" si="189"/>
        <v>44061</v>
      </c>
      <c r="G424" s="142">
        <f t="shared" si="176"/>
        <v>2.4005403554596683E-3</v>
      </c>
      <c r="H424" s="141">
        <f t="shared" si="190"/>
        <v>44089</v>
      </c>
      <c r="I424" s="141">
        <f t="shared" si="177"/>
        <v>44089</v>
      </c>
      <c r="J424" s="125">
        <f t="shared" si="191"/>
        <v>20</v>
      </c>
      <c r="K424" s="125">
        <f t="shared" si="173"/>
        <v>11</v>
      </c>
      <c r="L424" s="139">
        <f t="shared" si="178"/>
        <v>1.0013195800000001</v>
      </c>
      <c r="M424" s="143">
        <f t="shared" si="174"/>
        <v>1.00359968</v>
      </c>
      <c r="N424" s="143">
        <f t="shared" si="194"/>
        <v>1.023563049299121</v>
      </c>
      <c r="O424" s="139">
        <f t="shared" si="172"/>
        <v>1.02491372</v>
      </c>
      <c r="P424" s="139">
        <f t="shared" si="179"/>
        <v>1024.91372</v>
      </c>
      <c r="Q424" s="144">
        <f t="shared" si="180"/>
        <v>0</v>
      </c>
      <c r="R424" s="145">
        <f t="shared" si="181"/>
        <v>0</v>
      </c>
      <c r="S424" s="139">
        <f t="shared" si="182"/>
        <v>0</v>
      </c>
      <c r="T424" s="146">
        <f t="shared" si="192"/>
        <v>3.5999999999999997E-2</v>
      </c>
      <c r="U424" s="144">
        <f t="shared" si="195"/>
        <v>270</v>
      </c>
      <c r="V424" s="144">
        <v>252</v>
      </c>
      <c r="W424" s="143">
        <f t="shared" si="183"/>
        <v>1.038620477</v>
      </c>
      <c r="X424" s="139">
        <f t="shared" si="184"/>
        <v>39.582656749999998</v>
      </c>
      <c r="Y424" s="124">
        <f t="shared" si="185"/>
        <v>0</v>
      </c>
      <c r="Z424" s="147" t="s">
        <v>64</v>
      </c>
      <c r="AA424" s="141">
        <f t="shared" si="193"/>
        <v>44392</v>
      </c>
      <c r="AB424" s="4"/>
      <c r="AC424" s="41"/>
      <c r="AD424" s="150">
        <f>[2]Plan1!$A524</f>
        <v>52225</v>
      </c>
      <c r="AE424" s="32" t="str">
        <f>[2]Plan1!$C524</f>
        <v>Natal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3"/>
      <c r="BB424" s="1"/>
      <c r="BC424" s="1"/>
      <c r="BD424" s="1"/>
      <c r="BE424" s="1"/>
      <c r="BF424" s="1"/>
      <c r="BG424" s="1"/>
      <c r="BH424" s="1"/>
      <c r="BI424" s="1"/>
      <c r="BJ424" s="1"/>
      <c r="BK424" s="4"/>
      <c r="BL424" s="1"/>
      <c r="BM424" s="1"/>
      <c r="BN424" s="1"/>
      <c r="BO424" s="1"/>
      <c r="BP424" s="1"/>
      <c r="BQ424" s="1"/>
    </row>
    <row r="425" spans="1:69" x14ac:dyDescent="0.15">
      <c r="A425" s="138">
        <f t="shared" si="186"/>
        <v>44076</v>
      </c>
      <c r="B425" s="148">
        <f t="shared" si="175"/>
        <v>1064.7734281599999</v>
      </c>
      <c r="C425" s="139">
        <f t="shared" si="187"/>
        <v>1000</v>
      </c>
      <c r="D425" s="140">
        <f t="shared" si="188"/>
        <v>5344.63</v>
      </c>
      <c r="E425" s="124">
        <f>IF(K425=1,VLOOKUP(A424,[1]Plan1!$BO$80:$BQ$314,3),E424)</f>
        <v>5357.46</v>
      </c>
      <c r="F425" s="141">
        <f t="shared" si="189"/>
        <v>44061</v>
      </c>
      <c r="G425" s="142">
        <f t="shared" si="176"/>
        <v>2.4005403554596683E-3</v>
      </c>
      <c r="H425" s="141">
        <f t="shared" si="190"/>
        <v>44089</v>
      </c>
      <c r="I425" s="141">
        <f t="shared" si="177"/>
        <v>44089</v>
      </c>
      <c r="J425" s="125">
        <f t="shared" si="191"/>
        <v>20</v>
      </c>
      <c r="K425" s="125">
        <f t="shared" si="173"/>
        <v>12</v>
      </c>
      <c r="L425" s="139">
        <f t="shared" si="178"/>
        <v>1.0014396299999999</v>
      </c>
      <c r="M425" s="143">
        <f t="shared" si="174"/>
        <v>1.00359968</v>
      </c>
      <c r="N425" s="143">
        <f t="shared" si="194"/>
        <v>1.023563049299121</v>
      </c>
      <c r="O425" s="139">
        <f t="shared" ref="O425:O488" si="196">TRUNC(TRUNC((L425*N425),15),8)</f>
        <v>1.0250366</v>
      </c>
      <c r="P425" s="139">
        <f t="shared" si="179"/>
        <v>1025.0365999999999</v>
      </c>
      <c r="Q425" s="144">
        <f t="shared" si="180"/>
        <v>0</v>
      </c>
      <c r="R425" s="145">
        <f t="shared" si="181"/>
        <v>0</v>
      </c>
      <c r="S425" s="139">
        <f t="shared" si="182"/>
        <v>0</v>
      </c>
      <c r="T425" s="146">
        <f t="shared" si="192"/>
        <v>3.5999999999999997E-2</v>
      </c>
      <c r="U425" s="144">
        <f t="shared" si="195"/>
        <v>271</v>
      </c>
      <c r="V425" s="144">
        <v>252</v>
      </c>
      <c r="W425" s="143">
        <f t="shared" si="183"/>
        <v>1.0387662529999999</v>
      </c>
      <c r="X425" s="139">
        <f t="shared" si="184"/>
        <v>39.736828160000002</v>
      </c>
      <c r="Y425" s="124">
        <f t="shared" si="185"/>
        <v>0</v>
      </c>
      <c r="Z425" s="147" t="s">
        <v>64</v>
      </c>
      <c r="AA425" s="141">
        <f t="shared" si="193"/>
        <v>44392</v>
      </c>
      <c r="AB425" s="4"/>
      <c r="AC425" s="41"/>
      <c r="AD425" s="150">
        <f>[2]Plan1!$A525</f>
        <v>52232</v>
      </c>
      <c r="AE425" s="32" t="str">
        <f>[2]Plan1!$C525</f>
        <v>Confraternização Universal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3"/>
      <c r="BB425" s="1"/>
      <c r="BC425" s="1"/>
      <c r="BD425" s="1"/>
      <c r="BE425" s="1"/>
      <c r="BF425" s="1"/>
      <c r="BG425" s="1"/>
      <c r="BH425" s="1"/>
      <c r="BI425" s="1"/>
      <c r="BJ425" s="1"/>
      <c r="BK425" s="4"/>
      <c r="BL425" s="1"/>
      <c r="BM425" s="1"/>
      <c r="BN425" s="1"/>
      <c r="BO425" s="1"/>
      <c r="BP425" s="1"/>
      <c r="BQ425" s="1"/>
    </row>
    <row r="426" spans="1:69" x14ac:dyDescent="0.15">
      <c r="A426" s="138">
        <f t="shared" si="186"/>
        <v>44077</v>
      </c>
      <c r="B426" s="148">
        <f t="shared" si="175"/>
        <v>1065.05054733</v>
      </c>
      <c r="C426" s="139">
        <f t="shared" si="187"/>
        <v>1000</v>
      </c>
      <c r="D426" s="140">
        <f t="shared" si="188"/>
        <v>5344.63</v>
      </c>
      <c r="E426" s="124">
        <f>IF(K426=1,VLOOKUP(A425,[1]Plan1!$BO$80:$BQ$314,3),E425)</f>
        <v>5357.46</v>
      </c>
      <c r="F426" s="141">
        <f t="shared" si="189"/>
        <v>44061</v>
      </c>
      <c r="G426" s="142">
        <f t="shared" si="176"/>
        <v>2.4005403554596683E-3</v>
      </c>
      <c r="H426" s="141">
        <f t="shared" si="190"/>
        <v>44089</v>
      </c>
      <c r="I426" s="141">
        <f t="shared" si="177"/>
        <v>44089</v>
      </c>
      <c r="J426" s="125">
        <f t="shared" si="191"/>
        <v>20</v>
      </c>
      <c r="K426" s="125">
        <f t="shared" ref="K426:K489" si="197">(J426-(NETWORKDAYS(A426,I426,AD$118:AD$502)-1))</f>
        <v>13</v>
      </c>
      <c r="L426" s="139">
        <f t="shared" si="178"/>
        <v>1.0015596899999999</v>
      </c>
      <c r="M426" s="143">
        <f t="shared" ref="M426:M489" si="198">IF(I426&gt;I425,L425,M425)</f>
        <v>1.00359968</v>
      </c>
      <c r="N426" s="143">
        <f t="shared" si="194"/>
        <v>1.023563049299121</v>
      </c>
      <c r="O426" s="139">
        <f t="shared" si="196"/>
        <v>1.0251594900000001</v>
      </c>
      <c r="P426" s="139">
        <f t="shared" si="179"/>
        <v>1025.15949</v>
      </c>
      <c r="Q426" s="144">
        <f t="shared" si="180"/>
        <v>0</v>
      </c>
      <c r="R426" s="145">
        <f t="shared" si="181"/>
        <v>0</v>
      </c>
      <c r="S426" s="139">
        <f t="shared" si="182"/>
        <v>0</v>
      </c>
      <c r="T426" s="146">
        <f t="shared" si="192"/>
        <v>3.5999999999999997E-2</v>
      </c>
      <c r="U426" s="144">
        <f t="shared" si="195"/>
        <v>272</v>
      </c>
      <c r="V426" s="144">
        <v>252</v>
      </c>
      <c r="W426" s="143">
        <f t="shared" si="183"/>
        <v>1.03891205</v>
      </c>
      <c r="X426" s="139">
        <f t="shared" si="184"/>
        <v>39.891057330000002</v>
      </c>
      <c r="Y426" s="124">
        <f t="shared" si="185"/>
        <v>0</v>
      </c>
      <c r="Z426" s="147" t="s">
        <v>64</v>
      </c>
      <c r="AA426" s="141">
        <f t="shared" si="193"/>
        <v>44392</v>
      </c>
      <c r="AB426" s="4"/>
      <c r="AC426" s="41"/>
      <c r="AD426" s="150">
        <f>[2]Plan1!$A526</f>
        <v>52271</v>
      </c>
      <c r="AE426" s="32" t="str">
        <f>[2]Plan1!$C526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3"/>
      <c r="BB426" s="1"/>
      <c r="BC426" s="1"/>
      <c r="BD426" s="1"/>
      <c r="BE426" s="1"/>
      <c r="BF426" s="1"/>
      <c r="BG426" s="1"/>
      <c r="BH426" s="1"/>
      <c r="BI426" s="1"/>
      <c r="BJ426" s="1"/>
      <c r="BK426" s="4"/>
      <c r="BL426" s="1"/>
      <c r="BM426" s="1"/>
      <c r="BN426" s="1"/>
      <c r="BO426" s="1"/>
      <c r="BP426" s="1"/>
      <c r="BQ426" s="1"/>
    </row>
    <row r="427" spans="1:69" x14ac:dyDescent="0.15">
      <c r="A427" s="138">
        <f t="shared" si="186"/>
        <v>44078</v>
      </c>
      <c r="B427" s="148">
        <f t="shared" si="175"/>
        <v>1065.32773322</v>
      </c>
      <c r="C427" s="139">
        <f t="shared" si="187"/>
        <v>1000</v>
      </c>
      <c r="D427" s="140">
        <f t="shared" si="188"/>
        <v>5344.63</v>
      </c>
      <c r="E427" s="124">
        <f>IF(K427=1,VLOOKUP(A426,[1]Plan1!$BO$80:$BQ$314,3),E426)</f>
        <v>5357.46</v>
      </c>
      <c r="F427" s="141">
        <f t="shared" si="189"/>
        <v>44061</v>
      </c>
      <c r="G427" s="142">
        <f t="shared" si="176"/>
        <v>2.4005403554596683E-3</v>
      </c>
      <c r="H427" s="141">
        <f t="shared" si="190"/>
        <v>44089</v>
      </c>
      <c r="I427" s="141">
        <f t="shared" si="177"/>
        <v>44089</v>
      </c>
      <c r="J427" s="125">
        <f t="shared" si="191"/>
        <v>20</v>
      </c>
      <c r="K427" s="125">
        <f t="shared" si="197"/>
        <v>14</v>
      </c>
      <c r="L427" s="139">
        <f t="shared" si="178"/>
        <v>1.00167977</v>
      </c>
      <c r="M427" s="143">
        <f t="shared" si="198"/>
        <v>1.00359968</v>
      </c>
      <c r="N427" s="143">
        <f t="shared" si="194"/>
        <v>1.023563049299121</v>
      </c>
      <c r="O427" s="139">
        <f t="shared" si="196"/>
        <v>1.0252823900000001</v>
      </c>
      <c r="P427" s="139">
        <f t="shared" si="179"/>
        <v>1025.2823900000001</v>
      </c>
      <c r="Q427" s="144">
        <f t="shared" si="180"/>
        <v>0</v>
      </c>
      <c r="R427" s="145">
        <f t="shared" si="181"/>
        <v>0</v>
      </c>
      <c r="S427" s="139">
        <f t="shared" si="182"/>
        <v>0</v>
      </c>
      <c r="T427" s="146">
        <f t="shared" si="192"/>
        <v>3.5999999999999997E-2</v>
      </c>
      <c r="U427" s="144">
        <f t="shared" si="195"/>
        <v>273</v>
      </c>
      <c r="V427" s="144">
        <v>252</v>
      </c>
      <c r="W427" s="143">
        <f t="shared" si="183"/>
        <v>1.0390578669999999</v>
      </c>
      <c r="X427" s="139">
        <f t="shared" si="184"/>
        <v>40.045343219999999</v>
      </c>
      <c r="Y427" s="124">
        <f t="shared" si="185"/>
        <v>0</v>
      </c>
      <c r="Z427" s="147" t="s">
        <v>64</v>
      </c>
      <c r="AA427" s="141">
        <f t="shared" si="193"/>
        <v>44392</v>
      </c>
      <c r="AB427" s="4"/>
      <c r="AC427" s="41"/>
      <c r="AD427" s="150">
        <f>[2]Plan1!$A527</f>
        <v>52272</v>
      </c>
      <c r="AE427" s="32" t="str">
        <f>[2]Plan1!$C527</f>
        <v>Carnaval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3"/>
      <c r="BB427" s="1"/>
      <c r="BC427" s="1"/>
      <c r="BD427" s="1"/>
      <c r="BE427" s="1"/>
      <c r="BF427" s="1"/>
      <c r="BG427" s="1"/>
      <c r="BH427" s="1"/>
      <c r="BI427" s="1"/>
      <c r="BJ427" s="1"/>
      <c r="BK427" s="4"/>
      <c r="BL427" s="1"/>
      <c r="BM427" s="1"/>
      <c r="BN427" s="1"/>
      <c r="BO427" s="1"/>
      <c r="BP427" s="1"/>
      <c r="BQ427" s="1"/>
    </row>
    <row r="428" spans="1:69" x14ac:dyDescent="0.15">
      <c r="A428" s="138">
        <f t="shared" si="186"/>
        <v>44079</v>
      </c>
      <c r="B428" s="148">
        <f t="shared" si="175"/>
        <v>1065.60499727</v>
      </c>
      <c r="C428" s="139">
        <f t="shared" si="187"/>
        <v>1000</v>
      </c>
      <c r="D428" s="140">
        <f t="shared" si="188"/>
        <v>5344.63</v>
      </c>
      <c r="E428" s="124">
        <f>IF(K428=1,VLOOKUP(A427,[1]Plan1!$BO$80:$BQ$314,3),E427)</f>
        <v>5357.46</v>
      </c>
      <c r="F428" s="141">
        <f t="shared" si="189"/>
        <v>44061</v>
      </c>
      <c r="G428" s="142">
        <f t="shared" si="176"/>
        <v>2.4005403554596683E-3</v>
      </c>
      <c r="H428" s="141">
        <f t="shared" si="190"/>
        <v>44089</v>
      </c>
      <c r="I428" s="141">
        <f t="shared" si="177"/>
        <v>44089</v>
      </c>
      <c r="J428" s="125">
        <f t="shared" si="191"/>
        <v>20</v>
      </c>
      <c r="K428" s="125">
        <f t="shared" si="197"/>
        <v>15</v>
      </c>
      <c r="L428" s="139">
        <f t="shared" si="178"/>
        <v>1.00179986</v>
      </c>
      <c r="M428" s="143">
        <f t="shared" si="198"/>
        <v>1.00359968</v>
      </c>
      <c r="N428" s="143">
        <f t="shared" si="194"/>
        <v>1.023563049299121</v>
      </c>
      <c r="O428" s="139">
        <f t="shared" si="196"/>
        <v>1.02540531</v>
      </c>
      <c r="P428" s="139">
        <f t="shared" si="179"/>
        <v>1025.4053100000001</v>
      </c>
      <c r="Q428" s="144">
        <f t="shared" si="180"/>
        <v>0</v>
      </c>
      <c r="R428" s="145">
        <f t="shared" si="181"/>
        <v>0</v>
      </c>
      <c r="S428" s="139">
        <f t="shared" si="182"/>
        <v>0</v>
      </c>
      <c r="T428" s="146">
        <f t="shared" si="192"/>
        <v>3.5999999999999997E-2</v>
      </c>
      <c r="U428" s="144">
        <f t="shared" si="195"/>
        <v>274</v>
      </c>
      <c r="V428" s="144">
        <v>252</v>
      </c>
      <c r="W428" s="143">
        <f t="shared" si="183"/>
        <v>1.039203705</v>
      </c>
      <c r="X428" s="139">
        <f t="shared" si="184"/>
        <v>40.199687269999998</v>
      </c>
      <c r="Y428" s="124">
        <f t="shared" si="185"/>
        <v>0</v>
      </c>
      <c r="Z428" s="147" t="s">
        <v>64</v>
      </c>
      <c r="AA428" s="141">
        <f t="shared" si="193"/>
        <v>44392</v>
      </c>
      <c r="AB428" s="4"/>
      <c r="AC428" s="41"/>
      <c r="AD428" s="150">
        <f>[2]Plan1!$A528</f>
        <v>52317</v>
      </c>
      <c r="AE428" s="32" t="str">
        <f>[2]Plan1!$C528</f>
        <v>Paixão de Cristo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3"/>
      <c r="BB428" s="1"/>
      <c r="BC428" s="1"/>
      <c r="BD428" s="1"/>
      <c r="BE428" s="1"/>
      <c r="BF428" s="1"/>
      <c r="BG428" s="1"/>
      <c r="BH428" s="1"/>
      <c r="BI428" s="1"/>
      <c r="BJ428" s="1"/>
      <c r="BK428" s="4"/>
      <c r="BL428" s="1"/>
      <c r="BM428" s="1"/>
      <c r="BN428" s="1"/>
      <c r="BO428" s="1"/>
      <c r="BP428" s="1"/>
      <c r="BQ428" s="1"/>
    </row>
    <row r="429" spans="1:69" x14ac:dyDescent="0.15">
      <c r="A429" s="138">
        <f t="shared" si="186"/>
        <v>44080</v>
      </c>
      <c r="B429" s="148">
        <f t="shared" si="175"/>
        <v>1065.60499727</v>
      </c>
      <c r="C429" s="139">
        <f t="shared" si="187"/>
        <v>1000</v>
      </c>
      <c r="D429" s="140">
        <f t="shared" si="188"/>
        <v>5344.63</v>
      </c>
      <c r="E429" s="124">
        <f>IF(K429=1,VLOOKUP(A428,[1]Plan1!$BO$80:$BQ$314,3),E428)</f>
        <v>5357.46</v>
      </c>
      <c r="F429" s="141">
        <f t="shared" si="189"/>
        <v>44061</v>
      </c>
      <c r="G429" s="142">
        <f t="shared" si="176"/>
        <v>2.4005403554596683E-3</v>
      </c>
      <c r="H429" s="141">
        <f t="shared" si="190"/>
        <v>44089</v>
      </c>
      <c r="I429" s="141">
        <f t="shared" si="177"/>
        <v>44089</v>
      </c>
      <c r="J429" s="125">
        <f t="shared" si="191"/>
        <v>20</v>
      </c>
      <c r="K429" s="125">
        <f t="shared" si="197"/>
        <v>15</v>
      </c>
      <c r="L429" s="139">
        <f t="shared" si="178"/>
        <v>1.00179986</v>
      </c>
      <c r="M429" s="143">
        <f t="shared" si="198"/>
        <v>1.00359968</v>
      </c>
      <c r="N429" s="143">
        <f t="shared" si="194"/>
        <v>1.023563049299121</v>
      </c>
      <c r="O429" s="139">
        <f t="shared" si="196"/>
        <v>1.02540531</v>
      </c>
      <c r="P429" s="139">
        <f t="shared" si="179"/>
        <v>1025.4053100000001</v>
      </c>
      <c r="Q429" s="144">
        <f t="shared" si="180"/>
        <v>0</v>
      </c>
      <c r="R429" s="145">
        <f t="shared" si="181"/>
        <v>0</v>
      </c>
      <c r="S429" s="139">
        <f t="shared" si="182"/>
        <v>0</v>
      </c>
      <c r="T429" s="146">
        <f t="shared" si="192"/>
        <v>3.5999999999999997E-2</v>
      </c>
      <c r="U429" s="144">
        <f t="shared" si="195"/>
        <v>274</v>
      </c>
      <c r="V429" s="144">
        <v>252</v>
      </c>
      <c r="W429" s="143">
        <f t="shared" si="183"/>
        <v>1.039203705</v>
      </c>
      <c r="X429" s="139">
        <f t="shared" si="184"/>
        <v>40.199687269999998</v>
      </c>
      <c r="Y429" s="124">
        <f t="shared" si="185"/>
        <v>0</v>
      </c>
      <c r="Z429" s="147" t="s">
        <v>64</v>
      </c>
      <c r="AA429" s="141">
        <f t="shared" si="193"/>
        <v>44392</v>
      </c>
      <c r="AB429" s="4"/>
      <c r="AC429" s="41"/>
      <c r="AD429" s="150">
        <f>[2]Plan1!$A529</f>
        <v>52342</v>
      </c>
      <c r="AE429" s="32" t="str">
        <f>[2]Plan1!$C529</f>
        <v>Tiradentes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3"/>
      <c r="BB429" s="1"/>
      <c r="BC429" s="1"/>
      <c r="BD429" s="1"/>
      <c r="BE429" s="1"/>
      <c r="BF429" s="1"/>
      <c r="BG429" s="1"/>
      <c r="BH429" s="1"/>
      <c r="BI429" s="1"/>
      <c r="BJ429" s="1"/>
      <c r="BK429" s="4"/>
      <c r="BL429" s="1"/>
      <c r="BM429" s="1"/>
      <c r="BN429" s="1"/>
      <c r="BO429" s="1"/>
      <c r="BP429" s="1"/>
      <c r="BQ429" s="1"/>
    </row>
    <row r="430" spans="1:69" x14ac:dyDescent="0.15">
      <c r="A430" s="138">
        <f t="shared" si="186"/>
        <v>44081</v>
      </c>
      <c r="B430" s="148">
        <f t="shared" si="175"/>
        <v>1065.60499727</v>
      </c>
      <c r="C430" s="139">
        <f t="shared" si="187"/>
        <v>1000</v>
      </c>
      <c r="D430" s="140">
        <f t="shared" si="188"/>
        <v>5344.63</v>
      </c>
      <c r="E430" s="124">
        <f>IF(K430=1,VLOOKUP(A429,[1]Plan1!$BO$80:$BQ$314,3),E429)</f>
        <v>5357.46</v>
      </c>
      <c r="F430" s="141">
        <f t="shared" si="189"/>
        <v>44061</v>
      </c>
      <c r="G430" s="142">
        <f t="shared" si="176"/>
        <v>2.4005403554596683E-3</v>
      </c>
      <c r="H430" s="141">
        <f t="shared" si="190"/>
        <v>44089</v>
      </c>
      <c r="I430" s="141">
        <f t="shared" si="177"/>
        <v>44089</v>
      </c>
      <c r="J430" s="125">
        <f t="shared" si="191"/>
        <v>20</v>
      </c>
      <c r="K430" s="125">
        <f t="shared" si="197"/>
        <v>15</v>
      </c>
      <c r="L430" s="139">
        <f t="shared" si="178"/>
        <v>1.00179986</v>
      </c>
      <c r="M430" s="143">
        <f t="shared" si="198"/>
        <v>1.00359968</v>
      </c>
      <c r="N430" s="143">
        <f t="shared" si="194"/>
        <v>1.023563049299121</v>
      </c>
      <c r="O430" s="139">
        <f t="shared" si="196"/>
        <v>1.02540531</v>
      </c>
      <c r="P430" s="139">
        <f t="shared" si="179"/>
        <v>1025.4053100000001</v>
      </c>
      <c r="Q430" s="144">
        <f t="shared" si="180"/>
        <v>0</v>
      </c>
      <c r="R430" s="145">
        <f t="shared" si="181"/>
        <v>0</v>
      </c>
      <c r="S430" s="139">
        <f t="shared" si="182"/>
        <v>0</v>
      </c>
      <c r="T430" s="146">
        <f t="shared" si="192"/>
        <v>3.5999999999999997E-2</v>
      </c>
      <c r="U430" s="144">
        <f t="shared" si="195"/>
        <v>274</v>
      </c>
      <c r="V430" s="144">
        <v>252</v>
      </c>
      <c r="W430" s="143">
        <f t="shared" si="183"/>
        <v>1.039203705</v>
      </c>
      <c r="X430" s="139">
        <f t="shared" si="184"/>
        <v>40.199687269999998</v>
      </c>
      <c r="Y430" s="124">
        <f t="shared" si="185"/>
        <v>0</v>
      </c>
      <c r="Z430" s="147" t="s">
        <v>64</v>
      </c>
      <c r="AA430" s="141">
        <f t="shared" si="193"/>
        <v>44392</v>
      </c>
      <c r="AB430" s="4"/>
      <c r="AC430" s="41"/>
      <c r="AD430" s="150">
        <f>[2]Plan1!$A530</f>
        <v>52352</v>
      </c>
      <c r="AE430" s="32" t="str">
        <f>[2]Plan1!$C530</f>
        <v>Dia do Trabalho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3"/>
      <c r="BB430" s="1"/>
      <c r="BC430" s="1"/>
      <c r="BD430" s="1"/>
      <c r="BE430" s="1"/>
      <c r="BF430" s="1"/>
      <c r="BG430" s="1"/>
      <c r="BH430" s="1"/>
      <c r="BI430" s="1"/>
      <c r="BJ430" s="1"/>
      <c r="BK430" s="4"/>
      <c r="BL430" s="1"/>
      <c r="BM430" s="1"/>
      <c r="BN430" s="1"/>
      <c r="BO430" s="1"/>
      <c r="BP430" s="1"/>
      <c r="BQ430" s="1"/>
    </row>
    <row r="431" spans="1:69" x14ac:dyDescent="0.15">
      <c r="A431" s="138">
        <f t="shared" si="186"/>
        <v>44082</v>
      </c>
      <c r="B431" s="148">
        <f t="shared" si="175"/>
        <v>1065.60499727</v>
      </c>
      <c r="C431" s="139">
        <f t="shared" si="187"/>
        <v>1000</v>
      </c>
      <c r="D431" s="140">
        <f t="shared" si="188"/>
        <v>5344.63</v>
      </c>
      <c r="E431" s="124">
        <f>IF(K431=1,VLOOKUP(A430,[1]Plan1!$BO$80:$BQ$314,3),E430)</f>
        <v>5357.46</v>
      </c>
      <c r="F431" s="141">
        <f t="shared" si="189"/>
        <v>44061</v>
      </c>
      <c r="G431" s="142">
        <f t="shared" si="176"/>
        <v>2.4005403554596683E-3</v>
      </c>
      <c r="H431" s="141">
        <f t="shared" si="190"/>
        <v>44089</v>
      </c>
      <c r="I431" s="141">
        <f t="shared" si="177"/>
        <v>44089</v>
      </c>
      <c r="J431" s="125">
        <f t="shared" si="191"/>
        <v>20</v>
      </c>
      <c r="K431" s="125">
        <f t="shared" si="197"/>
        <v>15</v>
      </c>
      <c r="L431" s="139">
        <f t="shared" si="178"/>
        <v>1.00179986</v>
      </c>
      <c r="M431" s="143">
        <f t="shared" si="198"/>
        <v>1.00359968</v>
      </c>
      <c r="N431" s="143">
        <f t="shared" si="194"/>
        <v>1.023563049299121</v>
      </c>
      <c r="O431" s="139">
        <f t="shared" si="196"/>
        <v>1.02540531</v>
      </c>
      <c r="P431" s="139">
        <f t="shared" si="179"/>
        <v>1025.4053100000001</v>
      </c>
      <c r="Q431" s="144">
        <f t="shared" si="180"/>
        <v>0</v>
      </c>
      <c r="R431" s="145">
        <f t="shared" si="181"/>
        <v>0</v>
      </c>
      <c r="S431" s="139">
        <f t="shared" si="182"/>
        <v>0</v>
      </c>
      <c r="T431" s="146">
        <f t="shared" si="192"/>
        <v>3.5999999999999997E-2</v>
      </c>
      <c r="U431" s="144">
        <f t="shared" si="195"/>
        <v>274</v>
      </c>
      <c r="V431" s="144">
        <v>252</v>
      </c>
      <c r="W431" s="143">
        <f t="shared" si="183"/>
        <v>1.039203705</v>
      </c>
      <c r="X431" s="139">
        <f t="shared" si="184"/>
        <v>40.199687269999998</v>
      </c>
      <c r="Y431" s="124">
        <f t="shared" si="185"/>
        <v>0</v>
      </c>
      <c r="Z431" s="147" t="s">
        <v>64</v>
      </c>
      <c r="AA431" s="141">
        <f t="shared" si="193"/>
        <v>44392</v>
      </c>
      <c r="AB431" s="4"/>
      <c r="AC431" s="41"/>
      <c r="AD431" s="150">
        <f>[2]Plan1!$A531</f>
        <v>52379</v>
      </c>
      <c r="AE431" s="32" t="str">
        <f>[2]Plan1!$C531</f>
        <v>Corpus Christi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3"/>
      <c r="BB431" s="1"/>
      <c r="BC431" s="1"/>
      <c r="BD431" s="1"/>
      <c r="BE431" s="1"/>
      <c r="BF431" s="1"/>
      <c r="BG431" s="1"/>
      <c r="BH431" s="1"/>
      <c r="BI431" s="1"/>
      <c r="BJ431" s="1"/>
      <c r="BK431" s="4"/>
      <c r="BL431" s="1"/>
      <c r="BM431" s="1"/>
      <c r="BN431" s="1"/>
      <c r="BO431" s="1"/>
      <c r="BP431" s="1"/>
      <c r="BQ431" s="1"/>
    </row>
    <row r="432" spans="1:69" x14ac:dyDescent="0.15">
      <c r="A432" s="138">
        <f t="shared" si="186"/>
        <v>44083</v>
      </c>
      <c r="B432" s="148">
        <f t="shared" si="175"/>
        <v>1065.88233848</v>
      </c>
      <c r="C432" s="139">
        <f t="shared" si="187"/>
        <v>1000</v>
      </c>
      <c r="D432" s="140">
        <f t="shared" si="188"/>
        <v>5344.63</v>
      </c>
      <c r="E432" s="124">
        <f>IF(K432=1,VLOOKUP(A431,[1]Plan1!$BO$80:$BQ$314,3),E431)</f>
        <v>5357.46</v>
      </c>
      <c r="F432" s="141">
        <f t="shared" si="189"/>
        <v>44061</v>
      </c>
      <c r="G432" s="142">
        <f t="shared" si="176"/>
        <v>2.4005403554596683E-3</v>
      </c>
      <c r="H432" s="141">
        <f t="shared" si="190"/>
        <v>44089</v>
      </c>
      <c r="I432" s="141">
        <f t="shared" si="177"/>
        <v>44089</v>
      </c>
      <c r="J432" s="125">
        <f t="shared" si="191"/>
        <v>20</v>
      </c>
      <c r="K432" s="125">
        <f t="shared" si="197"/>
        <v>16</v>
      </c>
      <c r="L432" s="139">
        <f t="shared" si="178"/>
        <v>1.0019199700000001</v>
      </c>
      <c r="M432" s="143">
        <f t="shared" si="198"/>
        <v>1.00359968</v>
      </c>
      <c r="N432" s="143">
        <f t="shared" si="194"/>
        <v>1.023563049299121</v>
      </c>
      <c r="O432" s="139">
        <f t="shared" si="196"/>
        <v>1.02552825</v>
      </c>
      <c r="P432" s="139">
        <f t="shared" si="179"/>
        <v>1025.5282500000001</v>
      </c>
      <c r="Q432" s="144">
        <f t="shared" si="180"/>
        <v>0</v>
      </c>
      <c r="R432" s="145">
        <f t="shared" si="181"/>
        <v>0</v>
      </c>
      <c r="S432" s="139">
        <f t="shared" si="182"/>
        <v>0</v>
      </c>
      <c r="T432" s="146">
        <f t="shared" si="192"/>
        <v>3.5999999999999997E-2</v>
      </c>
      <c r="U432" s="144">
        <f t="shared" si="195"/>
        <v>275</v>
      </c>
      <c r="V432" s="144">
        <v>252</v>
      </c>
      <c r="W432" s="143">
        <f t="shared" si="183"/>
        <v>1.039349563</v>
      </c>
      <c r="X432" s="139">
        <f t="shared" si="184"/>
        <v>40.354088480000001</v>
      </c>
      <c r="Y432" s="124">
        <f t="shared" si="185"/>
        <v>0</v>
      </c>
      <c r="Z432" s="147" t="s">
        <v>64</v>
      </c>
      <c r="AA432" s="141">
        <f t="shared" si="193"/>
        <v>44392</v>
      </c>
      <c r="AB432" s="4"/>
      <c r="AC432" s="41"/>
      <c r="AD432" s="150">
        <f>[2]Plan1!$A532</f>
        <v>52481</v>
      </c>
      <c r="AE432" s="32" t="str">
        <f>[2]Plan1!$C532</f>
        <v>Independência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3"/>
      <c r="BB432" s="1"/>
      <c r="BC432" s="1"/>
      <c r="BD432" s="1"/>
      <c r="BE432" s="1"/>
      <c r="BF432" s="1"/>
      <c r="BG432" s="1"/>
      <c r="BH432" s="1"/>
      <c r="BI432" s="1"/>
      <c r="BJ432" s="1"/>
      <c r="BK432" s="4"/>
      <c r="BL432" s="1"/>
      <c r="BM432" s="1"/>
      <c r="BN432" s="1"/>
      <c r="BO432" s="1"/>
      <c r="BP432" s="1"/>
      <c r="BQ432" s="1"/>
    </row>
    <row r="433" spans="1:69" x14ac:dyDescent="0.15">
      <c r="A433" s="138">
        <f t="shared" si="186"/>
        <v>44084</v>
      </c>
      <c r="B433" s="148">
        <f t="shared" si="175"/>
        <v>1066.15975787</v>
      </c>
      <c r="C433" s="139">
        <f t="shared" si="187"/>
        <v>1000</v>
      </c>
      <c r="D433" s="140">
        <f t="shared" si="188"/>
        <v>5344.63</v>
      </c>
      <c r="E433" s="124">
        <f>IF(K433=1,VLOOKUP(A432,[1]Plan1!$BO$80:$BQ$314,3),E432)</f>
        <v>5357.46</v>
      </c>
      <c r="F433" s="141">
        <f t="shared" si="189"/>
        <v>44061</v>
      </c>
      <c r="G433" s="142">
        <f t="shared" si="176"/>
        <v>2.4005403554596683E-3</v>
      </c>
      <c r="H433" s="141">
        <f t="shared" si="190"/>
        <v>44089</v>
      </c>
      <c r="I433" s="141">
        <f t="shared" si="177"/>
        <v>44089</v>
      </c>
      <c r="J433" s="125">
        <f t="shared" si="191"/>
        <v>20</v>
      </c>
      <c r="K433" s="125">
        <f t="shared" si="197"/>
        <v>17</v>
      </c>
      <c r="L433" s="139">
        <f t="shared" si="178"/>
        <v>1.0020400899999999</v>
      </c>
      <c r="M433" s="143">
        <f t="shared" si="198"/>
        <v>1.00359968</v>
      </c>
      <c r="N433" s="143">
        <f t="shared" si="194"/>
        <v>1.023563049299121</v>
      </c>
      <c r="O433" s="139">
        <f t="shared" si="196"/>
        <v>1.0256512099999999</v>
      </c>
      <c r="P433" s="139">
        <f t="shared" si="179"/>
        <v>1025.65121</v>
      </c>
      <c r="Q433" s="144">
        <f t="shared" si="180"/>
        <v>0</v>
      </c>
      <c r="R433" s="145">
        <f t="shared" si="181"/>
        <v>0</v>
      </c>
      <c r="S433" s="139">
        <f t="shared" si="182"/>
        <v>0</v>
      </c>
      <c r="T433" s="146">
        <f t="shared" si="192"/>
        <v>3.5999999999999997E-2</v>
      </c>
      <c r="U433" s="144">
        <f t="shared" si="195"/>
        <v>276</v>
      </c>
      <c r="V433" s="144">
        <v>252</v>
      </c>
      <c r="W433" s="143">
        <f t="shared" si="183"/>
        <v>1.039495442</v>
      </c>
      <c r="X433" s="139">
        <f t="shared" si="184"/>
        <v>40.508547870000001</v>
      </c>
      <c r="Y433" s="124">
        <f t="shared" si="185"/>
        <v>0</v>
      </c>
      <c r="Z433" s="147" t="s">
        <v>64</v>
      </c>
      <c r="AA433" s="141">
        <f t="shared" si="193"/>
        <v>44392</v>
      </c>
      <c r="AB433" s="4"/>
      <c r="AC433" s="41"/>
      <c r="AD433" s="150">
        <f>[2]Plan1!$A533</f>
        <v>52516</v>
      </c>
      <c r="AE433" s="32" t="str">
        <f>[2]Plan1!$C533</f>
        <v>Nossa Sr.a Aparecida - Padroeira do Brasil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3"/>
      <c r="BB433" s="1"/>
      <c r="BC433" s="1"/>
      <c r="BD433" s="1"/>
      <c r="BE433" s="1"/>
      <c r="BF433" s="1"/>
      <c r="BG433" s="1"/>
      <c r="BH433" s="1"/>
      <c r="BI433" s="1"/>
      <c r="BJ433" s="1"/>
      <c r="BK433" s="4"/>
      <c r="BL433" s="1"/>
      <c r="BM433" s="1"/>
      <c r="BN433" s="1"/>
      <c r="BO433" s="1"/>
      <c r="BP433" s="1"/>
      <c r="BQ433" s="1"/>
    </row>
    <row r="434" spans="1:69" x14ac:dyDescent="0.15">
      <c r="A434" s="138">
        <f t="shared" si="186"/>
        <v>44085</v>
      </c>
      <c r="B434" s="148">
        <f t="shared" si="175"/>
        <v>1066.4372336599999</v>
      </c>
      <c r="C434" s="139">
        <f t="shared" si="187"/>
        <v>1000</v>
      </c>
      <c r="D434" s="140">
        <f t="shared" si="188"/>
        <v>5344.63</v>
      </c>
      <c r="E434" s="124">
        <f>IF(K434=1,VLOOKUP(A433,[1]Plan1!$BO$80:$BQ$314,3),E433)</f>
        <v>5357.46</v>
      </c>
      <c r="F434" s="141">
        <f t="shared" si="189"/>
        <v>44061</v>
      </c>
      <c r="G434" s="142">
        <f t="shared" si="176"/>
        <v>2.4005403554596683E-3</v>
      </c>
      <c r="H434" s="141">
        <f t="shared" si="190"/>
        <v>44089</v>
      </c>
      <c r="I434" s="141">
        <f t="shared" si="177"/>
        <v>44089</v>
      </c>
      <c r="J434" s="125">
        <f t="shared" si="191"/>
        <v>20</v>
      </c>
      <c r="K434" s="125">
        <f t="shared" si="197"/>
        <v>18</v>
      </c>
      <c r="L434" s="139">
        <f t="shared" si="178"/>
        <v>1.0021602199999999</v>
      </c>
      <c r="M434" s="143">
        <f t="shared" si="198"/>
        <v>1.00359968</v>
      </c>
      <c r="N434" s="143">
        <f t="shared" si="194"/>
        <v>1.023563049299121</v>
      </c>
      <c r="O434" s="139">
        <f t="shared" si="196"/>
        <v>1.02577417</v>
      </c>
      <c r="P434" s="139">
        <f t="shared" si="179"/>
        <v>1025.7741699999999</v>
      </c>
      <c r="Q434" s="144">
        <f t="shared" si="180"/>
        <v>0</v>
      </c>
      <c r="R434" s="145">
        <f t="shared" si="181"/>
        <v>0</v>
      </c>
      <c r="S434" s="139">
        <f t="shared" si="182"/>
        <v>0</v>
      </c>
      <c r="T434" s="146">
        <f t="shared" si="192"/>
        <v>3.5999999999999997E-2</v>
      </c>
      <c r="U434" s="144">
        <f t="shared" si="195"/>
        <v>277</v>
      </c>
      <c r="V434" s="144">
        <v>252</v>
      </c>
      <c r="W434" s="143">
        <f t="shared" si="183"/>
        <v>1.0396413410000001</v>
      </c>
      <c r="X434" s="139">
        <f t="shared" si="184"/>
        <v>40.663063659999999</v>
      </c>
      <c r="Y434" s="124">
        <f t="shared" si="185"/>
        <v>0</v>
      </c>
      <c r="Z434" s="147" t="s">
        <v>64</v>
      </c>
      <c r="AA434" s="141">
        <f t="shared" si="193"/>
        <v>44392</v>
      </c>
      <c r="AB434" s="4"/>
      <c r="AC434" s="41"/>
      <c r="AD434" s="150">
        <f>[2]Plan1!$A534</f>
        <v>52537</v>
      </c>
      <c r="AE434" s="32" t="str">
        <f>[2]Plan1!$C534</f>
        <v>Finados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3"/>
      <c r="BB434" s="1"/>
      <c r="BC434" s="1"/>
      <c r="BD434" s="1"/>
      <c r="BE434" s="1"/>
      <c r="BF434" s="1"/>
      <c r="BG434" s="1"/>
      <c r="BH434" s="1"/>
      <c r="BI434" s="1"/>
      <c r="BJ434" s="1"/>
      <c r="BK434" s="4"/>
      <c r="BL434" s="1"/>
      <c r="BM434" s="1"/>
      <c r="BN434" s="1"/>
      <c r="BO434" s="1"/>
      <c r="BP434" s="1"/>
      <c r="BQ434" s="1"/>
    </row>
    <row r="435" spans="1:69" x14ac:dyDescent="0.15">
      <c r="A435" s="138">
        <f t="shared" si="186"/>
        <v>44086</v>
      </c>
      <c r="B435" s="148">
        <f t="shared" si="175"/>
        <v>1066.7147866400001</v>
      </c>
      <c r="C435" s="139">
        <f t="shared" si="187"/>
        <v>1000</v>
      </c>
      <c r="D435" s="140">
        <f t="shared" si="188"/>
        <v>5344.63</v>
      </c>
      <c r="E435" s="124">
        <f>IF(K435=1,VLOOKUP(A434,[1]Plan1!$BO$80:$BQ$314,3),E434)</f>
        <v>5357.46</v>
      </c>
      <c r="F435" s="141">
        <f t="shared" si="189"/>
        <v>44061</v>
      </c>
      <c r="G435" s="142">
        <f t="shared" si="176"/>
        <v>2.4005403554596683E-3</v>
      </c>
      <c r="H435" s="141">
        <f t="shared" si="190"/>
        <v>44089</v>
      </c>
      <c r="I435" s="141">
        <f t="shared" si="177"/>
        <v>44089</v>
      </c>
      <c r="J435" s="125">
        <f t="shared" si="191"/>
        <v>20</v>
      </c>
      <c r="K435" s="125">
        <f t="shared" si="197"/>
        <v>19</v>
      </c>
      <c r="L435" s="139">
        <f t="shared" si="178"/>
        <v>1.00228037</v>
      </c>
      <c r="M435" s="143">
        <f t="shared" si="198"/>
        <v>1.00359968</v>
      </c>
      <c r="N435" s="143">
        <f t="shared" si="194"/>
        <v>1.023563049299121</v>
      </c>
      <c r="O435" s="139">
        <f t="shared" si="196"/>
        <v>1.02589715</v>
      </c>
      <c r="P435" s="139">
        <f t="shared" si="179"/>
        <v>1025.89715</v>
      </c>
      <c r="Q435" s="144">
        <f t="shared" si="180"/>
        <v>0</v>
      </c>
      <c r="R435" s="145">
        <f t="shared" si="181"/>
        <v>0</v>
      </c>
      <c r="S435" s="139">
        <f t="shared" si="182"/>
        <v>0</v>
      </c>
      <c r="T435" s="146">
        <f t="shared" si="192"/>
        <v>3.5999999999999997E-2</v>
      </c>
      <c r="U435" s="144">
        <f t="shared" si="195"/>
        <v>278</v>
      </c>
      <c r="V435" s="144">
        <v>252</v>
      </c>
      <c r="W435" s="143">
        <f t="shared" si="183"/>
        <v>1.03978726</v>
      </c>
      <c r="X435" s="139">
        <f t="shared" si="184"/>
        <v>40.817636640000003</v>
      </c>
      <c r="Y435" s="124">
        <f t="shared" si="185"/>
        <v>0</v>
      </c>
      <c r="Z435" s="147" t="s">
        <v>64</v>
      </c>
      <c r="AA435" s="141">
        <f t="shared" si="193"/>
        <v>44392</v>
      </c>
      <c r="AB435" s="4"/>
      <c r="AC435" s="41"/>
      <c r="AD435" s="150">
        <f>[2]Plan1!$A535</f>
        <v>52550</v>
      </c>
      <c r="AE435" s="32" t="str">
        <f>[2]Plan1!$C535</f>
        <v>Proclamação da República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3"/>
      <c r="BB435" s="1"/>
      <c r="BC435" s="1"/>
      <c r="BD435" s="1"/>
      <c r="BE435" s="1"/>
      <c r="BF435" s="1"/>
      <c r="BG435" s="1"/>
      <c r="BH435" s="1"/>
      <c r="BI435" s="1"/>
      <c r="BJ435" s="1"/>
      <c r="BK435" s="4"/>
      <c r="BL435" s="1"/>
      <c r="BM435" s="1"/>
      <c r="BN435" s="1"/>
      <c r="BO435" s="1"/>
      <c r="BP435" s="1"/>
      <c r="BQ435" s="1"/>
    </row>
    <row r="436" spans="1:69" x14ac:dyDescent="0.15">
      <c r="A436" s="138">
        <f t="shared" si="186"/>
        <v>44087</v>
      </c>
      <c r="B436" s="148">
        <f t="shared" si="175"/>
        <v>1066.7147866400001</v>
      </c>
      <c r="C436" s="139">
        <f t="shared" si="187"/>
        <v>1000</v>
      </c>
      <c r="D436" s="140">
        <f t="shared" si="188"/>
        <v>5344.63</v>
      </c>
      <c r="E436" s="124">
        <f>IF(K436=1,VLOOKUP(A435,[1]Plan1!$BO$80:$BQ$314,3),E435)</f>
        <v>5357.46</v>
      </c>
      <c r="F436" s="141">
        <f t="shared" si="189"/>
        <v>44061</v>
      </c>
      <c r="G436" s="142">
        <f t="shared" si="176"/>
        <v>2.4005403554596683E-3</v>
      </c>
      <c r="H436" s="141">
        <f t="shared" si="190"/>
        <v>44089</v>
      </c>
      <c r="I436" s="141">
        <f t="shared" si="177"/>
        <v>44089</v>
      </c>
      <c r="J436" s="125">
        <f t="shared" si="191"/>
        <v>20</v>
      </c>
      <c r="K436" s="125">
        <f t="shared" si="197"/>
        <v>19</v>
      </c>
      <c r="L436" s="139">
        <f t="shared" si="178"/>
        <v>1.00228037</v>
      </c>
      <c r="M436" s="143">
        <f t="shared" si="198"/>
        <v>1.00359968</v>
      </c>
      <c r="N436" s="143">
        <f t="shared" si="194"/>
        <v>1.023563049299121</v>
      </c>
      <c r="O436" s="139">
        <f t="shared" si="196"/>
        <v>1.02589715</v>
      </c>
      <c r="P436" s="139">
        <f t="shared" si="179"/>
        <v>1025.89715</v>
      </c>
      <c r="Q436" s="144">
        <f t="shared" si="180"/>
        <v>0</v>
      </c>
      <c r="R436" s="145">
        <f t="shared" si="181"/>
        <v>0</v>
      </c>
      <c r="S436" s="139">
        <f t="shared" si="182"/>
        <v>0</v>
      </c>
      <c r="T436" s="146">
        <f t="shared" si="192"/>
        <v>3.5999999999999997E-2</v>
      </c>
      <c r="U436" s="144">
        <f t="shared" si="195"/>
        <v>278</v>
      </c>
      <c r="V436" s="144">
        <v>252</v>
      </c>
      <c r="W436" s="143">
        <f t="shared" si="183"/>
        <v>1.03978726</v>
      </c>
      <c r="X436" s="139">
        <f t="shared" si="184"/>
        <v>40.817636640000003</v>
      </c>
      <c r="Y436" s="124">
        <f t="shared" si="185"/>
        <v>0</v>
      </c>
      <c r="Z436" s="147" t="s">
        <v>64</v>
      </c>
      <c r="AA436" s="141">
        <f t="shared" si="193"/>
        <v>44392</v>
      </c>
      <c r="AB436" s="4"/>
      <c r="AC436" s="41"/>
      <c r="AD436" s="150">
        <f>[2]Plan1!$A536</f>
        <v>52555</v>
      </c>
      <c r="AE436" s="32" t="str">
        <f>[2]Plan1!$C536</f>
        <v>Dia Nacional de Zumbi e da Consciência Negra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3"/>
      <c r="BB436" s="1"/>
      <c r="BC436" s="1"/>
      <c r="BD436" s="1"/>
      <c r="BE436" s="1"/>
      <c r="BF436" s="1"/>
      <c r="BG436" s="1"/>
      <c r="BH436" s="1"/>
      <c r="BI436" s="1"/>
      <c r="BJ436" s="1"/>
      <c r="BK436" s="4"/>
      <c r="BL436" s="1"/>
      <c r="BM436" s="1"/>
      <c r="BN436" s="1"/>
      <c r="BO436" s="1"/>
      <c r="BP436" s="1"/>
      <c r="BQ436" s="1"/>
    </row>
    <row r="437" spans="1:69" x14ac:dyDescent="0.15">
      <c r="A437" s="138">
        <f t="shared" si="186"/>
        <v>44088</v>
      </c>
      <c r="B437" s="148">
        <f t="shared" si="175"/>
        <v>1066.7147866400001</v>
      </c>
      <c r="C437" s="139">
        <f t="shared" si="187"/>
        <v>1000</v>
      </c>
      <c r="D437" s="140">
        <f t="shared" si="188"/>
        <v>5344.63</v>
      </c>
      <c r="E437" s="124">
        <f>IF(K437=1,VLOOKUP(A436,[1]Plan1!$BO$80:$BQ$314,3),E436)</f>
        <v>5357.46</v>
      </c>
      <c r="F437" s="141">
        <f t="shared" si="189"/>
        <v>44061</v>
      </c>
      <c r="G437" s="142">
        <f t="shared" si="176"/>
        <v>2.4005403554596683E-3</v>
      </c>
      <c r="H437" s="141">
        <f t="shared" si="190"/>
        <v>44089</v>
      </c>
      <c r="I437" s="141">
        <f t="shared" si="177"/>
        <v>44089</v>
      </c>
      <c r="J437" s="125">
        <f t="shared" si="191"/>
        <v>20</v>
      </c>
      <c r="K437" s="125">
        <f t="shared" si="197"/>
        <v>19</v>
      </c>
      <c r="L437" s="139">
        <f t="shared" si="178"/>
        <v>1.00228037</v>
      </c>
      <c r="M437" s="143">
        <f t="shared" si="198"/>
        <v>1.00359968</v>
      </c>
      <c r="N437" s="143">
        <f t="shared" si="194"/>
        <v>1.023563049299121</v>
      </c>
      <c r="O437" s="139">
        <f t="shared" si="196"/>
        <v>1.02589715</v>
      </c>
      <c r="P437" s="139">
        <f t="shared" si="179"/>
        <v>1025.89715</v>
      </c>
      <c r="Q437" s="144">
        <f t="shared" si="180"/>
        <v>0</v>
      </c>
      <c r="R437" s="145">
        <f t="shared" si="181"/>
        <v>0</v>
      </c>
      <c r="S437" s="139">
        <f t="shared" si="182"/>
        <v>0</v>
      </c>
      <c r="T437" s="146">
        <f t="shared" si="192"/>
        <v>3.5999999999999997E-2</v>
      </c>
      <c r="U437" s="144">
        <f t="shared" si="195"/>
        <v>278</v>
      </c>
      <c r="V437" s="144">
        <v>252</v>
      </c>
      <c r="W437" s="143">
        <f t="shared" si="183"/>
        <v>1.03978726</v>
      </c>
      <c r="X437" s="139">
        <f t="shared" si="184"/>
        <v>40.817636640000003</v>
      </c>
      <c r="Y437" s="124">
        <f t="shared" si="185"/>
        <v>0</v>
      </c>
      <c r="Z437" s="147" t="s">
        <v>64</v>
      </c>
      <c r="AA437" s="141">
        <f t="shared" si="193"/>
        <v>44392</v>
      </c>
      <c r="AB437" s="4"/>
      <c r="AC437" s="41"/>
      <c r="AD437" s="150">
        <f>[2]Plan1!$A537</f>
        <v>52590</v>
      </c>
      <c r="AE437" s="32" t="str">
        <f>[2]Plan1!$C537</f>
        <v>Natal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3"/>
      <c r="BB437" s="1"/>
      <c r="BC437" s="1"/>
      <c r="BD437" s="1"/>
      <c r="BE437" s="1"/>
      <c r="BF437" s="1"/>
      <c r="BG437" s="1"/>
      <c r="BH437" s="1"/>
      <c r="BI437" s="1"/>
      <c r="BJ437" s="1"/>
      <c r="BK437" s="4"/>
      <c r="BL437" s="1"/>
      <c r="BM437" s="1"/>
      <c r="BN437" s="1"/>
      <c r="BO437" s="1"/>
      <c r="BP437" s="1"/>
      <c r="BQ437" s="1"/>
    </row>
    <row r="438" spans="1:69" x14ac:dyDescent="0.15">
      <c r="A438" s="138">
        <f t="shared" si="186"/>
        <v>44089</v>
      </c>
      <c r="B438" s="148">
        <f t="shared" si="175"/>
        <v>1066.99241785</v>
      </c>
      <c r="C438" s="139">
        <f t="shared" si="187"/>
        <v>1000</v>
      </c>
      <c r="D438" s="140">
        <f t="shared" si="188"/>
        <v>5344.63</v>
      </c>
      <c r="E438" s="124">
        <f>IF(K438=1,VLOOKUP(A437,[1]Plan1!$BO$80:$BQ$314,3),E437)</f>
        <v>5357.46</v>
      </c>
      <c r="F438" s="141">
        <f t="shared" si="189"/>
        <v>44061</v>
      </c>
      <c r="G438" s="142">
        <f t="shared" si="176"/>
        <v>2.4005403554596683E-3</v>
      </c>
      <c r="H438" s="141">
        <f t="shared" si="190"/>
        <v>44119</v>
      </c>
      <c r="I438" s="141">
        <f t="shared" si="177"/>
        <v>44089</v>
      </c>
      <c r="J438" s="125">
        <f t="shared" si="191"/>
        <v>20</v>
      </c>
      <c r="K438" s="125">
        <f t="shared" si="197"/>
        <v>20</v>
      </c>
      <c r="L438" s="139">
        <f t="shared" si="178"/>
        <v>1.00240054</v>
      </c>
      <c r="M438" s="143">
        <f t="shared" si="198"/>
        <v>1.00359968</v>
      </c>
      <c r="N438" s="143">
        <f t="shared" si="194"/>
        <v>1.023563049299121</v>
      </c>
      <c r="O438" s="139">
        <f t="shared" si="196"/>
        <v>1.0260201499999999</v>
      </c>
      <c r="P438" s="139">
        <f t="shared" si="179"/>
        <v>1026.0201500000001</v>
      </c>
      <c r="Q438" s="144">
        <f t="shared" si="180"/>
        <v>0</v>
      </c>
      <c r="R438" s="145">
        <f t="shared" si="181"/>
        <v>0</v>
      </c>
      <c r="S438" s="139">
        <f t="shared" si="182"/>
        <v>0</v>
      </c>
      <c r="T438" s="146">
        <f t="shared" si="192"/>
        <v>3.5999999999999997E-2</v>
      </c>
      <c r="U438" s="144">
        <f t="shared" si="195"/>
        <v>279</v>
      </c>
      <c r="V438" s="144">
        <v>252</v>
      </c>
      <c r="W438" s="143">
        <f t="shared" si="183"/>
        <v>1.0399331999999999</v>
      </c>
      <c r="X438" s="139">
        <f t="shared" si="184"/>
        <v>40.972267850000001</v>
      </c>
      <c r="Y438" s="124">
        <f t="shared" si="185"/>
        <v>0</v>
      </c>
      <c r="Z438" s="147" t="s">
        <v>64</v>
      </c>
      <c r="AA438" s="141">
        <f t="shared" si="193"/>
        <v>44392</v>
      </c>
      <c r="AB438" s="4"/>
      <c r="AC438" s="41"/>
      <c r="AD438" s="150">
        <f>[2]Plan1!$A538</f>
        <v>52597</v>
      </c>
      <c r="AE438" s="32" t="str">
        <f>[2]Plan1!$C538</f>
        <v>Confraternização Universal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3"/>
      <c r="BB438" s="1"/>
      <c r="BC438" s="1"/>
      <c r="BD438" s="1"/>
      <c r="BE438" s="1"/>
      <c r="BF438" s="1"/>
      <c r="BG438" s="1"/>
      <c r="BH438" s="1"/>
      <c r="BI438" s="1"/>
      <c r="BJ438" s="1"/>
      <c r="BK438" s="4"/>
      <c r="BL438" s="1"/>
      <c r="BM438" s="1"/>
      <c r="BN438" s="1"/>
      <c r="BO438" s="1"/>
      <c r="BP438" s="1"/>
      <c r="BQ438" s="1"/>
    </row>
    <row r="439" spans="1:69" x14ac:dyDescent="0.15">
      <c r="A439" s="138">
        <f t="shared" si="186"/>
        <v>44090</v>
      </c>
      <c r="B439" s="148">
        <f t="shared" si="175"/>
        <v>1067.4664214499999</v>
      </c>
      <c r="C439" s="139">
        <f t="shared" si="187"/>
        <v>1000</v>
      </c>
      <c r="D439" s="140">
        <f t="shared" si="188"/>
        <v>5357.46</v>
      </c>
      <c r="E439" s="124">
        <f>IF(K439=1,VLOOKUP(A438,[1]Plan1!$BO$80:$BQ$314,3),E438)</f>
        <v>5391.75</v>
      </c>
      <c r="F439" s="141">
        <f t="shared" si="189"/>
        <v>44090</v>
      </c>
      <c r="G439" s="142">
        <f t="shared" si="176"/>
        <v>6.4004210950712181E-3</v>
      </c>
      <c r="H439" s="141">
        <f t="shared" si="190"/>
        <v>44119</v>
      </c>
      <c r="I439" s="141">
        <f t="shared" si="177"/>
        <v>44119</v>
      </c>
      <c r="J439" s="125">
        <f t="shared" si="191"/>
        <v>21</v>
      </c>
      <c r="K439" s="125">
        <f t="shared" si="197"/>
        <v>1</v>
      </c>
      <c r="L439" s="139">
        <f t="shared" si="178"/>
        <v>1.0003038500000001</v>
      </c>
      <c r="M439" s="143">
        <f t="shared" si="198"/>
        <v>1.00240054</v>
      </c>
      <c r="N439" s="143">
        <f t="shared" si="194"/>
        <v>1.0260201533414854</v>
      </c>
      <c r="O439" s="139">
        <f t="shared" si="196"/>
        <v>1.0263319</v>
      </c>
      <c r="P439" s="139">
        <f t="shared" si="179"/>
        <v>1026.3318999999999</v>
      </c>
      <c r="Q439" s="144">
        <f t="shared" si="180"/>
        <v>0</v>
      </c>
      <c r="R439" s="145">
        <f t="shared" si="181"/>
        <v>0</v>
      </c>
      <c r="S439" s="139">
        <f t="shared" si="182"/>
        <v>0</v>
      </c>
      <c r="T439" s="146">
        <f t="shared" si="192"/>
        <v>3.5999999999999997E-2</v>
      </c>
      <c r="U439" s="144">
        <f t="shared" si="195"/>
        <v>280</v>
      </c>
      <c r="V439" s="144">
        <v>252</v>
      </c>
      <c r="W439" s="143">
        <f t="shared" si="183"/>
        <v>1.040079161</v>
      </c>
      <c r="X439" s="139">
        <f t="shared" si="184"/>
        <v>41.134521450000001</v>
      </c>
      <c r="Y439" s="124">
        <f t="shared" si="185"/>
        <v>0</v>
      </c>
      <c r="Z439" s="147" t="s">
        <v>64</v>
      </c>
      <c r="AA439" s="141">
        <f t="shared" si="193"/>
        <v>44392</v>
      </c>
      <c r="AB439" s="4"/>
      <c r="AC439" s="41"/>
      <c r="AD439" s="150">
        <f>[2]Plan1!$A539</f>
        <v>52656</v>
      </c>
      <c r="AE439" s="32" t="str">
        <f>[2]Plan1!$C539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3"/>
      <c r="BB439" s="1"/>
      <c r="BC439" s="1"/>
      <c r="BD439" s="1"/>
      <c r="BE439" s="1"/>
      <c r="BF439" s="1"/>
      <c r="BG439" s="1"/>
      <c r="BH439" s="1"/>
      <c r="BI439" s="1"/>
      <c r="BJ439" s="1"/>
      <c r="BK439" s="4"/>
      <c r="BL439" s="1"/>
      <c r="BM439" s="1"/>
      <c r="BN439" s="1"/>
      <c r="BO439" s="1"/>
      <c r="BP439" s="1"/>
      <c r="BQ439" s="1"/>
    </row>
    <row r="440" spans="1:69" x14ac:dyDescent="0.15">
      <c r="A440" s="138">
        <f t="shared" si="186"/>
        <v>44091</v>
      </c>
      <c r="B440" s="148">
        <f t="shared" si="175"/>
        <v>1067.9406510199999</v>
      </c>
      <c r="C440" s="139">
        <f t="shared" si="187"/>
        <v>1000</v>
      </c>
      <c r="D440" s="140">
        <f t="shared" si="188"/>
        <v>5357.46</v>
      </c>
      <c r="E440" s="124">
        <f>IF(K440=1,VLOOKUP(A439,[1]Plan1!$BO$80:$BQ$314,3),E439)</f>
        <v>5391.75</v>
      </c>
      <c r="F440" s="141">
        <f t="shared" si="189"/>
        <v>44090</v>
      </c>
      <c r="G440" s="142">
        <f t="shared" si="176"/>
        <v>6.4004210950712181E-3</v>
      </c>
      <c r="H440" s="141">
        <f t="shared" si="190"/>
        <v>44119</v>
      </c>
      <c r="I440" s="141">
        <f t="shared" si="177"/>
        <v>44119</v>
      </c>
      <c r="J440" s="125">
        <f t="shared" si="191"/>
        <v>21</v>
      </c>
      <c r="K440" s="125">
        <f t="shared" si="197"/>
        <v>2</v>
      </c>
      <c r="L440" s="139">
        <f t="shared" si="178"/>
        <v>1.0006078</v>
      </c>
      <c r="M440" s="143">
        <f t="shared" si="198"/>
        <v>1.00240054</v>
      </c>
      <c r="N440" s="143">
        <f t="shared" si="194"/>
        <v>1.0260201533414854</v>
      </c>
      <c r="O440" s="139">
        <f t="shared" si="196"/>
        <v>1.02664376</v>
      </c>
      <c r="P440" s="139">
        <f t="shared" si="179"/>
        <v>1026.6437599999999</v>
      </c>
      <c r="Q440" s="144">
        <f t="shared" si="180"/>
        <v>0</v>
      </c>
      <c r="R440" s="145">
        <f t="shared" si="181"/>
        <v>0</v>
      </c>
      <c r="S440" s="139">
        <f t="shared" si="182"/>
        <v>0</v>
      </c>
      <c r="T440" s="146">
        <f t="shared" si="192"/>
        <v>3.5999999999999997E-2</v>
      </c>
      <c r="U440" s="144">
        <f t="shared" si="195"/>
        <v>281</v>
      </c>
      <c r="V440" s="144">
        <v>252</v>
      </c>
      <c r="W440" s="143">
        <f t="shared" si="183"/>
        <v>1.0402251419999999</v>
      </c>
      <c r="X440" s="139">
        <f t="shared" si="184"/>
        <v>41.296891019999997</v>
      </c>
      <c r="Y440" s="124">
        <f t="shared" si="185"/>
        <v>0</v>
      </c>
      <c r="Z440" s="147" t="s">
        <v>64</v>
      </c>
      <c r="AA440" s="141">
        <f t="shared" si="193"/>
        <v>44392</v>
      </c>
      <c r="AB440" s="4"/>
      <c r="AC440" s="41"/>
      <c r="AD440" s="150">
        <f>[2]Plan1!$A540</f>
        <v>52657</v>
      </c>
      <c r="AE440" s="32" t="str">
        <f>[2]Plan1!$C540</f>
        <v>Carnaval</v>
      </c>
      <c r="AF440" s="3"/>
      <c r="AG440" s="3"/>
      <c r="AH440" s="3"/>
      <c r="AI440" s="35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3"/>
      <c r="BB440" s="1"/>
      <c r="BC440" s="1"/>
      <c r="BD440" s="1"/>
      <c r="BE440" s="1"/>
      <c r="BF440" s="1"/>
      <c r="BG440" s="1"/>
      <c r="BH440" s="1"/>
      <c r="BI440" s="1"/>
      <c r="BJ440" s="1"/>
      <c r="BK440" s="4"/>
      <c r="BL440" s="1"/>
      <c r="BM440" s="1"/>
      <c r="BN440" s="1"/>
      <c r="BO440" s="1"/>
      <c r="BP440" s="1"/>
      <c r="BQ440" s="1"/>
    </row>
    <row r="441" spans="1:69" x14ac:dyDescent="0.15">
      <c r="A441" s="138">
        <f t="shared" si="186"/>
        <v>44092</v>
      </c>
      <c r="B441" s="148">
        <f t="shared" si="175"/>
        <v>1068.4150858200001</v>
      </c>
      <c r="C441" s="139">
        <f t="shared" si="187"/>
        <v>1000</v>
      </c>
      <c r="D441" s="140">
        <f t="shared" si="188"/>
        <v>5357.46</v>
      </c>
      <c r="E441" s="124">
        <f>IF(K441=1,VLOOKUP(A440,[1]Plan1!$BO$80:$BQ$314,3),E440)</f>
        <v>5391.75</v>
      </c>
      <c r="F441" s="141">
        <f t="shared" si="189"/>
        <v>44090</v>
      </c>
      <c r="G441" s="142">
        <f t="shared" si="176"/>
        <v>6.4004210950712181E-3</v>
      </c>
      <c r="H441" s="141">
        <f t="shared" si="190"/>
        <v>44119</v>
      </c>
      <c r="I441" s="141">
        <f t="shared" si="177"/>
        <v>44119</v>
      </c>
      <c r="J441" s="125">
        <f t="shared" si="191"/>
        <v>21</v>
      </c>
      <c r="K441" s="125">
        <f t="shared" si="197"/>
        <v>3</v>
      </c>
      <c r="L441" s="139">
        <f t="shared" si="178"/>
        <v>1.0009118400000001</v>
      </c>
      <c r="M441" s="143">
        <f t="shared" si="198"/>
        <v>1.00240054</v>
      </c>
      <c r="N441" s="143">
        <f t="shared" si="194"/>
        <v>1.0260201533414854</v>
      </c>
      <c r="O441" s="139">
        <f t="shared" si="196"/>
        <v>1.02695571</v>
      </c>
      <c r="P441" s="139">
        <f t="shared" si="179"/>
        <v>1026.95571</v>
      </c>
      <c r="Q441" s="144">
        <f t="shared" si="180"/>
        <v>0</v>
      </c>
      <c r="R441" s="145">
        <f t="shared" si="181"/>
        <v>0</v>
      </c>
      <c r="S441" s="139">
        <f t="shared" si="182"/>
        <v>0</v>
      </c>
      <c r="T441" s="146">
        <f t="shared" si="192"/>
        <v>3.5999999999999997E-2</v>
      </c>
      <c r="U441" s="144">
        <f t="shared" si="195"/>
        <v>282</v>
      </c>
      <c r="V441" s="144">
        <v>252</v>
      </c>
      <c r="W441" s="143">
        <f t="shared" si="183"/>
        <v>1.040371143</v>
      </c>
      <c r="X441" s="139">
        <f t="shared" si="184"/>
        <v>41.459375819999998</v>
      </c>
      <c r="Y441" s="124">
        <f t="shared" si="185"/>
        <v>0</v>
      </c>
      <c r="Z441" s="147" t="s">
        <v>64</v>
      </c>
      <c r="AA441" s="141">
        <f t="shared" si="193"/>
        <v>44392</v>
      </c>
      <c r="AB441" s="4"/>
      <c r="AC441" s="41"/>
      <c r="AD441" s="150">
        <f>[2]Plan1!$A541</f>
        <v>52702</v>
      </c>
      <c r="AE441" s="32" t="str">
        <f>[2]Plan1!$C541</f>
        <v>Paixão de Cristo</v>
      </c>
      <c r="AF441" s="3"/>
      <c r="AG441" s="3"/>
      <c r="AH441" s="3"/>
      <c r="AI441" s="35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3"/>
      <c r="BB441" s="1"/>
      <c r="BC441" s="1"/>
      <c r="BD441" s="1"/>
      <c r="BE441" s="1"/>
      <c r="BF441" s="1"/>
      <c r="BG441" s="1"/>
      <c r="BH441" s="1"/>
      <c r="BI441" s="1"/>
      <c r="BJ441" s="1"/>
      <c r="BK441" s="4"/>
      <c r="BL441" s="1"/>
      <c r="BM441" s="1"/>
      <c r="BN441" s="1"/>
      <c r="BO441" s="1"/>
      <c r="BP441" s="1"/>
      <c r="BQ441" s="1"/>
    </row>
    <row r="442" spans="1:69" x14ac:dyDescent="0.15">
      <c r="A442" s="138">
        <f t="shared" si="186"/>
        <v>44093</v>
      </c>
      <c r="B442" s="148">
        <f t="shared" si="175"/>
        <v>1068.88974773</v>
      </c>
      <c r="C442" s="139">
        <f t="shared" si="187"/>
        <v>1000</v>
      </c>
      <c r="D442" s="140">
        <f t="shared" si="188"/>
        <v>5357.46</v>
      </c>
      <c r="E442" s="124">
        <f>IF(K442=1,VLOOKUP(A441,[1]Plan1!$BO$80:$BQ$314,3),E441)</f>
        <v>5391.75</v>
      </c>
      <c r="F442" s="141">
        <f t="shared" si="189"/>
        <v>44090</v>
      </c>
      <c r="G442" s="142">
        <f t="shared" si="176"/>
        <v>6.4004210950712181E-3</v>
      </c>
      <c r="H442" s="141">
        <f t="shared" si="190"/>
        <v>44119</v>
      </c>
      <c r="I442" s="141">
        <f t="shared" si="177"/>
        <v>44119</v>
      </c>
      <c r="J442" s="125">
        <f t="shared" si="191"/>
        <v>21</v>
      </c>
      <c r="K442" s="125">
        <f t="shared" si="197"/>
        <v>4</v>
      </c>
      <c r="L442" s="139">
        <f t="shared" si="178"/>
        <v>1.00121598</v>
      </c>
      <c r="M442" s="143">
        <f t="shared" si="198"/>
        <v>1.00240054</v>
      </c>
      <c r="N442" s="143">
        <f t="shared" si="194"/>
        <v>1.0260201533414854</v>
      </c>
      <c r="O442" s="139">
        <f t="shared" si="196"/>
        <v>1.0272677699999999</v>
      </c>
      <c r="P442" s="139">
        <f t="shared" si="179"/>
        <v>1027.2677699999999</v>
      </c>
      <c r="Q442" s="144">
        <f t="shared" si="180"/>
        <v>0</v>
      </c>
      <c r="R442" s="145">
        <f t="shared" si="181"/>
        <v>0</v>
      </c>
      <c r="S442" s="139">
        <f t="shared" si="182"/>
        <v>0</v>
      </c>
      <c r="T442" s="146">
        <f t="shared" si="192"/>
        <v>3.5999999999999997E-2</v>
      </c>
      <c r="U442" s="144">
        <f t="shared" si="195"/>
        <v>283</v>
      </c>
      <c r="V442" s="144">
        <v>252</v>
      </c>
      <c r="W442" s="143">
        <f t="shared" si="183"/>
        <v>1.040517165</v>
      </c>
      <c r="X442" s="139">
        <f t="shared" si="184"/>
        <v>41.621977729999998</v>
      </c>
      <c r="Y442" s="124">
        <f t="shared" si="185"/>
        <v>0</v>
      </c>
      <c r="Z442" s="147" t="s">
        <v>64</v>
      </c>
      <c r="AA442" s="141">
        <f t="shared" si="193"/>
        <v>44392</v>
      </c>
      <c r="AB442" s="4"/>
      <c r="AC442" s="41"/>
      <c r="AD442" s="150">
        <f>[2]Plan1!$A542</f>
        <v>52708</v>
      </c>
      <c r="AE442" s="32" t="str">
        <f>[2]Plan1!$C542</f>
        <v>Tiradentes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3"/>
      <c r="BB442" s="1"/>
      <c r="BC442" s="1"/>
      <c r="BD442" s="1"/>
      <c r="BE442" s="1"/>
      <c r="BF442" s="1"/>
      <c r="BG442" s="1"/>
      <c r="BH442" s="1"/>
      <c r="BI442" s="1"/>
      <c r="BJ442" s="1"/>
      <c r="BK442" s="4"/>
      <c r="BL442" s="1"/>
      <c r="BM442" s="1"/>
      <c r="BN442" s="1"/>
      <c r="BO442" s="1"/>
      <c r="BP442" s="1"/>
      <c r="BQ442" s="1"/>
    </row>
    <row r="443" spans="1:69" x14ac:dyDescent="0.15">
      <c r="A443" s="138">
        <f t="shared" si="186"/>
        <v>44094</v>
      </c>
      <c r="B443" s="148">
        <f t="shared" si="175"/>
        <v>1068.88974773</v>
      </c>
      <c r="C443" s="139">
        <f t="shared" si="187"/>
        <v>1000</v>
      </c>
      <c r="D443" s="140">
        <f t="shared" si="188"/>
        <v>5357.46</v>
      </c>
      <c r="E443" s="124">
        <f>IF(K443=1,VLOOKUP(A442,[1]Plan1!$BO$80:$BQ$314,3),E442)</f>
        <v>5391.75</v>
      </c>
      <c r="F443" s="141">
        <f t="shared" si="189"/>
        <v>44090</v>
      </c>
      <c r="G443" s="142">
        <f t="shared" si="176"/>
        <v>6.4004210950712181E-3</v>
      </c>
      <c r="H443" s="141">
        <f t="shared" si="190"/>
        <v>44119</v>
      </c>
      <c r="I443" s="141">
        <f t="shared" si="177"/>
        <v>44119</v>
      </c>
      <c r="J443" s="125">
        <f t="shared" si="191"/>
        <v>21</v>
      </c>
      <c r="K443" s="125">
        <f t="shared" si="197"/>
        <v>4</v>
      </c>
      <c r="L443" s="139">
        <f t="shared" si="178"/>
        <v>1.00121598</v>
      </c>
      <c r="M443" s="143">
        <f t="shared" si="198"/>
        <v>1.00240054</v>
      </c>
      <c r="N443" s="143">
        <f t="shared" si="194"/>
        <v>1.0260201533414854</v>
      </c>
      <c r="O443" s="139">
        <f t="shared" si="196"/>
        <v>1.0272677699999999</v>
      </c>
      <c r="P443" s="139">
        <f t="shared" si="179"/>
        <v>1027.2677699999999</v>
      </c>
      <c r="Q443" s="144">
        <f t="shared" si="180"/>
        <v>0</v>
      </c>
      <c r="R443" s="145">
        <f t="shared" si="181"/>
        <v>0</v>
      </c>
      <c r="S443" s="139">
        <f t="shared" si="182"/>
        <v>0</v>
      </c>
      <c r="T443" s="146">
        <f t="shared" si="192"/>
        <v>3.5999999999999997E-2</v>
      </c>
      <c r="U443" s="144">
        <f t="shared" si="195"/>
        <v>283</v>
      </c>
      <c r="V443" s="144">
        <v>252</v>
      </c>
      <c r="W443" s="143">
        <f t="shared" si="183"/>
        <v>1.040517165</v>
      </c>
      <c r="X443" s="139">
        <f t="shared" si="184"/>
        <v>41.621977729999998</v>
      </c>
      <c r="Y443" s="124">
        <f t="shared" si="185"/>
        <v>0</v>
      </c>
      <c r="Z443" s="147" t="s">
        <v>64</v>
      </c>
      <c r="AA443" s="141">
        <f t="shared" si="193"/>
        <v>44392</v>
      </c>
      <c r="AB443" s="4"/>
      <c r="AC443" s="41"/>
      <c r="AD443" s="150">
        <f>[2]Plan1!$A543</f>
        <v>52718</v>
      </c>
      <c r="AE443" s="32" t="str">
        <f>[2]Plan1!$C543</f>
        <v>Dia do Trabalho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3"/>
      <c r="BB443" s="1"/>
      <c r="BC443" s="1"/>
      <c r="BD443" s="1"/>
      <c r="BE443" s="1"/>
      <c r="BF443" s="1"/>
      <c r="BG443" s="1"/>
      <c r="BH443" s="1"/>
      <c r="BI443" s="1"/>
      <c r="BJ443" s="1"/>
      <c r="BK443" s="4"/>
      <c r="BL443" s="1"/>
      <c r="BM443" s="1"/>
      <c r="BN443" s="1"/>
      <c r="BO443" s="1"/>
      <c r="BP443" s="1"/>
      <c r="BQ443" s="1"/>
    </row>
    <row r="444" spans="1:69" x14ac:dyDescent="0.15">
      <c r="A444" s="138">
        <f t="shared" si="186"/>
        <v>44095</v>
      </c>
      <c r="B444" s="148">
        <f t="shared" si="175"/>
        <v>1068.88974773</v>
      </c>
      <c r="C444" s="139">
        <f t="shared" si="187"/>
        <v>1000</v>
      </c>
      <c r="D444" s="140">
        <f t="shared" si="188"/>
        <v>5357.46</v>
      </c>
      <c r="E444" s="124">
        <f>IF(K444=1,VLOOKUP(A443,[1]Plan1!$BO$80:$BQ$314,3),E443)</f>
        <v>5391.75</v>
      </c>
      <c r="F444" s="141">
        <f t="shared" si="189"/>
        <v>44090</v>
      </c>
      <c r="G444" s="142">
        <f t="shared" si="176"/>
        <v>6.4004210950712181E-3</v>
      </c>
      <c r="H444" s="141">
        <f t="shared" si="190"/>
        <v>44119</v>
      </c>
      <c r="I444" s="141">
        <f t="shared" si="177"/>
        <v>44119</v>
      </c>
      <c r="J444" s="125">
        <f t="shared" si="191"/>
        <v>21</v>
      </c>
      <c r="K444" s="125">
        <f t="shared" si="197"/>
        <v>4</v>
      </c>
      <c r="L444" s="139">
        <f t="shared" si="178"/>
        <v>1.00121598</v>
      </c>
      <c r="M444" s="143">
        <f t="shared" si="198"/>
        <v>1.00240054</v>
      </c>
      <c r="N444" s="143">
        <f t="shared" si="194"/>
        <v>1.0260201533414854</v>
      </c>
      <c r="O444" s="139">
        <f t="shared" si="196"/>
        <v>1.0272677699999999</v>
      </c>
      <c r="P444" s="139">
        <f t="shared" si="179"/>
        <v>1027.2677699999999</v>
      </c>
      <c r="Q444" s="144">
        <f t="shared" si="180"/>
        <v>0</v>
      </c>
      <c r="R444" s="145">
        <f t="shared" si="181"/>
        <v>0</v>
      </c>
      <c r="S444" s="139">
        <f t="shared" si="182"/>
        <v>0</v>
      </c>
      <c r="T444" s="146">
        <f t="shared" si="192"/>
        <v>3.5999999999999997E-2</v>
      </c>
      <c r="U444" s="144">
        <f t="shared" si="195"/>
        <v>283</v>
      </c>
      <c r="V444" s="144">
        <v>252</v>
      </c>
      <c r="W444" s="143">
        <f t="shared" si="183"/>
        <v>1.040517165</v>
      </c>
      <c r="X444" s="139">
        <f t="shared" si="184"/>
        <v>41.621977729999998</v>
      </c>
      <c r="Y444" s="124">
        <f t="shared" si="185"/>
        <v>0</v>
      </c>
      <c r="Z444" s="147" t="s">
        <v>64</v>
      </c>
      <c r="AA444" s="141">
        <f t="shared" si="193"/>
        <v>44392</v>
      </c>
      <c r="AB444" s="4"/>
      <c r="AC444" s="41"/>
      <c r="AD444" s="150">
        <f>[2]Plan1!$A544</f>
        <v>52764</v>
      </c>
      <c r="AE444" s="32" t="str">
        <f>[2]Plan1!$C544</f>
        <v>Corpus Christi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3"/>
      <c r="BB444" s="1"/>
      <c r="BC444" s="1"/>
      <c r="BD444" s="1"/>
      <c r="BE444" s="1"/>
      <c r="BF444" s="1"/>
      <c r="BG444" s="1"/>
      <c r="BH444" s="1"/>
      <c r="BI444" s="1"/>
      <c r="BJ444" s="1"/>
      <c r="BK444" s="4"/>
      <c r="BL444" s="1"/>
      <c r="BM444" s="1"/>
      <c r="BN444" s="1"/>
      <c r="BO444" s="1"/>
      <c r="BP444" s="1"/>
      <c r="BQ444" s="1"/>
    </row>
    <row r="445" spans="1:69" x14ac:dyDescent="0.15">
      <c r="A445" s="138">
        <f t="shared" si="186"/>
        <v>44096</v>
      </c>
      <c r="B445" s="148">
        <f t="shared" si="175"/>
        <v>1069.3645952100001</v>
      </c>
      <c r="C445" s="139">
        <f t="shared" si="187"/>
        <v>1000</v>
      </c>
      <c r="D445" s="140">
        <f t="shared" si="188"/>
        <v>5357.46</v>
      </c>
      <c r="E445" s="124">
        <f>IF(K445=1,VLOOKUP(A444,[1]Plan1!$BO$80:$BQ$314,3),E444)</f>
        <v>5391.75</v>
      </c>
      <c r="F445" s="141">
        <f t="shared" si="189"/>
        <v>44090</v>
      </c>
      <c r="G445" s="142">
        <f t="shared" si="176"/>
        <v>6.4004210950712181E-3</v>
      </c>
      <c r="H445" s="141">
        <f t="shared" si="190"/>
        <v>44119</v>
      </c>
      <c r="I445" s="141">
        <f t="shared" si="177"/>
        <v>44119</v>
      </c>
      <c r="J445" s="125">
        <f t="shared" si="191"/>
        <v>21</v>
      </c>
      <c r="K445" s="125">
        <f t="shared" si="197"/>
        <v>5</v>
      </c>
      <c r="L445" s="139">
        <f t="shared" si="178"/>
        <v>1.0015202000000001</v>
      </c>
      <c r="M445" s="143">
        <f t="shared" si="198"/>
        <v>1.00240054</v>
      </c>
      <c r="N445" s="143">
        <f t="shared" si="194"/>
        <v>1.0260201533414854</v>
      </c>
      <c r="O445" s="139">
        <f t="shared" si="196"/>
        <v>1.0275799000000001</v>
      </c>
      <c r="P445" s="139">
        <f t="shared" si="179"/>
        <v>1027.5799</v>
      </c>
      <c r="Q445" s="144">
        <f t="shared" si="180"/>
        <v>0</v>
      </c>
      <c r="R445" s="145">
        <f t="shared" si="181"/>
        <v>0</v>
      </c>
      <c r="S445" s="139">
        <f t="shared" si="182"/>
        <v>0</v>
      </c>
      <c r="T445" s="146">
        <f t="shared" si="192"/>
        <v>3.5999999999999997E-2</v>
      </c>
      <c r="U445" s="144">
        <f t="shared" si="195"/>
        <v>284</v>
      </c>
      <c r="V445" s="144">
        <v>252</v>
      </c>
      <c r="W445" s="143">
        <f t="shared" si="183"/>
        <v>1.040663208</v>
      </c>
      <c r="X445" s="139">
        <f t="shared" si="184"/>
        <v>41.784695210000002</v>
      </c>
      <c r="Y445" s="124">
        <f t="shared" si="185"/>
        <v>0</v>
      </c>
      <c r="Z445" s="147" t="s">
        <v>64</v>
      </c>
      <c r="AA445" s="141">
        <f t="shared" si="193"/>
        <v>44392</v>
      </c>
      <c r="AB445" s="4"/>
      <c r="AC445" s="41"/>
      <c r="AD445" s="150">
        <f>[2]Plan1!$A545</f>
        <v>52847</v>
      </c>
      <c r="AE445" s="32" t="str">
        <f>[2]Plan1!$C545</f>
        <v>Independência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3"/>
      <c r="BB445" s="1"/>
      <c r="BC445" s="1"/>
      <c r="BD445" s="1"/>
      <c r="BE445" s="1"/>
      <c r="BF445" s="1"/>
      <c r="BG445" s="1"/>
      <c r="BH445" s="1"/>
      <c r="BI445" s="1"/>
      <c r="BJ445" s="1"/>
      <c r="BK445" s="4"/>
      <c r="BL445" s="1"/>
      <c r="BM445" s="1"/>
      <c r="BN445" s="1"/>
      <c r="BO445" s="1"/>
      <c r="BP445" s="1"/>
      <c r="BQ445" s="1"/>
    </row>
    <row r="446" spans="1:69" x14ac:dyDescent="0.15">
      <c r="A446" s="138">
        <f t="shared" si="186"/>
        <v>44097</v>
      </c>
      <c r="B446" s="148">
        <f t="shared" si="175"/>
        <v>1069.8396688999999</v>
      </c>
      <c r="C446" s="139">
        <f t="shared" si="187"/>
        <v>1000</v>
      </c>
      <c r="D446" s="140">
        <f t="shared" si="188"/>
        <v>5357.46</v>
      </c>
      <c r="E446" s="124">
        <f>IF(K446=1,VLOOKUP(A445,[1]Plan1!$BO$80:$BQ$314,3),E445)</f>
        <v>5391.75</v>
      </c>
      <c r="F446" s="141">
        <f t="shared" si="189"/>
        <v>44090</v>
      </c>
      <c r="G446" s="142">
        <f t="shared" si="176"/>
        <v>6.4004210950712181E-3</v>
      </c>
      <c r="H446" s="141">
        <f t="shared" si="190"/>
        <v>44119</v>
      </c>
      <c r="I446" s="141">
        <f t="shared" si="177"/>
        <v>44119</v>
      </c>
      <c r="J446" s="125">
        <f t="shared" si="191"/>
        <v>21</v>
      </c>
      <c r="K446" s="125">
        <f t="shared" si="197"/>
        <v>6</v>
      </c>
      <c r="L446" s="139">
        <f t="shared" si="178"/>
        <v>1.00182452</v>
      </c>
      <c r="M446" s="143">
        <f t="shared" si="198"/>
        <v>1.00240054</v>
      </c>
      <c r="N446" s="143">
        <f t="shared" si="194"/>
        <v>1.0260201533414854</v>
      </c>
      <c r="O446" s="139">
        <f t="shared" si="196"/>
        <v>1.0278921400000001</v>
      </c>
      <c r="P446" s="139">
        <f t="shared" si="179"/>
        <v>1027.8921399999999</v>
      </c>
      <c r="Q446" s="144">
        <f t="shared" si="180"/>
        <v>0</v>
      </c>
      <c r="R446" s="145">
        <f t="shared" si="181"/>
        <v>0</v>
      </c>
      <c r="S446" s="139">
        <f t="shared" si="182"/>
        <v>0</v>
      </c>
      <c r="T446" s="146">
        <f t="shared" si="192"/>
        <v>3.5999999999999997E-2</v>
      </c>
      <c r="U446" s="144">
        <f t="shared" si="195"/>
        <v>285</v>
      </c>
      <c r="V446" s="144">
        <v>252</v>
      </c>
      <c r="W446" s="143">
        <f t="shared" si="183"/>
        <v>1.0408092710000001</v>
      </c>
      <c r="X446" s="139">
        <f t="shared" si="184"/>
        <v>41.947528900000002</v>
      </c>
      <c r="Y446" s="124">
        <f t="shared" si="185"/>
        <v>0</v>
      </c>
      <c r="Z446" s="147" t="s">
        <v>64</v>
      </c>
      <c r="AA446" s="141">
        <f t="shared" si="193"/>
        <v>44392</v>
      </c>
      <c r="AB446" s="4"/>
      <c r="AC446" s="41"/>
      <c r="AD446" s="150">
        <f>[2]Plan1!$A546</f>
        <v>52882</v>
      </c>
      <c r="AE446" s="32" t="str">
        <f>[2]Plan1!$C546</f>
        <v>Nossa Sr.a Aparecida - Padroeira do Brasil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3"/>
      <c r="BB446" s="1"/>
      <c r="BC446" s="1"/>
      <c r="BD446" s="1"/>
      <c r="BE446" s="1"/>
      <c r="BF446" s="1"/>
      <c r="BG446" s="1"/>
      <c r="BH446" s="1"/>
      <c r="BI446" s="1"/>
      <c r="BJ446" s="1"/>
      <c r="BK446" s="4"/>
      <c r="BL446" s="1"/>
      <c r="BM446" s="1"/>
      <c r="BN446" s="1"/>
      <c r="BO446" s="1"/>
      <c r="BP446" s="1"/>
      <c r="BQ446" s="1"/>
    </row>
    <row r="447" spans="1:69" x14ac:dyDescent="0.15">
      <c r="A447" s="138">
        <f t="shared" si="186"/>
        <v>44098</v>
      </c>
      <c r="B447" s="148">
        <f t="shared" si="175"/>
        <v>1070.3149480499999</v>
      </c>
      <c r="C447" s="139">
        <f t="shared" si="187"/>
        <v>1000</v>
      </c>
      <c r="D447" s="140">
        <f t="shared" si="188"/>
        <v>5357.46</v>
      </c>
      <c r="E447" s="124">
        <f>IF(K447=1,VLOOKUP(A446,[1]Plan1!$BO$80:$BQ$314,3),E446)</f>
        <v>5391.75</v>
      </c>
      <c r="F447" s="141">
        <f t="shared" si="189"/>
        <v>44090</v>
      </c>
      <c r="G447" s="142">
        <f t="shared" si="176"/>
        <v>6.4004210950712181E-3</v>
      </c>
      <c r="H447" s="141">
        <f t="shared" si="190"/>
        <v>44119</v>
      </c>
      <c r="I447" s="141">
        <f t="shared" si="177"/>
        <v>44119</v>
      </c>
      <c r="J447" s="125">
        <f t="shared" si="191"/>
        <v>21</v>
      </c>
      <c r="K447" s="125">
        <f t="shared" si="197"/>
        <v>7</v>
      </c>
      <c r="L447" s="139">
        <f t="shared" si="178"/>
        <v>1.00212893</v>
      </c>
      <c r="M447" s="143">
        <f t="shared" si="198"/>
        <v>1.00240054</v>
      </c>
      <c r="N447" s="143">
        <f t="shared" si="194"/>
        <v>1.0260201533414854</v>
      </c>
      <c r="O447" s="139">
        <f t="shared" si="196"/>
        <v>1.0282044699999999</v>
      </c>
      <c r="P447" s="139">
        <f t="shared" si="179"/>
        <v>1028.2044699999999</v>
      </c>
      <c r="Q447" s="144">
        <f t="shared" si="180"/>
        <v>0</v>
      </c>
      <c r="R447" s="145">
        <f t="shared" si="181"/>
        <v>0</v>
      </c>
      <c r="S447" s="139">
        <f t="shared" si="182"/>
        <v>0</v>
      </c>
      <c r="T447" s="146">
        <f t="shared" si="192"/>
        <v>3.5999999999999997E-2</v>
      </c>
      <c r="U447" s="144">
        <f t="shared" si="195"/>
        <v>286</v>
      </c>
      <c r="V447" s="144">
        <v>252</v>
      </c>
      <c r="W447" s="143">
        <f t="shared" si="183"/>
        <v>1.0409553540000001</v>
      </c>
      <c r="X447" s="139">
        <f t="shared" si="184"/>
        <v>42.110478049999998</v>
      </c>
      <c r="Y447" s="124">
        <f t="shared" si="185"/>
        <v>0</v>
      </c>
      <c r="Z447" s="147" t="s">
        <v>64</v>
      </c>
      <c r="AA447" s="141">
        <f t="shared" si="193"/>
        <v>44392</v>
      </c>
      <c r="AB447" s="4"/>
      <c r="AC447" s="41"/>
      <c r="AD447" s="150">
        <f>[2]Plan1!$A547</f>
        <v>52903</v>
      </c>
      <c r="AE447" s="32" t="str">
        <f>[2]Plan1!$C547</f>
        <v>Finados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3"/>
      <c r="BB447" s="1"/>
      <c r="BC447" s="1"/>
      <c r="BD447" s="1"/>
      <c r="BE447" s="1"/>
      <c r="BF447" s="1"/>
      <c r="BG447" s="1"/>
      <c r="BH447" s="1"/>
      <c r="BI447" s="1"/>
      <c r="BJ447" s="1"/>
      <c r="BK447" s="4"/>
      <c r="BL447" s="1"/>
      <c r="BM447" s="1"/>
      <c r="BN447" s="1"/>
      <c r="BO447" s="1"/>
      <c r="BP447" s="1"/>
      <c r="BQ447" s="1"/>
    </row>
    <row r="448" spans="1:69" x14ac:dyDescent="0.15">
      <c r="A448" s="138">
        <f t="shared" si="186"/>
        <v>44099</v>
      </c>
      <c r="B448" s="148">
        <f t="shared" si="175"/>
        <v>1070.7904545700001</v>
      </c>
      <c r="C448" s="139">
        <f t="shared" si="187"/>
        <v>1000</v>
      </c>
      <c r="D448" s="140">
        <f t="shared" si="188"/>
        <v>5357.46</v>
      </c>
      <c r="E448" s="124">
        <f>IF(K448=1,VLOOKUP(A447,[1]Plan1!$BO$80:$BQ$314,3),E447)</f>
        <v>5391.75</v>
      </c>
      <c r="F448" s="141">
        <f t="shared" si="189"/>
        <v>44090</v>
      </c>
      <c r="G448" s="142">
        <f t="shared" si="176"/>
        <v>6.4004210950712181E-3</v>
      </c>
      <c r="H448" s="141">
        <f t="shared" si="190"/>
        <v>44119</v>
      </c>
      <c r="I448" s="141">
        <f t="shared" si="177"/>
        <v>44119</v>
      </c>
      <c r="J448" s="125">
        <f t="shared" si="191"/>
        <v>21</v>
      </c>
      <c r="K448" s="125">
        <f t="shared" si="197"/>
        <v>8</v>
      </c>
      <c r="L448" s="139">
        <f t="shared" si="178"/>
        <v>1.0024334399999999</v>
      </c>
      <c r="M448" s="143">
        <f t="shared" si="198"/>
        <v>1.00240054</v>
      </c>
      <c r="N448" s="143">
        <f t="shared" si="194"/>
        <v>1.0260201533414854</v>
      </c>
      <c r="O448" s="139">
        <f t="shared" si="196"/>
        <v>1.02851691</v>
      </c>
      <c r="P448" s="139">
        <f t="shared" si="179"/>
        <v>1028.5169100000001</v>
      </c>
      <c r="Q448" s="144">
        <f t="shared" si="180"/>
        <v>0</v>
      </c>
      <c r="R448" s="145">
        <f t="shared" si="181"/>
        <v>0</v>
      </c>
      <c r="S448" s="139">
        <f t="shared" si="182"/>
        <v>0</v>
      </c>
      <c r="T448" s="146">
        <f t="shared" si="192"/>
        <v>3.5999999999999997E-2</v>
      </c>
      <c r="U448" s="144">
        <f t="shared" si="195"/>
        <v>287</v>
      </c>
      <c r="V448" s="144">
        <v>252</v>
      </c>
      <c r="W448" s="143">
        <f t="shared" si="183"/>
        <v>1.041101458</v>
      </c>
      <c r="X448" s="139">
        <f t="shared" si="184"/>
        <v>42.273544569999999</v>
      </c>
      <c r="Y448" s="124">
        <f t="shared" si="185"/>
        <v>0</v>
      </c>
      <c r="Z448" s="147" t="s">
        <v>64</v>
      </c>
      <c r="AA448" s="141">
        <f t="shared" si="193"/>
        <v>44392</v>
      </c>
      <c r="AB448" s="4"/>
      <c r="AC448" s="41"/>
      <c r="AD448" s="150">
        <f>[2]Plan1!$A548</f>
        <v>52916</v>
      </c>
      <c r="AE448" s="32" t="str">
        <f>[2]Plan1!$C548</f>
        <v>Proclamação da República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3"/>
      <c r="BB448" s="1"/>
      <c r="BC448" s="1"/>
      <c r="BD448" s="1"/>
      <c r="BE448" s="1"/>
      <c r="BF448" s="1"/>
      <c r="BG448" s="1"/>
      <c r="BH448" s="1"/>
      <c r="BI448" s="1"/>
      <c r="BJ448" s="1"/>
      <c r="BK448" s="4"/>
      <c r="BL448" s="1"/>
      <c r="BM448" s="1"/>
      <c r="BN448" s="1"/>
      <c r="BO448" s="1"/>
      <c r="BP448" s="1"/>
      <c r="BQ448" s="1"/>
    </row>
    <row r="449" spans="1:69" x14ac:dyDescent="0.15">
      <c r="A449" s="138">
        <f t="shared" si="186"/>
        <v>44100</v>
      </c>
      <c r="B449" s="148">
        <f t="shared" si="175"/>
        <v>1071.2661468900001</v>
      </c>
      <c r="C449" s="139">
        <f t="shared" si="187"/>
        <v>1000</v>
      </c>
      <c r="D449" s="140">
        <f t="shared" si="188"/>
        <v>5357.46</v>
      </c>
      <c r="E449" s="124">
        <f>IF(K449=1,VLOOKUP(A448,[1]Plan1!$BO$80:$BQ$314,3),E448)</f>
        <v>5391.75</v>
      </c>
      <c r="F449" s="141">
        <f t="shared" si="189"/>
        <v>44090</v>
      </c>
      <c r="G449" s="142">
        <f t="shared" si="176"/>
        <v>6.4004210950712181E-3</v>
      </c>
      <c r="H449" s="141">
        <f t="shared" si="190"/>
        <v>44119</v>
      </c>
      <c r="I449" s="141">
        <f t="shared" si="177"/>
        <v>44119</v>
      </c>
      <c r="J449" s="125">
        <f t="shared" si="191"/>
        <v>21</v>
      </c>
      <c r="K449" s="125">
        <f t="shared" si="197"/>
        <v>9</v>
      </c>
      <c r="L449" s="139">
        <f t="shared" si="178"/>
        <v>1.0027380299999999</v>
      </c>
      <c r="M449" s="143">
        <f t="shared" si="198"/>
        <v>1.00240054</v>
      </c>
      <c r="N449" s="143">
        <f t="shared" si="194"/>
        <v>1.0260201533414854</v>
      </c>
      <c r="O449" s="139">
        <f t="shared" si="196"/>
        <v>1.0288294200000001</v>
      </c>
      <c r="P449" s="139">
        <f t="shared" si="179"/>
        <v>1028.82942</v>
      </c>
      <c r="Q449" s="144">
        <f t="shared" si="180"/>
        <v>0</v>
      </c>
      <c r="R449" s="145">
        <f t="shared" si="181"/>
        <v>0</v>
      </c>
      <c r="S449" s="139">
        <f t="shared" si="182"/>
        <v>0</v>
      </c>
      <c r="T449" s="146">
        <f t="shared" si="192"/>
        <v>3.5999999999999997E-2</v>
      </c>
      <c r="U449" s="144">
        <f t="shared" si="195"/>
        <v>288</v>
      </c>
      <c r="V449" s="144">
        <v>252</v>
      </c>
      <c r="W449" s="143">
        <f t="shared" si="183"/>
        <v>1.0412475830000001</v>
      </c>
      <c r="X449" s="139">
        <f t="shared" si="184"/>
        <v>42.436726890000003</v>
      </c>
      <c r="Y449" s="124">
        <f t="shared" si="185"/>
        <v>0</v>
      </c>
      <c r="Z449" s="147" t="s">
        <v>64</v>
      </c>
      <c r="AA449" s="141">
        <f t="shared" si="193"/>
        <v>44392</v>
      </c>
      <c r="AB449" s="4"/>
      <c r="AC449" s="41"/>
      <c r="AD449" s="150">
        <f>[2]Plan1!$A549</f>
        <v>52921</v>
      </c>
      <c r="AE449" s="32" t="str">
        <f>[2]Plan1!$C549</f>
        <v>Dia Nacional de Zumbi e da Consciência Negra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3"/>
      <c r="BB449" s="1"/>
      <c r="BC449" s="1"/>
      <c r="BD449" s="1"/>
      <c r="BE449" s="1"/>
      <c r="BF449" s="1"/>
      <c r="BG449" s="1"/>
      <c r="BH449" s="1"/>
      <c r="BI449" s="1"/>
      <c r="BJ449" s="1"/>
      <c r="BK449" s="4"/>
      <c r="BL449" s="1"/>
      <c r="BM449" s="1"/>
      <c r="BN449" s="1"/>
      <c r="BO449" s="1"/>
      <c r="BP449" s="1"/>
      <c r="BQ449" s="1"/>
    </row>
    <row r="450" spans="1:69" x14ac:dyDescent="0.15">
      <c r="A450" s="138">
        <f t="shared" si="186"/>
        <v>44101</v>
      </c>
      <c r="B450" s="148">
        <f t="shared" si="175"/>
        <v>1071.2661468900001</v>
      </c>
      <c r="C450" s="139">
        <f t="shared" si="187"/>
        <v>1000</v>
      </c>
      <c r="D450" s="140">
        <f t="shared" si="188"/>
        <v>5357.46</v>
      </c>
      <c r="E450" s="124">
        <f>IF(K450=1,VLOOKUP(A449,[1]Plan1!$BO$80:$BQ$314,3),E449)</f>
        <v>5391.75</v>
      </c>
      <c r="F450" s="141">
        <f t="shared" si="189"/>
        <v>44090</v>
      </c>
      <c r="G450" s="142">
        <f t="shared" si="176"/>
        <v>6.4004210950712181E-3</v>
      </c>
      <c r="H450" s="141">
        <f t="shared" si="190"/>
        <v>44119</v>
      </c>
      <c r="I450" s="141">
        <f t="shared" si="177"/>
        <v>44119</v>
      </c>
      <c r="J450" s="125">
        <f t="shared" si="191"/>
        <v>21</v>
      </c>
      <c r="K450" s="125">
        <f t="shared" si="197"/>
        <v>9</v>
      </c>
      <c r="L450" s="139">
        <f t="shared" si="178"/>
        <v>1.0027380299999999</v>
      </c>
      <c r="M450" s="143">
        <f t="shared" si="198"/>
        <v>1.00240054</v>
      </c>
      <c r="N450" s="143">
        <f t="shared" si="194"/>
        <v>1.0260201533414854</v>
      </c>
      <c r="O450" s="139">
        <f t="shared" si="196"/>
        <v>1.0288294200000001</v>
      </c>
      <c r="P450" s="139">
        <f t="shared" si="179"/>
        <v>1028.82942</v>
      </c>
      <c r="Q450" s="144">
        <f t="shared" si="180"/>
        <v>0</v>
      </c>
      <c r="R450" s="145">
        <f t="shared" si="181"/>
        <v>0</v>
      </c>
      <c r="S450" s="139">
        <f t="shared" si="182"/>
        <v>0</v>
      </c>
      <c r="T450" s="146">
        <f t="shared" si="192"/>
        <v>3.5999999999999997E-2</v>
      </c>
      <c r="U450" s="144">
        <f t="shared" si="195"/>
        <v>288</v>
      </c>
      <c r="V450" s="144">
        <v>252</v>
      </c>
      <c r="W450" s="143">
        <f t="shared" si="183"/>
        <v>1.0412475830000001</v>
      </c>
      <c r="X450" s="139">
        <f t="shared" si="184"/>
        <v>42.436726890000003</v>
      </c>
      <c r="Y450" s="124">
        <f t="shared" si="185"/>
        <v>0</v>
      </c>
      <c r="Z450" s="147" t="s">
        <v>64</v>
      </c>
      <c r="AA450" s="141">
        <f t="shared" si="193"/>
        <v>44392</v>
      </c>
      <c r="AB450" s="4"/>
      <c r="AC450" s="41"/>
      <c r="AD450" s="150">
        <f>[2]Plan1!$A550</f>
        <v>52956</v>
      </c>
      <c r="AE450" s="32" t="str">
        <f>[2]Plan1!$C550</f>
        <v>Natal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3"/>
      <c r="BB450" s="1"/>
      <c r="BC450" s="1"/>
      <c r="BD450" s="1"/>
      <c r="BE450" s="1"/>
      <c r="BF450" s="1"/>
      <c r="BG450" s="1"/>
      <c r="BH450" s="1"/>
      <c r="BI450" s="1"/>
      <c r="BJ450" s="1"/>
      <c r="BK450" s="4"/>
      <c r="BL450" s="1"/>
      <c r="BM450" s="1"/>
      <c r="BN450" s="1"/>
      <c r="BO450" s="1"/>
      <c r="BP450" s="1"/>
      <c r="BQ450" s="1"/>
    </row>
    <row r="451" spans="1:69" x14ac:dyDescent="0.15">
      <c r="A451" s="138">
        <f t="shared" si="186"/>
        <v>44102</v>
      </c>
      <c r="B451" s="148">
        <f t="shared" si="175"/>
        <v>1071.2661468900001</v>
      </c>
      <c r="C451" s="139">
        <f t="shared" si="187"/>
        <v>1000</v>
      </c>
      <c r="D451" s="140">
        <f t="shared" si="188"/>
        <v>5357.46</v>
      </c>
      <c r="E451" s="124">
        <f>IF(K451=1,VLOOKUP(A450,[1]Plan1!$BO$80:$BQ$314,3),E450)</f>
        <v>5391.75</v>
      </c>
      <c r="F451" s="141">
        <f t="shared" si="189"/>
        <v>44090</v>
      </c>
      <c r="G451" s="142">
        <f t="shared" si="176"/>
        <v>6.4004210950712181E-3</v>
      </c>
      <c r="H451" s="141">
        <f t="shared" si="190"/>
        <v>44119</v>
      </c>
      <c r="I451" s="141">
        <f t="shared" si="177"/>
        <v>44119</v>
      </c>
      <c r="J451" s="125">
        <f t="shared" si="191"/>
        <v>21</v>
      </c>
      <c r="K451" s="125">
        <f t="shared" si="197"/>
        <v>9</v>
      </c>
      <c r="L451" s="139">
        <f t="shared" si="178"/>
        <v>1.0027380299999999</v>
      </c>
      <c r="M451" s="143">
        <f t="shared" si="198"/>
        <v>1.00240054</v>
      </c>
      <c r="N451" s="143">
        <f t="shared" si="194"/>
        <v>1.0260201533414854</v>
      </c>
      <c r="O451" s="139">
        <f t="shared" si="196"/>
        <v>1.0288294200000001</v>
      </c>
      <c r="P451" s="139">
        <f t="shared" si="179"/>
        <v>1028.82942</v>
      </c>
      <c r="Q451" s="144">
        <f t="shared" si="180"/>
        <v>0</v>
      </c>
      <c r="R451" s="145">
        <f t="shared" si="181"/>
        <v>0</v>
      </c>
      <c r="S451" s="139">
        <f t="shared" si="182"/>
        <v>0</v>
      </c>
      <c r="T451" s="146">
        <f t="shared" si="192"/>
        <v>3.5999999999999997E-2</v>
      </c>
      <c r="U451" s="144">
        <f t="shared" si="195"/>
        <v>288</v>
      </c>
      <c r="V451" s="144">
        <v>252</v>
      </c>
      <c r="W451" s="143">
        <f t="shared" si="183"/>
        <v>1.0412475830000001</v>
      </c>
      <c r="X451" s="139">
        <f t="shared" si="184"/>
        <v>42.436726890000003</v>
      </c>
      <c r="Y451" s="124">
        <f t="shared" si="185"/>
        <v>0</v>
      </c>
      <c r="Z451" s="147" t="s">
        <v>64</v>
      </c>
      <c r="AA451" s="141">
        <f t="shared" si="193"/>
        <v>44392</v>
      </c>
      <c r="AB451" s="4"/>
      <c r="AC451" s="41"/>
      <c r="AD451" s="150">
        <f>[2]Plan1!$A551</f>
        <v>52963</v>
      </c>
      <c r="AE451" s="32" t="str">
        <f>[2]Plan1!$C551</f>
        <v>Confraternização Universal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3"/>
      <c r="BB451" s="1"/>
      <c r="BC451" s="1"/>
      <c r="BD451" s="1"/>
      <c r="BE451" s="1"/>
      <c r="BF451" s="1"/>
      <c r="BG451" s="1"/>
      <c r="BH451" s="1"/>
      <c r="BI451" s="1"/>
      <c r="BJ451" s="1"/>
      <c r="BK451" s="4"/>
      <c r="BL451" s="1"/>
      <c r="BM451" s="1"/>
      <c r="BN451" s="1"/>
      <c r="BO451" s="1"/>
      <c r="BP451" s="1"/>
      <c r="BQ451" s="1"/>
    </row>
    <row r="452" spans="1:69" x14ac:dyDescent="0.15">
      <c r="A452" s="138">
        <f t="shared" si="186"/>
        <v>44103</v>
      </c>
      <c r="B452" s="148">
        <f t="shared" si="175"/>
        <v>1071.7420656699999</v>
      </c>
      <c r="C452" s="139">
        <f t="shared" si="187"/>
        <v>1000</v>
      </c>
      <c r="D452" s="140">
        <f t="shared" si="188"/>
        <v>5357.46</v>
      </c>
      <c r="E452" s="124">
        <f>IF(K452=1,VLOOKUP(A451,[1]Plan1!$BO$80:$BQ$314,3),E451)</f>
        <v>5391.75</v>
      </c>
      <c r="F452" s="141">
        <f t="shared" si="189"/>
        <v>44090</v>
      </c>
      <c r="G452" s="142">
        <f t="shared" si="176"/>
        <v>6.4004210950712181E-3</v>
      </c>
      <c r="H452" s="141">
        <f t="shared" si="190"/>
        <v>44119</v>
      </c>
      <c r="I452" s="141">
        <f t="shared" si="177"/>
        <v>44119</v>
      </c>
      <c r="J452" s="125">
        <f t="shared" si="191"/>
        <v>21</v>
      </c>
      <c r="K452" s="125">
        <f t="shared" si="197"/>
        <v>10</v>
      </c>
      <c r="L452" s="139">
        <f t="shared" si="178"/>
        <v>1.0030427200000001</v>
      </c>
      <c r="M452" s="143">
        <f t="shared" si="198"/>
        <v>1.00240054</v>
      </c>
      <c r="N452" s="143">
        <f t="shared" si="194"/>
        <v>1.0260201533414854</v>
      </c>
      <c r="O452" s="139">
        <f t="shared" si="196"/>
        <v>1.02914204</v>
      </c>
      <c r="P452" s="139">
        <f t="shared" si="179"/>
        <v>1029.14204</v>
      </c>
      <c r="Q452" s="144">
        <f t="shared" si="180"/>
        <v>0</v>
      </c>
      <c r="R452" s="145">
        <f t="shared" si="181"/>
        <v>0</v>
      </c>
      <c r="S452" s="139">
        <f t="shared" si="182"/>
        <v>0</v>
      </c>
      <c r="T452" s="146">
        <f t="shared" si="192"/>
        <v>3.5999999999999997E-2</v>
      </c>
      <c r="U452" s="144">
        <f t="shared" si="195"/>
        <v>289</v>
      </c>
      <c r="V452" s="144">
        <v>252</v>
      </c>
      <c r="W452" s="143">
        <f t="shared" si="183"/>
        <v>1.0413937280000001</v>
      </c>
      <c r="X452" s="139">
        <f t="shared" si="184"/>
        <v>42.600025670000001</v>
      </c>
      <c r="Y452" s="124">
        <f t="shared" si="185"/>
        <v>0</v>
      </c>
      <c r="Z452" s="147" t="s">
        <v>64</v>
      </c>
      <c r="AA452" s="141">
        <f t="shared" si="193"/>
        <v>44392</v>
      </c>
      <c r="AB452" s="4"/>
      <c r="AC452" s="41"/>
      <c r="AD452" s="150">
        <f>[2]Plan1!$A552</f>
        <v>53013</v>
      </c>
      <c r="AE452" s="32" t="str">
        <f>[2]Plan1!$C552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3"/>
      <c r="BB452" s="1"/>
      <c r="BC452" s="1"/>
      <c r="BD452" s="1"/>
      <c r="BE452" s="1"/>
      <c r="BF452" s="1"/>
      <c r="BG452" s="1"/>
      <c r="BH452" s="1"/>
      <c r="BI452" s="1"/>
      <c r="BJ452" s="1"/>
      <c r="BK452" s="4"/>
      <c r="BL452" s="1"/>
      <c r="BM452" s="1"/>
      <c r="BN452" s="1"/>
      <c r="BO452" s="1"/>
      <c r="BP452" s="1"/>
      <c r="BQ452" s="1"/>
    </row>
    <row r="453" spans="1:69" x14ac:dyDescent="0.15">
      <c r="A453" s="138">
        <f t="shared" si="186"/>
        <v>44104</v>
      </c>
      <c r="B453" s="148">
        <f t="shared" si="175"/>
        <v>1072.2181901600002</v>
      </c>
      <c r="C453" s="139">
        <f t="shared" si="187"/>
        <v>1000</v>
      </c>
      <c r="D453" s="140">
        <f t="shared" si="188"/>
        <v>5357.46</v>
      </c>
      <c r="E453" s="124">
        <f>IF(K453=1,VLOOKUP(A452,[1]Plan1!$BO$80:$BQ$314,3),E452)</f>
        <v>5391.75</v>
      </c>
      <c r="F453" s="141">
        <f t="shared" si="189"/>
        <v>44090</v>
      </c>
      <c r="G453" s="142">
        <f t="shared" si="176"/>
        <v>6.4004210950712181E-3</v>
      </c>
      <c r="H453" s="141">
        <f t="shared" si="190"/>
        <v>44119</v>
      </c>
      <c r="I453" s="141">
        <f t="shared" si="177"/>
        <v>44119</v>
      </c>
      <c r="J453" s="125">
        <f t="shared" si="191"/>
        <v>21</v>
      </c>
      <c r="K453" s="125">
        <f t="shared" si="197"/>
        <v>11</v>
      </c>
      <c r="L453" s="139">
        <f t="shared" si="178"/>
        <v>1.0033475000000001</v>
      </c>
      <c r="M453" s="143">
        <f t="shared" si="198"/>
        <v>1.00240054</v>
      </c>
      <c r="N453" s="143">
        <f t="shared" si="194"/>
        <v>1.0260201533414854</v>
      </c>
      <c r="O453" s="139">
        <f t="shared" si="196"/>
        <v>1.02945475</v>
      </c>
      <c r="P453" s="139">
        <f t="shared" si="179"/>
        <v>1029.4547500000001</v>
      </c>
      <c r="Q453" s="144">
        <f t="shared" si="180"/>
        <v>0</v>
      </c>
      <c r="R453" s="145">
        <f t="shared" si="181"/>
        <v>0</v>
      </c>
      <c r="S453" s="139">
        <f t="shared" si="182"/>
        <v>0</v>
      </c>
      <c r="T453" s="146">
        <f t="shared" si="192"/>
        <v>3.5999999999999997E-2</v>
      </c>
      <c r="U453" s="144">
        <f t="shared" si="195"/>
        <v>290</v>
      </c>
      <c r="V453" s="144">
        <v>252</v>
      </c>
      <c r="W453" s="143">
        <f t="shared" si="183"/>
        <v>1.0415398929999999</v>
      </c>
      <c r="X453" s="139">
        <f t="shared" si="184"/>
        <v>42.763440160000002</v>
      </c>
      <c r="Y453" s="124">
        <f t="shared" si="185"/>
        <v>0</v>
      </c>
      <c r="Z453" s="147" t="s">
        <v>64</v>
      </c>
      <c r="AA453" s="141">
        <f t="shared" si="193"/>
        <v>44392</v>
      </c>
      <c r="AB453" s="4"/>
      <c r="AC453" s="41"/>
      <c r="AD453" s="150">
        <f>[2]Plan1!$A553</f>
        <v>53014</v>
      </c>
      <c r="AE453" s="32" t="str">
        <f>[2]Plan1!$C553</f>
        <v>Carnaval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3"/>
      <c r="BB453" s="1"/>
      <c r="BC453" s="1"/>
      <c r="BD453" s="1"/>
      <c r="BE453" s="1"/>
      <c r="BF453" s="1"/>
      <c r="BG453" s="1"/>
      <c r="BH453" s="1"/>
      <c r="BI453" s="1"/>
      <c r="BJ453" s="1"/>
      <c r="BK453" s="4"/>
      <c r="BL453" s="1"/>
      <c r="BM453" s="1"/>
      <c r="BN453" s="1"/>
      <c r="BO453" s="1"/>
      <c r="BP453" s="1"/>
      <c r="BQ453" s="1"/>
    </row>
    <row r="454" spans="1:69" x14ac:dyDescent="0.15">
      <c r="A454" s="138">
        <f t="shared" si="186"/>
        <v>44105</v>
      </c>
      <c r="B454" s="148">
        <f t="shared" si="175"/>
        <v>1072.69453185</v>
      </c>
      <c r="C454" s="139">
        <f t="shared" si="187"/>
        <v>1000</v>
      </c>
      <c r="D454" s="140">
        <f t="shared" si="188"/>
        <v>5357.46</v>
      </c>
      <c r="E454" s="124">
        <f>IF(K454=1,VLOOKUP(A453,[1]Plan1!$BO$80:$BQ$314,3),E453)</f>
        <v>5391.75</v>
      </c>
      <c r="F454" s="141">
        <f t="shared" si="189"/>
        <v>44090</v>
      </c>
      <c r="G454" s="142">
        <f t="shared" si="176"/>
        <v>6.4004210950712181E-3</v>
      </c>
      <c r="H454" s="141">
        <f t="shared" si="190"/>
        <v>44119</v>
      </c>
      <c r="I454" s="141">
        <f t="shared" si="177"/>
        <v>44119</v>
      </c>
      <c r="J454" s="125">
        <f t="shared" si="191"/>
        <v>21</v>
      </c>
      <c r="K454" s="125">
        <f t="shared" si="197"/>
        <v>12</v>
      </c>
      <c r="L454" s="139">
        <f t="shared" si="178"/>
        <v>1.0036523799999999</v>
      </c>
      <c r="M454" s="143">
        <f t="shared" si="198"/>
        <v>1.00240054</v>
      </c>
      <c r="N454" s="143">
        <f t="shared" si="194"/>
        <v>1.0260201533414854</v>
      </c>
      <c r="O454" s="139">
        <f t="shared" si="196"/>
        <v>1.02976756</v>
      </c>
      <c r="P454" s="139">
        <f t="shared" si="179"/>
        <v>1029.76756</v>
      </c>
      <c r="Q454" s="144">
        <f t="shared" si="180"/>
        <v>0</v>
      </c>
      <c r="R454" s="145">
        <f t="shared" si="181"/>
        <v>0</v>
      </c>
      <c r="S454" s="139">
        <f t="shared" si="182"/>
        <v>0</v>
      </c>
      <c r="T454" s="146">
        <f t="shared" si="192"/>
        <v>3.5999999999999997E-2</v>
      </c>
      <c r="U454" s="144">
        <f t="shared" si="195"/>
        <v>291</v>
      </c>
      <c r="V454" s="144">
        <v>252</v>
      </c>
      <c r="W454" s="143">
        <f t="shared" si="183"/>
        <v>1.041686079</v>
      </c>
      <c r="X454" s="139">
        <f t="shared" si="184"/>
        <v>42.926971850000001</v>
      </c>
      <c r="Y454" s="124">
        <f t="shared" si="185"/>
        <v>0</v>
      </c>
      <c r="Z454" s="147" t="s">
        <v>64</v>
      </c>
      <c r="AA454" s="141">
        <f t="shared" si="193"/>
        <v>44392</v>
      </c>
      <c r="AB454" s="4"/>
      <c r="AC454" s="41"/>
      <c r="AD454" s="150">
        <f>[2]Plan1!$A554</f>
        <v>53059</v>
      </c>
      <c r="AE454" s="32" t="str">
        <f>[2]Plan1!$C554</f>
        <v>Paixão de Cristo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3"/>
      <c r="BB454" s="1"/>
      <c r="BC454" s="1"/>
      <c r="BD454" s="1"/>
      <c r="BE454" s="1"/>
      <c r="BF454" s="1"/>
      <c r="BG454" s="1"/>
      <c r="BH454" s="1"/>
      <c r="BI454" s="1"/>
      <c r="BJ454" s="1"/>
      <c r="BK454" s="4"/>
      <c r="BL454" s="1"/>
      <c r="BM454" s="1"/>
      <c r="BN454" s="1"/>
      <c r="BO454" s="1"/>
      <c r="BP454" s="1"/>
      <c r="BQ454" s="1"/>
    </row>
    <row r="455" spans="1:69" x14ac:dyDescent="0.15">
      <c r="A455" s="138">
        <f t="shared" si="186"/>
        <v>44106</v>
      </c>
      <c r="B455" s="148">
        <f t="shared" si="175"/>
        <v>1073.1710803999999</v>
      </c>
      <c r="C455" s="139">
        <f t="shared" si="187"/>
        <v>1000</v>
      </c>
      <c r="D455" s="140">
        <f t="shared" si="188"/>
        <v>5357.46</v>
      </c>
      <c r="E455" s="124">
        <f>IF(K455=1,VLOOKUP(A454,[1]Plan1!$BO$80:$BQ$314,3),E454)</f>
        <v>5391.75</v>
      </c>
      <c r="F455" s="141">
        <f t="shared" si="189"/>
        <v>44090</v>
      </c>
      <c r="G455" s="142">
        <f t="shared" si="176"/>
        <v>6.4004210950712181E-3</v>
      </c>
      <c r="H455" s="141">
        <f t="shared" si="190"/>
        <v>44119</v>
      </c>
      <c r="I455" s="141">
        <f t="shared" si="177"/>
        <v>44119</v>
      </c>
      <c r="J455" s="125">
        <f t="shared" si="191"/>
        <v>21</v>
      </c>
      <c r="K455" s="125">
        <f t="shared" si="197"/>
        <v>13</v>
      </c>
      <c r="L455" s="139">
        <f t="shared" si="178"/>
        <v>1.0039573399999999</v>
      </c>
      <c r="M455" s="143">
        <f t="shared" si="198"/>
        <v>1.00240054</v>
      </c>
      <c r="N455" s="143">
        <f t="shared" si="194"/>
        <v>1.0260201533414854</v>
      </c>
      <c r="O455" s="139">
        <f t="shared" si="196"/>
        <v>1.03008046</v>
      </c>
      <c r="P455" s="139">
        <f t="shared" si="179"/>
        <v>1030.0804599999999</v>
      </c>
      <c r="Q455" s="144">
        <f t="shared" si="180"/>
        <v>0</v>
      </c>
      <c r="R455" s="145">
        <f t="shared" si="181"/>
        <v>0</v>
      </c>
      <c r="S455" s="139">
        <f t="shared" si="182"/>
        <v>0</v>
      </c>
      <c r="T455" s="146">
        <f t="shared" si="192"/>
        <v>3.5999999999999997E-2</v>
      </c>
      <c r="U455" s="144">
        <f t="shared" si="195"/>
        <v>292</v>
      </c>
      <c r="V455" s="144">
        <v>252</v>
      </c>
      <c r="W455" s="143">
        <f t="shared" si="183"/>
        <v>1.041832286</v>
      </c>
      <c r="X455" s="139">
        <f t="shared" si="184"/>
        <v>43.090620399999999</v>
      </c>
      <c r="Y455" s="124">
        <f t="shared" si="185"/>
        <v>0</v>
      </c>
      <c r="Z455" s="147" t="s">
        <v>64</v>
      </c>
      <c r="AA455" s="141">
        <f t="shared" si="193"/>
        <v>44392</v>
      </c>
      <c r="AB455" s="4"/>
      <c r="AC455" s="41"/>
      <c r="AD455" s="150">
        <f>[2]Plan1!$A555</f>
        <v>53073</v>
      </c>
      <c r="AE455" s="32" t="str">
        <f>[2]Plan1!$C555</f>
        <v>Tiradentes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3"/>
      <c r="BB455" s="1"/>
      <c r="BC455" s="1"/>
      <c r="BD455" s="1"/>
      <c r="BE455" s="1"/>
      <c r="BF455" s="1"/>
      <c r="BG455" s="1"/>
      <c r="BH455" s="1"/>
      <c r="BI455" s="1"/>
      <c r="BJ455" s="1"/>
      <c r="BK455" s="4"/>
      <c r="BL455" s="1"/>
      <c r="BM455" s="1"/>
      <c r="BN455" s="1"/>
      <c r="BO455" s="1"/>
      <c r="BP455" s="1"/>
      <c r="BQ455" s="1"/>
    </row>
    <row r="456" spans="1:69" x14ac:dyDescent="0.15">
      <c r="A456" s="138">
        <f t="shared" si="186"/>
        <v>44107</v>
      </c>
      <c r="B456" s="148">
        <f t="shared" si="175"/>
        <v>1073.64784525</v>
      </c>
      <c r="C456" s="139">
        <f t="shared" si="187"/>
        <v>1000</v>
      </c>
      <c r="D456" s="140">
        <f t="shared" si="188"/>
        <v>5357.46</v>
      </c>
      <c r="E456" s="124">
        <f>IF(K456=1,VLOOKUP(A455,[1]Plan1!$BO$80:$BQ$314,3),E455)</f>
        <v>5391.75</v>
      </c>
      <c r="F456" s="141">
        <f t="shared" si="189"/>
        <v>44090</v>
      </c>
      <c r="G456" s="142">
        <f t="shared" si="176"/>
        <v>6.4004210950712181E-3</v>
      </c>
      <c r="H456" s="141">
        <f t="shared" si="190"/>
        <v>44119</v>
      </c>
      <c r="I456" s="141">
        <f t="shared" si="177"/>
        <v>44119</v>
      </c>
      <c r="J456" s="125">
        <f t="shared" si="191"/>
        <v>21</v>
      </c>
      <c r="K456" s="125">
        <f t="shared" si="197"/>
        <v>14</v>
      </c>
      <c r="L456" s="139">
        <f t="shared" si="178"/>
        <v>1.0042624</v>
      </c>
      <c r="M456" s="143">
        <f t="shared" si="198"/>
        <v>1.00240054</v>
      </c>
      <c r="N456" s="143">
        <f t="shared" si="194"/>
        <v>1.0260201533414854</v>
      </c>
      <c r="O456" s="139">
        <f t="shared" si="196"/>
        <v>1.03039346</v>
      </c>
      <c r="P456" s="139">
        <f t="shared" si="179"/>
        <v>1030.39346</v>
      </c>
      <c r="Q456" s="144">
        <f t="shared" si="180"/>
        <v>0</v>
      </c>
      <c r="R456" s="145">
        <f t="shared" si="181"/>
        <v>0</v>
      </c>
      <c r="S456" s="139">
        <f t="shared" si="182"/>
        <v>0</v>
      </c>
      <c r="T456" s="146">
        <f t="shared" si="192"/>
        <v>3.5999999999999997E-2</v>
      </c>
      <c r="U456" s="144">
        <f t="shared" si="195"/>
        <v>293</v>
      </c>
      <c r="V456" s="144">
        <v>252</v>
      </c>
      <c r="W456" s="143">
        <f t="shared" si="183"/>
        <v>1.0419785130000001</v>
      </c>
      <c r="X456" s="139">
        <f t="shared" si="184"/>
        <v>43.254385249999999</v>
      </c>
      <c r="Y456" s="124">
        <f t="shared" si="185"/>
        <v>0</v>
      </c>
      <c r="Z456" s="147" t="s">
        <v>64</v>
      </c>
      <c r="AA456" s="141">
        <f t="shared" si="193"/>
        <v>44392</v>
      </c>
      <c r="AB456" s="4"/>
      <c r="AC456" s="41"/>
      <c r="AD456" s="150">
        <f>[2]Plan1!$A556</f>
        <v>53083</v>
      </c>
      <c r="AE456" s="32" t="str">
        <f>[2]Plan1!$C556</f>
        <v>Dia do Trabalho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3"/>
      <c r="BB456" s="1"/>
      <c r="BC456" s="1"/>
      <c r="BD456" s="1"/>
      <c r="BE456" s="1"/>
      <c r="BF456" s="1"/>
      <c r="BG456" s="1"/>
      <c r="BH456" s="1"/>
      <c r="BI456" s="1"/>
      <c r="BJ456" s="1"/>
      <c r="BK456" s="4"/>
      <c r="BL456" s="1"/>
      <c r="BM456" s="1"/>
      <c r="BN456" s="1"/>
      <c r="BO456" s="1"/>
      <c r="BP456" s="1"/>
      <c r="BQ456" s="1"/>
    </row>
    <row r="457" spans="1:69" x14ac:dyDescent="0.15">
      <c r="A457" s="138">
        <f t="shared" si="186"/>
        <v>44108</v>
      </c>
      <c r="B457" s="148">
        <f t="shared" si="175"/>
        <v>1073.64784525</v>
      </c>
      <c r="C457" s="139">
        <f t="shared" si="187"/>
        <v>1000</v>
      </c>
      <c r="D457" s="140">
        <f t="shared" si="188"/>
        <v>5357.46</v>
      </c>
      <c r="E457" s="124">
        <f>IF(K457=1,VLOOKUP(A456,[1]Plan1!$BO$80:$BQ$314,3),E456)</f>
        <v>5391.75</v>
      </c>
      <c r="F457" s="141">
        <f t="shared" si="189"/>
        <v>44090</v>
      </c>
      <c r="G457" s="142">
        <f t="shared" si="176"/>
        <v>6.4004210950712181E-3</v>
      </c>
      <c r="H457" s="141">
        <f t="shared" si="190"/>
        <v>44119</v>
      </c>
      <c r="I457" s="141">
        <f t="shared" si="177"/>
        <v>44119</v>
      </c>
      <c r="J457" s="125">
        <f t="shared" si="191"/>
        <v>21</v>
      </c>
      <c r="K457" s="125">
        <f t="shared" si="197"/>
        <v>14</v>
      </c>
      <c r="L457" s="139">
        <f t="shared" si="178"/>
        <v>1.0042624</v>
      </c>
      <c r="M457" s="143">
        <f t="shared" si="198"/>
        <v>1.00240054</v>
      </c>
      <c r="N457" s="143">
        <f t="shared" si="194"/>
        <v>1.0260201533414854</v>
      </c>
      <c r="O457" s="139">
        <f t="shared" si="196"/>
        <v>1.03039346</v>
      </c>
      <c r="P457" s="139">
        <f t="shared" si="179"/>
        <v>1030.39346</v>
      </c>
      <c r="Q457" s="144">
        <f t="shared" si="180"/>
        <v>0</v>
      </c>
      <c r="R457" s="145">
        <f t="shared" si="181"/>
        <v>0</v>
      </c>
      <c r="S457" s="139">
        <f t="shared" si="182"/>
        <v>0</v>
      </c>
      <c r="T457" s="146">
        <f t="shared" si="192"/>
        <v>3.5999999999999997E-2</v>
      </c>
      <c r="U457" s="144">
        <f t="shared" si="195"/>
        <v>293</v>
      </c>
      <c r="V457" s="144">
        <v>252</v>
      </c>
      <c r="W457" s="143">
        <f t="shared" si="183"/>
        <v>1.0419785130000001</v>
      </c>
      <c r="X457" s="139">
        <f t="shared" si="184"/>
        <v>43.254385249999999</v>
      </c>
      <c r="Y457" s="124">
        <f t="shared" si="185"/>
        <v>0</v>
      </c>
      <c r="Z457" s="147" t="s">
        <v>64</v>
      </c>
      <c r="AA457" s="141">
        <f t="shared" si="193"/>
        <v>44392</v>
      </c>
      <c r="AB457" s="4"/>
      <c r="AC457" s="41"/>
      <c r="AD457" s="150">
        <f>[2]Plan1!$A557</f>
        <v>53121</v>
      </c>
      <c r="AE457" s="32" t="str">
        <f>[2]Plan1!$C557</f>
        <v>Corpus Christi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3"/>
      <c r="BB457" s="1"/>
      <c r="BC457" s="1"/>
      <c r="BD457" s="1"/>
      <c r="BE457" s="1"/>
      <c r="BF457" s="1"/>
      <c r="BG457" s="1"/>
      <c r="BH457" s="1"/>
      <c r="BI457" s="1"/>
      <c r="BJ457" s="1"/>
      <c r="BK457" s="4"/>
      <c r="BL457" s="1"/>
      <c r="BM457" s="1"/>
      <c r="BN457" s="1"/>
      <c r="BO457" s="1"/>
      <c r="BP457" s="1"/>
      <c r="BQ457" s="1"/>
    </row>
    <row r="458" spans="1:69" x14ac:dyDescent="0.15">
      <c r="A458" s="138">
        <f t="shared" si="186"/>
        <v>44109</v>
      </c>
      <c r="B458" s="148">
        <f t="shared" ref="B458:B521" si="199">(P458+X458)</f>
        <v>1073.64784525</v>
      </c>
      <c r="C458" s="139">
        <f t="shared" si="187"/>
        <v>1000</v>
      </c>
      <c r="D458" s="140">
        <f t="shared" si="188"/>
        <v>5357.46</v>
      </c>
      <c r="E458" s="124">
        <f>IF(K458=1,VLOOKUP(A457,[1]Plan1!$BO$80:$BQ$314,3),E457)</f>
        <v>5391.75</v>
      </c>
      <c r="F458" s="141">
        <f t="shared" si="189"/>
        <v>44090</v>
      </c>
      <c r="G458" s="142">
        <f t="shared" ref="G458:G521" si="200">(E458/D458)-1</f>
        <v>6.4004210950712181E-3</v>
      </c>
      <c r="H458" s="141">
        <f t="shared" si="190"/>
        <v>44119</v>
      </c>
      <c r="I458" s="141">
        <f t="shared" ref="I458:I521" si="201">IF(A458&gt;I457,H458,I457)</f>
        <v>44119</v>
      </c>
      <c r="J458" s="125">
        <f t="shared" si="191"/>
        <v>21</v>
      </c>
      <c r="K458" s="125">
        <f t="shared" si="197"/>
        <v>14</v>
      </c>
      <c r="L458" s="139">
        <f t="shared" ref="L458:L521" si="202">TRUNC((E458/D458)^TRUNC((K458/J458),9),8)</f>
        <v>1.0042624</v>
      </c>
      <c r="M458" s="143">
        <f t="shared" si="198"/>
        <v>1.00240054</v>
      </c>
      <c r="N458" s="143">
        <f t="shared" si="194"/>
        <v>1.0260201533414854</v>
      </c>
      <c r="O458" s="139">
        <f t="shared" si="196"/>
        <v>1.03039346</v>
      </c>
      <c r="P458" s="139">
        <f t="shared" ref="P458:P521" si="203">TRUNC(C458*O458,8)</f>
        <v>1030.39346</v>
      </c>
      <c r="Q458" s="144">
        <f t="shared" ref="Q458:Q521" si="204">IF(VLOOKUP(A458,AD$10:AK$114,8)=VLOOKUP(A457,AD$10:AK$114,8),0,VLOOKUP(A458,AD$10:AK$114,8))</f>
        <v>0</v>
      </c>
      <c r="R458" s="145">
        <f t="shared" ref="R458:R521" si="205">IF(Q458&gt;0,VLOOKUP($A458,$AD$10:$AI$114,6),0)</f>
        <v>0</v>
      </c>
      <c r="S458" s="139">
        <f t="shared" ref="S458:S521" si="206">IF(R458&gt;0,TRUNC(R458*P458,8),0)</f>
        <v>0</v>
      </c>
      <c r="T458" s="146">
        <f t="shared" si="192"/>
        <v>3.5999999999999997E-2</v>
      </c>
      <c r="U458" s="144">
        <f t="shared" si="195"/>
        <v>293</v>
      </c>
      <c r="V458" s="144">
        <v>252</v>
      </c>
      <c r="W458" s="143">
        <f t="shared" ref="W458:W521" si="207">ROUND((1+T458)^TRUNC((U458/V458),9),9)</f>
        <v>1.0419785130000001</v>
      </c>
      <c r="X458" s="139">
        <f t="shared" ref="X458:X521" si="208">TRUNC((P458*(W458-1)),8)</f>
        <v>43.254385249999999</v>
      </c>
      <c r="Y458" s="124">
        <f t="shared" ref="Y458:Y521" si="209">IF(Q458&gt;0,S458+X458,0)</f>
        <v>0</v>
      </c>
      <c r="Z458" s="147" t="s">
        <v>64</v>
      </c>
      <c r="AA458" s="141">
        <f t="shared" si="193"/>
        <v>44392</v>
      </c>
      <c r="AB458" s="4"/>
      <c r="AC458" s="41"/>
      <c r="AD458" s="150">
        <f>[2]Plan1!$A558</f>
        <v>53212</v>
      </c>
      <c r="AE458" s="32" t="str">
        <f>[2]Plan1!$C558</f>
        <v>Independência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3"/>
      <c r="BB458" s="1"/>
      <c r="BC458" s="1"/>
      <c r="BD458" s="1"/>
      <c r="BE458" s="1"/>
      <c r="BF458" s="1"/>
      <c r="BG458" s="1"/>
      <c r="BH458" s="1"/>
      <c r="BI458" s="1"/>
      <c r="BJ458" s="1"/>
      <c r="BK458" s="4"/>
      <c r="BL458" s="1"/>
      <c r="BM458" s="1"/>
      <c r="BN458" s="1"/>
      <c r="BO458" s="1"/>
      <c r="BP458" s="1"/>
      <c r="BQ458" s="1"/>
    </row>
    <row r="459" spans="1:69" x14ac:dyDescent="0.15">
      <c r="A459" s="138">
        <f t="shared" ref="A459:A522" si="210">(A458+1)</f>
        <v>44110</v>
      </c>
      <c r="B459" s="148">
        <f t="shared" si="199"/>
        <v>1074.12482647</v>
      </c>
      <c r="C459" s="139">
        <f t="shared" ref="C459:C522" si="211">TRUNC(IF(Q458&gt;0,VLOOKUP(A458,$AD$12:$AE$114,2),C458),8)</f>
        <v>1000</v>
      </c>
      <c r="D459" s="140">
        <f t="shared" ref="D459:D522" si="212">IF(E459=E458,D458,E458)</f>
        <v>5357.46</v>
      </c>
      <c r="E459" s="124">
        <f>IF(K459=1,VLOOKUP(A458,[1]Plan1!$BO$80:$BQ$314,3),E458)</f>
        <v>5391.75</v>
      </c>
      <c r="F459" s="141">
        <f t="shared" ref="F459:F522" si="213">IF(D459=D458,F458,A459)</f>
        <v>44090</v>
      </c>
      <c r="G459" s="142">
        <f t="shared" si="200"/>
        <v>6.4004210950712181E-3</v>
      </c>
      <c r="H459" s="141">
        <f t="shared" ref="H459:H522" si="214">IF(DAY(A459)=15,VLOOKUP(A459,AH$118:AM$450,4),H458)</f>
        <v>44119</v>
      </c>
      <c r="I459" s="141">
        <f t="shared" si="201"/>
        <v>44119</v>
      </c>
      <c r="J459" s="125">
        <f t="shared" ref="J459:J522" si="215">IF(I459=I458,J458,NETWORKDAYS(I458,I459,$AD$118:$AD$502)-1)</f>
        <v>21</v>
      </c>
      <c r="K459" s="125">
        <f t="shared" si="197"/>
        <v>15</v>
      </c>
      <c r="L459" s="139">
        <f t="shared" si="202"/>
        <v>1.0045675599999999</v>
      </c>
      <c r="M459" s="143">
        <f t="shared" si="198"/>
        <v>1.00240054</v>
      </c>
      <c r="N459" s="143">
        <f t="shared" si="194"/>
        <v>1.0260201533414854</v>
      </c>
      <c r="O459" s="139">
        <f t="shared" si="196"/>
        <v>1.03070656</v>
      </c>
      <c r="P459" s="139">
        <f t="shared" si="203"/>
        <v>1030.7065600000001</v>
      </c>
      <c r="Q459" s="144">
        <f t="shared" si="204"/>
        <v>0</v>
      </c>
      <c r="R459" s="145">
        <f t="shared" si="205"/>
        <v>0</v>
      </c>
      <c r="S459" s="139">
        <f t="shared" si="206"/>
        <v>0</v>
      </c>
      <c r="T459" s="146">
        <f t="shared" ref="T459:T522" si="216">(T458)</f>
        <v>3.5999999999999997E-2</v>
      </c>
      <c r="U459" s="144">
        <f t="shared" si="195"/>
        <v>294</v>
      </c>
      <c r="V459" s="144">
        <v>252</v>
      </c>
      <c r="W459" s="143">
        <f t="shared" si="207"/>
        <v>1.0421247600000001</v>
      </c>
      <c r="X459" s="139">
        <f t="shared" si="208"/>
        <v>43.418266469999999</v>
      </c>
      <c r="Y459" s="124">
        <f t="shared" si="209"/>
        <v>0</v>
      </c>
      <c r="Z459" s="147" t="s">
        <v>64</v>
      </c>
      <c r="AA459" s="141">
        <f t="shared" ref="AA459:AA522" si="217">IF(Q458&gt;0,VLOOKUP(A458,$AD$10:$AL$114,9),AA458)</f>
        <v>44392</v>
      </c>
      <c r="AB459" s="4"/>
      <c r="AC459" s="41"/>
      <c r="AD459" s="150">
        <f>[2]Plan1!$A559</f>
        <v>53247</v>
      </c>
      <c r="AE459" s="32" t="str">
        <f>[2]Plan1!$C559</f>
        <v>Nossa Sr.a Aparecida - Padroeira do Brasil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3"/>
      <c r="BB459" s="1"/>
      <c r="BC459" s="1"/>
      <c r="BD459" s="1"/>
      <c r="BE459" s="1"/>
      <c r="BF459" s="1"/>
      <c r="BG459" s="1"/>
      <c r="BH459" s="1"/>
      <c r="BI459" s="1"/>
      <c r="BJ459" s="1"/>
      <c r="BK459" s="4"/>
      <c r="BL459" s="1"/>
      <c r="BM459" s="1"/>
      <c r="BN459" s="1"/>
      <c r="BO459" s="1"/>
      <c r="BP459" s="1"/>
      <c r="BQ459" s="1"/>
    </row>
    <row r="460" spans="1:69" x14ac:dyDescent="0.15">
      <c r="A460" s="138">
        <f t="shared" si="210"/>
        <v>44111</v>
      </c>
      <c r="B460" s="148">
        <f t="shared" si="199"/>
        <v>1074.60200429</v>
      </c>
      <c r="C460" s="139">
        <f t="shared" si="211"/>
        <v>1000</v>
      </c>
      <c r="D460" s="140">
        <f t="shared" si="212"/>
        <v>5357.46</v>
      </c>
      <c r="E460" s="124">
        <f>IF(K460=1,VLOOKUP(A459,[1]Plan1!$BO$80:$BQ$314,3),E459)</f>
        <v>5391.75</v>
      </c>
      <c r="F460" s="141">
        <f t="shared" si="213"/>
        <v>44090</v>
      </c>
      <c r="G460" s="142">
        <f t="shared" si="200"/>
        <v>6.4004210950712181E-3</v>
      </c>
      <c r="H460" s="141">
        <f t="shared" si="214"/>
        <v>44119</v>
      </c>
      <c r="I460" s="141">
        <f t="shared" si="201"/>
        <v>44119</v>
      </c>
      <c r="J460" s="125">
        <f t="shared" si="215"/>
        <v>21</v>
      </c>
      <c r="K460" s="125">
        <f t="shared" si="197"/>
        <v>16</v>
      </c>
      <c r="L460" s="139">
        <f t="shared" si="202"/>
        <v>1.0048728</v>
      </c>
      <c r="M460" s="143">
        <f t="shared" si="198"/>
        <v>1.00240054</v>
      </c>
      <c r="N460" s="143">
        <f t="shared" si="194"/>
        <v>1.0260201533414854</v>
      </c>
      <c r="O460" s="139">
        <f t="shared" si="196"/>
        <v>1.0310197400000001</v>
      </c>
      <c r="P460" s="139">
        <f t="shared" si="203"/>
        <v>1031.01974</v>
      </c>
      <c r="Q460" s="144">
        <f t="shared" si="204"/>
        <v>0</v>
      </c>
      <c r="R460" s="145">
        <f t="shared" si="205"/>
        <v>0</v>
      </c>
      <c r="S460" s="139">
        <f t="shared" si="206"/>
        <v>0</v>
      </c>
      <c r="T460" s="146">
        <f t="shared" si="216"/>
        <v>3.5999999999999997E-2</v>
      </c>
      <c r="U460" s="144">
        <f t="shared" si="195"/>
        <v>295</v>
      </c>
      <c r="V460" s="144">
        <v>252</v>
      </c>
      <c r="W460" s="143">
        <f t="shared" si="207"/>
        <v>1.042271028</v>
      </c>
      <c r="X460" s="139">
        <f t="shared" si="208"/>
        <v>43.582264289999998</v>
      </c>
      <c r="Y460" s="124">
        <f t="shared" si="209"/>
        <v>0</v>
      </c>
      <c r="Z460" s="147" t="s">
        <v>64</v>
      </c>
      <c r="AA460" s="141">
        <f t="shared" si="217"/>
        <v>44392</v>
      </c>
      <c r="AB460" s="4"/>
      <c r="AC460" s="41"/>
      <c r="AD460" s="150">
        <f>[2]Plan1!$A560</f>
        <v>53268</v>
      </c>
      <c r="AE460" s="32" t="str">
        <f>[2]Plan1!$C560</f>
        <v>Finados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3"/>
      <c r="BB460" s="1"/>
      <c r="BC460" s="1"/>
      <c r="BD460" s="1"/>
      <c r="BE460" s="1"/>
      <c r="BF460" s="1"/>
      <c r="BG460" s="1"/>
      <c r="BH460" s="1"/>
      <c r="BI460" s="1"/>
      <c r="BJ460" s="1"/>
      <c r="BK460" s="4"/>
      <c r="BL460" s="1"/>
      <c r="BM460" s="1"/>
      <c r="BN460" s="1"/>
      <c r="BO460" s="1"/>
      <c r="BP460" s="1"/>
      <c r="BQ460" s="1"/>
    </row>
    <row r="461" spans="1:69" x14ac:dyDescent="0.15">
      <c r="A461" s="138">
        <f t="shared" si="210"/>
        <v>44112</v>
      </c>
      <c r="B461" s="148">
        <f t="shared" si="199"/>
        <v>1075.07939964</v>
      </c>
      <c r="C461" s="139">
        <f t="shared" si="211"/>
        <v>1000</v>
      </c>
      <c r="D461" s="140">
        <f t="shared" si="212"/>
        <v>5357.46</v>
      </c>
      <c r="E461" s="124">
        <f>IF(K461=1,VLOOKUP(A460,[1]Plan1!$BO$80:$BQ$314,3),E460)</f>
        <v>5391.75</v>
      </c>
      <c r="F461" s="141">
        <f t="shared" si="213"/>
        <v>44090</v>
      </c>
      <c r="G461" s="142">
        <f t="shared" si="200"/>
        <v>6.4004210950712181E-3</v>
      </c>
      <c r="H461" s="141">
        <f t="shared" si="214"/>
        <v>44119</v>
      </c>
      <c r="I461" s="141">
        <f t="shared" si="201"/>
        <v>44119</v>
      </c>
      <c r="J461" s="125">
        <f t="shared" si="215"/>
        <v>21</v>
      </c>
      <c r="K461" s="125">
        <f t="shared" si="197"/>
        <v>17</v>
      </c>
      <c r="L461" s="139">
        <f t="shared" si="202"/>
        <v>1.0051781399999999</v>
      </c>
      <c r="M461" s="143">
        <f t="shared" si="198"/>
        <v>1.00240054</v>
      </c>
      <c r="N461" s="143">
        <f t="shared" si="194"/>
        <v>1.0260201533414854</v>
      </c>
      <c r="O461" s="139">
        <f t="shared" si="196"/>
        <v>1.0313330199999999</v>
      </c>
      <c r="P461" s="139">
        <f t="shared" si="203"/>
        <v>1031.33302</v>
      </c>
      <c r="Q461" s="144">
        <f t="shared" si="204"/>
        <v>0</v>
      </c>
      <c r="R461" s="145">
        <f t="shared" si="205"/>
        <v>0</v>
      </c>
      <c r="S461" s="139">
        <f t="shared" si="206"/>
        <v>0</v>
      </c>
      <c r="T461" s="146">
        <f t="shared" si="216"/>
        <v>3.5999999999999997E-2</v>
      </c>
      <c r="U461" s="144">
        <f t="shared" si="195"/>
        <v>296</v>
      </c>
      <c r="V461" s="144">
        <v>252</v>
      </c>
      <c r="W461" s="143">
        <f t="shared" si="207"/>
        <v>1.042417317</v>
      </c>
      <c r="X461" s="139">
        <f t="shared" si="208"/>
        <v>43.746379640000001</v>
      </c>
      <c r="Y461" s="124">
        <f t="shared" si="209"/>
        <v>0</v>
      </c>
      <c r="Z461" s="147" t="s">
        <v>64</v>
      </c>
      <c r="AA461" s="141">
        <f t="shared" si="217"/>
        <v>44392</v>
      </c>
      <c r="AB461" s="4"/>
      <c r="AC461" s="41"/>
      <c r="AD461" s="150">
        <f>[2]Plan1!$A561</f>
        <v>53281</v>
      </c>
      <c r="AE461" s="32" t="str">
        <f>[2]Plan1!$C561</f>
        <v>Proclamação da República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3"/>
      <c r="BB461" s="1"/>
      <c r="BC461" s="1"/>
      <c r="BD461" s="1"/>
      <c r="BE461" s="1"/>
      <c r="BF461" s="1"/>
      <c r="BG461" s="1"/>
      <c r="BH461" s="1"/>
      <c r="BI461" s="1"/>
      <c r="BJ461" s="1"/>
      <c r="BK461" s="4"/>
      <c r="BL461" s="1"/>
      <c r="BM461" s="1"/>
      <c r="BN461" s="1"/>
      <c r="BO461" s="1"/>
      <c r="BP461" s="1"/>
      <c r="BQ461" s="1"/>
    </row>
    <row r="462" spans="1:69" x14ac:dyDescent="0.15">
      <c r="A462" s="138">
        <f t="shared" si="210"/>
        <v>44113</v>
      </c>
      <c r="B462" s="148">
        <f t="shared" si="199"/>
        <v>1075.5570115300002</v>
      </c>
      <c r="C462" s="139">
        <f t="shared" si="211"/>
        <v>1000</v>
      </c>
      <c r="D462" s="140">
        <f t="shared" si="212"/>
        <v>5357.46</v>
      </c>
      <c r="E462" s="124">
        <f>IF(K462=1,VLOOKUP(A461,[1]Plan1!$BO$80:$BQ$314,3),E461)</f>
        <v>5391.75</v>
      </c>
      <c r="F462" s="141">
        <f t="shared" si="213"/>
        <v>44090</v>
      </c>
      <c r="G462" s="142">
        <f t="shared" si="200"/>
        <v>6.4004210950712181E-3</v>
      </c>
      <c r="H462" s="141">
        <f t="shared" si="214"/>
        <v>44119</v>
      </c>
      <c r="I462" s="141">
        <f t="shared" si="201"/>
        <v>44119</v>
      </c>
      <c r="J462" s="125">
        <f t="shared" si="215"/>
        <v>21</v>
      </c>
      <c r="K462" s="125">
        <f t="shared" si="197"/>
        <v>18</v>
      </c>
      <c r="L462" s="139">
        <f t="shared" si="202"/>
        <v>1.00548357</v>
      </c>
      <c r="M462" s="143">
        <f t="shared" si="198"/>
        <v>1.00240054</v>
      </c>
      <c r="N462" s="143">
        <f t="shared" si="194"/>
        <v>1.0260201533414854</v>
      </c>
      <c r="O462" s="139">
        <f t="shared" si="196"/>
        <v>1.0316464000000001</v>
      </c>
      <c r="P462" s="139">
        <f t="shared" si="203"/>
        <v>1031.6464000000001</v>
      </c>
      <c r="Q462" s="144">
        <f t="shared" si="204"/>
        <v>0</v>
      </c>
      <c r="R462" s="145">
        <f t="shared" si="205"/>
        <v>0</v>
      </c>
      <c r="S462" s="139">
        <f t="shared" si="206"/>
        <v>0</v>
      </c>
      <c r="T462" s="146">
        <f t="shared" si="216"/>
        <v>3.5999999999999997E-2</v>
      </c>
      <c r="U462" s="144">
        <f t="shared" si="195"/>
        <v>297</v>
      </c>
      <c r="V462" s="144">
        <v>252</v>
      </c>
      <c r="W462" s="143">
        <f t="shared" si="207"/>
        <v>1.042563626</v>
      </c>
      <c r="X462" s="139">
        <f t="shared" si="208"/>
        <v>43.910611529999997</v>
      </c>
      <c r="Y462" s="124">
        <f t="shared" si="209"/>
        <v>0</v>
      </c>
      <c r="Z462" s="147" t="s">
        <v>64</v>
      </c>
      <c r="AA462" s="141">
        <f t="shared" si="217"/>
        <v>44392</v>
      </c>
      <c r="AB462" s="4"/>
      <c r="AC462" s="41"/>
      <c r="AD462" s="150">
        <f>[2]Plan1!$A562</f>
        <v>53286</v>
      </c>
      <c r="AE462" s="32" t="str">
        <f>[2]Plan1!$C562</f>
        <v>Dia Nacional de Zumbi e da Consciência Negra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3"/>
      <c r="BB462" s="1"/>
      <c r="BC462" s="1"/>
      <c r="BD462" s="1"/>
      <c r="BE462" s="1"/>
      <c r="BF462" s="1"/>
      <c r="BG462" s="1"/>
      <c r="BH462" s="1"/>
      <c r="BI462" s="1"/>
      <c r="BJ462" s="1"/>
      <c r="BK462" s="4"/>
      <c r="BL462" s="1"/>
      <c r="BM462" s="1"/>
      <c r="BN462" s="1"/>
      <c r="BO462" s="1"/>
      <c r="BP462" s="1"/>
      <c r="BQ462" s="1"/>
    </row>
    <row r="463" spans="1:69" x14ac:dyDescent="0.15">
      <c r="A463" s="138">
        <f t="shared" si="210"/>
        <v>44114</v>
      </c>
      <c r="B463" s="148">
        <f t="shared" si="199"/>
        <v>1076.0348306399999</v>
      </c>
      <c r="C463" s="139">
        <f t="shared" si="211"/>
        <v>1000</v>
      </c>
      <c r="D463" s="140">
        <f t="shared" si="212"/>
        <v>5357.46</v>
      </c>
      <c r="E463" s="124">
        <f>IF(K463=1,VLOOKUP(A462,[1]Plan1!$BO$80:$BQ$314,3),E462)</f>
        <v>5391.75</v>
      </c>
      <c r="F463" s="141">
        <f t="shared" si="213"/>
        <v>44090</v>
      </c>
      <c r="G463" s="142">
        <f t="shared" si="200"/>
        <v>6.4004210950712181E-3</v>
      </c>
      <c r="H463" s="141">
        <f t="shared" si="214"/>
        <v>44119</v>
      </c>
      <c r="I463" s="141">
        <f t="shared" si="201"/>
        <v>44119</v>
      </c>
      <c r="J463" s="125">
        <f t="shared" si="215"/>
        <v>21</v>
      </c>
      <c r="K463" s="125">
        <f t="shared" si="197"/>
        <v>19</v>
      </c>
      <c r="L463" s="139">
        <f t="shared" si="202"/>
        <v>1.0057890899999999</v>
      </c>
      <c r="M463" s="143">
        <f t="shared" si="198"/>
        <v>1.00240054</v>
      </c>
      <c r="N463" s="143">
        <f t="shared" si="194"/>
        <v>1.0260201533414854</v>
      </c>
      <c r="O463" s="139">
        <f t="shared" si="196"/>
        <v>1.0319598699999999</v>
      </c>
      <c r="P463" s="139">
        <f t="shared" si="203"/>
        <v>1031.9598699999999</v>
      </c>
      <c r="Q463" s="144">
        <f t="shared" si="204"/>
        <v>0</v>
      </c>
      <c r="R463" s="145">
        <f t="shared" si="205"/>
        <v>0</v>
      </c>
      <c r="S463" s="139">
        <f t="shared" si="206"/>
        <v>0</v>
      </c>
      <c r="T463" s="146">
        <f t="shared" si="216"/>
        <v>3.5999999999999997E-2</v>
      </c>
      <c r="U463" s="144">
        <f t="shared" si="195"/>
        <v>298</v>
      </c>
      <c r="V463" s="144">
        <v>252</v>
      </c>
      <c r="W463" s="143">
        <f t="shared" si="207"/>
        <v>1.0427099559999999</v>
      </c>
      <c r="X463" s="139">
        <f t="shared" si="208"/>
        <v>44.07496064</v>
      </c>
      <c r="Y463" s="124">
        <f t="shared" si="209"/>
        <v>0</v>
      </c>
      <c r="Z463" s="147" t="s">
        <v>64</v>
      </c>
      <c r="AA463" s="141">
        <f t="shared" si="217"/>
        <v>44392</v>
      </c>
      <c r="AB463" s="4"/>
      <c r="AC463" s="41"/>
      <c r="AD463" s="150">
        <f>[2]Plan1!$A563</f>
        <v>53321</v>
      </c>
      <c r="AE463" s="32" t="str">
        <f>[2]Plan1!$C563</f>
        <v>Natal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3"/>
      <c r="BB463" s="1"/>
      <c r="BC463" s="1"/>
      <c r="BD463" s="1"/>
      <c r="BE463" s="1"/>
      <c r="BF463" s="1"/>
      <c r="BG463" s="1"/>
      <c r="BH463" s="1"/>
      <c r="BI463" s="1"/>
      <c r="BJ463" s="1"/>
      <c r="BK463" s="4"/>
      <c r="BL463" s="1"/>
      <c r="BM463" s="1"/>
      <c r="BN463" s="1"/>
      <c r="BO463" s="1"/>
      <c r="BP463" s="1"/>
      <c r="BQ463" s="1"/>
    </row>
    <row r="464" spans="1:69" x14ac:dyDescent="0.15">
      <c r="A464" s="138">
        <f t="shared" si="210"/>
        <v>44115</v>
      </c>
      <c r="B464" s="148">
        <f t="shared" si="199"/>
        <v>1076.0348306399999</v>
      </c>
      <c r="C464" s="139">
        <f t="shared" si="211"/>
        <v>1000</v>
      </c>
      <c r="D464" s="140">
        <f t="shared" si="212"/>
        <v>5357.46</v>
      </c>
      <c r="E464" s="124">
        <f>IF(K464=1,VLOOKUP(A463,[1]Plan1!$BO$80:$BQ$314,3),E463)</f>
        <v>5391.75</v>
      </c>
      <c r="F464" s="141">
        <f t="shared" si="213"/>
        <v>44090</v>
      </c>
      <c r="G464" s="142">
        <f t="shared" si="200"/>
        <v>6.4004210950712181E-3</v>
      </c>
      <c r="H464" s="141">
        <f t="shared" si="214"/>
        <v>44119</v>
      </c>
      <c r="I464" s="141">
        <f t="shared" si="201"/>
        <v>44119</v>
      </c>
      <c r="J464" s="125">
        <f t="shared" si="215"/>
        <v>21</v>
      </c>
      <c r="K464" s="125">
        <f t="shared" si="197"/>
        <v>19</v>
      </c>
      <c r="L464" s="139">
        <f t="shared" si="202"/>
        <v>1.0057890899999999</v>
      </c>
      <c r="M464" s="143">
        <f t="shared" si="198"/>
        <v>1.00240054</v>
      </c>
      <c r="N464" s="143">
        <f t="shared" si="194"/>
        <v>1.0260201533414854</v>
      </c>
      <c r="O464" s="139">
        <f t="shared" si="196"/>
        <v>1.0319598699999999</v>
      </c>
      <c r="P464" s="139">
        <f t="shared" si="203"/>
        <v>1031.9598699999999</v>
      </c>
      <c r="Q464" s="144">
        <f t="shared" si="204"/>
        <v>0</v>
      </c>
      <c r="R464" s="145">
        <f t="shared" si="205"/>
        <v>0</v>
      </c>
      <c r="S464" s="139">
        <f t="shared" si="206"/>
        <v>0</v>
      </c>
      <c r="T464" s="146">
        <f t="shared" si="216"/>
        <v>3.5999999999999997E-2</v>
      </c>
      <c r="U464" s="144">
        <f t="shared" si="195"/>
        <v>298</v>
      </c>
      <c r="V464" s="144">
        <v>252</v>
      </c>
      <c r="W464" s="143">
        <f t="shared" si="207"/>
        <v>1.0427099559999999</v>
      </c>
      <c r="X464" s="139">
        <f t="shared" si="208"/>
        <v>44.07496064</v>
      </c>
      <c r="Y464" s="124">
        <f t="shared" si="209"/>
        <v>0</v>
      </c>
      <c r="Z464" s="147" t="s">
        <v>64</v>
      </c>
      <c r="AA464" s="141">
        <f t="shared" si="217"/>
        <v>44392</v>
      </c>
      <c r="AB464" s="4"/>
      <c r="AC464" s="41"/>
      <c r="AD464" s="150">
        <f>[2]Plan1!$A564</f>
        <v>53328</v>
      </c>
      <c r="AE464" s="32" t="str">
        <f>[2]Plan1!$C564</f>
        <v>Confraternização Universal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3"/>
      <c r="BB464" s="1"/>
      <c r="BC464" s="1"/>
      <c r="BD464" s="1"/>
      <c r="BE464" s="1"/>
      <c r="BF464" s="1"/>
      <c r="BG464" s="1"/>
      <c r="BH464" s="1"/>
      <c r="BI464" s="1"/>
      <c r="BJ464" s="1"/>
      <c r="BK464" s="4"/>
      <c r="BL464" s="1"/>
      <c r="BM464" s="1"/>
      <c r="BN464" s="1"/>
      <c r="BO464" s="1"/>
      <c r="BP464" s="1"/>
      <c r="BQ464" s="1"/>
    </row>
    <row r="465" spans="1:69" x14ac:dyDescent="0.15">
      <c r="A465" s="138">
        <f t="shared" si="210"/>
        <v>44116</v>
      </c>
      <c r="B465" s="148">
        <f t="shared" si="199"/>
        <v>1076.0348306399999</v>
      </c>
      <c r="C465" s="139">
        <f t="shared" si="211"/>
        <v>1000</v>
      </c>
      <c r="D465" s="140">
        <f t="shared" si="212"/>
        <v>5357.46</v>
      </c>
      <c r="E465" s="124">
        <f>IF(K465=1,VLOOKUP(A464,[1]Plan1!$BO$80:$BQ$314,3),E464)</f>
        <v>5391.75</v>
      </c>
      <c r="F465" s="141">
        <f t="shared" si="213"/>
        <v>44090</v>
      </c>
      <c r="G465" s="142">
        <f t="shared" si="200"/>
        <v>6.4004210950712181E-3</v>
      </c>
      <c r="H465" s="141">
        <f t="shared" si="214"/>
        <v>44119</v>
      </c>
      <c r="I465" s="141">
        <f t="shared" si="201"/>
        <v>44119</v>
      </c>
      <c r="J465" s="125">
        <f t="shared" si="215"/>
        <v>21</v>
      </c>
      <c r="K465" s="125">
        <f t="shared" si="197"/>
        <v>19</v>
      </c>
      <c r="L465" s="139">
        <f t="shared" si="202"/>
        <v>1.0057890899999999</v>
      </c>
      <c r="M465" s="143">
        <f t="shared" si="198"/>
        <v>1.00240054</v>
      </c>
      <c r="N465" s="143">
        <f t="shared" si="194"/>
        <v>1.0260201533414854</v>
      </c>
      <c r="O465" s="139">
        <f t="shared" si="196"/>
        <v>1.0319598699999999</v>
      </c>
      <c r="P465" s="139">
        <f t="shared" si="203"/>
        <v>1031.9598699999999</v>
      </c>
      <c r="Q465" s="144">
        <f t="shared" si="204"/>
        <v>0</v>
      </c>
      <c r="R465" s="145">
        <f t="shared" si="205"/>
        <v>0</v>
      </c>
      <c r="S465" s="139">
        <f t="shared" si="206"/>
        <v>0</v>
      </c>
      <c r="T465" s="146">
        <f t="shared" si="216"/>
        <v>3.5999999999999997E-2</v>
      </c>
      <c r="U465" s="144">
        <f t="shared" si="195"/>
        <v>298</v>
      </c>
      <c r="V465" s="144">
        <v>252</v>
      </c>
      <c r="W465" s="143">
        <f t="shared" si="207"/>
        <v>1.0427099559999999</v>
      </c>
      <c r="X465" s="139">
        <f t="shared" si="208"/>
        <v>44.07496064</v>
      </c>
      <c r="Y465" s="124">
        <f t="shared" si="209"/>
        <v>0</v>
      </c>
      <c r="Z465" s="147" t="s">
        <v>64</v>
      </c>
      <c r="AA465" s="141">
        <f t="shared" si="217"/>
        <v>44392</v>
      </c>
      <c r="AB465" s="4"/>
      <c r="AC465" s="41"/>
      <c r="AD465" s="150">
        <f>[2]Plan1!$A565</f>
        <v>53363</v>
      </c>
      <c r="AE465" s="32" t="str">
        <f>[2]Plan1!$C565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3"/>
      <c r="BB465" s="1"/>
      <c r="BC465" s="1"/>
      <c r="BD465" s="1"/>
      <c r="BE465" s="1"/>
      <c r="BF465" s="1"/>
      <c r="BG465" s="1"/>
      <c r="BH465" s="1"/>
      <c r="BI465" s="1"/>
      <c r="BJ465" s="1"/>
      <c r="BK465" s="4"/>
      <c r="BL465" s="1"/>
      <c r="BM465" s="1"/>
      <c r="BN465" s="1"/>
      <c r="BO465" s="1"/>
      <c r="BP465" s="1"/>
      <c r="BQ465" s="1"/>
    </row>
    <row r="466" spans="1:69" x14ac:dyDescent="0.15">
      <c r="A466" s="138">
        <f t="shared" si="210"/>
        <v>44117</v>
      </c>
      <c r="B466" s="148">
        <f t="shared" si="199"/>
        <v>1076.0348306399999</v>
      </c>
      <c r="C466" s="139">
        <f t="shared" si="211"/>
        <v>1000</v>
      </c>
      <c r="D466" s="140">
        <f t="shared" si="212"/>
        <v>5357.46</v>
      </c>
      <c r="E466" s="124">
        <f>IF(K466=1,VLOOKUP(A465,[1]Plan1!$BO$80:$BQ$314,3),E465)</f>
        <v>5391.75</v>
      </c>
      <c r="F466" s="141">
        <f t="shared" si="213"/>
        <v>44090</v>
      </c>
      <c r="G466" s="142">
        <f t="shared" si="200"/>
        <v>6.4004210950712181E-3</v>
      </c>
      <c r="H466" s="141">
        <f t="shared" si="214"/>
        <v>44119</v>
      </c>
      <c r="I466" s="141">
        <f t="shared" si="201"/>
        <v>44119</v>
      </c>
      <c r="J466" s="125">
        <f t="shared" si="215"/>
        <v>21</v>
      </c>
      <c r="K466" s="125">
        <f t="shared" si="197"/>
        <v>19</v>
      </c>
      <c r="L466" s="139">
        <f t="shared" si="202"/>
        <v>1.0057890899999999</v>
      </c>
      <c r="M466" s="143">
        <f t="shared" si="198"/>
        <v>1.00240054</v>
      </c>
      <c r="N466" s="143">
        <f t="shared" si="194"/>
        <v>1.0260201533414854</v>
      </c>
      <c r="O466" s="139">
        <f t="shared" si="196"/>
        <v>1.0319598699999999</v>
      </c>
      <c r="P466" s="139">
        <f t="shared" si="203"/>
        <v>1031.9598699999999</v>
      </c>
      <c r="Q466" s="144">
        <f t="shared" si="204"/>
        <v>0</v>
      </c>
      <c r="R466" s="145">
        <f t="shared" si="205"/>
        <v>0</v>
      </c>
      <c r="S466" s="139">
        <f t="shared" si="206"/>
        <v>0</v>
      </c>
      <c r="T466" s="146">
        <f t="shared" si="216"/>
        <v>3.5999999999999997E-2</v>
      </c>
      <c r="U466" s="144">
        <f t="shared" si="195"/>
        <v>298</v>
      </c>
      <c r="V466" s="144">
        <v>252</v>
      </c>
      <c r="W466" s="143">
        <f t="shared" si="207"/>
        <v>1.0427099559999999</v>
      </c>
      <c r="X466" s="139">
        <f t="shared" si="208"/>
        <v>44.07496064</v>
      </c>
      <c r="Y466" s="124">
        <f t="shared" si="209"/>
        <v>0</v>
      </c>
      <c r="Z466" s="147" t="s">
        <v>64</v>
      </c>
      <c r="AA466" s="141">
        <f t="shared" si="217"/>
        <v>44392</v>
      </c>
      <c r="AB466" s="4"/>
      <c r="AC466" s="41"/>
      <c r="AD466" s="150">
        <f>[2]Plan1!$A566</f>
        <v>53364</v>
      </c>
      <c r="AE466" s="32" t="str">
        <f>[2]Plan1!$C566</f>
        <v>Carnaval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3"/>
      <c r="BB466" s="1"/>
      <c r="BC466" s="1"/>
      <c r="BD466" s="1"/>
      <c r="BE466" s="1"/>
      <c r="BF466" s="1"/>
      <c r="BG466" s="1"/>
      <c r="BH466" s="1"/>
      <c r="BI466" s="1"/>
      <c r="BJ466" s="1"/>
      <c r="BK466" s="4"/>
      <c r="BL466" s="1"/>
      <c r="BM466" s="1"/>
      <c r="BN466" s="1"/>
      <c r="BO466" s="1"/>
      <c r="BP466" s="1"/>
      <c r="BQ466" s="1"/>
    </row>
    <row r="467" spans="1:69" x14ac:dyDescent="0.15">
      <c r="A467" s="138">
        <f t="shared" si="210"/>
        <v>44118</v>
      </c>
      <c r="B467" s="148">
        <f t="shared" si="199"/>
        <v>1076.5128664199999</v>
      </c>
      <c r="C467" s="139">
        <f t="shared" si="211"/>
        <v>1000</v>
      </c>
      <c r="D467" s="140">
        <f t="shared" si="212"/>
        <v>5357.46</v>
      </c>
      <c r="E467" s="124">
        <f>IF(K467=1,VLOOKUP(A466,[1]Plan1!$BO$80:$BQ$314,3),E466)</f>
        <v>5391.75</v>
      </c>
      <c r="F467" s="141">
        <f t="shared" si="213"/>
        <v>44090</v>
      </c>
      <c r="G467" s="142">
        <f t="shared" si="200"/>
        <v>6.4004210950712181E-3</v>
      </c>
      <c r="H467" s="141">
        <f t="shared" si="214"/>
        <v>44119</v>
      </c>
      <c r="I467" s="141">
        <f t="shared" si="201"/>
        <v>44119</v>
      </c>
      <c r="J467" s="125">
        <f t="shared" si="215"/>
        <v>21</v>
      </c>
      <c r="K467" s="125">
        <f t="shared" si="197"/>
        <v>20</v>
      </c>
      <c r="L467" s="139">
        <f t="shared" si="202"/>
        <v>1.0060947099999999</v>
      </c>
      <c r="M467" s="143">
        <f t="shared" si="198"/>
        <v>1.00240054</v>
      </c>
      <c r="N467" s="143">
        <f t="shared" si="194"/>
        <v>1.0260201533414854</v>
      </c>
      <c r="O467" s="139">
        <f t="shared" si="196"/>
        <v>1.03227344</v>
      </c>
      <c r="P467" s="139">
        <f t="shared" si="203"/>
        <v>1032.2734399999999</v>
      </c>
      <c r="Q467" s="144">
        <f t="shared" si="204"/>
        <v>0</v>
      </c>
      <c r="R467" s="145">
        <f t="shared" si="205"/>
        <v>0</v>
      </c>
      <c r="S467" s="139">
        <f t="shared" si="206"/>
        <v>0</v>
      </c>
      <c r="T467" s="146">
        <f t="shared" si="216"/>
        <v>3.5999999999999997E-2</v>
      </c>
      <c r="U467" s="144">
        <f t="shared" si="195"/>
        <v>299</v>
      </c>
      <c r="V467" s="144">
        <v>252</v>
      </c>
      <c r="W467" s="143">
        <f t="shared" si="207"/>
        <v>1.042856306</v>
      </c>
      <c r="X467" s="139">
        <f t="shared" si="208"/>
        <v>44.239426420000001</v>
      </c>
      <c r="Y467" s="124">
        <f t="shared" si="209"/>
        <v>0</v>
      </c>
      <c r="Z467" s="147" t="s">
        <v>64</v>
      </c>
      <c r="AA467" s="141">
        <f t="shared" si="217"/>
        <v>44392</v>
      </c>
      <c r="AB467" s="4"/>
      <c r="AC467" s="41"/>
      <c r="AD467" s="150">
        <f>[2]Plan1!$A567</f>
        <v>53409</v>
      </c>
      <c r="AE467" s="32" t="str">
        <f>[2]Plan1!$C567</f>
        <v>Paixão de Cristo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3"/>
      <c r="BB467" s="1"/>
      <c r="BC467" s="1"/>
      <c r="BD467" s="1"/>
      <c r="BE467" s="1"/>
      <c r="BF467" s="1"/>
      <c r="BG467" s="1"/>
      <c r="BH467" s="1"/>
      <c r="BI467" s="1"/>
      <c r="BJ467" s="1"/>
      <c r="BK467" s="4"/>
      <c r="BL467" s="1"/>
      <c r="BM467" s="1"/>
      <c r="BN467" s="1"/>
      <c r="BO467" s="1"/>
      <c r="BP467" s="1"/>
      <c r="BQ467" s="1"/>
    </row>
    <row r="468" spans="1:69" x14ac:dyDescent="0.15">
      <c r="A468" s="138">
        <f t="shared" si="210"/>
        <v>44119</v>
      </c>
      <c r="B468" s="148">
        <f t="shared" si="199"/>
        <v>1076.9911199599999</v>
      </c>
      <c r="C468" s="139">
        <f t="shared" si="211"/>
        <v>1000</v>
      </c>
      <c r="D468" s="140">
        <f t="shared" si="212"/>
        <v>5357.46</v>
      </c>
      <c r="E468" s="124">
        <f>IF(K468=1,VLOOKUP(A467,[1]Plan1!$BO$80:$BQ$314,3),E467)</f>
        <v>5391.75</v>
      </c>
      <c r="F468" s="141">
        <f t="shared" si="213"/>
        <v>44090</v>
      </c>
      <c r="G468" s="142">
        <f t="shared" si="200"/>
        <v>6.4004210950712181E-3</v>
      </c>
      <c r="H468" s="141">
        <f t="shared" si="214"/>
        <v>44151</v>
      </c>
      <c r="I468" s="141">
        <f t="shared" si="201"/>
        <v>44119</v>
      </c>
      <c r="J468" s="125">
        <f t="shared" si="215"/>
        <v>21</v>
      </c>
      <c r="K468" s="125">
        <f t="shared" si="197"/>
        <v>21</v>
      </c>
      <c r="L468" s="139">
        <f t="shared" si="202"/>
        <v>1.0064004200000001</v>
      </c>
      <c r="M468" s="143">
        <f t="shared" si="198"/>
        <v>1.00240054</v>
      </c>
      <c r="N468" s="143">
        <f t="shared" si="194"/>
        <v>1.0260201533414854</v>
      </c>
      <c r="O468" s="139">
        <f t="shared" si="196"/>
        <v>1.0325871099999999</v>
      </c>
      <c r="P468" s="139">
        <f t="shared" si="203"/>
        <v>1032.5871099999999</v>
      </c>
      <c r="Q468" s="144">
        <f t="shared" si="204"/>
        <v>0</v>
      </c>
      <c r="R468" s="145">
        <f t="shared" si="205"/>
        <v>0</v>
      </c>
      <c r="S468" s="139">
        <f t="shared" si="206"/>
        <v>0</v>
      </c>
      <c r="T468" s="146">
        <f t="shared" si="216"/>
        <v>3.5999999999999997E-2</v>
      </c>
      <c r="U468" s="144">
        <f t="shared" si="195"/>
        <v>300</v>
      </c>
      <c r="V468" s="144">
        <v>252</v>
      </c>
      <c r="W468" s="143">
        <f t="shared" si="207"/>
        <v>1.043002677</v>
      </c>
      <c r="X468" s="139">
        <f t="shared" si="208"/>
        <v>44.404009960000003</v>
      </c>
      <c r="Y468" s="124">
        <f t="shared" si="209"/>
        <v>0</v>
      </c>
      <c r="Z468" s="147" t="s">
        <v>64</v>
      </c>
      <c r="AA468" s="141">
        <f t="shared" si="217"/>
        <v>44392</v>
      </c>
      <c r="AB468" s="4"/>
      <c r="AC468" s="41"/>
      <c r="AD468" s="150">
        <f>[2]Plan1!$A568</f>
        <v>53438</v>
      </c>
      <c r="AE468" s="32" t="str">
        <f>[2]Plan1!$C568</f>
        <v>Tiradentes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3"/>
      <c r="BB468" s="1"/>
      <c r="BC468" s="1"/>
      <c r="BD468" s="1"/>
      <c r="BE468" s="1"/>
      <c r="BF468" s="1"/>
      <c r="BG468" s="1"/>
      <c r="BH468" s="1"/>
      <c r="BI468" s="1"/>
      <c r="BJ468" s="1"/>
      <c r="BK468" s="4"/>
      <c r="BL468" s="1"/>
      <c r="BM468" s="1"/>
      <c r="BN468" s="1"/>
      <c r="BO468" s="1"/>
      <c r="BP468" s="1"/>
      <c r="BQ468" s="1"/>
    </row>
    <row r="469" spans="1:69" x14ac:dyDescent="0.15">
      <c r="A469" s="138">
        <f t="shared" si="210"/>
        <v>44120</v>
      </c>
      <c r="B469" s="148">
        <f t="shared" si="199"/>
        <v>1077.58160365</v>
      </c>
      <c r="C469" s="139">
        <f t="shared" si="211"/>
        <v>1000</v>
      </c>
      <c r="D469" s="140">
        <f t="shared" si="212"/>
        <v>5391.75</v>
      </c>
      <c r="E469" s="124">
        <f>IF(K469=1,VLOOKUP(A468,[1]Plan1!$BO$80:$BQ$314,3),E468)</f>
        <v>5438.12</v>
      </c>
      <c r="F469" s="141">
        <f t="shared" si="213"/>
        <v>44120</v>
      </c>
      <c r="G469" s="142">
        <f t="shared" si="200"/>
        <v>8.6001761951128852E-3</v>
      </c>
      <c r="H469" s="141">
        <f t="shared" si="214"/>
        <v>44151</v>
      </c>
      <c r="I469" s="141">
        <f t="shared" si="201"/>
        <v>44151</v>
      </c>
      <c r="J469" s="125">
        <f t="shared" si="215"/>
        <v>21</v>
      </c>
      <c r="K469" s="125">
        <f t="shared" si="197"/>
        <v>1</v>
      </c>
      <c r="L469" s="139">
        <f t="shared" si="202"/>
        <v>1.0004078599999999</v>
      </c>
      <c r="M469" s="143">
        <f t="shared" si="198"/>
        <v>1.0064004200000001</v>
      </c>
      <c r="N469" s="143">
        <f t="shared" si="194"/>
        <v>1.0325871132513353</v>
      </c>
      <c r="O469" s="139">
        <f t="shared" si="196"/>
        <v>1.0330082599999999</v>
      </c>
      <c r="P469" s="139">
        <f t="shared" si="203"/>
        <v>1033.0082600000001</v>
      </c>
      <c r="Q469" s="144">
        <f t="shared" si="204"/>
        <v>0</v>
      </c>
      <c r="R469" s="145">
        <f t="shared" si="205"/>
        <v>0</v>
      </c>
      <c r="S469" s="139">
        <f t="shared" si="206"/>
        <v>0</v>
      </c>
      <c r="T469" s="146">
        <f t="shared" si="216"/>
        <v>3.5999999999999997E-2</v>
      </c>
      <c r="U469" s="144">
        <f t="shared" si="195"/>
        <v>301</v>
      </c>
      <c r="V469" s="144">
        <v>252</v>
      </c>
      <c r="W469" s="143">
        <f t="shared" si="207"/>
        <v>1.043149068</v>
      </c>
      <c r="X469" s="139">
        <f t="shared" si="208"/>
        <v>44.573343649999998</v>
      </c>
      <c r="Y469" s="124">
        <f t="shared" si="209"/>
        <v>0</v>
      </c>
      <c r="Z469" s="147" t="s">
        <v>64</v>
      </c>
      <c r="AA469" s="141">
        <f t="shared" si="217"/>
        <v>44392</v>
      </c>
      <c r="AB469" s="4"/>
      <c r="AC469" s="41"/>
      <c r="AD469" s="150">
        <f>[2]Plan1!$A569</f>
        <v>53448</v>
      </c>
      <c r="AE469" s="32" t="str">
        <f>[2]Plan1!$C569</f>
        <v>Dia do Trabalho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3"/>
      <c r="BB469" s="1"/>
      <c r="BC469" s="1"/>
      <c r="BD469" s="1"/>
      <c r="BE469" s="1"/>
      <c r="BF469" s="1"/>
      <c r="BG469" s="1"/>
      <c r="BH469" s="1"/>
      <c r="BI469" s="1"/>
      <c r="BJ469" s="1"/>
      <c r="BK469" s="4"/>
      <c r="BL469" s="1"/>
      <c r="BM469" s="1"/>
      <c r="BN469" s="1"/>
      <c r="BO469" s="1"/>
      <c r="BP469" s="1"/>
      <c r="BQ469" s="1"/>
    </row>
    <row r="470" spans="1:69" x14ac:dyDescent="0.15">
      <c r="A470" s="138">
        <f t="shared" si="210"/>
        <v>44121</v>
      </c>
      <c r="B470" s="148">
        <f t="shared" si="199"/>
        <v>1078.17242014</v>
      </c>
      <c r="C470" s="139">
        <f t="shared" si="211"/>
        <v>1000</v>
      </c>
      <c r="D470" s="140">
        <f t="shared" si="212"/>
        <v>5391.75</v>
      </c>
      <c r="E470" s="124">
        <f>IF(K470=1,VLOOKUP(A469,[1]Plan1!$BO$80:$BQ$314,3),E469)</f>
        <v>5438.12</v>
      </c>
      <c r="F470" s="141">
        <f t="shared" si="213"/>
        <v>44120</v>
      </c>
      <c r="G470" s="142">
        <f t="shared" si="200"/>
        <v>8.6001761951128852E-3</v>
      </c>
      <c r="H470" s="141">
        <f t="shared" si="214"/>
        <v>44151</v>
      </c>
      <c r="I470" s="141">
        <f t="shared" si="201"/>
        <v>44151</v>
      </c>
      <c r="J470" s="125">
        <f t="shared" si="215"/>
        <v>21</v>
      </c>
      <c r="K470" s="125">
        <f t="shared" si="197"/>
        <v>2</v>
      </c>
      <c r="L470" s="139">
        <f t="shared" si="202"/>
        <v>1.0008158899999999</v>
      </c>
      <c r="M470" s="143">
        <f t="shared" si="198"/>
        <v>1.0064004200000001</v>
      </c>
      <c r="N470" s="143">
        <f t="shared" si="194"/>
        <v>1.0325871132513353</v>
      </c>
      <c r="O470" s="139">
        <f t="shared" si="196"/>
        <v>1.0334295899999999</v>
      </c>
      <c r="P470" s="139">
        <f t="shared" si="203"/>
        <v>1033.42959</v>
      </c>
      <c r="Q470" s="144">
        <f t="shared" si="204"/>
        <v>0</v>
      </c>
      <c r="R470" s="145">
        <f t="shared" si="205"/>
        <v>0</v>
      </c>
      <c r="S470" s="139">
        <f t="shared" si="206"/>
        <v>0</v>
      </c>
      <c r="T470" s="146">
        <f t="shared" si="216"/>
        <v>3.5999999999999997E-2</v>
      </c>
      <c r="U470" s="144">
        <f t="shared" si="195"/>
        <v>302</v>
      </c>
      <c r="V470" s="144">
        <v>252</v>
      </c>
      <c r="W470" s="143">
        <f t="shared" si="207"/>
        <v>1.0432954800000001</v>
      </c>
      <c r="X470" s="139">
        <f t="shared" si="208"/>
        <v>44.742830140000002</v>
      </c>
      <c r="Y470" s="124">
        <f t="shared" si="209"/>
        <v>0</v>
      </c>
      <c r="Z470" s="147" t="s">
        <v>64</v>
      </c>
      <c r="AA470" s="141">
        <f t="shared" si="217"/>
        <v>44392</v>
      </c>
      <c r="AB470" s="4"/>
      <c r="AC470" s="41"/>
      <c r="AD470" s="150">
        <f>[2]Plan1!$A570</f>
        <v>53471</v>
      </c>
      <c r="AE470" s="32" t="str">
        <f>[2]Plan1!$C570</f>
        <v>Corpus Christi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3"/>
      <c r="BB470" s="1"/>
      <c r="BC470" s="1"/>
      <c r="BD470" s="1"/>
      <c r="BE470" s="1"/>
      <c r="BF470" s="1"/>
      <c r="BG470" s="1"/>
      <c r="BH470" s="1"/>
      <c r="BI470" s="1"/>
      <c r="BJ470" s="1"/>
      <c r="BK470" s="4"/>
      <c r="BL470" s="1"/>
      <c r="BM470" s="1"/>
      <c r="BN470" s="1"/>
      <c r="BO470" s="1"/>
      <c r="BP470" s="1"/>
      <c r="BQ470" s="1"/>
    </row>
    <row r="471" spans="1:69" x14ac:dyDescent="0.15">
      <c r="A471" s="138">
        <f t="shared" si="210"/>
        <v>44122</v>
      </c>
      <c r="B471" s="148">
        <f t="shared" si="199"/>
        <v>1078.17242014</v>
      </c>
      <c r="C471" s="139">
        <f t="shared" si="211"/>
        <v>1000</v>
      </c>
      <c r="D471" s="140">
        <f t="shared" si="212"/>
        <v>5391.75</v>
      </c>
      <c r="E471" s="124">
        <f>IF(K471=1,VLOOKUP(A470,[1]Plan1!$BO$80:$BQ$314,3),E470)</f>
        <v>5438.12</v>
      </c>
      <c r="F471" s="141">
        <f t="shared" si="213"/>
        <v>44120</v>
      </c>
      <c r="G471" s="142">
        <f t="shared" si="200"/>
        <v>8.6001761951128852E-3</v>
      </c>
      <c r="H471" s="141">
        <f t="shared" si="214"/>
        <v>44151</v>
      </c>
      <c r="I471" s="141">
        <f t="shared" si="201"/>
        <v>44151</v>
      </c>
      <c r="J471" s="125">
        <f t="shared" si="215"/>
        <v>21</v>
      </c>
      <c r="K471" s="125">
        <f t="shared" si="197"/>
        <v>2</v>
      </c>
      <c r="L471" s="139">
        <f t="shared" si="202"/>
        <v>1.0008158899999999</v>
      </c>
      <c r="M471" s="143">
        <f t="shared" si="198"/>
        <v>1.0064004200000001</v>
      </c>
      <c r="N471" s="143">
        <f t="shared" si="194"/>
        <v>1.0325871132513353</v>
      </c>
      <c r="O471" s="139">
        <f t="shared" si="196"/>
        <v>1.0334295899999999</v>
      </c>
      <c r="P471" s="139">
        <f t="shared" si="203"/>
        <v>1033.42959</v>
      </c>
      <c r="Q471" s="144">
        <f t="shared" si="204"/>
        <v>0</v>
      </c>
      <c r="R471" s="145">
        <f t="shared" si="205"/>
        <v>0</v>
      </c>
      <c r="S471" s="139">
        <f t="shared" si="206"/>
        <v>0</v>
      </c>
      <c r="T471" s="146">
        <f t="shared" si="216"/>
        <v>3.5999999999999997E-2</v>
      </c>
      <c r="U471" s="144">
        <f t="shared" si="195"/>
        <v>302</v>
      </c>
      <c r="V471" s="144">
        <v>252</v>
      </c>
      <c r="W471" s="143">
        <f t="shared" si="207"/>
        <v>1.0432954800000001</v>
      </c>
      <c r="X471" s="139">
        <f t="shared" si="208"/>
        <v>44.742830140000002</v>
      </c>
      <c r="Y471" s="124">
        <f t="shared" si="209"/>
        <v>0</v>
      </c>
      <c r="Z471" s="147" t="s">
        <v>64</v>
      </c>
      <c r="AA471" s="141">
        <f t="shared" si="217"/>
        <v>44392</v>
      </c>
      <c r="AB471" s="4"/>
      <c r="AC471" s="1"/>
      <c r="AD471" s="150">
        <f>[2]Plan1!$A571</f>
        <v>53577</v>
      </c>
      <c r="AE471" s="32" t="str">
        <f>[2]Plan1!$C571</f>
        <v>Independência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3"/>
      <c r="BB471" s="1"/>
      <c r="BC471" s="1"/>
      <c r="BD471" s="1"/>
      <c r="BE471" s="1"/>
      <c r="BF471" s="1"/>
      <c r="BG471" s="1"/>
      <c r="BH471" s="1"/>
      <c r="BI471" s="1"/>
      <c r="BJ471" s="1"/>
      <c r="BK471" s="4"/>
      <c r="BL471" s="1"/>
      <c r="BM471" s="1"/>
      <c r="BN471" s="1"/>
      <c r="BO471" s="1"/>
      <c r="BP471" s="1"/>
      <c r="BQ471" s="1"/>
    </row>
    <row r="472" spans="1:69" x14ac:dyDescent="0.15">
      <c r="A472" s="138">
        <f t="shared" si="210"/>
        <v>44123</v>
      </c>
      <c r="B472" s="148">
        <f t="shared" si="199"/>
        <v>1078.17242014</v>
      </c>
      <c r="C472" s="139">
        <f t="shared" si="211"/>
        <v>1000</v>
      </c>
      <c r="D472" s="140">
        <f t="shared" si="212"/>
        <v>5391.75</v>
      </c>
      <c r="E472" s="124">
        <f>IF(K472=1,VLOOKUP(A471,[1]Plan1!$BO$80:$BQ$314,3),E471)</f>
        <v>5438.12</v>
      </c>
      <c r="F472" s="141">
        <f t="shared" si="213"/>
        <v>44120</v>
      </c>
      <c r="G472" s="142">
        <f t="shared" si="200"/>
        <v>8.6001761951128852E-3</v>
      </c>
      <c r="H472" s="141">
        <f t="shared" si="214"/>
        <v>44151</v>
      </c>
      <c r="I472" s="141">
        <f t="shared" si="201"/>
        <v>44151</v>
      </c>
      <c r="J472" s="125">
        <f t="shared" si="215"/>
        <v>21</v>
      </c>
      <c r="K472" s="125">
        <f t="shared" si="197"/>
        <v>2</v>
      </c>
      <c r="L472" s="139">
        <f t="shared" si="202"/>
        <v>1.0008158899999999</v>
      </c>
      <c r="M472" s="143">
        <f t="shared" si="198"/>
        <v>1.0064004200000001</v>
      </c>
      <c r="N472" s="143">
        <f t="shared" si="194"/>
        <v>1.0325871132513353</v>
      </c>
      <c r="O472" s="139">
        <f t="shared" si="196"/>
        <v>1.0334295899999999</v>
      </c>
      <c r="P472" s="139">
        <f t="shared" si="203"/>
        <v>1033.42959</v>
      </c>
      <c r="Q472" s="144">
        <f t="shared" si="204"/>
        <v>0</v>
      </c>
      <c r="R472" s="145">
        <f t="shared" si="205"/>
        <v>0</v>
      </c>
      <c r="S472" s="139">
        <f t="shared" si="206"/>
        <v>0</v>
      </c>
      <c r="T472" s="146">
        <f t="shared" si="216"/>
        <v>3.5999999999999997E-2</v>
      </c>
      <c r="U472" s="144">
        <f t="shared" si="195"/>
        <v>302</v>
      </c>
      <c r="V472" s="144">
        <v>252</v>
      </c>
      <c r="W472" s="143">
        <f t="shared" si="207"/>
        <v>1.0432954800000001</v>
      </c>
      <c r="X472" s="139">
        <f t="shared" si="208"/>
        <v>44.742830140000002</v>
      </c>
      <c r="Y472" s="124">
        <f t="shared" si="209"/>
        <v>0</v>
      </c>
      <c r="Z472" s="147" t="s">
        <v>64</v>
      </c>
      <c r="AA472" s="141">
        <f t="shared" si="217"/>
        <v>44392</v>
      </c>
      <c r="AB472" s="4"/>
      <c r="AC472" s="1"/>
      <c r="AD472" s="150">
        <f>[2]Plan1!$A572</f>
        <v>53612</v>
      </c>
      <c r="AE472" s="32" t="str">
        <f>[2]Plan1!$C572</f>
        <v>Nossa Sr.a Aparecida - Padroeira do Brasil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3"/>
      <c r="BB472" s="1"/>
      <c r="BC472" s="1"/>
      <c r="BD472" s="1"/>
      <c r="BE472" s="1"/>
      <c r="BF472" s="1"/>
      <c r="BG472" s="1"/>
      <c r="BH472" s="1"/>
      <c r="BI472" s="1"/>
      <c r="BJ472" s="1"/>
      <c r="BK472" s="4"/>
      <c r="BL472" s="1"/>
      <c r="BM472" s="1"/>
      <c r="BN472" s="1"/>
      <c r="BO472" s="1"/>
      <c r="BP472" s="1"/>
      <c r="BQ472" s="1"/>
    </row>
    <row r="473" spans="1:69" x14ac:dyDescent="0.15">
      <c r="A473" s="138">
        <f t="shared" si="210"/>
        <v>44124</v>
      </c>
      <c r="B473" s="148">
        <f t="shared" si="199"/>
        <v>1078.7635591000001</v>
      </c>
      <c r="C473" s="139">
        <f t="shared" si="211"/>
        <v>1000</v>
      </c>
      <c r="D473" s="140">
        <f t="shared" si="212"/>
        <v>5391.75</v>
      </c>
      <c r="E473" s="124">
        <f>IF(K473=1,VLOOKUP(A472,[1]Plan1!$BO$80:$BQ$314,3),E472)</f>
        <v>5438.12</v>
      </c>
      <c r="F473" s="141">
        <f t="shared" si="213"/>
        <v>44120</v>
      </c>
      <c r="G473" s="142">
        <f t="shared" si="200"/>
        <v>8.6001761951128852E-3</v>
      </c>
      <c r="H473" s="141">
        <f t="shared" si="214"/>
        <v>44151</v>
      </c>
      <c r="I473" s="141">
        <f t="shared" si="201"/>
        <v>44151</v>
      </c>
      <c r="J473" s="125">
        <f t="shared" si="215"/>
        <v>21</v>
      </c>
      <c r="K473" s="125">
        <f t="shared" si="197"/>
        <v>3</v>
      </c>
      <c r="L473" s="139">
        <f t="shared" si="202"/>
        <v>1.00122409</v>
      </c>
      <c r="M473" s="143">
        <f t="shared" si="198"/>
        <v>1.0064004200000001</v>
      </c>
      <c r="N473" s="143">
        <f t="shared" si="194"/>
        <v>1.0325871132513353</v>
      </c>
      <c r="O473" s="139">
        <f t="shared" si="196"/>
        <v>1.03385109</v>
      </c>
      <c r="P473" s="139">
        <f t="shared" si="203"/>
        <v>1033.8510900000001</v>
      </c>
      <c r="Q473" s="144">
        <f t="shared" si="204"/>
        <v>0</v>
      </c>
      <c r="R473" s="145">
        <f t="shared" si="205"/>
        <v>0</v>
      </c>
      <c r="S473" s="139">
        <f t="shared" si="206"/>
        <v>0</v>
      </c>
      <c r="T473" s="146">
        <f t="shared" si="216"/>
        <v>3.5999999999999997E-2</v>
      </c>
      <c r="U473" s="144">
        <f t="shared" si="195"/>
        <v>303</v>
      </c>
      <c r="V473" s="144">
        <v>252</v>
      </c>
      <c r="W473" s="143">
        <f t="shared" si="207"/>
        <v>1.0434419130000001</v>
      </c>
      <c r="X473" s="139">
        <f t="shared" si="208"/>
        <v>44.912469100000003</v>
      </c>
      <c r="Y473" s="124">
        <f t="shared" si="209"/>
        <v>0</v>
      </c>
      <c r="Z473" s="147" t="s">
        <v>64</v>
      </c>
      <c r="AA473" s="141">
        <f t="shared" si="217"/>
        <v>44392</v>
      </c>
      <c r="AB473" s="4"/>
      <c r="AC473" s="1"/>
      <c r="AD473" s="150">
        <f>[2]Plan1!$A573</f>
        <v>53633</v>
      </c>
      <c r="AE473" s="32" t="str">
        <f>[2]Plan1!$C573</f>
        <v>Finados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3"/>
      <c r="BB473" s="1"/>
      <c r="BC473" s="1"/>
      <c r="BD473" s="1"/>
      <c r="BE473" s="1"/>
      <c r="BF473" s="1"/>
      <c r="BG473" s="1"/>
      <c r="BH473" s="1"/>
      <c r="BI473" s="1"/>
      <c r="BJ473" s="1"/>
      <c r="BK473" s="4"/>
      <c r="BL473" s="1"/>
      <c r="BM473" s="1"/>
      <c r="BN473" s="1"/>
      <c r="BO473" s="1"/>
      <c r="BP473" s="1"/>
      <c r="BQ473" s="1"/>
    </row>
    <row r="474" spans="1:69" x14ac:dyDescent="0.15">
      <c r="A474" s="138">
        <f t="shared" si="210"/>
        <v>44125</v>
      </c>
      <c r="B474" s="148">
        <f t="shared" si="199"/>
        <v>1079.3550196000001</v>
      </c>
      <c r="C474" s="139">
        <f t="shared" si="211"/>
        <v>1000</v>
      </c>
      <c r="D474" s="140">
        <f t="shared" si="212"/>
        <v>5391.75</v>
      </c>
      <c r="E474" s="124">
        <f>IF(K474=1,VLOOKUP(A473,[1]Plan1!$BO$80:$BQ$314,3),E473)</f>
        <v>5438.12</v>
      </c>
      <c r="F474" s="141">
        <f t="shared" si="213"/>
        <v>44120</v>
      </c>
      <c r="G474" s="142">
        <f t="shared" si="200"/>
        <v>8.6001761951128852E-3</v>
      </c>
      <c r="H474" s="141">
        <f t="shared" si="214"/>
        <v>44151</v>
      </c>
      <c r="I474" s="141">
        <f t="shared" si="201"/>
        <v>44151</v>
      </c>
      <c r="J474" s="125">
        <f t="shared" si="215"/>
        <v>21</v>
      </c>
      <c r="K474" s="125">
        <f t="shared" si="197"/>
        <v>4</v>
      </c>
      <c r="L474" s="139">
        <f t="shared" si="202"/>
        <v>1.00163245</v>
      </c>
      <c r="M474" s="143">
        <f t="shared" si="198"/>
        <v>1.0064004200000001</v>
      </c>
      <c r="N474" s="143">
        <f t="shared" si="194"/>
        <v>1.0325871132513353</v>
      </c>
      <c r="O474" s="139">
        <f t="shared" si="196"/>
        <v>1.0342727599999999</v>
      </c>
      <c r="P474" s="139">
        <f t="shared" si="203"/>
        <v>1034.2727600000001</v>
      </c>
      <c r="Q474" s="144">
        <f t="shared" si="204"/>
        <v>0</v>
      </c>
      <c r="R474" s="145">
        <f t="shared" si="205"/>
        <v>0</v>
      </c>
      <c r="S474" s="139">
        <f t="shared" si="206"/>
        <v>0</v>
      </c>
      <c r="T474" s="146">
        <f t="shared" si="216"/>
        <v>3.5999999999999997E-2</v>
      </c>
      <c r="U474" s="144">
        <f t="shared" si="195"/>
        <v>304</v>
      </c>
      <c r="V474" s="144">
        <v>252</v>
      </c>
      <c r="W474" s="143">
        <f t="shared" si="207"/>
        <v>1.043588366</v>
      </c>
      <c r="X474" s="139">
        <f t="shared" si="208"/>
        <v>45.0822596</v>
      </c>
      <c r="Y474" s="124">
        <f t="shared" si="209"/>
        <v>0</v>
      </c>
      <c r="Z474" s="147" t="s">
        <v>64</v>
      </c>
      <c r="AA474" s="141">
        <f t="shared" si="217"/>
        <v>44392</v>
      </c>
      <c r="AB474" s="4"/>
      <c r="AC474" s="1"/>
      <c r="AD474" s="150">
        <f>[2]Plan1!$A574</f>
        <v>53646</v>
      </c>
      <c r="AE474" s="32" t="str">
        <f>[2]Plan1!$C574</f>
        <v>Proclamação da República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3"/>
      <c r="BB474" s="1"/>
      <c r="BC474" s="1"/>
      <c r="BD474" s="1"/>
      <c r="BE474" s="1"/>
      <c r="BF474" s="1"/>
      <c r="BG474" s="1"/>
      <c r="BH474" s="1"/>
      <c r="BI474" s="1"/>
      <c r="BJ474" s="1"/>
      <c r="BK474" s="4"/>
      <c r="BL474" s="1"/>
      <c r="BM474" s="1"/>
      <c r="BN474" s="1"/>
      <c r="BO474" s="1"/>
      <c r="BP474" s="1"/>
      <c r="BQ474" s="1"/>
    </row>
    <row r="475" spans="1:69" x14ac:dyDescent="0.15">
      <c r="A475" s="138">
        <f t="shared" si="210"/>
        <v>44126</v>
      </c>
      <c r="B475" s="148">
        <f t="shared" si="199"/>
        <v>1079.94680174</v>
      </c>
      <c r="C475" s="139">
        <f t="shared" si="211"/>
        <v>1000</v>
      </c>
      <c r="D475" s="140">
        <f t="shared" si="212"/>
        <v>5391.75</v>
      </c>
      <c r="E475" s="124">
        <f>IF(K475=1,VLOOKUP(A474,[1]Plan1!$BO$80:$BQ$314,3),E474)</f>
        <v>5438.12</v>
      </c>
      <c r="F475" s="141">
        <f t="shared" si="213"/>
        <v>44120</v>
      </c>
      <c r="G475" s="142">
        <f t="shared" si="200"/>
        <v>8.6001761951128852E-3</v>
      </c>
      <c r="H475" s="141">
        <f t="shared" si="214"/>
        <v>44151</v>
      </c>
      <c r="I475" s="141">
        <f t="shared" si="201"/>
        <v>44151</v>
      </c>
      <c r="J475" s="125">
        <f t="shared" si="215"/>
        <v>21</v>
      </c>
      <c r="K475" s="125">
        <f t="shared" si="197"/>
        <v>5</v>
      </c>
      <c r="L475" s="139">
        <f t="shared" si="202"/>
        <v>1.0020409800000001</v>
      </c>
      <c r="M475" s="143">
        <f t="shared" si="198"/>
        <v>1.0064004200000001</v>
      </c>
      <c r="N475" s="143">
        <f t="shared" si="194"/>
        <v>1.0325871132513353</v>
      </c>
      <c r="O475" s="139">
        <f t="shared" si="196"/>
        <v>1.0346945999999999</v>
      </c>
      <c r="P475" s="139">
        <f t="shared" si="203"/>
        <v>1034.6946</v>
      </c>
      <c r="Q475" s="144">
        <f t="shared" si="204"/>
        <v>0</v>
      </c>
      <c r="R475" s="145">
        <f t="shared" si="205"/>
        <v>0</v>
      </c>
      <c r="S475" s="139">
        <f t="shared" si="206"/>
        <v>0</v>
      </c>
      <c r="T475" s="146">
        <f t="shared" si="216"/>
        <v>3.5999999999999997E-2</v>
      </c>
      <c r="U475" s="144">
        <f t="shared" si="195"/>
        <v>305</v>
      </c>
      <c r="V475" s="144">
        <v>252</v>
      </c>
      <c r="W475" s="143">
        <f t="shared" si="207"/>
        <v>1.0437348390000001</v>
      </c>
      <c r="X475" s="139">
        <f t="shared" si="208"/>
        <v>45.252201739999997</v>
      </c>
      <c r="Y475" s="124">
        <f t="shared" si="209"/>
        <v>0</v>
      </c>
      <c r="Z475" s="147" t="s">
        <v>64</v>
      </c>
      <c r="AA475" s="141">
        <f t="shared" si="217"/>
        <v>44392</v>
      </c>
      <c r="AB475" s="4"/>
      <c r="AC475" s="1"/>
      <c r="AD475" s="150">
        <f>[2]Plan1!$A575</f>
        <v>53651</v>
      </c>
      <c r="AE475" s="32" t="str">
        <f>[2]Plan1!$C575</f>
        <v>Dia Nacional de Zumbi e da Consciência Negra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3"/>
      <c r="BB475" s="1"/>
      <c r="BC475" s="1"/>
      <c r="BD475" s="1"/>
      <c r="BE475" s="1"/>
      <c r="BF475" s="1"/>
      <c r="BG475" s="1"/>
      <c r="BH475" s="1"/>
      <c r="BI475" s="1"/>
      <c r="BJ475" s="1"/>
      <c r="BK475" s="4"/>
      <c r="BL475" s="1"/>
      <c r="BM475" s="1"/>
      <c r="BN475" s="1"/>
      <c r="BO475" s="1"/>
      <c r="BP475" s="1"/>
      <c r="BQ475" s="1"/>
    </row>
    <row r="476" spans="1:69" x14ac:dyDescent="0.15">
      <c r="A476" s="138">
        <f t="shared" si="210"/>
        <v>44127</v>
      </c>
      <c r="B476" s="148">
        <f t="shared" si="199"/>
        <v>1080.53891709</v>
      </c>
      <c r="C476" s="139">
        <f t="shared" si="211"/>
        <v>1000</v>
      </c>
      <c r="D476" s="140">
        <f t="shared" si="212"/>
        <v>5391.75</v>
      </c>
      <c r="E476" s="124">
        <f>IF(K476=1,VLOOKUP(A475,[1]Plan1!$BO$80:$BQ$314,3),E475)</f>
        <v>5438.12</v>
      </c>
      <c r="F476" s="141">
        <f t="shared" si="213"/>
        <v>44120</v>
      </c>
      <c r="G476" s="142">
        <f t="shared" si="200"/>
        <v>8.6001761951128852E-3</v>
      </c>
      <c r="H476" s="141">
        <f t="shared" si="214"/>
        <v>44151</v>
      </c>
      <c r="I476" s="141">
        <f t="shared" si="201"/>
        <v>44151</v>
      </c>
      <c r="J476" s="125">
        <f t="shared" si="215"/>
        <v>21</v>
      </c>
      <c r="K476" s="125">
        <f t="shared" si="197"/>
        <v>6</v>
      </c>
      <c r="L476" s="139">
        <f t="shared" si="202"/>
        <v>1.00244968</v>
      </c>
      <c r="M476" s="143">
        <f t="shared" si="198"/>
        <v>1.0064004200000001</v>
      </c>
      <c r="N476" s="143">
        <f t="shared" si="194"/>
        <v>1.0325871132513353</v>
      </c>
      <c r="O476" s="139">
        <f t="shared" si="196"/>
        <v>1.0351166199999999</v>
      </c>
      <c r="P476" s="139">
        <f t="shared" si="203"/>
        <v>1035.11662</v>
      </c>
      <c r="Q476" s="144">
        <f t="shared" si="204"/>
        <v>0</v>
      </c>
      <c r="R476" s="145">
        <f t="shared" si="205"/>
        <v>0</v>
      </c>
      <c r="S476" s="139">
        <f t="shared" si="206"/>
        <v>0</v>
      </c>
      <c r="T476" s="146">
        <f t="shared" si="216"/>
        <v>3.5999999999999997E-2</v>
      </c>
      <c r="U476" s="144">
        <f t="shared" si="195"/>
        <v>306</v>
      </c>
      <c r="V476" s="144">
        <v>252</v>
      </c>
      <c r="W476" s="143">
        <f t="shared" si="207"/>
        <v>1.0438813330000001</v>
      </c>
      <c r="X476" s="139">
        <f t="shared" si="208"/>
        <v>45.422297090000001</v>
      </c>
      <c r="Y476" s="124">
        <f t="shared" si="209"/>
        <v>0</v>
      </c>
      <c r="Z476" s="147" t="s">
        <v>64</v>
      </c>
      <c r="AA476" s="141">
        <f t="shared" si="217"/>
        <v>44392</v>
      </c>
      <c r="AB476" s="4"/>
      <c r="AC476" s="1"/>
      <c r="AD476" s="150">
        <f>[2]Plan1!$A576</f>
        <v>53686</v>
      </c>
      <c r="AE476" s="32" t="str">
        <f>[2]Plan1!$C576</f>
        <v>Natal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3"/>
      <c r="BB476" s="1"/>
      <c r="BC476" s="1"/>
      <c r="BD476" s="1"/>
      <c r="BE476" s="1"/>
      <c r="BF476" s="1"/>
      <c r="BG476" s="1"/>
      <c r="BH476" s="1"/>
      <c r="BI476" s="1"/>
      <c r="BJ476" s="1"/>
      <c r="BK476" s="4"/>
      <c r="BL476" s="1"/>
      <c r="BM476" s="1"/>
      <c r="BN476" s="1"/>
      <c r="BO476" s="1"/>
      <c r="BP476" s="1"/>
      <c r="BQ476" s="1"/>
    </row>
    <row r="477" spans="1:69" x14ac:dyDescent="0.15">
      <c r="A477" s="138">
        <f t="shared" si="210"/>
        <v>44128</v>
      </c>
      <c r="B477" s="148">
        <f t="shared" si="199"/>
        <v>1081.1313448800001</v>
      </c>
      <c r="C477" s="139">
        <f t="shared" si="211"/>
        <v>1000</v>
      </c>
      <c r="D477" s="140">
        <f t="shared" si="212"/>
        <v>5391.75</v>
      </c>
      <c r="E477" s="124">
        <f>IF(K477=1,VLOOKUP(A476,[1]Plan1!$BO$80:$BQ$314,3),E476)</f>
        <v>5438.12</v>
      </c>
      <c r="F477" s="141">
        <f t="shared" si="213"/>
        <v>44120</v>
      </c>
      <c r="G477" s="142">
        <f t="shared" si="200"/>
        <v>8.6001761951128852E-3</v>
      </c>
      <c r="H477" s="141">
        <f t="shared" si="214"/>
        <v>44151</v>
      </c>
      <c r="I477" s="141">
        <f t="shared" si="201"/>
        <v>44151</v>
      </c>
      <c r="J477" s="125">
        <f t="shared" si="215"/>
        <v>21</v>
      </c>
      <c r="K477" s="125">
        <f t="shared" si="197"/>
        <v>7</v>
      </c>
      <c r="L477" s="139">
        <f t="shared" si="202"/>
        <v>1.0028585400000001</v>
      </c>
      <c r="M477" s="143">
        <f t="shared" si="198"/>
        <v>1.0064004200000001</v>
      </c>
      <c r="N477" s="143">
        <f t="shared" si="194"/>
        <v>1.0325871132513353</v>
      </c>
      <c r="O477" s="139">
        <f t="shared" si="196"/>
        <v>1.0355388000000001</v>
      </c>
      <c r="P477" s="139">
        <f t="shared" si="203"/>
        <v>1035.5388</v>
      </c>
      <c r="Q477" s="144">
        <f t="shared" si="204"/>
        <v>0</v>
      </c>
      <c r="R477" s="145">
        <f t="shared" si="205"/>
        <v>0</v>
      </c>
      <c r="S477" s="139">
        <f t="shared" si="206"/>
        <v>0</v>
      </c>
      <c r="T477" s="146">
        <f t="shared" si="216"/>
        <v>3.5999999999999997E-2</v>
      </c>
      <c r="U477" s="144">
        <f t="shared" si="195"/>
        <v>307</v>
      </c>
      <c r="V477" s="144">
        <v>252</v>
      </c>
      <c r="W477" s="143">
        <f t="shared" si="207"/>
        <v>1.044027848</v>
      </c>
      <c r="X477" s="139">
        <f t="shared" si="208"/>
        <v>45.592544879999998</v>
      </c>
      <c r="Y477" s="124">
        <f t="shared" si="209"/>
        <v>0</v>
      </c>
      <c r="Z477" s="147" t="s">
        <v>64</v>
      </c>
      <c r="AA477" s="141">
        <f t="shared" si="217"/>
        <v>44392</v>
      </c>
      <c r="AB477" s="4"/>
      <c r="AC477" s="1"/>
      <c r="AD477" s="150">
        <f>[2]Plan1!$A577</f>
        <v>53693</v>
      </c>
      <c r="AE477" s="32" t="str">
        <f>[2]Plan1!$C577</f>
        <v>Confraternização Universal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3"/>
      <c r="BB477" s="1"/>
      <c r="BC477" s="1"/>
      <c r="BD477" s="1"/>
      <c r="BE477" s="1"/>
      <c r="BF477" s="1"/>
      <c r="BG477" s="1"/>
      <c r="BH477" s="1"/>
      <c r="BI477" s="1"/>
      <c r="BJ477" s="1"/>
      <c r="BK477" s="4"/>
      <c r="BL477" s="1"/>
      <c r="BM477" s="1"/>
      <c r="BN477" s="1"/>
      <c r="BO477" s="1"/>
      <c r="BP477" s="1"/>
      <c r="BQ477" s="1"/>
    </row>
    <row r="478" spans="1:69" x14ac:dyDescent="0.15">
      <c r="A478" s="138">
        <f t="shared" si="210"/>
        <v>44129</v>
      </c>
      <c r="B478" s="148">
        <f t="shared" si="199"/>
        <v>1081.1313448800001</v>
      </c>
      <c r="C478" s="139">
        <f t="shared" si="211"/>
        <v>1000</v>
      </c>
      <c r="D478" s="140">
        <f t="shared" si="212"/>
        <v>5391.75</v>
      </c>
      <c r="E478" s="124">
        <f>IF(K478=1,VLOOKUP(A477,[1]Plan1!$BO$80:$BQ$314,3),E477)</f>
        <v>5438.12</v>
      </c>
      <c r="F478" s="141">
        <f t="shared" si="213"/>
        <v>44120</v>
      </c>
      <c r="G478" s="142">
        <f t="shared" si="200"/>
        <v>8.6001761951128852E-3</v>
      </c>
      <c r="H478" s="141">
        <f t="shared" si="214"/>
        <v>44151</v>
      </c>
      <c r="I478" s="141">
        <f t="shared" si="201"/>
        <v>44151</v>
      </c>
      <c r="J478" s="125">
        <f t="shared" si="215"/>
        <v>21</v>
      </c>
      <c r="K478" s="125">
        <f t="shared" si="197"/>
        <v>7</v>
      </c>
      <c r="L478" s="139">
        <f t="shared" si="202"/>
        <v>1.0028585400000001</v>
      </c>
      <c r="M478" s="143">
        <f t="shared" si="198"/>
        <v>1.0064004200000001</v>
      </c>
      <c r="N478" s="143">
        <f t="shared" si="194"/>
        <v>1.0325871132513353</v>
      </c>
      <c r="O478" s="139">
        <f t="shared" si="196"/>
        <v>1.0355388000000001</v>
      </c>
      <c r="P478" s="139">
        <f t="shared" si="203"/>
        <v>1035.5388</v>
      </c>
      <c r="Q478" s="144">
        <f t="shared" si="204"/>
        <v>0</v>
      </c>
      <c r="R478" s="145">
        <f t="shared" si="205"/>
        <v>0</v>
      </c>
      <c r="S478" s="139">
        <f t="shared" si="206"/>
        <v>0</v>
      </c>
      <c r="T478" s="146">
        <f t="shared" si="216"/>
        <v>3.5999999999999997E-2</v>
      </c>
      <c r="U478" s="144">
        <f t="shared" si="195"/>
        <v>307</v>
      </c>
      <c r="V478" s="144">
        <v>252</v>
      </c>
      <c r="W478" s="143">
        <f t="shared" si="207"/>
        <v>1.044027848</v>
      </c>
      <c r="X478" s="139">
        <f t="shared" si="208"/>
        <v>45.592544879999998</v>
      </c>
      <c r="Y478" s="124">
        <f t="shared" si="209"/>
        <v>0</v>
      </c>
      <c r="Z478" s="147" t="s">
        <v>64</v>
      </c>
      <c r="AA478" s="141">
        <f t="shared" si="217"/>
        <v>44392</v>
      </c>
      <c r="AB478" s="4"/>
      <c r="AC478" s="1"/>
      <c r="AD478" s="150">
        <f>[2]Plan1!$A578</f>
        <v>53748</v>
      </c>
      <c r="AE478" s="32" t="str">
        <f>[2]Plan1!$C578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3"/>
      <c r="BB478" s="1"/>
      <c r="BC478" s="1"/>
      <c r="BD478" s="1"/>
      <c r="BE478" s="1"/>
      <c r="BF478" s="1"/>
      <c r="BG478" s="1"/>
      <c r="BH478" s="1"/>
      <c r="BI478" s="1"/>
      <c r="BJ478" s="1"/>
      <c r="BK478" s="4"/>
      <c r="BL478" s="1"/>
      <c r="BM478" s="1"/>
      <c r="BN478" s="1"/>
      <c r="BO478" s="1"/>
      <c r="BP478" s="1"/>
      <c r="BQ478" s="1"/>
    </row>
    <row r="479" spans="1:69" x14ac:dyDescent="0.15">
      <c r="A479" s="138">
        <f t="shared" si="210"/>
        <v>44130</v>
      </c>
      <c r="B479" s="148">
        <f t="shared" si="199"/>
        <v>1081.1313448800001</v>
      </c>
      <c r="C479" s="139">
        <f t="shared" si="211"/>
        <v>1000</v>
      </c>
      <c r="D479" s="140">
        <f t="shared" si="212"/>
        <v>5391.75</v>
      </c>
      <c r="E479" s="124">
        <f>IF(K479=1,VLOOKUP(A478,[1]Plan1!$BO$80:$BQ$314,3),E478)</f>
        <v>5438.12</v>
      </c>
      <c r="F479" s="141">
        <f t="shared" si="213"/>
        <v>44120</v>
      </c>
      <c r="G479" s="142">
        <f t="shared" si="200"/>
        <v>8.6001761951128852E-3</v>
      </c>
      <c r="H479" s="141">
        <f t="shared" si="214"/>
        <v>44151</v>
      </c>
      <c r="I479" s="141">
        <f t="shared" si="201"/>
        <v>44151</v>
      </c>
      <c r="J479" s="125">
        <f t="shared" si="215"/>
        <v>21</v>
      </c>
      <c r="K479" s="125">
        <f t="shared" si="197"/>
        <v>7</v>
      </c>
      <c r="L479" s="139">
        <f t="shared" si="202"/>
        <v>1.0028585400000001</v>
      </c>
      <c r="M479" s="143">
        <f t="shared" si="198"/>
        <v>1.0064004200000001</v>
      </c>
      <c r="N479" s="143">
        <f t="shared" ref="N479:N542" si="218">IF(I479&gt;I478,N478*M479,N478)</f>
        <v>1.0325871132513353</v>
      </c>
      <c r="O479" s="139">
        <f t="shared" si="196"/>
        <v>1.0355388000000001</v>
      </c>
      <c r="P479" s="139">
        <f t="shared" si="203"/>
        <v>1035.5388</v>
      </c>
      <c r="Q479" s="144">
        <f t="shared" si="204"/>
        <v>0</v>
      </c>
      <c r="R479" s="145">
        <f t="shared" si="205"/>
        <v>0</v>
      </c>
      <c r="S479" s="139">
        <f t="shared" si="206"/>
        <v>0</v>
      </c>
      <c r="T479" s="146">
        <f t="shared" si="216"/>
        <v>3.5999999999999997E-2</v>
      </c>
      <c r="U479" s="144">
        <f t="shared" si="195"/>
        <v>307</v>
      </c>
      <c r="V479" s="144">
        <v>252</v>
      </c>
      <c r="W479" s="143">
        <f t="shared" si="207"/>
        <v>1.044027848</v>
      </c>
      <c r="X479" s="139">
        <f t="shared" si="208"/>
        <v>45.592544879999998</v>
      </c>
      <c r="Y479" s="124">
        <f t="shared" si="209"/>
        <v>0</v>
      </c>
      <c r="Z479" s="147" t="s">
        <v>64</v>
      </c>
      <c r="AA479" s="141">
        <f t="shared" si="217"/>
        <v>44392</v>
      </c>
      <c r="AB479" s="4"/>
      <c r="AC479" s="1"/>
      <c r="AD479" s="150">
        <f>[2]Plan1!$A579</f>
        <v>53749</v>
      </c>
      <c r="AE479" s="32" t="str">
        <f>[2]Plan1!$C579</f>
        <v>Carnaval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3"/>
      <c r="BB479" s="1"/>
      <c r="BC479" s="1"/>
      <c r="BD479" s="1"/>
      <c r="BE479" s="1"/>
      <c r="BF479" s="1"/>
      <c r="BG479" s="1"/>
      <c r="BH479" s="1"/>
      <c r="BI479" s="1"/>
      <c r="BJ479" s="1"/>
      <c r="BK479" s="4"/>
      <c r="BL479" s="1"/>
      <c r="BM479" s="1"/>
      <c r="BN479" s="1"/>
      <c r="BO479" s="1"/>
      <c r="BP479" s="1"/>
      <c r="BQ479" s="1"/>
    </row>
    <row r="480" spans="1:69" x14ac:dyDescent="0.15">
      <c r="A480" s="138">
        <f t="shared" si="210"/>
        <v>44131</v>
      </c>
      <c r="B480" s="148">
        <f t="shared" si="199"/>
        <v>1081.7241050500002</v>
      </c>
      <c r="C480" s="139">
        <f t="shared" si="211"/>
        <v>1000</v>
      </c>
      <c r="D480" s="140">
        <f t="shared" si="212"/>
        <v>5391.75</v>
      </c>
      <c r="E480" s="124">
        <f>IF(K480=1,VLOOKUP(A479,[1]Plan1!$BO$80:$BQ$314,3),E479)</f>
        <v>5438.12</v>
      </c>
      <c r="F480" s="141">
        <f t="shared" si="213"/>
        <v>44120</v>
      </c>
      <c r="G480" s="142">
        <f t="shared" si="200"/>
        <v>8.6001761951128852E-3</v>
      </c>
      <c r="H480" s="141">
        <f t="shared" si="214"/>
        <v>44151</v>
      </c>
      <c r="I480" s="141">
        <f t="shared" si="201"/>
        <v>44151</v>
      </c>
      <c r="J480" s="125">
        <f t="shared" si="215"/>
        <v>21</v>
      </c>
      <c r="K480" s="125">
        <f t="shared" si="197"/>
        <v>8</v>
      </c>
      <c r="L480" s="139">
        <f t="shared" si="202"/>
        <v>1.00326757</v>
      </c>
      <c r="M480" s="143">
        <f t="shared" si="198"/>
        <v>1.0064004200000001</v>
      </c>
      <c r="N480" s="143">
        <f t="shared" si="218"/>
        <v>1.0325871132513353</v>
      </c>
      <c r="O480" s="139">
        <f t="shared" si="196"/>
        <v>1.03596116</v>
      </c>
      <c r="P480" s="139">
        <f t="shared" si="203"/>
        <v>1035.9611600000001</v>
      </c>
      <c r="Q480" s="144">
        <f t="shared" si="204"/>
        <v>0</v>
      </c>
      <c r="R480" s="145">
        <f t="shared" si="205"/>
        <v>0</v>
      </c>
      <c r="S480" s="139">
        <f t="shared" si="206"/>
        <v>0</v>
      </c>
      <c r="T480" s="146">
        <f t="shared" si="216"/>
        <v>3.5999999999999997E-2</v>
      </c>
      <c r="U480" s="144">
        <f t="shared" si="195"/>
        <v>308</v>
      </c>
      <c r="V480" s="144">
        <v>252</v>
      </c>
      <c r="W480" s="143">
        <f t="shared" si="207"/>
        <v>1.0441743830000001</v>
      </c>
      <c r="X480" s="139">
        <f t="shared" si="208"/>
        <v>45.762945049999999</v>
      </c>
      <c r="Y480" s="124">
        <f t="shared" si="209"/>
        <v>0</v>
      </c>
      <c r="Z480" s="147" t="s">
        <v>64</v>
      </c>
      <c r="AA480" s="141">
        <f t="shared" si="217"/>
        <v>44392</v>
      </c>
      <c r="AB480" s="4"/>
      <c r="AC480" s="1"/>
      <c r="AD480" s="150">
        <f>[2]Plan1!$A580</f>
        <v>53794</v>
      </c>
      <c r="AE480" s="32" t="str">
        <f>[2]Plan1!$C580</f>
        <v>Paixão de Cristo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3"/>
      <c r="BB480" s="1"/>
      <c r="BC480" s="1"/>
      <c r="BD480" s="1"/>
      <c r="BE480" s="1"/>
      <c r="BF480" s="1"/>
      <c r="BG480" s="1"/>
      <c r="BH480" s="1"/>
      <c r="BI480" s="1"/>
      <c r="BJ480" s="1"/>
      <c r="BK480" s="4"/>
      <c r="BL480" s="1"/>
      <c r="BM480" s="1"/>
      <c r="BN480" s="1"/>
      <c r="BO480" s="1"/>
      <c r="BP480" s="1"/>
      <c r="BQ480" s="1"/>
    </row>
    <row r="481" spans="1:69" x14ac:dyDescent="0.15">
      <c r="A481" s="138">
        <f t="shared" si="210"/>
        <v>44132</v>
      </c>
      <c r="B481" s="148">
        <f t="shared" si="199"/>
        <v>1082.3171883</v>
      </c>
      <c r="C481" s="139">
        <f t="shared" si="211"/>
        <v>1000</v>
      </c>
      <c r="D481" s="140">
        <f t="shared" si="212"/>
        <v>5391.75</v>
      </c>
      <c r="E481" s="124">
        <f>IF(K481=1,VLOOKUP(A480,[1]Plan1!$BO$80:$BQ$314,3),E480)</f>
        <v>5438.12</v>
      </c>
      <c r="F481" s="141">
        <f t="shared" si="213"/>
        <v>44120</v>
      </c>
      <c r="G481" s="142">
        <f t="shared" si="200"/>
        <v>8.6001761951128852E-3</v>
      </c>
      <c r="H481" s="141">
        <f t="shared" si="214"/>
        <v>44151</v>
      </c>
      <c r="I481" s="141">
        <f t="shared" si="201"/>
        <v>44151</v>
      </c>
      <c r="J481" s="125">
        <f t="shared" si="215"/>
        <v>21</v>
      </c>
      <c r="K481" s="125">
        <f t="shared" si="197"/>
        <v>9</v>
      </c>
      <c r="L481" s="139">
        <f t="shared" si="202"/>
        <v>1.00367677</v>
      </c>
      <c r="M481" s="143">
        <f t="shared" si="198"/>
        <v>1.0064004200000001</v>
      </c>
      <c r="N481" s="143">
        <f t="shared" si="218"/>
        <v>1.0325871132513353</v>
      </c>
      <c r="O481" s="139">
        <f t="shared" si="196"/>
        <v>1.0363836900000001</v>
      </c>
      <c r="P481" s="139">
        <f t="shared" si="203"/>
        <v>1036.3836899999999</v>
      </c>
      <c r="Q481" s="144">
        <f t="shared" si="204"/>
        <v>0</v>
      </c>
      <c r="R481" s="145">
        <f t="shared" si="205"/>
        <v>0</v>
      </c>
      <c r="S481" s="139">
        <f t="shared" si="206"/>
        <v>0</v>
      </c>
      <c r="T481" s="146">
        <f t="shared" si="216"/>
        <v>3.5999999999999997E-2</v>
      </c>
      <c r="U481" s="144">
        <f t="shared" si="195"/>
        <v>309</v>
      </c>
      <c r="V481" s="144">
        <v>252</v>
      </c>
      <c r="W481" s="143">
        <f t="shared" si="207"/>
        <v>1.0443209389999999</v>
      </c>
      <c r="X481" s="139">
        <f t="shared" si="208"/>
        <v>45.933498299999997</v>
      </c>
      <c r="Y481" s="124">
        <f t="shared" si="209"/>
        <v>0</v>
      </c>
      <c r="Z481" s="147" t="s">
        <v>64</v>
      </c>
      <c r="AA481" s="141">
        <f t="shared" si="217"/>
        <v>44392</v>
      </c>
      <c r="AB481" s="4"/>
      <c r="AC481" s="1"/>
      <c r="AD481" s="150">
        <f>[2]Plan1!$A581</f>
        <v>53803</v>
      </c>
      <c r="AE481" s="32" t="str">
        <f>[2]Plan1!$C581</f>
        <v>Tiradentes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3"/>
      <c r="BB481" s="1"/>
      <c r="BC481" s="1"/>
      <c r="BD481" s="1"/>
      <c r="BE481" s="1"/>
      <c r="BF481" s="1"/>
      <c r="BG481" s="1"/>
      <c r="BH481" s="1"/>
      <c r="BI481" s="1"/>
      <c r="BJ481" s="1"/>
      <c r="BK481" s="4"/>
      <c r="BL481" s="1"/>
      <c r="BM481" s="1"/>
      <c r="BN481" s="1"/>
      <c r="BO481" s="1"/>
      <c r="BP481" s="1"/>
      <c r="BQ481" s="1"/>
    </row>
    <row r="482" spans="1:69" x14ac:dyDescent="0.15">
      <c r="A482" s="138">
        <f t="shared" si="210"/>
        <v>44133</v>
      </c>
      <c r="B482" s="148">
        <f t="shared" si="199"/>
        <v>1082.91059369</v>
      </c>
      <c r="C482" s="139">
        <f t="shared" si="211"/>
        <v>1000</v>
      </c>
      <c r="D482" s="140">
        <f t="shared" si="212"/>
        <v>5391.75</v>
      </c>
      <c r="E482" s="124">
        <f>IF(K482=1,VLOOKUP(A481,[1]Plan1!$BO$80:$BQ$314,3),E481)</f>
        <v>5438.12</v>
      </c>
      <c r="F482" s="141">
        <f t="shared" si="213"/>
        <v>44120</v>
      </c>
      <c r="G482" s="142">
        <f t="shared" si="200"/>
        <v>8.6001761951128852E-3</v>
      </c>
      <c r="H482" s="141">
        <f t="shared" si="214"/>
        <v>44151</v>
      </c>
      <c r="I482" s="141">
        <f t="shared" si="201"/>
        <v>44151</v>
      </c>
      <c r="J482" s="125">
        <f t="shared" si="215"/>
        <v>21</v>
      </c>
      <c r="K482" s="125">
        <f t="shared" si="197"/>
        <v>10</v>
      </c>
      <c r="L482" s="139">
        <f t="shared" si="202"/>
        <v>1.0040861299999999</v>
      </c>
      <c r="M482" s="143">
        <f t="shared" si="198"/>
        <v>1.0064004200000001</v>
      </c>
      <c r="N482" s="143">
        <f t="shared" si="218"/>
        <v>1.0325871132513353</v>
      </c>
      <c r="O482" s="139">
        <f t="shared" si="196"/>
        <v>1.03680639</v>
      </c>
      <c r="P482" s="139">
        <f t="shared" si="203"/>
        <v>1036.80639</v>
      </c>
      <c r="Q482" s="144">
        <f t="shared" si="204"/>
        <v>0</v>
      </c>
      <c r="R482" s="145">
        <f t="shared" si="205"/>
        <v>0</v>
      </c>
      <c r="S482" s="139">
        <f t="shared" si="206"/>
        <v>0</v>
      </c>
      <c r="T482" s="146">
        <f t="shared" si="216"/>
        <v>3.5999999999999997E-2</v>
      </c>
      <c r="U482" s="144">
        <f t="shared" si="195"/>
        <v>310</v>
      </c>
      <c r="V482" s="144">
        <v>252</v>
      </c>
      <c r="W482" s="143">
        <f t="shared" si="207"/>
        <v>1.044467515</v>
      </c>
      <c r="X482" s="139">
        <f t="shared" si="208"/>
        <v>46.104203689999999</v>
      </c>
      <c r="Y482" s="124">
        <f t="shared" si="209"/>
        <v>0</v>
      </c>
      <c r="Z482" s="147" t="s">
        <v>64</v>
      </c>
      <c r="AA482" s="141">
        <f t="shared" si="217"/>
        <v>44392</v>
      </c>
      <c r="AB482" s="4"/>
      <c r="AC482" s="1"/>
      <c r="AD482" s="150">
        <f>[2]Plan1!$A582</f>
        <v>53813</v>
      </c>
      <c r="AE482" s="32" t="str">
        <f>[2]Plan1!$C582</f>
        <v>Dia do Trabalho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3"/>
      <c r="BB482" s="1"/>
      <c r="BC482" s="1"/>
      <c r="BD482" s="1"/>
      <c r="BE482" s="1"/>
      <c r="BF482" s="1"/>
      <c r="BG482" s="1"/>
      <c r="BH482" s="1"/>
      <c r="BI482" s="1"/>
      <c r="BJ482" s="1"/>
      <c r="BK482" s="4"/>
      <c r="BL482" s="1"/>
      <c r="BM482" s="1"/>
      <c r="BN482" s="1"/>
      <c r="BO482" s="1"/>
      <c r="BP482" s="1"/>
      <c r="BQ482" s="1"/>
    </row>
    <row r="483" spans="1:69" x14ac:dyDescent="0.15">
      <c r="A483" s="138">
        <f t="shared" si="210"/>
        <v>44134</v>
      </c>
      <c r="B483" s="148">
        <f t="shared" si="199"/>
        <v>1083.5043328199999</v>
      </c>
      <c r="C483" s="139">
        <f t="shared" si="211"/>
        <v>1000</v>
      </c>
      <c r="D483" s="140">
        <f t="shared" si="212"/>
        <v>5391.75</v>
      </c>
      <c r="E483" s="124">
        <f>IF(K483=1,VLOOKUP(A482,[1]Plan1!$BO$80:$BQ$314,3),E482)</f>
        <v>5438.12</v>
      </c>
      <c r="F483" s="141">
        <f t="shared" si="213"/>
        <v>44120</v>
      </c>
      <c r="G483" s="142">
        <f t="shared" si="200"/>
        <v>8.6001761951128852E-3</v>
      </c>
      <c r="H483" s="141">
        <f t="shared" si="214"/>
        <v>44151</v>
      </c>
      <c r="I483" s="141">
        <f t="shared" si="201"/>
        <v>44151</v>
      </c>
      <c r="J483" s="125">
        <f t="shared" si="215"/>
        <v>21</v>
      </c>
      <c r="K483" s="125">
        <f t="shared" si="197"/>
        <v>11</v>
      </c>
      <c r="L483" s="139">
        <f t="shared" si="202"/>
        <v>1.0044956599999999</v>
      </c>
      <c r="M483" s="143">
        <f t="shared" si="198"/>
        <v>1.0064004200000001</v>
      </c>
      <c r="N483" s="143">
        <f t="shared" si="218"/>
        <v>1.0325871132513353</v>
      </c>
      <c r="O483" s="139">
        <f t="shared" si="196"/>
        <v>1.0372292700000001</v>
      </c>
      <c r="P483" s="139">
        <f t="shared" si="203"/>
        <v>1037.22927</v>
      </c>
      <c r="Q483" s="144">
        <f t="shared" si="204"/>
        <v>0</v>
      </c>
      <c r="R483" s="145">
        <f t="shared" si="205"/>
        <v>0</v>
      </c>
      <c r="S483" s="139">
        <f t="shared" si="206"/>
        <v>0</v>
      </c>
      <c r="T483" s="146">
        <f t="shared" si="216"/>
        <v>3.5999999999999997E-2</v>
      </c>
      <c r="U483" s="144">
        <f t="shared" si="195"/>
        <v>311</v>
      </c>
      <c r="V483" s="144">
        <v>252</v>
      </c>
      <c r="W483" s="143">
        <f t="shared" si="207"/>
        <v>1.0446141120000001</v>
      </c>
      <c r="X483" s="139">
        <f t="shared" si="208"/>
        <v>46.275062820000002</v>
      </c>
      <c r="Y483" s="124">
        <f t="shared" si="209"/>
        <v>0</v>
      </c>
      <c r="Z483" s="147" t="s">
        <v>64</v>
      </c>
      <c r="AA483" s="141">
        <f t="shared" si="217"/>
        <v>44392</v>
      </c>
      <c r="AB483" s="4"/>
      <c r="AC483" s="1"/>
      <c r="AD483" s="150">
        <f>[2]Plan1!$A583</f>
        <v>53856</v>
      </c>
      <c r="AE483" s="32" t="str">
        <f>[2]Plan1!$C583</f>
        <v>Corpus Christi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3"/>
      <c r="BB483" s="1"/>
      <c r="BC483" s="1"/>
      <c r="BD483" s="1"/>
      <c r="BE483" s="1"/>
      <c r="BF483" s="1"/>
      <c r="BG483" s="1"/>
      <c r="BH483" s="1"/>
      <c r="BI483" s="1"/>
      <c r="BJ483" s="1"/>
      <c r="BK483" s="4"/>
      <c r="BL483" s="1"/>
      <c r="BM483" s="1"/>
      <c r="BN483" s="1"/>
      <c r="BO483" s="1"/>
      <c r="BP483" s="1"/>
      <c r="BQ483" s="1"/>
    </row>
    <row r="484" spans="1:69" x14ac:dyDescent="0.15">
      <c r="A484" s="138">
        <f t="shared" si="210"/>
        <v>44135</v>
      </c>
      <c r="B484" s="148">
        <f t="shared" si="199"/>
        <v>1084.09839532</v>
      </c>
      <c r="C484" s="139">
        <f t="shared" si="211"/>
        <v>1000</v>
      </c>
      <c r="D484" s="140">
        <f t="shared" si="212"/>
        <v>5391.75</v>
      </c>
      <c r="E484" s="124">
        <f>IF(K484=1,VLOOKUP(A483,[1]Plan1!$BO$80:$BQ$314,3),E483)</f>
        <v>5438.12</v>
      </c>
      <c r="F484" s="141">
        <f t="shared" si="213"/>
        <v>44120</v>
      </c>
      <c r="G484" s="142">
        <f t="shared" si="200"/>
        <v>8.6001761951128852E-3</v>
      </c>
      <c r="H484" s="141">
        <f t="shared" si="214"/>
        <v>44151</v>
      </c>
      <c r="I484" s="141">
        <f t="shared" si="201"/>
        <v>44151</v>
      </c>
      <c r="J484" s="125">
        <f t="shared" si="215"/>
        <v>21</v>
      </c>
      <c r="K484" s="125">
        <f t="shared" si="197"/>
        <v>12</v>
      </c>
      <c r="L484" s="139">
        <f t="shared" si="202"/>
        <v>1.00490536</v>
      </c>
      <c r="M484" s="143">
        <f t="shared" si="198"/>
        <v>1.0064004200000001</v>
      </c>
      <c r="N484" s="143">
        <f t="shared" si="218"/>
        <v>1.0325871132513353</v>
      </c>
      <c r="O484" s="139">
        <f t="shared" si="196"/>
        <v>1.0376523200000001</v>
      </c>
      <c r="P484" s="139">
        <f t="shared" si="203"/>
        <v>1037.6523199999999</v>
      </c>
      <c r="Q484" s="144">
        <f t="shared" si="204"/>
        <v>0</v>
      </c>
      <c r="R484" s="145">
        <f t="shared" si="205"/>
        <v>0</v>
      </c>
      <c r="S484" s="139">
        <f t="shared" si="206"/>
        <v>0</v>
      </c>
      <c r="T484" s="146">
        <f t="shared" si="216"/>
        <v>3.5999999999999997E-2</v>
      </c>
      <c r="U484" s="144">
        <f t="shared" si="195"/>
        <v>312</v>
      </c>
      <c r="V484" s="144">
        <v>252</v>
      </c>
      <c r="W484" s="143">
        <f t="shared" si="207"/>
        <v>1.0447607299999999</v>
      </c>
      <c r="X484" s="139">
        <f t="shared" si="208"/>
        <v>46.446075319999998</v>
      </c>
      <c r="Y484" s="124">
        <f t="shared" si="209"/>
        <v>0</v>
      </c>
      <c r="Z484" s="147" t="s">
        <v>64</v>
      </c>
      <c r="AA484" s="141">
        <f t="shared" si="217"/>
        <v>44392</v>
      </c>
      <c r="AB484" s="4"/>
      <c r="AC484" s="1"/>
      <c r="AD484" s="150">
        <f>[2]Plan1!$A584</f>
        <v>53942</v>
      </c>
      <c r="AE484" s="32" t="str">
        <f>[2]Plan1!$C584</f>
        <v>Independência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3"/>
      <c r="BB484" s="1"/>
      <c r="BC484" s="1"/>
      <c r="BD484" s="1"/>
      <c r="BE484" s="1"/>
      <c r="BF484" s="1"/>
      <c r="BG484" s="1"/>
      <c r="BH484" s="1"/>
      <c r="BI484" s="1"/>
      <c r="BJ484" s="1"/>
      <c r="BK484" s="4"/>
      <c r="BL484" s="1"/>
      <c r="BM484" s="1"/>
      <c r="BN484" s="1"/>
      <c r="BO484" s="1"/>
      <c r="BP484" s="1"/>
      <c r="BQ484" s="1"/>
    </row>
    <row r="485" spans="1:69" x14ac:dyDescent="0.15">
      <c r="A485" s="138">
        <f t="shared" si="210"/>
        <v>44136</v>
      </c>
      <c r="B485" s="148">
        <f t="shared" si="199"/>
        <v>1084.09839532</v>
      </c>
      <c r="C485" s="139">
        <f t="shared" si="211"/>
        <v>1000</v>
      </c>
      <c r="D485" s="140">
        <f t="shared" si="212"/>
        <v>5391.75</v>
      </c>
      <c r="E485" s="124">
        <f>IF(K485=1,VLOOKUP(A484,[1]Plan1!$BO$80:$BQ$314,3),E484)</f>
        <v>5438.12</v>
      </c>
      <c r="F485" s="141">
        <f t="shared" si="213"/>
        <v>44120</v>
      </c>
      <c r="G485" s="142">
        <f t="shared" si="200"/>
        <v>8.6001761951128852E-3</v>
      </c>
      <c r="H485" s="141">
        <f t="shared" si="214"/>
        <v>44151</v>
      </c>
      <c r="I485" s="141">
        <f t="shared" si="201"/>
        <v>44151</v>
      </c>
      <c r="J485" s="125">
        <f t="shared" si="215"/>
        <v>21</v>
      </c>
      <c r="K485" s="125">
        <f t="shared" si="197"/>
        <v>12</v>
      </c>
      <c r="L485" s="139">
        <f t="shared" si="202"/>
        <v>1.00490536</v>
      </c>
      <c r="M485" s="143">
        <f t="shared" si="198"/>
        <v>1.0064004200000001</v>
      </c>
      <c r="N485" s="143">
        <f t="shared" si="218"/>
        <v>1.0325871132513353</v>
      </c>
      <c r="O485" s="139">
        <f t="shared" si="196"/>
        <v>1.0376523200000001</v>
      </c>
      <c r="P485" s="139">
        <f t="shared" si="203"/>
        <v>1037.6523199999999</v>
      </c>
      <c r="Q485" s="144">
        <f t="shared" si="204"/>
        <v>0</v>
      </c>
      <c r="R485" s="145">
        <f t="shared" si="205"/>
        <v>0</v>
      </c>
      <c r="S485" s="139">
        <f t="shared" si="206"/>
        <v>0</v>
      </c>
      <c r="T485" s="146">
        <f t="shared" si="216"/>
        <v>3.5999999999999997E-2</v>
      </c>
      <c r="U485" s="144">
        <f t="shared" ref="U485:U548" si="219">IF(Q484&gt;0,1,IF(K485=K484,U484,U484+1))</f>
        <v>312</v>
      </c>
      <c r="V485" s="144">
        <v>252</v>
      </c>
      <c r="W485" s="143">
        <f t="shared" si="207"/>
        <v>1.0447607299999999</v>
      </c>
      <c r="X485" s="139">
        <f t="shared" si="208"/>
        <v>46.446075319999998</v>
      </c>
      <c r="Y485" s="124">
        <f t="shared" si="209"/>
        <v>0</v>
      </c>
      <c r="Z485" s="147" t="s">
        <v>64</v>
      </c>
      <c r="AA485" s="141">
        <f t="shared" si="217"/>
        <v>44392</v>
      </c>
      <c r="AB485" s="4"/>
      <c r="AC485" s="1"/>
      <c r="AD485" s="150">
        <f>[2]Plan1!$A585</f>
        <v>53977</v>
      </c>
      <c r="AE485" s="32" t="str">
        <f>[2]Plan1!$C585</f>
        <v>Nossa Sr.a Aparecida - Padroeira do Brasil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3"/>
      <c r="BB485" s="1"/>
      <c r="BC485" s="1"/>
      <c r="BD485" s="1"/>
      <c r="BE485" s="1"/>
      <c r="BF485" s="1"/>
      <c r="BG485" s="1"/>
      <c r="BH485" s="1"/>
      <c r="BI485" s="1"/>
      <c r="BJ485" s="1"/>
      <c r="BK485" s="4"/>
      <c r="BL485" s="1"/>
      <c r="BM485" s="1"/>
      <c r="BN485" s="1"/>
      <c r="BO485" s="1"/>
      <c r="BP485" s="1"/>
      <c r="BQ485" s="1"/>
    </row>
    <row r="486" spans="1:69" x14ac:dyDescent="0.15">
      <c r="A486" s="138">
        <f t="shared" si="210"/>
        <v>44137</v>
      </c>
      <c r="B486" s="148">
        <f t="shared" si="199"/>
        <v>1084.09839532</v>
      </c>
      <c r="C486" s="139">
        <f t="shared" si="211"/>
        <v>1000</v>
      </c>
      <c r="D486" s="140">
        <f t="shared" si="212"/>
        <v>5391.75</v>
      </c>
      <c r="E486" s="124">
        <f>IF(K486=1,VLOOKUP(A485,[1]Plan1!$BO$80:$BQ$314,3),E485)</f>
        <v>5438.12</v>
      </c>
      <c r="F486" s="141">
        <f t="shared" si="213"/>
        <v>44120</v>
      </c>
      <c r="G486" s="142">
        <f t="shared" si="200"/>
        <v>8.6001761951128852E-3</v>
      </c>
      <c r="H486" s="141">
        <f t="shared" si="214"/>
        <v>44151</v>
      </c>
      <c r="I486" s="141">
        <f t="shared" si="201"/>
        <v>44151</v>
      </c>
      <c r="J486" s="125">
        <f t="shared" si="215"/>
        <v>21</v>
      </c>
      <c r="K486" s="125">
        <f t="shared" si="197"/>
        <v>12</v>
      </c>
      <c r="L486" s="139">
        <f t="shared" si="202"/>
        <v>1.00490536</v>
      </c>
      <c r="M486" s="143">
        <f t="shared" si="198"/>
        <v>1.0064004200000001</v>
      </c>
      <c r="N486" s="143">
        <f t="shared" si="218"/>
        <v>1.0325871132513353</v>
      </c>
      <c r="O486" s="139">
        <f t="shared" si="196"/>
        <v>1.0376523200000001</v>
      </c>
      <c r="P486" s="139">
        <f t="shared" si="203"/>
        <v>1037.6523199999999</v>
      </c>
      <c r="Q486" s="144">
        <f t="shared" si="204"/>
        <v>0</v>
      </c>
      <c r="R486" s="145">
        <f t="shared" si="205"/>
        <v>0</v>
      </c>
      <c r="S486" s="139">
        <f t="shared" si="206"/>
        <v>0</v>
      </c>
      <c r="T486" s="146">
        <f t="shared" si="216"/>
        <v>3.5999999999999997E-2</v>
      </c>
      <c r="U486" s="144">
        <f t="shared" si="219"/>
        <v>312</v>
      </c>
      <c r="V486" s="144">
        <v>252</v>
      </c>
      <c r="W486" s="143">
        <f t="shared" si="207"/>
        <v>1.0447607299999999</v>
      </c>
      <c r="X486" s="139">
        <f t="shared" si="208"/>
        <v>46.446075319999998</v>
      </c>
      <c r="Y486" s="124">
        <f t="shared" si="209"/>
        <v>0</v>
      </c>
      <c r="Z486" s="147" t="s">
        <v>64</v>
      </c>
      <c r="AA486" s="141">
        <f t="shared" si="217"/>
        <v>44392</v>
      </c>
      <c r="AB486" s="4"/>
      <c r="AC486" s="1"/>
      <c r="AD486" s="150">
        <f>[2]Plan1!$A586</f>
        <v>53998</v>
      </c>
      <c r="AE486" s="32" t="str">
        <f>[2]Plan1!$C586</f>
        <v>Finados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3"/>
      <c r="BB486" s="1"/>
      <c r="BC486" s="1"/>
      <c r="BD486" s="1"/>
      <c r="BE486" s="1"/>
      <c r="BF486" s="1"/>
      <c r="BG486" s="1"/>
      <c r="BH486" s="1"/>
      <c r="BI486" s="1"/>
      <c r="BJ486" s="1"/>
      <c r="BK486" s="4"/>
      <c r="BL486" s="1"/>
      <c r="BM486" s="1"/>
      <c r="BN486" s="1"/>
      <c r="BO486" s="1"/>
      <c r="BP486" s="1"/>
      <c r="BQ486" s="1"/>
    </row>
    <row r="487" spans="1:69" x14ac:dyDescent="0.15">
      <c r="A487" s="138">
        <f t="shared" si="210"/>
        <v>44138</v>
      </c>
      <c r="B487" s="148">
        <f t="shared" si="199"/>
        <v>1084.09839532</v>
      </c>
      <c r="C487" s="139">
        <f t="shared" si="211"/>
        <v>1000</v>
      </c>
      <c r="D487" s="140">
        <f t="shared" si="212"/>
        <v>5391.75</v>
      </c>
      <c r="E487" s="124">
        <f>IF(K487=1,VLOOKUP(A486,[1]Plan1!$BO$80:$BQ$314,3),E486)</f>
        <v>5438.12</v>
      </c>
      <c r="F487" s="141">
        <f t="shared" si="213"/>
        <v>44120</v>
      </c>
      <c r="G487" s="142">
        <f t="shared" si="200"/>
        <v>8.6001761951128852E-3</v>
      </c>
      <c r="H487" s="141">
        <f t="shared" si="214"/>
        <v>44151</v>
      </c>
      <c r="I487" s="141">
        <f t="shared" si="201"/>
        <v>44151</v>
      </c>
      <c r="J487" s="125">
        <f t="shared" si="215"/>
        <v>21</v>
      </c>
      <c r="K487" s="125">
        <f t="shared" si="197"/>
        <v>12</v>
      </c>
      <c r="L487" s="139">
        <f t="shared" si="202"/>
        <v>1.00490536</v>
      </c>
      <c r="M487" s="143">
        <f t="shared" si="198"/>
        <v>1.0064004200000001</v>
      </c>
      <c r="N487" s="143">
        <f t="shared" si="218"/>
        <v>1.0325871132513353</v>
      </c>
      <c r="O487" s="139">
        <f t="shared" si="196"/>
        <v>1.0376523200000001</v>
      </c>
      <c r="P487" s="139">
        <f t="shared" si="203"/>
        <v>1037.6523199999999</v>
      </c>
      <c r="Q487" s="144">
        <f t="shared" si="204"/>
        <v>0</v>
      </c>
      <c r="R487" s="145">
        <f t="shared" si="205"/>
        <v>0</v>
      </c>
      <c r="S487" s="139">
        <f t="shared" si="206"/>
        <v>0</v>
      </c>
      <c r="T487" s="146">
        <f t="shared" si="216"/>
        <v>3.5999999999999997E-2</v>
      </c>
      <c r="U487" s="144">
        <f t="shared" si="219"/>
        <v>312</v>
      </c>
      <c r="V487" s="144">
        <v>252</v>
      </c>
      <c r="W487" s="143">
        <f t="shared" si="207"/>
        <v>1.0447607299999999</v>
      </c>
      <c r="X487" s="139">
        <f t="shared" si="208"/>
        <v>46.446075319999998</v>
      </c>
      <c r="Y487" s="124">
        <f t="shared" si="209"/>
        <v>0</v>
      </c>
      <c r="Z487" s="147" t="s">
        <v>64</v>
      </c>
      <c r="AA487" s="141">
        <f t="shared" si="217"/>
        <v>44392</v>
      </c>
      <c r="AB487" s="4"/>
      <c r="AC487" s="1"/>
      <c r="AD487" s="150">
        <f>[2]Plan1!$A587</f>
        <v>54011</v>
      </c>
      <c r="AE487" s="32" t="str">
        <f>[2]Plan1!$C587</f>
        <v>Proclamação da República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3"/>
      <c r="BB487" s="1"/>
      <c r="BC487" s="1"/>
      <c r="BD487" s="1"/>
      <c r="BE487" s="1"/>
      <c r="BF487" s="1"/>
      <c r="BG487" s="1"/>
      <c r="BH487" s="1"/>
      <c r="BI487" s="1"/>
      <c r="BJ487" s="1"/>
      <c r="BK487" s="4"/>
      <c r="BL487" s="1"/>
      <c r="BM487" s="1"/>
      <c r="BN487" s="1"/>
      <c r="BO487" s="1"/>
      <c r="BP487" s="1"/>
      <c r="BQ487" s="1"/>
    </row>
    <row r="488" spans="1:69" x14ac:dyDescent="0.15">
      <c r="A488" s="138">
        <f t="shared" si="210"/>
        <v>44139</v>
      </c>
      <c r="B488" s="148">
        <f t="shared" si="199"/>
        <v>1084.6927907300001</v>
      </c>
      <c r="C488" s="139">
        <f t="shared" si="211"/>
        <v>1000</v>
      </c>
      <c r="D488" s="140">
        <f t="shared" si="212"/>
        <v>5391.75</v>
      </c>
      <c r="E488" s="124">
        <f>IF(K488=1,VLOOKUP(A487,[1]Plan1!$BO$80:$BQ$314,3),E487)</f>
        <v>5438.12</v>
      </c>
      <c r="F488" s="141">
        <f t="shared" si="213"/>
        <v>44120</v>
      </c>
      <c r="G488" s="142">
        <f t="shared" si="200"/>
        <v>8.6001761951128852E-3</v>
      </c>
      <c r="H488" s="141">
        <f t="shared" si="214"/>
        <v>44151</v>
      </c>
      <c r="I488" s="141">
        <f t="shared" si="201"/>
        <v>44151</v>
      </c>
      <c r="J488" s="125">
        <f t="shared" si="215"/>
        <v>21</v>
      </c>
      <c r="K488" s="125">
        <f t="shared" si="197"/>
        <v>13</v>
      </c>
      <c r="L488" s="139">
        <f t="shared" si="202"/>
        <v>1.0053152299999999</v>
      </c>
      <c r="M488" s="143">
        <f t="shared" si="198"/>
        <v>1.0064004200000001</v>
      </c>
      <c r="N488" s="143">
        <f t="shared" si="218"/>
        <v>1.0325871132513353</v>
      </c>
      <c r="O488" s="139">
        <f t="shared" si="196"/>
        <v>1.0380755500000001</v>
      </c>
      <c r="P488" s="139">
        <f t="shared" si="203"/>
        <v>1038.07555</v>
      </c>
      <c r="Q488" s="144">
        <f t="shared" si="204"/>
        <v>0</v>
      </c>
      <c r="R488" s="145">
        <f t="shared" si="205"/>
        <v>0</v>
      </c>
      <c r="S488" s="139">
        <f t="shared" si="206"/>
        <v>0</v>
      </c>
      <c r="T488" s="146">
        <f t="shared" si="216"/>
        <v>3.5999999999999997E-2</v>
      </c>
      <c r="U488" s="144">
        <f t="shared" si="219"/>
        <v>313</v>
      </c>
      <c r="V488" s="144">
        <v>252</v>
      </c>
      <c r="W488" s="143">
        <f t="shared" si="207"/>
        <v>1.0449073680000001</v>
      </c>
      <c r="X488" s="139">
        <f t="shared" si="208"/>
        <v>46.617240729999999</v>
      </c>
      <c r="Y488" s="124">
        <f t="shared" si="209"/>
        <v>0</v>
      </c>
      <c r="Z488" s="147" t="s">
        <v>64</v>
      </c>
      <c r="AA488" s="141">
        <f t="shared" si="217"/>
        <v>44392</v>
      </c>
      <c r="AB488" s="4"/>
      <c r="AC488" s="1"/>
      <c r="AD488" s="150">
        <f>[2]Plan1!$A588</f>
        <v>54016</v>
      </c>
      <c r="AE488" s="32" t="str">
        <f>[2]Plan1!$C588</f>
        <v>Dia Nacional de Zumbi e da Consciência Negra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3"/>
      <c r="BB488" s="1"/>
      <c r="BC488" s="1"/>
      <c r="BD488" s="1"/>
      <c r="BE488" s="1"/>
      <c r="BF488" s="1"/>
      <c r="BG488" s="1"/>
      <c r="BH488" s="1"/>
      <c r="BI488" s="1"/>
      <c r="BJ488" s="1"/>
      <c r="BK488" s="4"/>
      <c r="BL488" s="1"/>
      <c r="BM488" s="1"/>
      <c r="BN488" s="1"/>
      <c r="BO488" s="1"/>
      <c r="BP488" s="1"/>
      <c r="BQ488" s="1"/>
    </row>
    <row r="489" spans="1:69" x14ac:dyDescent="0.15">
      <c r="A489" s="138">
        <f t="shared" si="210"/>
        <v>44140</v>
      </c>
      <c r="B489" s="148">
        <f t="shared" si="199"/>
        <v>1085.2874982399999</v>
      </c>
      <c r="C489" s="139">
        <f t="shared" si="211"/>
        <v>1000</v>
      </c>
      <c r="D489" s="140">
        <f t="shared" si="212"/>
        <v>5391.75</v>
      </c>
      <c r="E489" s="124">
        <f>IF(K489=1,VLOOKUP(A488,[1]Plan1!$BO$80:$BQ$314,3),E488)</f>
        <v>5438.12</v>
      </c>
      <c r="F489" s="141">
        <f t="shared" si="213"/>
        <v>44120</v>
      </c>
      <c r="G489" s="142">
        <f t="shared" si="200"/>
        <v>8.6001761951128852E-3</v>
      </c>
      <c r="H489" s="141">
        <f t="shared" si="214"/>
        <v>44151</v>
      </c>
      <c r="I489" s="141">
        <f t="shared" si="201"/>
        <v>44151</v>
      </c>
      <c r="J489" s="125">
        <f t="shared" si="215"/>
        <v>21</v>
      </c>
      <c r="K489" s="125">
        <f t="shared" si="197"/>
        <v>14</v>
      </c>
      <c r="L489" s="139">
        <f t="shared" si="202"/>
        <v>1.00572526</v>
      </c>
      <c r="M489" s="143">
        <f t="shared" si="198"/>
        <v>1.0064004200000001</v>
      </c>
      <c r="N489" s="143">
        <f t="shared" si="218"/>
        <v>1.0325871132513353</v>
      </c>
      <c r="O489" s="139">
        <f t="shared" ref="O489:O552" si="220">TRUNC(TRUNC((L489*N489),15),8)</f>
        <v>1.03849894</v>
      </c>
      <c r="P489" s="139">
        <f t="shared" si="203"/>
        <v>1038.4989399999999</v>
      </c>
      <c r="Q489" s="144">
        <f t="shared" si="204"/>
        <v>0</v>
      </c>
      <c r="R489" s="145">
        <f t="shared" si="205"/>
        <v>0</v>
      </c>
      <c r="S489" s="139">
        <f t="shared" si="206"/>
        <v>0</v>
      </c>
      <c r="T489" s="146">
        <f t="shared" si="216"/>
        <v>3.5999999999999997E-2</v>
      </c>
      <c r="U489" s="144">
        <f t="shared" si="219"/>
        <v>314</v>
      </c>
      <c r="V489" s="144">
        <v>252</v>
      </c>
      <c r="W489" s="143">
        <f t="shared" si="207"/>
        <v>1.0450540260000001</v>
      </c>
      <c r="X489" s="139">
        <f t="shared" si="208"/>
        <v>46.78855824</v>
      </c>
      <c r="Y489" s="124">
        <f t="shared" si="209"/>
        <v>0</v>
      </c>
      <c r="Z489" s="147" t="s">
        <v>64</v>
      </c>
      <c r="AA489" s="141">
        <f t="shared" si="217"/>
        <v>44392</v>
      </c>
      <c r="AB489" s="4"/>
      <c r="AC489" s="1"/>
      <c r="AD489" s="150">
        <f>[2]Plan1!$A589</f>
        <v>54051</v>
      </c>
      <c r="AE489" s="32" t="str">
        <f>[2]Plan1!$C589</f>
        <v>Natal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3"/>
      <c r="BB489" s="1"/>
      <c r="BC489" s="1"/>
      <c r="BD489" s="1"/>
      <c r="BE489" s="1"/>
      <c r="BF489" s="1"/>
      <c r="BG489" s="1"/>
      <c r="BH489" s="1"/>
      <c r="BI489" s="1"/>
      <c r="BJ489" s="1"/>
      <c r="BK489" s="4"/>
      <c r="BL489" s="1"/>
      <c r="BM489" s="1"/>
      <c r="BN489" s="1"/>
      <c r="BO489" s="1"/>
      <c r="BP489" s="1"/>
      <c r="BQ489" s="1"/>
    </row>
    <row r="490" spans="1:69" x14ac:dyDescent="0.15">
      <c r="A490" s="138">
        <f t="shared" si="210"/>
        <v>44141</v>
      </c>
      <c r="B490" s="148">
        <f t="shared" si="199"/>
        <v>1085.88254093</v>
      </c>
      <c r="C490" s="139">
        <f t="shared" si="211"/>
        <v>1000</v>
      </c>
      <c r="D490" s="140">
        <f t="shared" si="212"/>
        <v>5391.75</v>
      </c>
      <c r="E490" s="124">
        <f>IF(K490=1,VLOOKUP(A489,[1]Plan1!$BO$80:$BQ$314,3),E489)</f>
        <v>5438.12</v>
      </c>
      <c r="F490" s="141">
        <f t="shared" si="213"/>
        <v>44120</v>
      </c>
      <c r="G490" s="142">
        <f t="shared" si="200"/>
        <v>8.6001761951128852E-3</v>
      </c>
      <c r="H490" s="141">
        <f t="shared" si="214"/>
        <v>44151</v>
      </c>
      <c r="I490" s="141">
        <f t="shared" si="201"/>
        <v>44151</v>
      </c>
      <c r="J490" s="125">
        <f t="shared" si="215"/>
        <v>21</v>
      </c>
      <c r="K490" s="125">
        <f t="shared" ref="K490:K553" si="221">(J490-(NETWORKDAYS(A490,I490,AD$118:AD$502)-1))</f>
        <v>15</v>
      </c>
      <c r="L490" s="139">
        <f t="shared" si="202"/>
        <v>1.0061354600000001</v>
      </c>
      <c r="M490" s="143">
        <f t="shared" ref="M490:M553" si="222">IF(I490&gt;I489,L489,M489)</f>
        <v>1.0064004200000001</v>
      </c>
      <c r="N490" s="143">
        <f t="shared" si="218"/>
        <v>1.0325871132513353</v>
      </c>
      <c r="O490" s="139">
        <f t="shared" si="220"/>
        <v>1.0389225099999999</v>
      </c>
      <c r="P490" s="139">
        <f t="shared" si="203"/>
        <v>1038.9225100000001</v>
      </c>
      <c r="Q490" s="144">
        <f t="shared" si="204"/>
        <v>0</v>
      </c>
      <c r="R490" s="145">
        <f t="shared" si="205"/>
        <v>0</v>
      </c>
      <c r="S490" s="139">
        <f t="shared" si="206"/>
        <v>0</v>
      </c>
      <c r="T490" s="146">
        <f t="shared" si="216"/>
        <v>3.5999999999999997E-2</v>
      </c>
      <c r="U490" s="144">
        <f t="shared" si="219"/>
        <v>315</v>
      </c>
      <c r="V490" s="144">
        <v>252</v>
      </c>
      <c r="W490" s="143">
        <f t="shared" si="207"/>
        <v>1.0452007059999999</v>
      </c>
      <c r="X490" s="139">
        <f t="shared" si="208"/>
        <v>46.960030930000002</v>
      </c>
      <c r="Y490" s="124">
        <f t="shared" si="209"/>
        <v>0</v>
      </c>
      <c r="Z490" s="147" t="s">
        <v>64</v>
      </c>
      <c r="AA490" s="141">
        <f t="shared" si="217"/>
        <v>44392</v>
      </c>
      <c r="AB490" s="4"/>
      <c r="AC490" s="1"/>
      <c r="AD490" s="150">
        <f>[2]Plan1!$A590</f>
        <v>54058</v>
      </c>
      <c r="AE490" s="32" t="str">
        <f>[2]Plan1!$C590</f>
        <v>Confraternização Universal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3"/>
      <c r="BB490" s="1"/>
      <c r="BC490" s="1"/>
      <c r="BD490" s="1"/>
      <c r="BE490" s="1"/>
      <c r="BF490" s="1"/>
      <c r="BG490" s="1"/>
      <c r="BH490" s="1"/>
      <c r="BI490" s="1"/>
      <c r="BJ490" s="1"/>
      <c r="BK490" s="4"/>
      <c r="BL490" s="1"/>
      <c r="BM490" s="1"/>
      <c r="BN490" s="1"/>
      <c r="BO490" s="1"/>
      <c r="BP490" s="1"/>
      <c r="BQ490" s="1"/>
    </row>
    <row r="491" spans="1:69" x14ac:dyDescent="0.15">
      <c r="A491" s="138">
        <f t="shared" si="210"/>
        <v>44142</v>
      </c>
      <c r="B491" s="148">
        <f t="shared" si="199"/>
        <v>1086.4779053300001</v>
      </c>
      <c r="C491" s="139">
        <f t="shared" si="211"/>
        <v>1000</v>
      </c>
      <c r="D491" s="140">
        <f t="shared" si="212"/>
        <v>5391.75</v>
      </c>
      <c r="E491" s="124">
        <f>IF(K491=1,VLOOKUP(A490,[1]Plan1!$BO$80:$BQ$314,3),E490)</f>
        <v>5438.12</v>
      </c>
      <c r="F491" s="141">
        <f t="shared" si="213"/>
        <v>44120</v>
      </c>
      <c r="G491" s="142">
        <f t="shared" si="200"/>
        <v>8.6001761951128852E-3</v>
      </c>
      <c r="H491" s="141">
        <f t="shared" si="214"/>
        <v>44151</v>
      </c>
      <c r="I491" s="141">
        <f t="shared" si="201"/>
        <v>44151</v>
      </c>
      <c r="J491" s="125">
        <f t="shared" si="215"/>
        <v>21</v>
      </c>
      <c r="K491" s="125">
        <f t="shared" si="221"/>
        <v>16</v>
      </c>
      <c r="L491" s="139">
        <f t="shared" si="202"/>
        <v>1.0065458300000001</v>
      </c>
      <c r="M491" s="143">
        <f t="shared" si="222"/>
        <v>1.0064004200000001</v>
      </c>
      <c r="N491" s="143">
        <f t="shared" si="218"/>
        <v>1.0325871132513353</v>
      </c>
      <c r="O491" s="139">
        <f t="shared" si="220"/>
        <v>1.0393462499999999</v>
      </c>
      <c r="P491" s="139">
        <f t="shared" si="203"/>
        <v>1039.3462500000001</v>
      </c>
      <c r="Q491" s="144">
        <f t="shared" si="204"/>
        <v>0</v>
      </c>
      <c r="R491" s="145">
        <f t="shared" si="205"/>
        <v>0</v>
      </c>
      <c r="S491" s="139">
        <f t="shared" si="206"/>
        <v>0</v>
      </c>
      <c r="T491" s="146">
        <f t="shared" si="216"/>
        <v>3.5999999999999997E-2</v>
      </c>
      <c r="U491" s="144">
        <f t="shared" si="219"/>
        <v>316</v>
      </c>
      <c r="V491" s="144">
        <v>252</v>
      </c>
      <c r="W491" s="143">
        <f t="shared" si="207"/>
        <v>1.045347405</v>
      </c>
      <c r="X491" s="139">
        <f t="shared" si="208"/>
        <v>47.131655330000001</v>
      </c>
      <c r="Y491" s="124">
        <f t="shared" si="209"/>
        <v>0</v>
      </c>
      <c r="Z491" s="147" t="s">
        <v>64</v>
      </c>
      <c r="AA491" s="141">
        <f t="shared" si="217"/>
        <v>44392</v>
      </c>
      <c r="AB491" s="4"/>
      <c r="AC491" s="1"/>
      <c r="AD491" s="150">
        <f>[2]Plan1!$A591</f>
        <v>54105</v>
      </c>
      <c r="AE491" s="32" t="str">
        <f>[2]Plan1!$C591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3"/>
      <c r="BB491" s="1"/>
      <c r="BC491" s="1"/>
      <c r="BD491" s="1"/>
      <c r="BE491" s="1"/>
      <c r="BF491" s="1"/>
      <c r="BG491" s="1"/>
      <c r="BH491" s="1"/>
      <c r="BI491" s="1"/>
      <c r="BJ491" s="1"/>
      <c r="BK491" s="4"/>
      <c r="BL491" s="1"/>
      <c r="BM491" s="1"/>
      <c r="BN491" s="1"/>
      <c r="BO491" s="1"/>
      <c r="BP491" s="1"/>
      <c r="BQ491" s="1"/>
    </row>
    <row r="492" spans="1:69" x14ac:dyDescent="0.15">
      <c r="A492" s="138">
        <f t="shared" si="210"/>
        <v>44143</v>
      </c>
      <c r="B492" s="148">
        <f t="shared" si="199"/>
        <v>1086.4779053300001</v>
      </c>
      <c r="C492" s="139">
        <f t="shared" si="211"/>
        <v>1000</v>
      </c>
      <c r="D492" s="140">
        <f t="shared" si="212"/>
        <v>5391.75</v>
      </c>
      <c r="E492" s="124">
        <f>IF(K492=1,VLOOKUP(A491,[1]Plan1!$BO$80:$BQ$314,3),E491)</f>
        <v>5438.12</v>
      </c>
      <c r="F492" s="141">
        <f t="shared" si="213"/>
        <v>44120</v>
      </c>
      <c r="G492" s="142">
        <f t="shared" si="200"/>
        <v>8.6001761951128852E-3</v>
      </c>
      <c r="H492" s="141">
        <f t="shared" si="214"/>
        <v>44151</v>
      </c>
      <c r="I492" s="141">
        <f t="shared" si="201"/>
        <v>44151</v>
      </c>
      <c r="J492" s="125">
        <f t="shared" si="215"/>
        <v>21</v>
      </c>
      <c r="K492" s="125">
        <f t="shared" si="221"/>
        <v>16</v>
      </c>
      <c r="L492" s="139">
        <f t="shared" si="202"/>
        <v>1.0065458300000001</v>
      </c>
      <c r="M492" s="143">
        <f t="shared" si="222"/>
        <v>1.0064004200000001</v>
      </c>
      <c r="N492" s="143">
        <f t="shared" si="218"/>
        <v>1.0325871132513353</v>
      </c>
      <c r="O492" s="139">
        <f t="shared" si="220"/>
        <v>1.0393462499999999</v>
      </c>
      <c r="P492" s="139">
        <f t="shared" si="203"/>
        <v>1039.3462500000001</v>
      </c>
      <c r="Q492" s="144">
        <f t="shared" si="204"/>
        <v>0</v>
      </c>
      <c r="R492" s="145">
        <f t="shared" si="205"/>
        <v>0</v>
      </c>
      <c r="S492" s="139">
        <f t="shared" si="206"/>
        <v>0</v>
      </c>
      <c r="T492" s="146">
        <f t="shared" si="216"/>
        <v>3.5999999999999997E-2</v>
      </c>
      <c r="U492" s="144">
        <f t="shared" si="219"/>
        <v>316</v>
      </c>
      <c r="V492" s="144">
        <v>252</v>
      </c>
      <c r="W492" s="143">
        <f t="shared" si="207"/>
        <v>1.045347405</v>
      </c>
      <c r="X492" s="139">
        <f t="shared" si="208"/>
        <v>47.131655330000001</v>
      </c>
      <c r="Y492" s="124">
        <f t="shared" si="209"/>
        <v>0</v>
      </c>
      <c r="Z492" s="147" t="s">
        <v>64</v>
      </c>
      <c r="AA492" s="141">
        <f t="shared" si="217"/>
        <v>44392</v>
      </c>
      <c r="AB492" s="4"/>
      <c r="AC492" s="1"/>
      <c r="AD492" s="150">
        <f>[2]Plan1!$A592</f>
        <v>54106</v>
      </c>
      <c r="AE492" s="32" t="str">
        <f>[2]Plan1!$C592</f>
        <v>Carnaval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3"/>
      <c r="BB492" s="1"/>
      <c r="BC492" s="1"/>
      <c r="BD492" s="1"/>
      <c r="BE492" s="1"/>
      <c r="BF492" s="1"/>
      <c r="BG492" s="1"/>
      <c r="BH492" s="1"/>
      <c r="BI492" s="1"/>
      <c r="BJ492" s="1"/>
      <c r="BK492" s="4"/>
      <c r="BL492" s="1"/>
      <c r="BM492" s="1"/>
      <c r="BN492" s="1"/>
      <c r="BO492" s="1"/>
      <c r="BP492" s="1"/>
      <c r="BQ492" s="1"/>
    </row>
    <row r="493" spans="1:69" x14ac:dyDescent="0.15">
      <c r="A493" s="138">
        <f t="shared" si="210"/>
        <v>44144</v>
      </c>
      <c r="B493" s="148">
        <f t="shared" si="199"/>
        <v>1086.4779053300001</v>
      </c>
      <c r="C493" s="139">
        <f t="shared" si="211"/>
        <v>1000</v>
      </c>
      <c r="D493" s="140">
        <f t="shared" si="212"/>
        <v>5391.75</v>
      </c>
      <c r="E493" s="124">
        <f>IF(K493=1,VLOOKUP(A492,[1]Plan1!$BO$80:$BQ$314,3),E492)</f>
        <v>5438.12</v>
      </c>
      <c r="F493" s="141">
        <f t="shared" si="213"/>
        <v>44120</v>
      </c>
      <c r="G493" s="142">
        <f t="shared" si="200"/>
        <v>8.6001761951128852E-3</v>
      </c>
      <c r="H493" s="141">
        <f t="shared" si="214"/>
        <v>44151</v>
      </c>
      <c r="I493" s="141">
        <f t="shared" si="201"/>
        <v>44151</v>
      </c>
      <c r="J493" s="125">
        <f t="shared" si="215"/>
        <v>21</v>
      </c>
      <c r="K493" s="125">
        <f t="shared" si="221"/>
        <v>16</v>
      </c>
      <c r="L493" s="139">
        <f t="shared" si="202"/>
        <v>1.0065458300000001</v>
      </c>
      <c r="M493" s="143">
        <f t="shared" si="222"/>
        <v>1.0064004200000001</v>
      </c>
      <c r="N493" s="143">
        <f t="shared" si="218"/>
        <v>1.0325871132513353</v>
      </c>
      <c r="O493" s="139">
        <f t="shared" si="220"/>
        <v>1.0393462499999999</v>
      </c>
      <c r="P493" s="139">
        <f t="shared" si="203"/>
        <v>1039.3462500000001</v>
      </c>
      <c r="Q493" s="144">
        <f t="shared" si="204"/>
        <v>0</v>
      </c>
      <c r="R493" s="145">
        <f t="shared" si="205"/>
        <v>0</v>
      </c>
      <c r="S493" s="139">
        <f t="shared" si="206"/>
        <v>0</v>
      </c>
      <c r="T493" s="146">
        <f t="shared" si="216"/>
        <v>3.5999999999999997E-2</v>
      </c>
      <c r="U493" s="144">
        <f t="shared" si="219"/>
        <v>316</v>
      </c>
      <c r="V493" s="144">
        <v>252</v>
      </c>
      <c r="W493" s="143">
        <f t="shared" si="207"/>
        <v>1.045347405</v>
      </c>
      <c r="X493" s="139">
        <f t="shared" si="208"/>
        <v>47.131655330000001</v>
      </c>
      <c r="Y493" s="124">
        <f t="shared" si="209"/>
        <v>0</v>
      </c>
      <c r="Z493" s="147" t="s">
        <v>64</v>
      </c>
      <c r="AA493" s="141">
        <f t="shared" si="217"/>
        <v>44392</v>
      </c>
      <c r="AB493" s="4"/>
      <c r="AC493" s="1"/>
      <c r="AD493" s="150">
        <f>[2]Plan1!$A593</f>
        <v>54151</v>
      </c>
      <c r="AE493" s="32" t="str">
        <f>[2]Plan1!$C593</f>
        <v>Paixão de Cristo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3"/>
      <c r="BB493" s="1"/>
      <c r="BC493" s="1"/>
      <c r="BD493" s="1"/>
      <c r="BE493" s="1"/>
      <c r="BF493" s="1"/>
      <c r="BG493" s="1"/>
      <c r="BH493" s="1"/>
      <c r="BI493" s="1"/>
      <c r="BJ493" s="1"/>
      <c r="BK493" s="4"/>
      <c r="BL493" s="1"/>
      <c r="BM493" s="1"/>
      <c r="BN493" s="1"/>
      <c r="BO493" s="1"/>
      <c r="BP493" s="1"/>
      <c r="BQ493" s="1"/>
    </row>
    <row r="494" spans="1:69" x14ac:dyDescent="0.15">
      <c r="A494" s="138">
        <f t="shared" si="210"/>
        <v>44145</v>
      </c>
      <c r="B494" s="148">
        <f t="shared" si="199"/>
        <v>1087.0735946700001</v>
      </c>
      <c r="C494" s="139">
        <f t="shared" si="211"/>
        <v>1000</v>
      </c>
      <c r="D494" s="140">
        <f t="shared" si="212"/>
        <v>5391.75</v>
      </c>
      <c r="E494" s="124">
        <f>IF(K494=1,VLOOKUP(A493,[1]Plan1!$BO$80:$BQ$314,3),E493)</f>
        <v>5438.12</v>
      </c>
      <c r="F494" s="141">
        <f t="shared" si="213"/>
        <v>44120</v>
      </c>
      <c r="G494" s="142">
        <f t="shared" si="200"/>
        <v>8.6001761951128852E-3</v>
      </c>
      <c r="H494" s="141">
        <f t="shared" si="214"/>
        <v>44151</v>
      </c>
      <c r="I494" s="141">
        <f t="shared" si="201"/>
        <v>44151</v>
      </c>
      <c r="J494" s="125">
        <f t="shared" si="215"/>
        <v>21</v>
      </c>
      <c r="K494" s="125">
        <f t="shared" si="221"/>
        <v>17</v>
      </c>
      <c r="L494" s="139">
        <f t="shared" si="202"/>
        <v>1.00695636</v>
      </c>
      <c r="M494" s="143">
        <f t="shared" si="222"/>
        <v>1.0064004200000001</v>
      </c>
      <c r="N494" s="143">
        <f t="shared" si="218"/>
        <v>1.0325871132513353</v>
      </c>
      <c r="O494" s="139">
        <f t="shared" si="220"/>
        <v>1.03977016</v>
      </c>
      <c r="P494" s="139">
        <f t="shared" si="203"/>
        <v>1039.77016</v>
      </c>
      <c r="Q494" s="144">
        <f t="shared" si="204"/>
        <v>0</v>
      </c>
      <c r="R494" s="145">
        <f t="shared" si="205"/>
        <v>0</v>
      </c>
      <c r="S494" s="139">
        <f t="shared" si="206"/>
        <v>0</v>
      </c>
      <c r="T494" s="146">
        <f t="shared" si="216"/>
        <v>3.5999999999999997E-2</v>
      </c>
      <c r="U494" s="144">
        <f t="shared" si="219"/>
        <v>317</v>
      </c>
      <c r="V494" s="144">
        <v>252</v>
      </c>
      <c r="W494" s="143">
        <f t="shared" si="207"/>
        <v>1.0454941259999999</v>
      </c>
      <c r="X494" s="139">
        <f t="shared" si="208"/>
        <v>47.303434670000001</v>
      </c>
      <c r="Y494" s="124">
        <f t="shared" si="209"/>
        <v>0</v>
      </c>
      <c r="Z494" s="147" t="s">
        <v>64</v>
      </c>
      <c r="AA494" s="141">
        <f t="shared" si="217"/>
        <v>44392</v>
      </c>
      <c r="AB494" s="4"/>
      <c r="AC494" s="1"/>
      <c r="AD494" s="150">
        <f>[2]Plan1!$A594</f>
        <v>54169</v>
      </c>
      <c r="AE494" s="32" t="str">
        <f>[2]Plan1!$C594</f>
        <v>Tiradentes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3"/>
      <c r="BB494" s="1"/>
      <c r="BC494" s="1"/>
      <c r="BD494" s="1"/>
      <c r="BE494" s="1"/>
      <c r="BF494" s="1"/>
      <c r="BG494" s="1"/>
      <c r="BH494" s="1"/>
      <c r="BI494" s="1"/>
      <c r="BJ494" s="1"/>
      <c r="BK494" s="4"/>
      <c r="BL494" s="1"/>
      <c r="BM494" s="1"/>
      <c r="BN494" s="1"/>
      <c r="BO494" s="1"/>
      <c r="BP494" s="1"/>
      <c r="BQ494" s="1"/>
    </row>
    <row r="495" spans="1:69" x14ac:dyDescent="0.15">
      <c r="A495" s="138">
        <f t="shared" si="210"/>
        <v>44146</v>
      </c>
      <c r="B495" s="148">
        <f t="shared" si="199"/>
        <v>1087.66960696</v>
      </c>
      <c r="C495" s="139">
        <f t="shared" si="211"/>
        <v>1000</v>
      </c>
      <c r="D495" s="140">
        <f t="shared" si="212"/>
        <v>5391.75</v>
      </c>
      <c r="E495" s="124">
        <f>IF(K495=1,VLOOKUP(A494,[1]Plan1!$BO$80:$BQ$314,3),E494)</f>
        <v>5438.12</v>
      </c>
      <c r="F495" s="141">
        <f t="shared" si="213"/>
        <v>44120</v>
      </c>
      <c r="G495" s="142">
        <f t="shared" si="200"/>
        <v>8.6001761951128852E-3</v>
      </c>
      <c r="H495" s="141">
        <f t="shared" si="214"/>
        <v>44151</v>
      </c>
      <c r="I495" s="141">
        <f t="shared" si="201"/>
        <v>44151</v>
      </c>
      <c r="J495" s="125">
        <f t="shared" si="215"/>
        <v>21</v>
      </c>
      <c r="K495" s="125">
        <f t="shared" si="221"/>
        <v>18</v>
      </c>
      <c r="L495" s="139">
        <f t="shared" si="202"/>
        <v>1.00736706</v>
      </c>
      <c r="M495" s="143">
        <f t="shared" si="222"/>
        <v>1.0064004200000001</v>
      </c>
      <c r="N495" s="143">
        <f t="shared" si="218"/>
        <v>1.0325871132513353</v>
      </c>
      <c r="O495" s="139">
        <f t="shared" si="220"/>
        <v>1.0401942399999999</v>
      </c>
      <c r="P495" s="139">
        <f t="shared" si="203"/>
        <v>1040.19424</v>
      </c>
      <c r="Q495" s="144">
        <f t="shared" si="204"/>
        <v>0</v>
      </c>
      <c r="R495" s="145">
        <f t="shared" si="205"/>
        <v>0</v>
      </c>
      <c r="S495" s="139">
        <f t="shared" si="206"/>
        <v>0</v>
      </c>
      <c r="T495" s="146">
        <f t="shared" si="216"/>
        <v>3.5999999999999997E-2</v>
      </c>
      <c r="U495" s="144">
        <f t="shared" si="219"/>
        <v>318</v>
      </c>
      <c r="V495" s="144">
        <v>252</v>
      </c>
      <c r="W495" s="143">
        <f t="shared" si="207"/>
        <v>1.0456408669999999</v>
      </c>
      <c r="X495" s="139">
        <f t="shared" si="208"/>
        <v>47.475366960000002</v>
      </c>
      <c r="Y495" s="124">
        <f t="shared" si="209"/>
        <v>0</v>
      </c>
      <c r="Z495" s="147" t="s">
        <v>64</v>
      </c>
      <c r="AA495" s="141">
        <f t="shared" si="217"/>
        <v>44392</v>
      </c>
      <c r="AB495" s="4"/>
      <c r="AC495" s="1"/>
      <c r="AD495" s="150">
        <f>[2]Plan1!$A595</f>
        <v>54179</v>
      </c>
      <c r="AE495" s="32" t="str">
        <f>[2]Plan1!$C595</f>
        <v>Dia do Trabalho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3"/>
      <c r="BB495" s="1"/>
      <c r="BC495" s="1"/>
      <c r="BD495" s="1"/>
      <c r="BE495" s="1"/>
      <c r="BF495" s="1"/>
      <c r="BG495" s="1"/>
      <c r="BH495" s="1"/>
      <c r="BI495" s="1"/>
      <c r="BJ495" s="1"/>
      <c r="BK495" s="4"/>
      <c r="BL495" s="1"/>
      <c r="BM495" s="1"/>
      <c r="BN495" s="1"/>
      <c r="BO495" s="1"/>
      <c r="BP495" s="1"/>
      <c r="BQ495" s="1"/>
    </row>
    <row r="496" spans="1:69" x14ac:dyDescent="0.15">
      <c r="A496" s="138">
        <f t="shared" si="210"/>
        <v>44147</v>
      </c>
      <c r="B496" s="148">
        <f t="shared" si="199"/>
        <v>1088.2659527600001</v>
      </c>
      <c r="C496" s="139">
        <f t="shared" si="211"/>
        <v>1000</v>
      </c>
      <c r="D496" s="140">
        <f t="shared" si="212"/>
        <v>5391.75</v>
      </c>
      <c r="E496" s="124">
        <f>IF(K496=1,VLOOKUP(A495,[1]Plan1!$BO$80:$BQ$314,3),E495)</f>
        <v>5438.12</v>
      </c>
      <c r="F496" s="141">
        <f t="shared" si="213"/>
        <v>44120</v>
      </c>
      <c r="G496" s="142">
        <f t="shared" si="200"/>
        <v>8.6001761951128852E-3</v>
      </c>
      <c r="H496" s="141">
        <f t="shared" si="214"/>
        <v>44151</v>
      </c>
      <c r="I496" s="141">
        <f t="shared" si="201"/>
        <v>44151</v>
      </c>
      <c r="J496" s="125">
        <f t="shared" si="215"/>
        <v>21</v>
      </c>
      <c r="K496" s="125">
        <f t="shared" si="221"/>
        <v>19</v>
      </c>
      <c r="L496" s="139">
        <f t="shared" si="202"/>
        <v>1.00777793</v>
      </c>
      <c r="M496" s="143">
        <f t="shared" si="222"/>
        <v>1.0064004200000001</v>
      </c>
      <c r="N496" s="143">
        <f t="shared" si="218"/>
        <v>1.0325871132513353</v>
      </c>
      <c r="O496" s="139">
        <f t="shared" si="220"/>
        <v>1.0406184999999999</v>
      </c>
      <c r="P496" s="139">
        <f t="shared" si="203"/>
        <v>1040.6185</v>
      </c>
      <c r="Q496" s="144">
        <f t="shared" si="204"/>
        <v>0</v>
      </c>
      <c r="R496" s="145">
        <f t="shared" si="205"/>
        <v>0</v>
      </c>
      <c r="S496" s="139">
        <f t="shared" si="206"/>
        <v>0</v>
      </c>
      <c r="T496" s="146">
        <f t="shared" si="216"/>
        <v>3.5999999999999997E-2</v>
      </c>
      <c r="U496" s="144">
        <f t="shared" si="219"/>
        <v>319</v>
      </c>
      <c r="V496" s="144">
        <v>252</v>
      </c>
      <c r="W496" s="143">
        <f t="shared" si="207"/>
        <v>1.045787628</v>
      </c>
      <c r="X496" s="139">
        <f t="shared" si="208"/>
        <v>47.64745276</v>
      </c>
      <c r="Y496" s="124">
        <f t="shared" si="209"/>
        <v>0</v>
      </c>
      <c r="Z496" s="147" t="s">
        <v>64</v>
      </c>
      <c r="AA496" s="141">
        <f t="shared" si="217"/>
        <v>44392</v>
      </c>
      <c r="AB496" s="4"/>
      <c r="AC496" s="1"/>
      <c r="AD496" s="150">
        <f>[2]Plan1!$A596</f>
        <v>54213</v>
      </c>
      <c r="AE496" s="32" t="str">
        <f>[2]Plan1!$C596</f>
        <v>Corpus Christi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3"/>
      <c r="BB496" s="1"/>
      <c r="BC496" s="1"/>
      <c r="BD496" s="1"/>
      <c r="BE496" s="1"/>
      <c r="BF496" s="1"/>
      <c r="BG496" s="1"/>
      <c r="BH496" s="1"/>
      <c r="BI496" s="1"/>
      <c r="BJ496" s="1"/>
      <c r="BK496" s="4"/>
      <c r="BL496" s="1"/>
      <c r="BM496" s="1"/>
      <c r="BN496" s="1"/>
      <c r="BO496" s="1"/>
      <c r="BP496" s="1"/>
      <c r="BQ496" s="1"/>
    </row>
    <row r="497" spans="1:69" x14ac:dyDescent="0.15">
      <c r="A497" s="138">
        <f t="shared" si="210"/>
        <v>44148</v>
      </c>
      <c r="B497" s="148">
        <f t="shared" si="199"/>
        <v>1088.8626238100001</v>
      </c>
      <c r="C497" s="139">
        <f t="shared" si="211"/>
        <v>1000</v>
      </c>
      <c r="D497" s="140">
        <f t="shared" si="212"/>
        <v>5391.75</v>
      </c>
      <c r="E497" s="124">
        <f>IF(K497=1,VLOOKUP(A496,[1]Plan1!$BO$80:$BQ$314,3),E496)</f>
        <v>5438.12</v>
      </c>
      <c r="F497" s="141">
        <f t="shared" si="213"/>
        <v>44120</v>
      </c>
      <c r="G497" s="142">
        <f t="shared" si="200"/>
        <v>8.6001761951128852E-3</v>
      </c>
      <c r="H497" s="141">
        <f t="shared" si="214"/>
        <v>44151</v>
      </c>
      <c r="I497" s="141">
        <f t="shared" si="201"/>
        <v>44151</v>
      </c>
      <c r="J497" s="125">
        <f t="shared" si="215"/>
        <v>21</v>
      </c>
      <c r="K497" s="125">
        <f t="shared" si="221"/>
        <v>20</v>
      </c>
      <c r="L497" s="139">
        <f t="shared" si="202"/>
        <v>1.00818897</v>
      </c>
      <c r="M497" s="143">
        <f t="shared" si="222"/>
        <v>1.0064004200000001</v>
      </c>
      <c r="N497" s="143">
        <f t="shared" si="218"/>
        <v>1.0325871132513353</v>
      </c>
      <c r="O497" s="139">
        <f t="shared" si="220"/>
        <v>1.0410429299999999</v>
      </c>
      <c r="P497" s="139">
        <f t="shared" si="203"/>
        <v>1041.0429300000001</v>
      </c>
      <c r="Q497" s="144">
        <f t="shared" si="204"/>
        <v>0</v>
      </c>
      <c r="R497" s="145">
        <f t="shared" si="205"/>
        <v>0</v>
      </c>
      <c r="S497" s="139">
        <f t="shared" si="206"/>
        <v>0</v>
      </c>
      <c r="T497" s="146">
        <f t="shared" si="216"/>
        <v>3.5999999999999997E-2</v>
      </c>
      <c r="U497" s="144">
        <f t="shared" si="219"/>
        <v>320</v>
      </c>
      <c r="V497" s="144">
        <v>252</v>
      </c>
      <c r="W497" s="143">
        <f t="shared" si="207"/>
        <v>1.045934411</v>
      </c>
      <c r="X497" s="139">
        <f t="shared" si="208"/>
        <v>47.819693809999997</v>
      </c>
      <c r="Y497" s="124">
        <f t="shared" si="209"/>
        <v>0</v>
      </c>
      <c r="Z497" s="147" t="s">
        <v>64</v>
      </c>
      <c r="AA497" s="141">
        <f t="shared" si="217"/>
        <v>44392</v>
      </c>
      <c r="AB497" s="4"/>
      <c r="AC497" s="1"/>
      <c r="AD497" s="150">
        <f>[2]Plan1!$A597</f>
        <v>54308</v>
      </c>
      <c r="AE497" s="32" t="str">
        <f>[2]Plan1!$C597</f>
        <v>Independência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3"/>
      <c r="BB497" s="1"/>
      <c r="BC497" s="1"/>
      <c r="BD497" s="1"/>
      <c r="BE497" s="1"/>
      <c r="BF497" s="1"/>
      <c r="BG497" s="1"/>
      <c r="BH497" s="1"/>
      <c r="BI497" s="1"/>
      <c r="BJ497" s="1"/>
      <c r="BK497" s="4"/>
      <c r="BL497" s="1"/>
      <c r="BM497" s="1"/>
      <c r="BN497" s="1"/>
      <c r="BO497" s="1"/>
      <c r="BP497" s="1"/>
      <c r="BQ497" s="1"/>
    </row>
    <row r="498" spans="1:69" x14ac:dyDescent="0.15">
      <c r="A498" s="138">
        <f t="shared" si="210"/>
        <v>44149</v>
      </c>
      <c r="B498" s="148">
        <f t="shared" si="199"/>
        <v>1089.45961812</v>
      </c>
      <c r="C498" s="139">
        <f t="shared" si="211"/>
        <v>1000</v>
      </c>
      <c r="D498" s="140">
        <f t="shared" si="212"/>
        <v>5391.75</v>
      </c>
      <c r="E498" s="124">
        <f>IF(K498=1,VLOOKUP(A497,[1]Plan1!$BO$80:$BQ$314,3),E497)</f>
        <v>5438.12</v>
      </c>
      <c r="F498" s="141">
        <f t="shared" si="213"/>
        <v>44120</v>
      </c>
      <c r="G498" s="142">
        <f t="shared" si="200"/>
        <v>8.6001761951128852E-3</v>
      </c>
      <c r="H498" s="141">
        <f t="shared" si="214"/>
        <v>44151</v>
      </c>
      <c r="I498" s="141">
        <f t="shared" si="201"/>
        <v>44151</v>
      </c>
      <c r="J498" s="125">
        <f t="shared" si="215"/>
        <v>21</v>
      </c>
      <c r="K498" s="125">
        <f t="shared" si="221"/>
        <v>21</v>
      </c>
      <c r="L498" s="139">
        <f t="shared" si="202"/>
        <v>1.00860017</v>
      </c>
      <c r="M498" s="143">
        <f t="shared" si="222"/>
        <v>1.0064004200000001</v>
      </c>
      <c r="N498" s="143">
        <f t="shared" si="218"/>
        <v>1.0325871132513353</v>
      </c>
      <c r="O498" s="139">
        <f t="shared" si="220"/>
        <v>1.04146753</v>
      </c>
      <c r="P498" s="139">
        <f t="shared" si="203"/>
        <v>1041.4675299999999</v>
      </c>
      <c r="Q498" s="144">
        <f t="shared" si="204"/>
        <v>0</v>
      </c>
      <c r="R498" s="145">
        <f t="shared" si="205"/>
        <v>0</v>
      </c>
      <c r="S498" s="139">
        <f t="shared" si="206"/>
        <v>0</v>
      </c>
      <c r="T498" s="146">
        <f t="shared" si="216"/>
        <v>3.5999999999999997E-2</v>
      </c>
      <c r="U498" s="144">
        <f t="shared" si="219"/>
        <v>321</v>
      </c>
      <c r="V498" s="144">
        <v>252</v>
      </c>
      <c r="W498" s="143">
        <f t="shared" si="207"/>
        <v>1.046081214</v>
      </c>
      <c r="X498" s="139">
        <f t="shared" si="208"/>
        <v>47.992088119999998</v>
      </c>
      <c r="Y498" s="124">
        <f t="shared" si="209"/>
        <v>0</v>
      </c>
      <c r="Z498" s="147" t="s">
        <v>64</v>
      </c>
      <c r="AA498" s="141">
        <f t="shared" si="217"/>
        <v>44392</v>
      </c>
      <c r="AB498" s="4"/>
      <c r="AC498" s="1"/>
      <c r="AD498" s="150">
        <f>[2]Plan1!$A598</f>
        <v>54343</v>
      </c>
      <c r="AE498" s="32" t="str">
        <f>[2]Plan1!$C598</f>
        <v>Nossa Sr.a Aparecida - Padroeira do Brasil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3"/>
      <c r="BB498" s="1"/>
      <c r="BC498" s="1"/>
      <c r="BD498" s="1"/>
      <c r="BE498" s="1"/>
      <c r="BF498" s="1"/>
      <c r="BG498" s="1"/>
      <c r="BH498" s="1"/>
      <c r="BI498" s="1"/>
      <c r="BJ498" s="1"/>
      <c r="BK498" s="4"/>
      <c r="BL498" s="1"/>
      <c r="BM498" s="1"/>
      <c r="BN498" s="1"/>
      <c r="BO498" s="1"/>
      <c r="BP498" s="1"/>
      <c r="BQ498" s="1"/>
    </row>
    <row r="499" spans="1:69" x14ac:dyDescent="0.15">
      <c r="A499" s="138">
        <f t="shared" si="210"/>
        <v>44150</v>
      </c>
      <c r="B499" s="148">
        <f t="shared" si="199"/>
        <v>1089.45961812</v>
      </c>
      <c r="C499" s="139">
        <f t="shared" si="211"/>
        <v>1000</v>
      </c>
      <c r="D499" s="140">
        <f t="shared" si="212"/>
        <v>5391.75</v>
      </c>
      <c r="E499" s="124">
        <f>IF(K499=1,VLOOKUP(A498,[1]Plan1!$BO$80:$BQ$314,3),E498)</f>
        <v>5438.12</v>
      </c>
      <c r="F499" s="141">
        <f t="shared" si="213"/>
        <v>44120</v>
      </c>
      <c r="G499" s="142">
        <f t="shared" si="200"/>
        <v>8.6001761951128852E-3</v>
      </c>
      <c r="H499" s="141">
        <f t="shared" si="214"/>
        <v>44180</v>
      </c>
      <c r="I499" s="141">
        <f t="shared" si="201"/>
        <v>44151</v>
      </c>
      <c r="J499" s="125">
        <f t="shared" si="215"/>
        <v>21</v>
      </c>
      <c r="K499" s="125">
        <f t="shared" si="221"/>
        <v>21</v>
      </c>
      <c r="L499" s="139">
        <f t="shared" si="202"/>
        <v>1.00860017</v>
      </c>
      <c r="M499" s="143">
        <f t="shared" si="222"/>
        <v>1.0064004200000001</v>
      </c>
      <c r="N499" s="143">
        <f t="shared" si="218"/>
        <v>1.0325871132513353</v>
      </c>
      <c r="O499" s="139">
        <f t="shared" si="220"/>
        <v>1.04146753</v>
      </c>
      <c r="P499" s="139">
        <f t="shared" si="203"/>
        <v>1041.4675299999999</v>
      </c>
      <c r="Q499" s="144">
        <f t="shared" si="204"/>
        <v>0</v>
      </c>
      <c r="R499" s="145">
        <f t="shared" si="205"/>
        <v>0</v>
      </c>
      <c r="S499" s="139">
        <f t="shared" si="206"/>
        <v>0</v>
      </c>
      <c r="T499" s="146">
        <f t="shared" si="216"/>
        <v>3.5999999999999997E-2</v>
      </c>
      <c r="U499" s="144">
        <f t="shared" si="219"/>
        <v>321</v>
      </c>
      <c r="V499" s="144">
        <v>252</v>
      </c>
      <c r="W499" s="143">
        <f t="shared" si="207"/>
        <v>1.046081214</v>
      </c>
      <c r="X499" s="139">
        <f t="shared" si="208"/>
        <v>47.992088119999998</v>
      </c>
      <c r="Y499" s="124">
        <f t="shared" si="209"/>
        <v>0</v>
      </c>
      <c r="Z499" s="147" t="s">
        <v>64</v>
      </c>
      <c r="AA499" s="141">
        <f t="shared" si="217"/>
        <v>44392</v>
      </c>
      <c r="AB499" s="4"/>
      <c r="AC499" s="1"/>
      <c r="AD499" s="150">
        <f>[2]Plan1!$A599</f>
        <v>54364</v>
      </c>
      <c r="AE499" s="32" t="str">
        <f>[2]Plan1!$C599</f>
        <v>Finados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3"/>
      <c r="BB499" s="1"/>
      <c r="BC499" s="1"/>
      <c r="BD499" s="1"/>
      <c r="BE499" s="1"/>
      <c r="BF499" s="1"/>
      <c r="BG499" s="1"/>
      <c r="BH499" s="1"/>
      <c r="BI499" s="1"/>
      <c r="BJ499" s="1"/>
      <c r="BK499" s="4"/>
      <c r="BL499" s="1"/>
      <c r="BM499" s="1"/>
      <c r="BN499" s="1"/>
      <c r="BO499" s="1"/>
      <c r="BP499" s="1"/>
      <c r="BQ499" s="1"/>
    </row>
    <row r="500" spans="1:69" x14ac:dyDescent="0.15">
      <c r="A500" s="138">
        <f t="shared" si="210"/>
        <v>44151</v>
      </c>
      <c r="B500" s="148">
        <f t="shared" si="199"/>
        <v>1089.45961812</v>
      </c>
      <c r="C500" s="139">
        <f t="shared" si="211"/>
        <v>1000</v>
      </c>
      <c r="D500" s="140">
        <f t="shared" si="212"/>
        <v>5391.75</v>
      </c>
      <c r="E500" s="124">
        <f>IF(K500=1,VLOOKUP(A499,[1]Plan1!$BO$80:$BQ$314,3),E499)</f>
        <v>5438.12</v>
      </c>
      <c r="F500" s="141">
        <f t="shared" si="213"/>
        <v>44120</v>
      </c>
      <c r="G500" s="142">
        <f t="shared" si="200"/>
        <v>8.6001761951128852E-3</v>
      </c>
      <c r="H500" s="141">
        <f t="shared" si="214"/>
        <v>44180</v>
      </c>
      <c r="I500" s="141">
        <f t="shared" si="201"/>
        <v>44151</v>
      </c>
      <c r="J500" s="125">
        <f t="shared" si="215"/>
        <v>21</v>
      </c>
      <c r="K500" s="125">
        <f t="shared" si="221"/>
        <v>21</v>
      </c>
      <c r="L500" s="139">
        <f t="shared" si="202"/>
        <v>1.00860017</v>
      </c>
      <c r="M500" s="143">
        <f t="shared" si="222"/>
        <v>1.0064004200000001</v>
      </c>
      <c r="N500" s="143">
        <f t="shared" si="218"/>
        <v>1.0325871132513353</v>
      </c>
      <c r="O500" s="139">
        <f t="shared" si="220"/>
        <v>1.04146753</v>
      </c>
      <c r="P500" s="139">
        <f t="shared" si="203"/>
        <v>1041.4675299999999</v>
      </c>
      <c r="Q500" s="144">
        <f t="shared" si="204"/>
        <v>0</v>
      </c>
      <c r="R500" s="145">
        <f t="shared" si="205"/>
        <v>0</v>
      </c>
      <c r="S500" s="139">
        <f t="shared" si="206"/>
        <v>0</v>
      </c>
      <c r="T500" s="146">
        <f t="shared" si="216"/>
        <v>3.5999999999999997E-2</v>
      </c>
      <c r="U500" s="144">
        <f t="shared" si="219"/>
        <v>321</v>
      </c>
      <c r="V500" s="144">
        <v>252</v>
      </c>
      <c r="W500" s="143">
        <f t="shared" si="207"/>
        <v>1.046081214</v>
      </c>
      <c r="X500" s="139">
        <f t="shared" si="208"/>
        <v>47.992088119999998</v>
      </c>
      <c r="Y500" s="124">
        <f t="shared" si="209"/>
        <v>0</v>
      </c>
      <c r="Z500" s="147" t="s">
        <v>64</v>
      </c>
      <c r="AA500" s="141">
        <f t="shared" si="217"/>
        <v>44392</v>
      </c>
      <c r="AB500" s="4"/>
      <c r="AC500" s="1"/>
      <c r="AD500" s="150">
        <f>[2]Plan1!$A600</f>
        <v>54377</v>
      </c>
      <c r="AE500" s="32" t="str">
        <f>[2]Plan1!$C600</f>
        <v>Proclamação da República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3"/>
      <c r="BB500" s="1"/>
      <c r="BC500" s="1"/>
      <c r="BD500" s="1"/>
      <c r="BE500" s="1"/>
      <c r="BF500" s="1"/>
      <c r="BG500" s="1"/>
      <c r="BH500" s="1"/>
      <c r="BI500" s="1"/>
      <c r="BJ500" s="1"/>
      <c r="BK500" s="4"/>
      <c r="BL500" s="1"/>
      <c r="BM500" s="1"/>
      <c r="BN500" s="1"/>
      <c r="BO500" s="1"/>
      <c r="BP500" s="1"/>
      <c r="BQ500" s="1"/>
    </row>
    <row r="501" spans="1:69" x14ac:dyDescent="0.15">
      <c r="A501" s="138">
        <f t="shared" si="210"/>
        <v>44152</v>
      </c>
      <c r="B501" s="148">
        <f t="shared" si="199"/>
        <v>1090.0723781199999</v>
      </c>
      <c r="C501" s="139">
        <f t="shared" si="211"/>
        <v>1000</v>
      </c>
      <c r="D501" s="140">
        <f t="shared" si="212"/>
        <v>5438.12</v>
      </c>
      <c r="E501" s="124">
        <f>IF(K501=1,VLOOKUP(A500,[1]Plan1!$BO$80:$BQ$314,3),E500)</f>
        <v>5486.52</v>
      </c>
      <c r="F501" s="141">
        <f t="shared" si="213"/>
        <v>44152</v>
      </c>
      <c r="G501" s="142">
        <f t="shared" si="200"/>
        <v>8.9001346053416697E-3</v>
      </c>
      <c r="H501" s="141">
        <f t="shared" si="214"/>
        <v>44180</v>
      </c>
      <c r="I501" s="141">
        <f t="shared" si="201"/>
        <v>44180</v>
      </c>
      <c r="J501" s="125">
        <f t="shared" si="215"/>
        <v>21</v>
      </c>
      <c r="K501" s="125">
        <f t="shared" si="221"/>
        <v>1</v>
      </c>
      <c r="L501" s="139">
        <f t="shared" si="202"/>
        <v>1.00042203</v>
      </c>
      <c r="M501" s="143">
        <f t="shared" si="222"/>
        <v>1.00860017</v>
      </c>
      <c r="N501" s="143">
        <f t="shared" si="218"/>
        <v>1.0414675379651062</v>
      </c>
      <c r="O501" s="139">
        <f t="shared" si="220"/>
        <v>1.04190706</v>
      </c>
      <c r="P501" s="139">
        <f t="shared" si="203"/>
        <v>1041.90706</v>
      </c>
      <c r="Q501" s="144">
        <f t="shared" si="204"/>
        <v>0</v>
      </c>
      <c r="R501" s="145">
        <f t="shared" si="205"/>
        <v>0</v>
      </c>
      <c r="S501" s="139">
        <f t="shared" si="206"/>
        <v>0</v>
      </c>
      <c r="T501" s="146">
        <f t="shared" si="216"/>
        <v>3.5999999999999997E-2</v>
      </c>
      <c r="U501" s="144">
        <f t="shared" si="219"/>
        <v>322</v>
      </c>
      <c r="V501" s="144">
        <v>252</v>
      </c>
      <c r="W501" s="143">
        <f t="shared" si="207"/>
        <v>1.0462280370000001</v>
      </c>
      <c r="X501" s="139">
        <f t="shared" si="208"/>
        <v>48.165318120000002</v>
      </c>
      <c r="Y501" s="124">
        <f t="shared" si="209"/>
        <v>0</v>
      </c>
      <c r="Z501" s="147" t="s">
        <v>64</v>
      </c>
      <c r="AA501" s="141">
        <f t="shared" si="217"/>
        <v>44392</v>
      </c>
      <c r="AB501" s="4"/>
      <c r="AC501" s="1"/>
      <c r="AD501" s="150">
        <f>[2]Plan1!$A601</f>
        <v>54382</v>
      </c>
      <c r="AE501" s="32" t="str">
        <f>[2]Plan1!$C601</f>
        <v>Dia Nacional de Zumbi e da Consciência Negra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3"/>
      <c r="BB501" s="1"/>
      <c r="BC501" s="1"/>
      <c r="BD501" s="1"/>
      <c r="BE501" s="1"/>
      <c r="BF501" s="1"/>
      <c r="BG501" s="1"/>
      <c r="BH501" s="1"/>
      <c r="BI501" s="1"/>
      <c r="BJ501" s="1"/>
      <c r="BK501" s="4"/>
      <c r="BL501" s="1"/>
      <c r="BM501" s="1"/>
      <c r="BN501" s="1"/>
      <c r="BO501" s="1"/>
      <c r="BP501" s="1"/>
      <c r="BQ501" s="1"/>
    </row>
    <row r="502" spans="1:69" x14ac:dyDescent="0.15">
      <c r="A502" s="138">
        <f t="shared" si="210"/>
        <v>44153</v>
      </c>
      <c r="B502" s="148">
        <f t="shared" si="199"/>
        <v>1090.6854774100002</v>
      </c>
      <c r="C502" s="139">
        <f t="shared" si="211"/>
        <v>1000</v>
      </c>
      <c r="D502" s="140">
        <f t="shared" si="212"/>
        <v>5438.12</v>
      </c>
      <c r="E502" s="124">
        <f>IF(K502=1,VLOOKUP(A501,[1]Plan1!$BO$80:$BQ$314,3),E501)</f>
        <v>5486.52</v>
      </c>
      <c r="F502" s="141">
        <f t="shared" si="213"/>
        <v>44152</v>
      </c>
      <c r="G502" s="142">
        <f t="shared" si="200"/>
        <v>8.9001346053416697E-3</v>
      </c>
      <c r="H502" s="141">
        <f t="shared" si="214"/>
        <v>44180</v>
      </c>
      <c r="I502" s="141">
        <f t="shared" si="201"/>
        <v>44180</v>
      </c>
      <c r="J502" s="125">
        <f t="shared" si="215"/>
        <v>21</v>
      </c>
      <c r="K502" s="125">
        <f t="shared" si="221"/>
        <v>2</v>
      </c>
      <c r="L502" s="139">
        <f t="shared" si="202"/>
        <v>1.00084423</v>
      </c>
      <c r="M502" s="143">
        <f t="shared" si="222"/>
        <v>1.00860017</v>
      </c>
      <c r="N502" s="143">
        <f t="shared" si="218"/>
        <v>1.0414675379651062</v>
      </c>
      <c r="O502" s="139">
        <f t="shared" si="220"/>
        <v>1.04234677</v>
      </c>
      <c r="P502" s="139">
        <f t="shared" si="203"/>
        <v>1042.3467700000001</v>
      </c>
      <c r="Q502" s="144">
        <f t="shared" si="204"/>
        <v>0</v>
      </c>
      <c r="R502" s="145">
        <f t="shared" si="205"/>
        <v>0</v>
      </c>
      <c r="S502" s="139">
        <f t="shared" si="206"/>
        <v>0</v>
      </c>
      <c r="T502" s="146">
        <f t="shared" si="216"/>
        <v>3.5999999999999997E-2</v>
      </c>
      <c r="U502" s="144">
        <f t="shared" si="219"/>
        <v>323</v>
      </c>
      <c r="V502" s="144">
        <v>252</v>
      </c>
      <c r="W502" s="143">
        <f t="shared" si="207"/>
        <v>1.046374881</v>
      </c>
      <c r="X502" s="139">
        <f t="shared" si="208"/>
        <v>48.338707409999998</v>
      </c>
      <c r="Y502" s="124">
        <f t="shared" si="209"/>
        <v>0</v>
      </c>
      <c r="Z502" s="147" t="s">
        <v>64</v>
      </c>
      <c r="AA502" s="141">
        <f t="shared" si="217"/>
        <v>44392</v>
      </c>
      <c r="AB502" s="4"/>
      <c r="AC502" s="1"/>
      <c r="AD502" s="150">
        <f>[2]Plan1!$A602</f>
        <v>54417</v>
      </c>
      <c r="AE502" s="32" t="str">
        <f>[2]Plan1!$C602</f>
        <v>Natal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3"/>
      <c r="BB502" s="1"/>
      <c r="BC502" s="1"/>
      <c r="BD502" s="1"/>
      <c r="BE502" s="1"/>
      <c r="BF502" s="1"/>
      <c r="BG502" s="1"/>
      <c r="BH502" s="1"/>
      <c r="BI502" s="1"/>
      <c r="BJ502" s="1"/>
      <c r="BK502" s="4"/>
      <c r="BL502" s="1"/>
      <c r="BM502" s="1"/>
      <c r="BN502" s="1"/>
      <c r="BO502" s="1"/>
      <c r="BP502" s="1"/>
      <c r="BQ502" s="1"/>
    </row>
    <row r="503" spans="1:69" x14ac:dyDescent="0.15">
      <c r="A503" s="138">
        <f t="shared" si="210"/>
        <v>44154</v>
      </c>
      <c r="B503" s="148">
        <f t="shared" si="199"/>
        <v>1091.2989370499999</v>
      </c>
      <c r="C503" s="139">
        <f t="shared" si="211"/>
        <v>1000</v>
      </c>
      <c r="D503" s="140">
        <f t="shared" si="212"/>
        <v>5438.12</v>
      </c>
      <c r="E503" s="124">
        <f>IF(K503=1,VLOOKUP(A502,[1]Plan1!$BO$80:$BQ$314,3),E502)</f>
        <v>5486.52</v>
      </c>
      <c r="F503" s="141">
        <f t="shared" si="213"/>
        <v>44152</v>
      </c>
      <c r="G503" s="142">
        <f t="shared" si="200"/>
        <v>8.9001346053416697E-3</v>
      </c>
      <c r="H503" s="141">
        <f t="shared" si="214"/>
        <v>44180</v>
      </c>
      <c r="I503" s="141">
        <f t="shared" si="201"/>
        <v>44180</v>
      </c>
      <c r="J503" s="125">
        <f t="shared" si="215"/>
        <v>21</v>
      </c>
      <c r="K503" s="125">
        <f t="shared" si="221"/>
        <v>3</v>
      </c>
      <c r="L503" s="139">
        <f t="shared" si="202"/>
        <v>1.00126662</v>
      </c>
      <c r="M503" s="143">
        <f t="shared" si="222"/>
        <v>1.00860017</v>
      </c>
      <c r="N503" s="143">
        <f t="shared" si="218"/>
        <v>1.0414675379651062</v>
      </c>
      <c r="O503" s="139">
        <f t="shared" si="220"/>
        <v>1.0427866800000001</v>
      </c>
      <c r="P503" s="139">
        <f t="shared" si="203"/>
        <v>1042.7866799999999</v>
      </c>
      <c r="Q503" s="144">
        <f t="shared" si="204"/>
        <v>0</v>
      </c>
      <c r="R503" s="145">
        <f t="shared" si="205"/>
        <v>0</v>
      </c>
      <c r="S503" s="139">
        <f t="shared" si="206"/>
        <v>0</v>
      </c>
      <c r="T503" s="146">
        <f t="shared" si="216"/>
        <v>3.5999999999999997E-2</v>
      </c>
      <c r="U503" s="144">
        <f t="shared" si="219"/>
        <v>324</v>
      </c>
      <c r="V503" s="144">
        <v>252</v>
      </c>
      <c r="W503" s="143">
        <f t="shared" si="207"/>
        <v>1.046521746</v>
      </c>
      <c r="X503" s="139">
        <f t="shared" si="208"/>
        <v>48.512257050000002</v>
      </c>
      <c r="Y503" s="124">
        <f t="shared" si="209"/>
        <v>0</v>
      </c>
      <c r="Z503" s="147" t="s">
        <v>64</v>
      </c>
      <c r="AA503" s="141">
        <f t="shared" si="217"/>
        <v>44392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3"/>
      <c r="BB503" s="1"/>
      <c r="BC503" s="1"/>
      <c r="BD503" s="1"/>
      <c r="BE503" s="1"/>
      <c r="BF503" s="1"/>
      <c r="BG503" s="1"/>
      <c r="BH503" s="1"/>
      <c r="BI503" s="1"/>
      <c r="BJ503" s="1"/>
      <c r="BK503" s="4"/>
      <c r="BL503" s="1"/>
      <c r="BM503" s="1"/>
      <c r="BN503" s="1"/>
      <c r="BO503" s="1"/>
      <c r="BP503" s="1"/>
      <c r="BQ503" s="1"/>
    </row>
    <row r="504" spans="1:69" x14ac:dyDescent="0.15">
      <c r="A504" s="138">
        <f t="shared" si="210"/>
        <v>44155</v>
      </c>
      <c r="B504" s="148">
        <f t="shared" si="199"/>
        <v>1091.91272471</v>
      </c>
      <c r="C504" s="139">
        <f t="shared" si="211"/>
        <v>1000</v>
      </c>
      <c r="D504" s="140">
        <f t="shared" si="212"/>
        <v>5438.12</v>
      </c>
      <c r="E504" s="124">
        <f>IF(K504=1,VLOOKUP(A503,[1]Plan1!$BO$80:$BQ$314,3),E503)</f>
        <v>5486.52</v>
      </c>
      <c r="F504" s="141">
        <f t="shared" si="213"/>
        <v>44152</v>
      </c>
      <c r="G504" s="142">
        <f t="shared" si="200"/>
        <v>8.9001346053416697E-3</v>
      </c>
      <c r="H504" s="141">
        <f t="shared" si="214"/>
        <v>44180</v>
      </c>
      <c r="I504" s="141">
        <f t="shared" si="201"/>
        <v>44180</v>
      </c>
      <c r="J504" s="125">
        <f t="shared" si="215"/>
        <v>21</v>
      </c>
      <c r="K504" s="125">
        <f t="shared" si="221"/>
        <v>4</v>
      </c>
      <c r="L504" s="139">
        <f t="shared" si="202"/>
        <v>1.0016891800000001</v>
      </c>
      <c r="M504" s="143">
        <f t="shared" si="222"/>
        <v>1.00860017</v>
      </c>
      <c r="N504" s="143">
        <f t="shared" si="218"/>
        <v>1.0414675379651062</v>
      </c>
      <c r="O504" s="139">
        <f t="shared" si="220"/>
        <v>1.04322676</v>
      </c>
      <c r="P504" s="139">
        <f t="shared" si="203"/>
        <v>1043.22676</v>
      </c>
      <c r="Q504" s="144">
        <f t="shared" si="204"/>
        <v>0</v>
      </c>
      <c r="R504" s="145">
        <f t="shared" si="205"/>
        <v>0</v>
      </c>
      <c r="S504" s="139">
        <f t="shared" si="206"/>
        <v>0</v>
      </c>
      <c r="T504" s="146">
        <f t="shared" si="216"/>
        <v>3.5999999999999997E-2</v>
      </c>
      <c r="U504" s="144">
        <f t="shared" si="219"/>
        <v>325</v>
      </c>
      <c r="V504" s="144">
        <v>252</v>
      </c>
      <c r="W504" s="143">
        <f t="shared" si="207"/>
        <v>1.046668631</v>
      </c>
      <c r="X504" s="139">
        <f t="shared" si="208"/>
        <v>48.68596471</v>
      </c>
      <c r="Y504" s="124">
        <f t="shared" si="209"/>
        <v>0</v>
      </c>
      <c r="Z504" s="147" t="s">
        <v>64</v>
      </c>
      <c r="AA504" s="141">
        <f t="shared" si="217"/>
        <v>44392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3"/>
      <c r="BB504" s="1"/>
      <c r="BC504" s="1"/>
      <c r="BD504" s="1"/>
      <c r="BE504" s="1"/>
      <c r="BF504" s="1"/>
      <c r="BG504" s="1"/>
      <c r="BH504" s="1"/>
      <c r="BI504" s="1"/>
      <c r="BJ504" s="1"/>
      <c r="BK504" s="4"/>
      <c r="BL504" s="1"/>
      <c r="BM504" s="1"/>
      <c r="BN504" s="1"/>
      <c r="BO504" s="1"/>
      <c r="BP504" s="1"/>
      <c r="BQ504" s="1"/>
    </row>
    <row r="505" spans="1:69" x14ac:dyDescent="0.15">
      <c r="A505" s="138">
        <f t="shared" si="210"/>
        <v>44156</v>
      </c>
      <c r="B505" s="148">
        <f t="shared" si="199"/>
        <v>1092.52687292</v>
      </c>
      <c r="C505" s="139">
        <f t="shared" si="211"/>
        <v>1000</v>
      </c>
      <c r="D505" s="140">
        <f t="shared" si="212"/>
        <v>5438.12</v>
      </c>
      <c r="E505" s="124">
        <f>IF(K505=1,VLOOKUP(A504,[1]Plan1!$BO$80:$BQ$314,3),E504)</f>
        <v>5486.52</v>
      </c>
      <c r="F505" s="141">
        <f t="shared" si="213"/>
        <v>44152</v>
      </c>
      <c r="G505" s="142">
        <f t="shared" si="200"/>
        <v>8.9001346053416697E-3</v>
      </c>
      <c r="H505" s="141">
        <f t="shared" si="214"/>
        <v>44180</v>
      </c>
      <c r="I505" s="141">
        <f t="shared" si="201"/>
        <v>44180</v>
      </c>
      <c r="J505" s="125">
        <f t="shared" si="215"/>
        <v>21</v>
      </c>
      <c r="K505" s="125">
        <f t="shared" si="221"/>
        <v>5</v>
      </c>
      <c r="L505" s="139">
        <f t="shared" si="202"/>
        <v>1.0021119300000001</v>
      </c>
      <c r="M505" s="143">
        <f t="shared" si="222"/>
        <v>1.00860017</v>
      </c>
      <c r="N505" s="143">
        <f t="shared" si="218"/>
        <v>1.0414675379651062</v>
      </c>
      <c r="O505" s="139">
        <f t="shared" si="220"/>
        <v>1.0436670400000001</v>
      </c>
      <c r="P505" s="139">
        <f t="shared" si="203"/>
        <v>1043.66704</v>
      </c>
      <c r="Q505" s="144">
        <f t="shared" si="204"/>
        <v>0</v>
      </c>
      <c r="R505" s="145">
        <f t="shared" si="205"/>
        <v>0</v>
      </c>
      <c r="S505" s="139">
        <f t="shared" si="206"/>
        <v>0</v>
      </c>
      <c r="T505" s="146">
        <f t="shared" si="216"/>
        <v>3.5999999999999997E-2</v>
      </c>
      <c r="U505" s="144">
        <f t="shared" si="219"/>
        <v>326</v>
      </c>
      <c r="V505" s="144">
        <v>252</v>
      </c>
      <c r="W505" s="143">
        <f t="shared" si="207"/>
        <v>1.0468155370000001</v>
      </c>
      <c r="X505" s="139">
        <f t="shared" si="208"/>
        <v>48.859832920000002</v>
      </c>
      <c r="Y505" s="124">
        <f t="shared" si="209"/>
        <v>0</v>
      </c>
      <c r="Z505" s="147" t="s">
        <v>64</v>
      </c>
      <c r="AA505" s="141">
        <f t="shared" si="217"/>
        <v>44392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3"/>
      <c r="BB505" s="1"/>
      <c r="BC505" s="1"/>
      <c r="BD505" s="1"/>
      <c r="BE505" s="1"/>
      <c r="BF505" s="1"/>
      <c r="BG505" s="1"/>
      <c r="BH505" s="1"/>
      <c r="BI505" s="1"/>
      <c r="BJ505" s="1"/>
      <c r="BK505" s="4"/>
      <c r="BL505" s="1"/>
      <c r="BM505" s="1"/>
      <c r="BN505" s="1"/>
      <c r="BO505" s="1"/>
      <c r="BP505" s="1"/>
      <c r="BQ505" s="1"/>
    </row>
    <row r="506" spans="1:69" x14ac:dyDescent="0.15">
      <c r="A506" s="138">
        <f t="shared" si="210"/>
        <v>44157</v>
      </c>
      <c r="B506" s="148">
        <f t="shared" si="199"/>
        <v>1092.52687292</v>
      </c>
      <c r="C506" s="139">
        <f t="shared" si="211"/>
        <v>1000</v>
      </c>
      <c r="D506" s="140">
        <f t="shared" si="212"/>
        <v>5438.12</v>
      </c>
      <c r="E506" s="124">
        <f>IF(K506=1,VLOOKUP(A505,[1]Plan1!$BO$80:$BQ$314,3),E505)</f>
        <v>5486.52</v>
      </c>
      <c r="F506" s="141">
        <f t="shared" si="213"/>
        <v>44152</v>
      </c>
      <c r="G506" s="142">
        <f t="shared" si="200"/>
        <v>8.9001346053416697E-3</v>
      </c>
      <c r="H506" s="141">
        <f t="shared" si="214"/>
        <v>44180</v>
      </c>
      <c r="I506" s="141">
        <f t="shared" si="201"/>
        <v>44180</v>
      </c>
      <c r="J506" s="125">
        <f t="shared" si="215"/>
        <v>21</v>
      </c>
      <c r="K506" s="125">
        <f t="shared" si="221"/>
        <v>5</v>
      </c>
      <c r="L506" s="139">
        <f t="shared" si="202"/>
        <v>1.0021119300000001</v>
      </c>
      <c r="M506" s="143">
        <f t="shared" si="222"/>
        <v>1.00860017</v>
      </c>
      <c r="N506" s="143">
        <f t="shared" si="218"/>
        <v>1.0414675379651062</v>
      </c>
      <c r="O506" s="139">
        <f t="shared" si="220"/>
        <v>1.0436670400000001</v>
      </c>
      <c r="P506" s="139">
        <f t="shared" si="203"/>
        <v>1043.66704</v>
      </c>
      <c r="Q506" s="144">
        <f t="shared" si="204"/>
        <v>0</v>
      </c>
      <c r="R506" s="145">
        <f t="shared" si="205"/>
        <v>0</v>
      </c>
      <c r="S506" s="139">
        <f t="shared" si="206"/>
        <v>0</v>
      </c>
      <c r="T506" s="146">
        <f t="shared" si="216"/>
        <v>3.5999999999999997E-2</v>
      </c>
      <c r="U506" s="144">
        <f t="shared" si="219"/>
        <v>326</v>
      </c>
      <c r="V506" s="144">
        <v>252</v>
      </c>
      <c r="W506" s="143">
        <f t="shared" si="207"/>
        <v>1.0468155370000001</v>
      </c>
      <c r="X506" s="139">
        <f t="shared" si="208"/>
        <v>48.859832920000002</v>
      </c>
      <c r="Y506" s="124">
        <f t="shared" si="209"/>
        <v>0</v>
      </c>
      <c r="Z506" s="147" t="s">
        <v>64</v>
      </c>
      <c r="AA506" s="141">
        <f t="shared" si="217"/>
        <v>44392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3"/>
      <c r="BB506" s="1"/>
      <c r="BC506" s="1"/>
      <c r="BD506" s="1"/>
      <c r="BE506" s="1"/>
      <c r="BF506" s="1"/>
      <c r="BG506" s="1"/>
      <c r="BH506" s="1"/>
      <c r="BI506" s="1"/>
      <c r="BJ506" s="1"/>
      <c r="BK506" s="4"/>
      <c r="BL506" s="1"/>
      <c r="BM506" s="1"/>
      <c r="BN506" s="1"/>
      <c r="BO506" s="1"/>
      <c r="BP506" s="1"/>
      <c r="BQ506" s="1"/>
    </row>
    <row r="507" spans="1:69" x14ac:dyDescent="0.15">
      <c r="A507" s="138">
        <f t="shared" si="210"/>
        <v>44158</v>
      </c>
      <c r="B507" s="148">
        <f t="shared" si="199"/>
        <v>1092.52687292</v>
      </c>
      <c r="C507" s="139">
        <f t="shared" si="211"/>
        <v>1000</v>
      </c>
      <c r="D507" s="140">
        <f t="shared" si="212"/>
        <v>5438.12</v>
      </c>
      <c r="E507" s="124">
        <f>IF(K507=1,VLOOKUP(A506,[1]Plan1!$BO$80:$BQ$314,3),E506)</f>
        <v>5486.52</v>
      </c>
      <c r="F507" s="141">
        <f t="shared" si="213"/>
        <v>44152</v>
      </c>
      <c r="G507" s="142">
        <f t="shared" si="200"/>
        <v>8.9001346053416697E-3</v>
      </c>
      <c r="H507" s="141">
        <f t="shared" si="214"/>
        <v>44180</v>
      </c>
      <c r="I507" s="141">
        <f t="shared" si="201"/>
        <v>44180</v>
      </c>
      <c r="J507" s="125">
        <f t="shared" si="215"/>
        <v>21</v>
      </c>
      <c r="K507" s="125">
        <f t="shared" si="221"/>
        <v>5</v>
      </c>
      <c r="L507" s="139">
        <f t="shared" si="202"/>
        <v>1.0021119300000001</v>
      </c>
      <c r="M507" s="143">
        <f t="shared" si="222"/>
        <v>1.00860017</v>
      </c>
      <c r="N507" s="143">
        <f t="shared" si="218"/>
        <v>1.0414675379651062</v>
      </c>
      <c r="O507" s="139">
        <f t="shared" si="220"/>
        <v>1.0436670400000001</v>
      </c>
      <c r="P507" s="139">
        <f t="shared" si="203"/>
        <v>1043.66704</v>
      </c>
      <c r="Q507" s="144">
        <f t="shared" si="204"/>
        <v>0</v>
      </c>
      <c r="R507" s="145">
        <f t="shared" si="205"/>
        <v>0</v>
      </c>
      <c r="S507" s="139">
        <f t="shared" si="206"/>
        <v>0</v>
      </c>
      <c r="T507" s="146">
        <f t="shared" si="216"/>
        <v>3.5999999999999997E-2</v>
      </c>
      <c r="U507" s="144">
        <f t="shared" si="219"/>
        <v>326</v>
      </c>
      <c r="V507" s="144">
        <v>252</v>
      </c>
      <c r="W507" s="143">
        <f t="shared" si="207"/>
        <v>1.0468155370000001</v>
      </c>
      <c r="X507" s="139">
        <f t="shared" si="208"/>
        <v>48.859832920000002</v>
      </c>
      <c r="Y507" s="124">
        <f t="shared" si="209"/>
        <v>0</v>
      </c>
      <c r="Z507" s="147" t="s">
        <v>64</v>
      </c>
      <c r="AA507" s="141">
        <f t="shared" si="217"/>
        <v>44392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3"/>
      <c r="BB507" s="1"/>
      <c r="BC507" s="1"/>
      <c r="BD507" s="1"/>
      <c r="BE507" s="1"/>
      <c r="BF507" s="1"/>
      <c r="BG507" s="1"/>
      <c r="BH507" s="1"/>
      <c r="BI507" s="1"/>
      <c r="BJ507" s="1"/>
      <c r="BK507" s="4"/>
      <c r="BL507" s="1"/>
      <c r="BM507" s="1"/>
      <c r="BN507" s="1"/>
      <c r="BO507" s="1"/>
      <c r="BP507" s="1"/>
      <c r="BQ507" s="1"/>
    </row>
    <row r="508" spans="1:69" x14ac:dyDescent="0.15">
      <c r="A508" s="138">
        <f t="shared" si="210"/>
        <v>44159</v>
      </c>
      <c r="B508" s="148">
        <f t="shared" si="199"/>
        <v>1093.1413598300001</v>
      </c>
      <c r="C508" s="139">
        <f t="shared" si="211"/>
        <v>1000</v>
      </c>
      <c r="D508" s="140">
        <f t="shared" si="212"/>
        <v>5438.12</v>
      </c>
      <c r="E508" s="124">
        <f>IF(K508=1,VLOOKUP(A507,[1]Plan1!$BO$80:$BQ$314,3),E507)</f>
        <v>5486.52</v>
      </c>
      <c r="F508" s="141">
        <f t="shared" si="213"/>
        <v>44152</v>
      </c>
      <c r="G508" s="142">
        <f t="shared" si="200"/>
        <v>8.9001346053416697E-3</v>
      </c>
      <c r="H508" s="141">
        <f t="shared" si="214"/>
        <v>44180</v>
      </c>
      <c r="I508" s="141">
        <f t="shared" si="201"/>
        <v>44180</v>
      </c>
      <c r="J508" s="125">
        <f t="shared" si="215"/>
        <v>21</v>
      </c>
      <c r="K508" s="125">
        <f t="shared" si="221"/>
        <v>6</v>
      </c>
      <c r="L508" s="139">
        <f t="shared" si="202"/>
        <v>1.00253485</v>
      </c>
      <c r="M508" s="143">
        <f t="shared" si="222"/>
        <v>1.00860017</v>
      </c>
      <c r="N508" s="143">
        <f t="shared" si="218"/>
        <v>1.0414675379651062</v>
      </c>
      <c r="O508" s="139">
        <f t="shared" si="220"/>
        <v>1.0441075</v>
      </c>
      <c r="P508" s="139">
        <f t="shared" si="203"/>
        <v>1044.1075000000001</v>
      </c>
      <c r="Q508" s="144">
        <f t="shared" si="204"/>
        <v>0</v>
      </c>
      <c r="R508" s="145">
        <f t="shared" si="205"/>
        <v>0</v>
      </c>
      <c r="S508" s="139">
        <f t="shared" si="206"/>
        <v>0</v>
      </c>
      <c r="T508" s="146">
        <f t="shared" si="216"/>
        <v>3.5999999999999997E-2</v>
      </c>
      <c r="U508" s="144">
        <f t="shared" si="219"/>
        <v>327</v>
      </c>
      <c r="V508" s="144">
        <v>252</v>
      </c>
      <c r="W508" s="143">
        <f t="shared" si="207"/>
        <v>1.0469624630000001</v>
      </c>
      <c r="X508" s="139">
        <f t="shared" si="208"/>
        <v>49.033859829999997</v>
      </c>
      <c r="Y508" s="124">
        <f t="shared" si="209"/>
        <v>0</v>
      </c>
      <c r="Z508" s="147" t="s">
        <v>64</v>
      </c>
      <c r="AA508" s="141">
        <f t="shared" si="217"/>
        <v>44392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3"/>
      <c r="BB508" s="1"/>
      <c r="BC508" s="1"/>
      <c r="BD508" s="1"/>
      <c r="BE508" s="1"/>
      <c r="BF508" s="1"/>
      <c r="BG508" s="1"/>
      <c r="BH508" s="1"/>
      <c r="BI508" s="1"/>
      <c r="BJ508" s="1"/>
      <c r="BK508" s="4"/>
      <c r="BL508" s="1"/>
      <c r="BM508" s="1"/>
      <c r="BN508" s="1"/>
      <c r="BO508" s="1"/>
      <c r="BP508" s="1"/>
      <c r="BQ508" s="1"/>
    </row>
    <row r="509" spans="1:69" x14ac:dyDescent="0.15">
      <c r="A509" s="138">
        <f t="shared" si="210"/>
        <v>44160</v>
      </c>
      <c r="B509" s="148">
        <f t="shared" si="199"/>
        <v>1093.7561865900002</v>
      </c>
      <c r="C509" s="139">
        <f t="shared" si="211"/>
        <v>1000</v>
      </c>
      <c r="D509" s="140">
        <f t="shared" si="212"/>
        <v>5438.12</v>
      </c>
      <c r="E509" s="124">
        <f>IF(K509=1,VLOOKUP(A508,[1]Plan1!$BO$80:$BQ$314,3),E508)</f>
        <v>5486.52</v>
      </c>
      <c r="F509" s="141">
        <f t="shared" si="213"/>
        <v>44152</v>
      </c>
      <c r="G509" s="142">
        <f t="shared" si="200"/>
        <v>8.9001346053416697E-3</v>
      </c>
      <c r="H509" s="141">
        <f t="shared" si="214"/>
        <v>44180</v>
      </c>
      <c r="I509" s="141">
        <f t="shared" si="201"/>
        <v>44180</v>
      </c>
      <c r="J509" s="125">
        <f t="shared" si="215"/>
        <v>21</v>
      </c>
      <c r="K509" s="125">
        <f t="shared" si="221"/>
        <v>7</v>
      </c>
      <c r="L509" s="139">
        <f t="shared" si="202"/>
        <v>1.0029579500000001</v>
      </c>
      <c r="M509" s="143">
        <f t="shared" si="222"/>
        <v>1.00860017</v>
      </c>
      <c r="N509" s="143">
        <f t="shared" si="218"/>
        <v>1.0414675379651062</v>
      </c>
      <c r="O509" s="139">
        <f t="shared" si="220"/>
        <v>1.0445481400000001</v>
      </c>
      <c r="P509" s="139">
        <f t="shared" si="203"/>
        <v>1044.5481400000001</v>
      </c>
      <c r="Q509" s="144">
        <f t="shared" si="204"/>
        <v>0</v>
      </c>
      <c r="R509" s="145">
        <f t="shared" si="205"/>
        <v>0</v>
      </c>
      <c r="S509" s="139">
        <f t="shared" si="206"/>
        <v>0</v>
      </c>
      <c r="T509" s="146">
        <f t="shared" si="216"/>
        <v>3.5999999999999997E-2</v>
      </c>
      <c r="U509" s="144">
        <f t="shared" si="219"/>
        <v>328</v>
      </c>
      <c r="V509" s="144">
        <v>252</v>
      </c>
      <c r="W509" s="143">
        <f t="shared" si="207"/>
        <v>1.04710941</v>
      </c>
      <c r="X509" s="139">
        <f t="shared" si="208"/>
        <v>49.208046590000002</v>
      </c>
      <c r="Y509" s="124">
        <f t="shared" si="209"/>
        <v>0</v>
      </c>
      <c r="Z509" s="147" t="s">
        <v>64</v>
      </c>
      <c r="AA509" s="141">
        <f t="shared" si="217"/>
        <v>44392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3"/>
      <c r="BB509" s="1"/>
      <c r="BC509" s="1"/>
      <c r="BD509" s="1"/>
      <c r="BE509" s="1"/>
      <c r="BF509" s="1"/>
      <c r="BG509" s="1"/>
      <c r="BH509" s="1"/>
      <c r="BI509" s="1"/>
      <c r="BJ509" s="1"/>
      <c r="BK509" s="4"/>
      <c r="BL509" s="1"/>
      <c r="BM509" s="1"/>
      <c r="BN509" s="1"/>
      <c r="BO509" s="1"/>
      <c r="BP509" s="1"/>
      <c r="BQ509" s="1"/>
    </row>
    <row r="510" spans="1:69" x14ac:dyDescent="0.15">
      <c r="A510" s="138">
        <f t="shared" si="210"/>
        <v>44161</v>
      </c>
      <c r="B510" s="148">
        <f t="shared" si="199"/>
        <v>1094.37136377</v>
      </c>
      <c r="C510" s="139">
        <f t="shared" si="211"/>
        <v>1000</v>
      </c>
      <c r="D510" s="140">
        <f t="shared" si="212"/>
        <v>5438.12</v>
      </c>
      <c r="E510" s="124">
        <f>IF(K510=1,VLOOKUP(A509,[1]Plan1!$BO$80:$BQ$314,3),E509)</f>
        <v>5486.52</v>
      </c>
      <c r="F510" s="141">
        <f t="shared" si="213"/>
        <v>44152</v>
      </c>
      <c r="G510" s="142">
        <f t="shared" si="200"/>
        <v>8.9001346053416697E-3</v>
      </c>
      <c r="H510" s="141">
        <f t="shared" si="214"/>
        <v>44180</v>
      </c>
      <c r="I510" s="141">
        <f t="shared" si="201"/>
        <v>44180</v>
      </c>
      <c r="J510" s="125">
        <f t="shared" si="215"/>
        <v>21</v>
      </c>
      <c r="K510" s="125">
        <f t="shared" si="221"/>
        <v>8</v>
      </c>
      <c r="L510" s="139">
        <f t="shared" si="202"/>
        <v>1.00338123</v>
      </c>
      <c r="M510" s="143">
        <f t="shared" si="222"/>
        <v>1.00860017</v>
      </c>
      <c r="N510" s="143">
        <f t="shared" si="218"/>
        <v>1.0414675379651062</v>
      </c>
      <c r="O510" s="139">
        <f t="shared" si="220"/>
        <v>1.0449889699999999</v>
      </c>
      <c r="P510" s="139">
        <f t="shared" si="203"/>
        <v>1044.9889700000001</v>
      </c>
      <c r="Q510" s="144">
        <f t="shared" si="204"/>
        <v>0</v>
      </c>
      <c r="R510" s="145">
        <f t="shared" si="205"/>
        <v>0</v>
      </c>
      <c r="S510" s="139">
        <f t="shared" si="206"/>
        <v>0</v>
      </c>
      <c r="T510" s="146">
        <f t="shared" si="216"/>
        <v>3.5999999999999997E-2</v>
      </c>
      <c r="U510" s="144">
        <f t="shared" si="219"/>
        <v>329</v>
      </c>
      <c r="V510" s="144">
        <v>252</v>
      </c>
      <c r="W510" s="143">
        <f t="shared" si="207"/>
        <v>1.0472563779999999</v>
      </c>
      <c r="X510" s="139">
        <f t="shared" si="208"/>
        <v>49.38239377</v>
      </c>
      <c r="Y510" s="124">
        <f t="shared" si="209"/>
        <v>0</v>
      </c>
      <c r="Z510" s="147" t="s">
        <v>64</v>
      </c>
      <c r="AA510" s="141">
        <f t="shared" si="217"/>
        <v>44392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3"/>
      <c r="BB510" s="1"/>
      <c r="BC510" s="1"/>
      <c r="BD510" s="1"/>
      <c r="BE510" s="1"/>
      <c r="BF510" s="1"/>
      <c r="BG510" s="1"/>
      <c r="BH510" s="1"/>
      <c r="BI510" s="1"/>
      <c r="BJ510" s="1"/>
      <c r="BK510" s="4"/>
      <c r="BL510" s="1"/>
      <c r="BM510" s="1"/>
      <c r="BN510" s="1"/>
      <c r="BO510" s="1"/>
      <c r="BP510" s="1"/>
      <c r="BQ510" s="1"/>
    </row>
    <row r="511" spans="1:69" x14ac:dyDescent="0.15">
      <c r="A511" s="138">
        <f t="shared" si="210"/>
        <v>44162</v>
      </c>
      <c r="B511" s="148">
        <f t="shared" si="199"/>
        <v>1094.9868799599999</v>
      </c>
      <c r="C511" s="139">
        <f t="shared" si="211"/>
        <v>1000</v>
      </c>
      <c r="D511" s="140">
        <f t="shared" si="212"/>
        <v>5438.12</v>
      </c>
      <c r="E511" s="124">
        <f>IF(K511=1,VLOOKUP(A510,[1]Plan1!$BO$80:$BQ$314,3),E510)</f>
        <v>5486.52</v>
      </c>
      <c r="F511" s="141">
        <f t="shared" si="213"/>
        <v>44152</v>
      </c>
      <c r="G511" s="142">
        <f t="shared" si="200"/>
        <v>8.9001346053416697E-3</v>
      </c>
      <c r="H511" s="141">
        <f t="shared" si="214"/>
        <v>44180</v>
      </c>
      <c r="I511" s="141">
        <f t="shared" si="201"/>
        <v>44180</v>
      </c>
      <c r="J511" s="125">
        <f t="shared" si="215"/>
        <v>21</v>
      </c>
      <c r="K511" s="125">
        <f t="shared" si="221"/>
        <v>9</v>
      </c>
      <c r="L511" s="139">
        <f t="shared" si="202"/>
        <v>1.00380468</v>
      </c>
      <c r="M511" s="143">
        <f t="shared" si="222"/>
        <v>1.00860017</v>
      </c>
      <c r="N511" s="143">
        <f t="shared" si="218"/>
        <v>1.0414675379651062</v>
      </c>
      <c r="O511" s="139">
        <f t="shared" si="220"/>
        <v>1.04542998</v>
      </c>
      <c r="P511" s="139">
        <f t="shared" si="203"/>
        <v>1045.4299799999999</v>
      </c>
      <c r="Q511" s="144">
        <f t="shared" si="204"/>
        <v>0</v>
      </c>
      <c r="R511" s="145">
        <f t="shared" si="205"/>
        <v>0</v>
      </c>
      <c r="S511" s="139">
        <f t="shared" si="206"/>
        <v>0</v>
      </c>
      <c r="T511" s="146">
        <f t="shared" si="216"/>
        <v>3.5999999999999997E-2</v>
      </c>
      <c r="U511" s="144">
        <f t="shared" si="219"/>
        <v>330</v>
      </c>
      <c r="V511" s="144">
        <v>252</v>
      </c>
      <c r="W511" s="143">
        <f t="shared" si="207"/>
        <v>1.0474033659999999</v>
      </c>
      <c r="X511" s="139">
        <f t="shared" si="208"/>
        <v>49.556899960000003</v>
      </c>
      <c r="Y511" s="124">
        <f t="shared" si="209"/>
        <v>0</v>
      </c>
      <c r="Z511" s="147" t="s">
        <v>64</v>
      </c>
      <c r="AA511" s="141">
        <f t="shared" si="217"/>
        <v>44392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3"/>
      <c r="BB511" s="1"/>
      <c r="BC511" s="1"/>
      <c r="BD511" s="1"/>
      <c r="BE511" s="1"/>
      <c r="BF511" s="1"/>
      <c r="BG511" s="1"/>
      <c r="BH511" s="1"/>
      <c r="BI511" s="1"/>
      <c r="BJ511" s="1"/>
      <c r="BK511" s="4"/>
      <c r="BL511" s="1"/>
      <c r="BM511" s="1"/>
      <c r="BN511" s="1"/>
      <c r="BO511" s="1"/>
      <c r="BP511" s="1"/>
      <c r="BQ511" s="1"/>
    </row>
    <row r="512" spans="1:69" x14ac:dyDescent="0.15">
      <c r="A512" s="138">
        <f t="shared" si="210"/>
        <v>44163</v>
      </c>
      <c r="B512" s="148">
        <f t="shared" si="199"/>
        <v>1095.6027572800001</v>
      </c>
      <c r="C512" s="139">
        <f t="shared" si="211"/>
        <v>1000</v>
      </c>
      <c r="D512" s="140">
        <f t="shared" si="212"/>
        <v>5438.12</v>
      </c>
      <c r="E512" s="124">
        <f>IF(K512=1,VLOOKUP(A511,[1]Plan1!$BO$80:$BQ$314,3),E511)</f>
        <v>5486.52</v>
      </c>
      <c r="F512" s="141">
        <f t="shared" si="213"/>
        <v>44152</v>
      </c>
      <c r="G512" s="142">
        <f t="shared" si="200"/>
        <v>8.9001346053416697E-3</v>
      </c>
      <c r="H512" s="141">
        <f t="shared" si="214"/>
        <v>44180</v>
      </c>
      <c r="I512" s="141">
        <f t="shared" si="201"/>
        <v>44180</v>
      </c>
      <c r="J512" s="125">
        <f t="shared" si="215"/>
        <v>21</v>
      </c>
      <c r="K512" s="125">
        <f t="shared" si="221"/>
        <v>10</v>
      </c>
      <c r="L512" s="139">
        <f t="shared" si="202"/>
        <v>1.00422832</v>
      </c>
      <c r="M512" s="143">
        <f t="shared" si="222"/>
        <v>1.00860017</v>
      </c>
      <c r="N512" s="143">
        <f t="shared" si="218"/>
        <v>1.0414675379651062</v>
      </c>
      <c r="O512" s="139">
        <f t="shared" si="220"/>
        <v>1.04587119</v>
      </c>
      <c r="P512" s="139">
        <f t="shared" si="203"/>
        <v>1045.8711900000001</v>
      </c>
      <c r="Q512" s="144">
        <f t="shared" si="204"/>
        <v>0</v>
      </c>
      <c r="R512" s="145">
        <f t="shared" si="205"/>
        <v>0</v>
      </c>
      <c r="S512" s="139">
        <f t="shared" si="206"/>
        <v>0</v>
      </c>
      <c r="T512" s="146">
        <f t="shared" si="216"/>
        <v>3.5999999999999997E-2</v>
      </c>
      <c r="U512" s="144">
        <f t="shared" si="219"/>
        <v>331</v>
      </c>
      <c r="V512" s="144">
        <v>252</v>
      </c>
      <c r="W512" s="143">
        <f t="shared" si="207"/>
        <v>1.0475503749999999</v>
      </c>
      <c r="X512" s="139">
        <f t="shared" si="208"/>
        <v>49.73156728</v>
      </c>
      <c r="Y512" s="124">
        <f t="shared" si="209"/>
        <v>0</v>
      </c>
      <c r="Z512" s="147" t="s">
        <v>64</v>
      </c>
      <c r="AA512" s="141">
        <f t="shared" si="217"/>
        <v>44392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3"/>
      <c r="BB512" s="1"/>
      <c r="BC512" s="1"/>
      <c r="BD512" s="1"/>
      <c r="BE512" s="1"/>
      <c r="BF512" s="1"/>
      <c r="BG512" s="1"/>
      <c r="BH512" s="1"/>
      <c r="BI512" s="1"/>
      <c r="BJ512" s="1"/>
      <c r="BK512" s="4"/>
      <c r="BL512" s="1"/>
      <c r="BM512" s="1"/>
      <c r="BN512" s="1"/>
      <c r="BO512" s="1"/>
      <c r="BP512" s="1"/>
      <c r="BQ512" s="1"/>
    </row>
    <row r="513" spans="1:69" x14ac:dyDescent="0.15">
      <c r="A513" s="138">
        <f t="shared" si="210"/>
        <v>44164</v>
      </c>
      <c r="B513" s="148">
        <f t="shared" si="199"/>
        <v>1095.6027572800001</v>
      </c>
      <c r="C513" s="139">
        <f t="shared" si="211"/>
        <v>1000</v>
      </c>
      <c r="D513" s="140">
        <f t="shared" si="212"/>
        <v>5438.12</v>
      </c>
      <c r="E513" s="124">
        <f>IF(K513=1,VLOOKUP(A512,[1]Plan1!$BO$80:$BQ$314,3),E512)</f>
        <v>5486.52</v>
      </c>
      <c r="F513" s="141">
        <f t="shared" si="213"/>
        <v>44152</v>
      </c>
      <c r="G513" s="142">
        <f t="shared" si="200"/>
        <v>8.9001346053416697E-3</v>
      </c>
      <c r="H513" s="141">
        <f t="shared" si="214"/>
        <v>44180</v>
      </c>
      <c r="I513" s="141">
        <f t="shared" si="201"/>
        <v>44180</v>
      </c>
      <c r="J513" s="125">
        <f t="shared" si="215"/>
        <v>21</v>
      </c>
      <c r="K513" s="125">
        <f t="shared" si="221"/>
        <v>10</v>
      </c>
      <c r="L513" s="139">
        <f t="shared" si="202"/>
        <v>1.00422832</v>
      </c>
      <c r="M513" s="143">
        <f t="shared" si="222"/>
        <v>1.00860017</v>
      </c>
      <c r="N513" s="143">
        <f t="shared" si="218"/>
        <v>1.0414675379651062</v>
      </c>
      <c r="O513" s="139">
        <f t="shared" si="220"/>
        <v>1.04587119</v>
      </c>
      <c r="P513" s="139">
        <f t="shared" si="203"/>
        <v>1045.8711900000001</v>
      </c>
      <c r="Q513" s="144">
        <f t="shared" si="204"/>
        <v>0</v>
      </c>
      <c r="R513" s="145">
        <f t="shared" si="205"/>
        <v>0</v>
      </c>
      <c r="S513" s="139">
        <f t="shared" si="206"/>
        <v>0</v>
      </c>
      <c r="T513" s="146">
        <f t="shared" si="216"/>
        <v>3.5999999999999997E-2</v>
      </c>
      <c r="U513" s="144">
        <f t="shared" si="219"/>
        <v>331</v>
      </c>
      <c r="V513" s="144">
        <v>252</v>
      </c>
      <c r="W513" s="143">
        <f t="shared" si="207"/>
        <v>1.0475503749999999</v>
      </c>
      <c r="X513" s="139">
        <f t="shared" si="208"/>
        <v>49.73156728</v>
      </c>
      <c r="Y513" s="124">
        <f t="shared" si="209"/>
        <v>0</v>
      </c>
      <c r="Z513" s="147" t="s">
        <v>64</v>
      </c>
      <c r="AA513" s="141">
        <f t="shared" si="217"/>
        <v>44392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3"/>
      <c r="BB513" s="1"/>
      <c r="BC513" s="1"/>
      <c r="BD513" s="1"/>
      <c r="BE513" s="1"/>
      <c r="BF513" s="1"/>
      <c r="BG513" s="1"/>
      <c r="BH513" s="1"/>
      <c r="BI513" s="1"/>
      <c r="BJ513" s="1"/>
      <c r="BK513" s="4"/>
      <c r="BL513" s="1"/>
      <c r="BM513" s="1"/>
      <c r="BN513" s="1"/>
      <c r="BO513" s="1"/>
      <c r="BP513" s="1"/>
      <c r="BQ513" s="1"/>
    </row>
    <row r="514" spans="1:69" x14ac:dyDescent="0.15">
      <c r="A514" s="138">
        <f t="shared" si="210"/>
        <v>44165</v>
      </c>
      <c r="B514" s="148">
        <f t="shared" si="199"/>
        <v>1095.6027572800001</v>
      </c>
      <c r="C514" s="139">
        <f t="shared" si="211"/>
        <v>1000</v>
      </c>
      <c r="D514" s="140">
        <f t="shared" si="212"/>
        <v>5438.12</v>
      </c>
      <c r="E514" s="124">
        <f>IF(K514=1,VLOOKUP(A513,[1]Plan1!$BO$80:$BQ$314,3),E513)</f>
        <v>5486.52</v>
      </c>
      <c r="F514" s="141">
        <f t="shared" si="213"/>
        <v>44152</v>
      </c>
      <c r="G514" s="142">
        <f t="shared" si="200"/>
        <v>8.9001346053416697E-3</v>
      </c>
      <c r="H514" s="141">
        <f t="shared" si="214"/>
        <v>44180</v>
      </c>
      <c r="I514" s="141">
        <f t="shared" si="201"/>
        <v>44180</v>
      </c>
      <c r="J514" s="125">
        <f t="shared" si="215"/>
        <v>21</v>
      </c>
      <c r="K514" s="125">
        <f t="shared" si="221"/>
        <v>10</v>
      </c>
      <c r="L514" s="139">
        <f t="shared" si="202"/>
        <v>1.00422832</v>
      </c>
      <c r="M514" s="143">
        <f t="shared" si="222"/>
        <v>1.00860017</v>
      </c>
      <c r="N514" s="143">
        <f t="shared" si="218"/>
        <v>1.0414675379651062</v>
      </c>
      <c r="O514" s="139">
        <f t="shared" si="220"/>
        <v>1.04587119</v>
      </c>
      <c r="P514" s="139">
        <f t="shared" si="203"/>
        <v>1045.8711900000001</v>
      </c>
      <c r="Q514" s="144">
        <f t="shared" si="204"/>
        <v>0</v>
      </c>
      <c r="R514" s="145">
        <f t="shared" si="205"/>
        <v>0</v>
      </c>
      <c r="S514" s="139">
        <f t="shared" si="206"/>
        <v>0</v>
      </c>
      <c r="T514" s="146">
        <f t="shared" si="216"/>
        <v>3.5999999999999997E-2</v>
      </c>
      <c r="U514" s="144">
        <f t="shared" si="219"/>
        <v>331</v>
      </c>
      <c r="V514" s="144">
        <v>252</v>
      </c>
      <c r="W514" s="143">
        <f t="shared" si="207"/>
        <v>1.0475503749999999</v>
      </c>
      <c r="X514" s="139">
        <f t="shared" si="208"/>
        <v>49.73156728</v>
      </c>
      <c r="Y514" s="124">
        <f t="shared" si="209"/>
        <v>0</v>
      </c>
      <c r="Z514" s="147" t="s">
        <v>64</v>
      </c>
      <c r="AA514" s="141">
        <f t="shared" si="217"/>
        <v>44392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3"/>
      <c r="BB514" s="1"/>
      <c r="BC514" s="1"/>
      <c r="BD514" s="1"/>
      <c r="BE514" s="1"/>
      <c r="BF514" s="1"/>
      <c r="BG514" s="1"/>
      <c r="BH514" s="1"/>
      <c r="BI514" s="1"/>
      <c r="BJ514" s="1"/>
      <c r="BK514" s="4"/>
      <c r="BL514" s="1"/>
      <c r="BM514" s="1"/>
      <c r="BN514" s="1"/>
      <c r="BO514" s="1"/>
      <c r="BP514" s="1"/>
      <c r="BQ514" s="1"/>
    </row>
    <row r="515" spans="1:69" x14ac:dyDescent="0.15">
      <c r="A515" s="138">
        <f t="shared" si="210"/>
        <v>44166</v>
      </c>
      <c r="B515" s="148">
        <f t="shared" si="199"/>
        <v>1096.2189748800001</v>
      </c>
      <c r="C515" s="139">
        <f t="shared" si="211"/>
        <v>1000</v>
      </c>
      <c r="D515" s="140">
        <f t="shared" si="212"/>
        <v>5438.12</v>
      </c>
      <c r="E515" s="124">
        <f>IF(K515=1,VLOOKUP(A514,[1]Plan1!$BO$80:$BQ$314,3),E514)</f>
        <v>5486.52</v>
      </c>
      <c r="F515" s="141">
        <f t="shared" si="213"/>
        <v>44152</v>
      </c>
      <c r="G515" s="142">
        <f t="shared" si="200"/>
        <v>8.9001346053416697E-3</v>
      </c>
      <c r="H515" s="141">
        <f t="shared" si="214"/>
        <v>44180</v>
      </c>
      <c r="I515" s="141">
        <f t="shared" si="201"/>
        <v>44180</v>
      </c>
      <c r="J515" s="125">
        <f t="shared" si="215"/>
        <v>21</v>
      </c>
      <c r="K515" s="125">
        <f t="shared" si="221"/>
        <v>11</v>
      </c>
      <c r="L515" s="139">
        <f t="shared" si="202"/>
        <v>1.00465213</v>
      </c>
      <c r="M515" s="143">
        <f t="shared" si="222"/>
        <v>1.00860017</v>
      </c>
      <c r="N515" s="143">
        <f t="shared" si="218"/>
        <v>1.0414675379651062</v>
      </c>
      <c r="O515" s="139">
        <f t="shared" si="220"/>
        <v>1.0463125799999999</v>
      </c>
      <c r="P515" s="139">
        <f t="shared" si="203"/>
        <v>1046.31258</v>
      </c>
      <c r="Q515" s="144">
        <f t="shared" si="204"/>
        <v>0</v>
      </c>
      <c r="R515" s="145">
        <f t="shared" si="205"/>
        <v>0</v>
      </c>
      <c r="S515" s="139">
        <f t="shared" si="206"/>
        <v>0</v>
      </c>
      <c r="T515" s="146">
        <f t="shared" si="216"/>
        <v>3.5999999999999997E-2</v>
      </c>
      <c r="U515" s="144">
        <f t="shared" si="219"/>
        <v>332</v>
      </c>
      <c r="V515" s="144">
        <v>252</v>
      </c>
      <c r="W515" s="143">
        <f t="shared" si="207"/>
        <v>1.0476974050000001</v>
      </c>
      <c r="X515" s="139">
        <f t="shared" si="208"/>
        <v>49.906394880000001</v>
      </c>
      <c r="Y515" s="124">
        <f t="shared" si="209"/>
        <v>0</v>
      </c>
      <c r="Z515" s="147" t="s">
        <v>64</v>
      </c>
      <c r="AA515" s="141">
        <f t="shared" si="217"/>
        <v>44392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3"/>
      <c r="BB515" s="1"/>
      <c r="BC515" s="1"/>
      <c r="BD515" s="1"/>
      <c r="BE515" s="1"/>
      <c r="BF515" s="1"/>
      <c r="BG515" s="1"/>
      <c r="BH515" s="1"/>
      <c r="BI515" s="1"/>
      <c r="BJ515" s="1"/>
      <c r="BK515" s="4"/>
      <c r="BL515" s="1"/>
      <c r="BM515" s="1"/>
      <c r="BN515" s="1"/>
      <c r="BO515" s="1"/>
      <c r="BP515" s="1"/>
      <c r="BQ515" s="1"/>
    </row>
    <row r="516" spans="1:69" x14ac:dyDescent="0.15">
      <c r="A516" s="138">
        <f t="shared" si="210"/>
        <v>44167</v>
      </c>
      <c r="B516" s="148">
        <f t="shared" si="199"/>
        <v>1096.8355423</v>
      </c>
      <c r="C516" s="139">
        <f t="shared" si="211"/>
        <v>1000</v>
      </c>
      <c r="D516" s="140">
        <f t="shared" si="212"/>
        <v>5438.12</v>
      </c>
      <c r="E516" s="124">
        <f>IF(K516=1,VLOOKUP(A515,[1]Plan1!$BO$80:$BQ$314,3),E515)</f>
        <v>5486.52</v>
      </c>
      <c r="F516" s="141">
        <f t="shared" si="213"/>
        <v>44152</v>
      </c>
      <c r="G516" s="142">
        <f t="shared" si="200"/>
        <v>8.9001346053416697E-3</v>
      </c>
      <c r="H516" s="141">
        <f t="shared" si="214"/>
        <v>44180</v>
      </c>
      <c r="I516" s="141">
        <f t="shared" si="201"/>
        <v>44180</v>
      </c>
      <c r="J516" s="125">
        <f t="shared" si="215"/>
        <v>21</v>
      </c>
      <c r="K516" s="125">
        <f t="shared" si="221"/>
        <v>12</v>
      </c>
      <c r="L516" s="139">
        <f t="shared" si="202"/>
        <v>1.00507613</v>
      </c>
      <c r="M516" s="143">
        <f t="shared" si="222"/>
        <v>1.00860017</v>
      </c>
      <c r="N516" s="143">
        <f t="shared" si="218"/>
        <v>1.0414675379651062</v>
      </c>
      <c r="O516" s="139">
        <f t="shared" si="220"/>
        <v>1.0467541600000001</v>
      </c>
      <c r="P516" s="139">
        <f t="shared" si="203"/>
        <v>1046.75416</v>
      </c>
      <c r="Q516" s="144">
        <f t="shared" si="204"/>
        <v>0</v>
      </c>
      <c r="R516" s="145">
        <f t="shared" si="205"/>
        <v>0</v>
      </c>
      <c r="S516" s="139">
        <f t="shared" si="206"/>
        <v>0</v>
      </c>
      <c r="T516" s="146">
        <f t="shared" si="216"/>
        <v>3.5999999999999997E-2</v>
      </c>
      <c r="U516" s="144">
        <f t="shared" si="219"/>
        <v>333</v>
      </c>
      <c r="V516" s="144">
        <v>252</v>
      </c>
      <c r="W516" s="143">
        <f t="shared" si="207"/>
        <v>1.0478444549999999</v>
      </c>
      <c r="X516" s="139">
        <f t="shared" si="208"/>
        <v>50.081382300000001</v>
      </c>
      <c r="Y516" s="124">
        <f t="shared" si="209"/>
        <v>0</v>
      </c>
      <c r="Z516" s="147" t="s">
        <v>64</v>
      </c>
      <c r="AA516" s="141">
        <f t="shared" si="217"/>
        <v>44392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3"/>
      <c r="BB516" s="1"/>
      <c r="BC516" s="1"/>
      <c r="BD516" s="1"/>
      <c r="BE516" s="1"/>
      <c r="BF516" s="1"/>
      <c r="BG516" s="1"/>
      <c r="BH516" s="1"/>
      <c r="BI516" s="1"/>
      <c r="BJ516" s="1"/>
      <c r="BK516" s="4"/>
      <c r="BL516" s="1"/>
      <c r="BM516" s="1"/>
      <c r="BN516" s="1"/>
      <c r="BO516" s="1"/>
      <c r="BP516" s="1"/>
      <c r="BQ516" s="1"/>
    </row>
    <row r="517" spans="1:69" x14ac:dyDescent="0.15">
      <c r="A517" s="138">
        <f t="shared" si="210"/>
        <v>44168</v>
      </c>
      <c r="B517" s="148">
        <f t="shared" si="199"/>
        <v>1097.4524502199999</v>
      </c>
      <c r="C517" s="139">
        <f t="shared" si="211"/>
        <v>1000</v>
      </c>
      <c r="D517" s="140">
        <f t="shared" si="212"/>
        <v>5438.12</v>
      </c>
      <c r="E517" s="124">
        <f>IF(K517=1,VLOOKUP(A516,[1]Plan1!$BO$80:$BQ$314,3),E516)</f>
        <v>5486.52</v>
      </c>
      <c r="F517" s="141">
        <f t="shared" si="213"/>
        <v>44152</v>
      </c>
      <c r="G517" s="142">
        <f t="shared" si="200"/>
        <v>8.9001346053416697E-3</v>
      </c>
      <c r="H517" s="141">
        <f t="shared" si="214"/>
        <v>44180</v>
      </c>
      <c r="I517" s="141">
        <f t="shared" si="201"/>
        <v>44180</v>
      </c>
      <c r="J517" s="125">
        <f t="shared" si="215"/>
        <v>21</v>
      </c>
      <c r="K517" s="125">
        <f t="shared" si="221"/>
        <v>13</v>
      </c>
      <c r="L517" s="139">
        <f t="shared" si="202"/>
        <v>1.0055003</v>
      </c>
      <c r="M517" s="143">
        <f t="shared" si="222"/>
        <v>1.00860017</v>
      </c>
      <c r="N517" s="143">
        <f t="shared" si="218"/>
        <v>1.0414675379651062</v>
      </c>
      <c r="O517" s="139">
        <f t="shared" si="220"/>
        <v>1.0471959200000001</v>
      </c>
      <c r="P517" s="139">
        <f t="shared" si="203"/>
        <v>1047.1959199999999</v>
      </c>
      <c r="Q517" s="144">
        <f t="shared" si="204"/>
        <v>0</v>
      </c>
      <c r="R517" s="145">
        <f t="shared" si="205"/>
        <v>0</v>
      </c>
      <c r="S517" s="139">
        <f t="shared" si="206"/>
        <v>0</v>
      </c>
      <c r="T517" s="146">
        <f t="shared" si="216"/>
        <v>3.5999999999999997E-2</v>
      </c>
      <c r="U517" s="144">
        <f t="shared" si="219"/>
        <v>334</v>
      </c>
      <c r="V517" s="144">
        <v>252</v>
      </c>
      <c r="W517" s="143">
        <f t="shared" si="207"/>
        <v>1.0479915259999999</v>
      </c>
      <c r="X517" s="139">
        <f t="shared" si="208"/>
        <v>50.256530220000002</v>
      </c>
      <c r="Y517" s="124">
        <f t="shared" si="209"/>
        <v>0</v>
      </c>
      <c r="Z517" s="147" t="s">
        <v>64</v>
      </c>
      <c r="AA517" s="141">
        <f t="shared" si="217"/>
        <v>44392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3"/>
      <c r="BB517" s="1"/>
      <c r="BC517" s="1"/>
      <c r="BD517" s="1"/>
      <c r="BE517" s="1"/>
      <c r="BF517" s="1"/>
      <c r="BG517" s="1"/>
      <c r="BH517" s="1"/>
      <c r="BI517" s="1"/>
      <c r="BJ517" s="1"/>
      <c r="BK517" s="4"/>
      <c r="BL517" s="1"/>
      <c r="BM517" s="1"/>
      <c r="BN517" s="1"/>
      <c r="BO517" s="1"/>
      <c r="BP517" s="1"/>
      <c r="BQ517" s="1"/>
    </row>
    <row r="518" spans="1:69" x14ac:dyDescent="0.15">
      <c r="A518" s="138">
        <f t="shared" si="210"/>
        <v>44169</v>
      </c>
      <c r="B518" s="148">
        <f t="shared" si="199"/>
        <v>1098.0696987400001</v>
      </c>
      <c r="C518" s="139">
        <f t="shared" si="211"/>
        <v>1000</v>
      </c>
      <c r="D518" s="140">
        <f t="shared" si="212"/>
        <v>5438.12</v>
      </c>
      <c r="E518" s="124">
        <f>IF(K518=1,VLOOKUP(A517,[1]Plan1!$BO$80:$BQ$314,3),E517)</f>
        <v>5486.52</v>
      </c>
      <c r="F518" s="141">
        <f t="shared" si="213"/>
        <v>44152</v>
      </c>
      <c r="G518" s="142">
        <f t="shared" si="200"/>
        <v>8.9001346053416697E-3</v>
      </c>
      <c r="H518" s="141">
        <f t="shared" si="214"/>
        <v>44180</v>
      </c>
      <c r="I518" s="141">
        <f t="shared" si="201"/>
        <v>44180</v>
      </c>
      <c r="J518" s="125">
        <f t="shared" si="215"/>
        <v>21</v>
      </c>
      <c r="K518" s="125">
        <f t="shared" si="221"/>
        <v>14</v>
      </c>
      <c r="L518" s="139">
        <f t="shared" si="202"/>
        <v>1.0059246500000001</v>
      </c>
      <c r="M518" s="143">
        <f t="shared" si="222"/>
        <v>1.00860017</v>
      </c>
      <c r="N518" s="143">
        <f t="shared" si="218"/>
        <v>1.0414675379651062</v>
      </c>
      <c r="O518" s="139">
        <f t="shared" si="220"/>
        <v>1.04763786</v>
      </c>
      <c r="P518" s="139">
        <f t="shared" si="203"/>
        <v>1047.63786</v>
      </c>
      <c r="Q518" s="144">
        <f t="shared" si="204"/>
        <v>0</v>
      </c>
      <c r="R518" s="145">
        <f t="shared" si="205"/>
        <v>0</v>
      </c>
      <c r="S518" s="139">
        <f t="shared" si="206"/>
        <v>0</v>
      </c>
      <c r="T518" s="146">
        <f t="shared" si="216"/>
        <v>3.5999999999999997E-2</v>
      </c>
      <c r="U518" s="144">
        <f t="shared" si="219"/>
        <v>335</v>
      </c>
      <c r="V518" s="144">
        <v>252</v>
      </c>
      <c r="W518" s="143">
        <f t="shared" si="207"/>
        <v>1.0481386180000001</v>
      </c>
      <c r="X518" s="139">
        <f t="shared" si="208"/>
        <v>50.431838740000003</v>
      </c>
      <c r="Y518" s="124">
        <f t="shared" si="209"/>
        <v>0</v>
      </c>
      <c r="Z518" s="147" t="s">
        <v>64</v>
      </c>
      <c r="AA518" s="141">
        <f t="shared" si="217"/>
        <v>44392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3"/>
      <c r="BB518" s="1"/>
      <c r="BC518" s="1"/>
      <c r="BD518" s="1"/>
      <c r="BE518" s="1"/>
      <c r="BF518" s="1"/>
      <c r="BG518" s="1"/>
      <c r="BH518" s="1"/>
      <c r="BI518" s="1"/>
      <c r="BJ518" s="1"/>
      <c r="BK518" s="4"/>
      <c r="BL518" s="1"/>
      <c r="BM518" s="1"/>
      <c r="BN518" s="1"/>
      <c r="BO518" s="1"/>
      <c r="BP518" s="1"/>
      <c r="BQ518" s="1"/>
    </row>
    <row r="519" spans="1:69" x14ac:dyDescent="0.15">
      <c r="A519" s="138">
        <f t="shared" si="210"/>
        <v>44170</v>
      </c>
      <c r="B519" s="148">
        <f t="shared" si="199"/>
        <v>1098.6873078899998</v>
      </c>
      <c r="C519" s="139">
        <f t="shared" si="211"/>
        <v>1000</v>
      </c>
      <c r="D519" s="140">
        <f t="shared" si="212"/>
        <v>5438.12</v>
      </c>
      <c r="E519" s="124">
        <f>IF(K519=1,VLOOKUP(A518,[1]Plan1!$BO$80:$BQ$314,3),E518)</f>
        <v>5486.52</v>
      </c>
      <c r="F519" s="141">
        <f t="shared" si="213"/>
        <v>44152</v>
      </c>
      <c r="G519" s="142">
        <f t="shared" si="200"/>
        <v>8.9001346053416697E-3</v>
      </c>
      <c r="H519" s="141">
        <f t="shared" si="214"/>
        <v>44180</v>
      </c>
      <c r="I519" s="141">
        <f t="shared" si="201"/>
        <v>44180</v>
      </c>
      <c r="J519" s="125">
        <f t="shared" si="215"/>
        <v>21</v>
      </c>
      <c r="K519" s="125">
        <f t="shared" si="221"/>
        <v>15</v>
      </c>
      <c r="L519" s="139">
        <f t="shared" si="202"/>
        <v>1.00634918</v>
      </c>
      <c r="M519" s="143">
        <f t="shared" si="222"/>
        <v>1.00860017</v>
      </c>
      <c r="N519" s="143">
        <f t="shared" si="218"/>
        <v>1.0414675379651062</v>
      </c>
      <c r="O519" s="139">
        <f t="shared" si="220"/>
        <v>1.0480799999999999</v>
      </c>
      <c r="P519" s="139">
        <f t="shared" si="203"/>
        <v>1048.08</v>
      </c>
      <c r="Q519" s="144">
        <f t="shared" si="204"/>
        <v>0</v>
      </c>
      <c r="R519" s="145">
        <f t="shared" si="205"/>
        <v>0</v>
      </c>
      <c r="S519" s="139">
        <f t="shared" si="206"/>
        <v>0</v>
      </c>
      <c r="T519" s="146">
        <f t="shared" si="216"/>
        <v>3.5999999999999997E-2</v>
      </c>
      <c r="U519" s="144">
        <f t="shared" si="219"/>
        <v>336</v>
      </c>
      <c r="V519" s="144">
        <v>252</v>
      </c>
      <c r="W519" s="143">
        <f t="shared" si="207"/>
        <v>1.0482857299999999</v>
      </c>
      <c r="X519" s="139">
        <f t="shared" si="208"/>
        <v>50.607307890000001</v>
      </c>
      <c r="Y519" s="124">
        <f t="shared" si="209"/>
        <v>0</v>
      </c>
      <c r="Z519" s="147" t="s">
        <v>64</v>
      </c>
      <c r="AA519" s="141">
        <f t="shared" si="217"/>
        <v>44392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3"/>
      <c r="BB519" s="1"/>
      <c r="BC519" s="1"/>
      <c r="BD519" s="1"/>
      <c r="BE519" s="1"/>
      <c r="BF519" s="1"/>
      <c r="BG519" s="1"/>
      <c r="BH519" s="1"/>
      <c r="BI519" s="1"/>
      <c r="BJ519" s="1"/>
      <c r="BK519" s="4"/>
      <c r="BL519" s="1"/>
      <c r="BM519" s="1"/>
      <c r="BN519" s="1"/>
      <c r="BO519" s="1"/>
      <c r="BP519" s="1"/>
      <c r="BQ519" s="1"/>
    </row>
    <row r="520" spans="1:69" x14ac:dyDescent="0.15">
      <c r="A520" s="138">
        <f t="shared" si="210"/>
        <v>44171</v>
      </c>
      <c r="B520" s="148">
        <f t="shared" si="199"/>
        <v>1098.6873078899998</v>
      </c>
      <c r="C520" s="139">
        <f t="shared" si="211"/>
        <v>1000</v>
      </c>
      <c r="D520" s="140">
        <f t="shared" si="212"/>
        <v>5438.12</v>
      </c>
      <c r="E520" s="124">
        <f>IF(K520=1,VLOOKUP(A519,[1]Plan1!$BO$80:$BQ$314,3),E519)</f>
        <v>5486.52</v>
      </c>
      <c r="F520" s="141">
        <f t="shared" si="213"/>
        <v>44152</v>
      </c>
      <c r="G520" s="142">
        <f t="shared" si="200"/>
        <v>8.9001346053416697E-3</v>
      </c>
      <c r="H520" s="141">
        <f t="shared" si="214"/>
        <v>44180</v>
      </c>
      <c r="I520" s="141">
        <f t="shared" si="201"/>
        <v>44180</v>
      </c>
      <c r="J520" s="125">
        <f t="shared" si="215"/>
        <v>21</v>
      </c>
      <c r="K520" s="125">
        <f t="shared" si="221"/>
        <v>15</v>
      </c>
      <c r="L520" s="139">
        <f t="shared" si="202"/>
        <v>1.00634918</v>
      </c>
      <c r="M520" s="143">
        <f t="shared" si="222"/>
        <v>1.00860017</v>
      </c>
      <c r="N520" s="143">
        <f t="shared" si="218"/>
        <v>1.0414675379651062</v>
      </c>
      <c r="O520" s="139">
        <f t="shared" si="220"/>
        <v>1.0480799999999999</v>
      </c>
      <c r="P520" s="139">
        <f t="shared" si="203"/>
        <v>1048.08</v>
      </c>
      <c r="Q520" s="144">
        <f t="shared" si="204"/>
        <v>0</v>
      </c>
      <c r="R520" s="145">
        <f t="shared" si="205"/>
        <v>0</v>
      </c>
      <c r="S520" s="139">
        <f t="shared" si="206"/>
        <v>0</v>
      </c>
      <c r="T520" s="146">
        <f t="shared" si="216"/>
        <v>3.5999999999999997E-2</v>
      </c>
      <c r="U520" s="144">
        <f t="shared" si="219"/>
        <v>336</v>
      </c>
      <c r="V520" s="144">
        <v>252</v>
      </c>
      <c r="W520" s="143">
        <f t="shared" si="207"/>
        <v>1.0482857299999999</v>
      </c>
      <c r="X520" s="139">
        <f t="shared" si="208"/>
        <v>50.607307890000001</v>
      </c>
      <c r="Y520" s="124">
        <f t="shared" si="209"/>
        <v>0</v>
      </c>
      <c r="Z520" s="147" t="s">
        <v>64</v>
      </c>
      <c r="AA520" s="141">
        <f t="shared" si="217"/>
        <v>44392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3"/>
      <c r="BB520" s="1"/>
      <c r="BC520" s="1"/>
      <c r="BD520" s="1"/>
      <c r="BE520" s="1"/>
      <c r="BF520" s="1"/>
      <c r="BG520" s="1"/>
      <c r="BH520" s="1"/>
      <c r="BI520" s="1"/>
      <c r="BJ520" s="1"/>
      <c r="BK520" s="4"/>
      <c r="BL520" s="1"/>
      <c r="BM520" s="1"/>
      <c r="BN520" s="1"/>
      <c r="BO520" s="1"/>
      <c r="BP520" s="1"/>
      <c r="BQ520" s="1"/>
    </row>
    <row r="521" spans="1:69" x14ac:dyDescent="0.15">
      <c r="A521" s="138">
        <f t="shared" si="210"/>
        <v>44172</v>
      </c>
      <c r="B521" s="148">
        <f t="shared" si="199"/>
        <v>1098.6873078899998</v>
      </c>
      <c r="C521" s="139">
        <f t="shared" si="211"/>
        <v>1000</v>
      </c>
      <c r="D521" s="140">
        <f t="shared" si="212"/>
        <v>5438.12</v>
      </c>
      <c r="E521" s="124">
        <f>IF(K521=1,VLOOKUP(A520,[1]Plan1!$BO$80:$BQ$314,3),E520)</f>
        <v>5486.52</v>
      </c>
      <c r="F521" s="141">
        <f t="shared" si="213"/>
        <v>44152</v>
      </c>
      <c r="G521" s="142">
        <f t="shared" si="200"/>
        <v>8.9001346053416697E-3</v>
      </c>
      <c r="H521" s="141">
        <f t="shared" si="214"/>
        <v>44180</v>
      </c>
      <c r="I521" s="141">
        <f t="shared" si="201"/>
        <v>44180</v>
      </c>
      <c r="J521" s="125">
        <f t="shared" si="215"/>
        <v>21</v>
      </c>
      <c r="K521" s="125">
        <f t="shared" si="221"/>
        <v>15</v>
      </c>
      <c r="L521" s="139">
        <f t="shared" si="202"/>
        <v>1.00634918</v>
      </c>
      <c r="M521" s="143">
        <f t="shared" si="222"/>
        <v>1.00860017</v>
      </c>
      <c r="N521" s="143">
        <f t="shared" si="218"/>
        <v>1.0414675379651062</v>
      </c>
      <c r="O521" s="139">
        <f t="shared" si="220"/>
        <v>1.0480799999999999</v>
      </c>
      <c r="P521" s="139">
        <f t="shared" si="203"/>
        <v>1048.08</v>
      </c>
      <c r="Q521" s="144">
        <f t="shared" si="204"/>
        <v>0</v>
      </c>
      <c r="R521" s="145">
        <f t="shared" si="205"/>
        <v>0</v>
      </c>
      <c r="S521" s="139">
        <f t="shared" si="206"/>
        <v>0</v>
      </c>
      <c r="T521" s="146">
        <f t="shared" si="216"/>
        <v>3.5999999999999997E-2</v>
      </c>
      <c r="U521" s="144">
        <f t="shared" si="219"/>
        <v>336</v>
      </c>
      <c r="V521" s="144">
        <v>252</v>
      </c>
      <c r="W521" s="143">
        <f t="shared" si="207"/>
        <v>1.0482857299999999</v>
      </c>
      <c r="X521" s="139">
        <f t="shared" si="208"/>
        <v>50.607307890000001</v>
      </c>
      <c r="Y521" s="124">
        <f t="shared" si="209"/>
        <v>0</v>
      </c>
      <c r="Z521" s="147" t="s">
        <v>64</v>
      </c>
      <c r="AA521" s="141">
        <f t="shared" si="217"/>
        <v>44392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3"/>
      <c r="BB521" s="1"/>
      <c r="BC521" s="1"/>
      <c r="BD521" s="1"/>
      <c r="BE521" s="1"/>
      <c r="BF521" s="1"/>
      <c r="BG521" s="1"/>
      <c r="BH521" s="1"/>
      <c r="BI521" s="1"/>
      <c r="BJ521" s="1"/>
      <c r="BK521" s="4"/>
      <c r="BL521" s="1"/>
      <c r="BM521" s="1"/>
      <c r="BN521" s="1"/>
      <c r="BO521" s="1"/>
      <c r="BP521" s="1"/>
      <c r="BQ521" s="1"/>
    </row>
    <row r="522" spans="1:69" x14ac:dyDescent="0.15">
      <c r="A522" s="138">
        <f t="shared" si="210"/>
        <v>44173</v>
      </c>
      <c r="B522" s="148">
        <f t="shared" ref="B522:B585" si="223">(P522+X522)</f>
        <v>1099.3052578700001</v>
      </c>
      <c r="C522" s="139">
        <f t="shared" si="211"/>
        <v>1000</v>
      </c>
      <c r="D522" s="140">
        <f t="shared" si="212"/>
        <v>5438.12</v>
      </c>
      <c r="E522" s="124">
        <f>IF(K522=1,VLOOKUP(A521,[1]Plan1!$BO$80:$BQ$314,3),E521)</f>
        <v>5486.52</v>
      </c>
      <c r="F522" s="141">
        <f t="shared" si="213"/>
        <v>44152</v>
      </c>
      <c r="G522" s="142">
        <f t="shared" ref="G522:G585" si="224">(E522/D522)-1</f>
        <v>8.9001346053416697E-3</v>
      </c>
      <c r="H522" s="141">
        <f t="shared" si="214"/>
        <v>44180</v>
      </c>
      <c r="I522" s="141">
        <f t="shared" ref="I522:I585" si="225">IF(A522&gt;I521,H522,I521)</f>
        <v>44180</v>
      </c>
      <c r="J522" s="125">
        <f t="shared" si="215"/>
        <v>21</v>
      </c>
      <c r="K522" s="125">
        <f t="shared" si="221"/>
        <v>16</v>
      </c>
      <c r="L522" s="139">
        <f t="shared" ref="L522:L585" si="226">TRUNC((E522/D522)^TRUNC((K522/J522),9),8)</f>
        <v>1.0067738900000001</v>
      </c>
      <c r="M522" s="143">
        <f t="shared" si="222"/>
        <v>1.00860017</v>
      </c>
      <c r="N522" s="143">
        <f t="shared" si="218"/>
        <v>1.0414675379651062</v>
      </c>
      <c r="O522" s="139">
        <f t="shared" si="220"/>
        <v>1.04852232</v>
      </c>
      <c r="P522" s="139">
        <f t="shared" ref="P522:P585" si="227">TRUNC(C522*O522,8)</f>
        <v>1048.52232</v>
      </c>
      <c r="Q522" s="144">
        <f t="shared" ref="Q522:Q585" si="228">IF(VLOOKUP(A522,AD$10:AK$114,8)=VLOOKUP(A521,AD$10:AK$114,8),0,VLOOKUP(A522,AD$10:AK$114,8))</f>
        <v>0</v>
      </c>
      <c r="R522" s="145">
        <f t="shared" ref="R522:R585" si="229">IF(Q522&gt;0,VLOOKUP($A522,$AD$10:$AI$114,6),0)</f>
        <v>0</v>
      </c>
      <c r="S522" s="139">
        <f t="shared" ref="S522:S585" si="230">IF(R522&gt;0,TRUNC(R522*P522,8),0)</f>
        <v>0</v>
      </c>
      <c r="T522" s="146">
        <f t="shared" si="216"/>
        <v>3.5999999999999997E-2</v>
      </c>
      <c r="U522" s="144">
        <f t="shared" si="219"/>
        <v>337</v>
      </c>
      <c r="V522" s="144">
        <v>252</v>
      </c>
      <c r="W522" s="143">
        <f t="shared" ref="W522:W585" si="231">ROUND((1+T522)^TRUNC((U522/V522),9),9)</f>
        <v>1.0484328629999999</v>
      </c>
      <c r="X522" s="139">
        <f t="shared" ref="X522:X585" si="232">TRUNC((P522*(W522-1)),8)</f>
        <v>50.782937869999998</v>
      </c>
      <c r="Y522" s="124">
        <f t="shared" ref="Y522:Y585" si="233">IF(Q522&gt;0,S522+X522,0)</f>
        <v>0</v>
      </c>
      <c r="Z522" s="147" t="s">
        <v>64</v>
      </c>
      <c r="AA522" s="141">
        <f t="shared" si="217"/>
        <v>44392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3"/>
      <c r="BB522" s="1"/>
      <c r="BC522" s="1"/>
      <c r="BD522" s="1"/>
      <c r="BE522" s="1"/>
      <c r="BF522" s="1"/>
      <c r="BG522" s="1"/>
      <c r="BH522" s="1"/>
      <c r="BI522" s="1"/>
      <c r="BJ522" s="1"/>
      <c r="BK522" s="4"/>
      <c r="BL522" s="1"/>
      <c r="BM522" s="1"/>
      <c r="BN522" s="1"/>
      <c r="BO522" s="1"/>
      <c r="BP522" s="1"/>
      <c r="BQ522" s="1"/>
    </row>
    <row r="523" spans="1:69" x14ac:dyDescent="0.15">
      <c r="A523" s="138">
        <f t="shared" ref="A523:A586" si="234">(A522+1)</f>
        <v>44174</v>
      </c>
      <c r="B523" s="148">
        <f t="shared" si="223"/>
        <v>1099.9235582199999</v>
      </c>
      <c r="C523" s="139">
        <f t="shared" ref="C523:C586" si="235">TRUNC(IF(Q522&gt;0,VLOOKUP(A522,$AD$12:$AE$114,2),C522),8)</f>
        <v>1000</v>
      </c>
      <c r="D523" s="140">
        <f t="shared" ref="D523:D586" si="236">IF(E523=E522,D522,E522)</f>
        <v>5438.12</v>
      </c>
      <c r="E523" s="124">
        <f>IF(K523=1,VLOOKUP(A522,[1]Plan1!$BO$80:$BQ$314,3),E522)</f>
        <v>5486.52</v>
      </c>
      <c r="F523" s="141">
        <f t="shared" ref="F523:F586" si="237">IF(D523=D522,F522,A523)</f>
        <v>44152</v>
      </c>
      <c r="G523" s="142">
        <f t="shared" si="224"/>
        <v>8.9001346053416697E-3</v>
      </c>
      <c r="H523" s="141">
        <f t="shared" ref="H523:H586" si="238">IF(DAY(A523)=15,VLOOKUP(A523,AH$118:AM$450,4),H522)</f>
        <v>44180</v>
      </c>
      <c r="I523" s="141">
        <f t="shared" si="225"/>
        <v>44180</v>
      </c>
      <c r="J523" s="125">
        <f t="shared" ref="J523:J586" si="239">IF(I523=I522,J522,NETWORKDAYS(I522,I523,$AD$118:$AD$502)-1)</f>
        <v>21</v>
      </c>
      <c r="K523" s="125">
        <f t="shared" si="221"/>
        <v>17</v>
      </c>
      <c r="L523" s="139">
        <f t="shared" si="226"/>
        <v>1.00719878</v>
      </c>
      <c r="M523" s="143">
        <f t="shared" si="222"/>
        <v>1.00860017</v>
      </c>
      <c r="N523" s="143">
        <f t="shared" si="218"/>
        <v>1.0414675379651062</v>
      </c>
      <c r="O523" s="139">
        <f t="shared" si="220"/>
        <v>1.0489648300000001</v>
      </c>
      <c r="P523" s="139">
        <f t="shared" si="227"/>
        <v>1048.9648299999999</v>
      </c>
      <c r="Q523" s="144">
        <f t="shared" si="228"/>
        <v>0</v>
      </c>
      <c r="R523" s="145">
        <f t="shared" si="229"/>
        <v>0</v>
      </c>
      <c r="S523" s="139">
        <f t="shared" si="230"/>
        <v>0</v>
      </c>
      <c r="T523" s="146">
        <f t="shared" ref="T523:T586" si="240">(T522)</f>
        <v>3.5999999999999997E-2</v>
      </c>
      <c r="U523" s="144">
        <f t="shared" si="219"/>
        <v>338</v>
      </c>
      <c r="V523" s="144">
        <v>252</v>
      </c>
      <c r="W523" s="143">
        <f t="shared" si="231"/>
        <v>1.0485800160000001</v>
      </c>
      <c r="X523" s="139">
        <f t="shared" si="232"/>
        <v>50.958728219999998</v>
      </c>
      <c r="Y523" s="124">
        <f t="shared" si="233"/>
        <v>0</v>
      </c>
      <c r="Z523" s="147" t="s">
        <v>64</v>
      </c>
      <c r="AA523" s="141">
        <f t="shared" ref="AA523:AA586" si="241">IF(Q522&gt;0,VLOOKUP(A522,$AD$10:$AL$114,9),AA522)</f>
        <v>44392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3"/>
      <c r="BB523" s="1"/>
      <c r="BC523" s="1"/>
      <c r="BD523" s="1"/>
      <c r="BE523" s="1"/>
      <c r="BF523" s="1"/>
      <c r="BG523" s="1"/>
      <c r="BH523" s="1"/>
      <c r="BI523" s="1"/>
      <c r="BJ523" s="1"/>
      <c r="BK523" s="4"/>
      <c r="BL523" s="1"/>
      <c r="BM523" s="1"/>
      <c r="BN523" s="1"/>
      <c r="BO523" s="1"/>
      <c r="BP523" s="1"/>
      <c r="BQ523" s="1"/>
    </row>
    <row r="524" spans="1:69" x14ac:dyDescent="0.15">
      <c r="A524" s="138">
        <f t="shared" si="234"/>
        <v>44175</v>
      </c>
      <c r="B524" s="148">
        <f t="shared" si="223"/>
        <v>1100.5422100999999</v>
      </c>
      <c r="C524" s="139">
        <f t="shared" si="235"/>
        <v>1000</v>
      </c>
      <c r="D524" s="140">
        <f t="shared" si="236"/>
        <v>5438.12</v>
      </c>
      <c r="E524" s="124">
        <f>IF(K524=1,VLOOKUP(A523,[1]Plan1!$BO$80:$BQ$314,3),E523)</f>
        <v>5486.52</v>
      </c>
      <c r="F524" s="141">
        <f t="shared" si="237"/>
        <v>44152</v>
      </c>
      <c r="G524" s="142">
        <f t="shared" si="224"/>
        <v>8.9001346053416697E-3</v>
      </c>
      <c r="H524" s="141">
        <f t="shared" si="238"/>
        <v>44180</v>
      </c>
      <c r="I524" s="141">
        <f t="shared" si="225"/>
        <v>44180</v>
      </c>
      <c r="J524" s="125">
        <f t="shared" si="239"/>
        <v>21</v>
      </c>
      <c r="K524" s="125">
        <f t="shared" si="221"/>
        <v>18</v>
      </c>
      <c r="L524" s="139">
        <f t="shared" si="226"/>
        <v>1.0076238500000001</v>
      </c>
      <c r="M524" s="143">
        <f t="shared" si="222"/>
        <v>1.00860017</v>
      </c>
      <c r="N524" s="143">
        <f t="shared" si="218"/>
        <v>1.0414675379651062</v>
      </c>
      <c r="O524" s="139">
        <f t="shared" si="220"/>
        <v>1.0494075300000001</v>
      </c>
      <c r="P524" s="139">
        <f t="shared" si="227"/>
        <v>1049.40753</v>
      </c>
      <c r="Q524" s="144">
        <f t="shared" si="228"/>
        <v>0</v>
      </c>
      <c r="R524" s="145">
        <f t="shared" si="229"/>
        <v>0</v>
      </c>
      <c r="S524" s="139">
        <f t="shared" si="230"/>
        <v>0</v>
      </c>
      <c r="T524" s="146">
        <f t="shared" si="240"/>
        <v>3.5999999999999997E-2</v>
      </c>
      <c r="U524" s="144">
        <f t="shared" si="219"/>
        <v>339</v>
      </c>
      <c r="V524" s="144">
        <v>252</v>
      </c>
      <c r="W524" s="143">
        <f t="shared" si="231"/>
        <v>1.0487271899999999</v>
      </c>
      <c r="X524" s="139">
        <f t="shared" si="232"/>
        <v>51.134680099999997</v>
      </c>
      <c r="Y524" s="124">
        <f t="shared" si="233"/>
        <v>0</v>
      </c>
      <c r="Z524" s="147" t="s">
        <v>64</v>
      </c>
      <c r="AA524" s="141">
        <f t="shared" si="241"/>
        <v>44392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3"/>
      <c r="BB524" s="1"/>
      <c r="BC524" s="1"/>
      <c r="BD524" s="1"/>
      <c r="BE524" s="1"/>
      <c r="BF524" s="1"/>
      <c r="BG524" s="1"/>
      <c r="BH524" s="1"/>
      <c r="BI524" s="1"/>
      <c r="BJ524" s="1"/>
      <c r="BK524" s="4"/>
      <c r="BL524" s="1"/>
      <c r="BM524" s="1"/>
      <c r="BN524" s="1"/>
      <c r="BO524" s="1"/>
      <c r="BP524" s="1"/>
      <c r="BQ524" s="1"/>
    </row>
    <row r="525" spans="1:69" x14ac:dyDescent="0.15">
      <c r="A525" s="138">
        <f t="shared" si="234"/>
        <v>44176</v>
      </c>
      <c r="B525" s="148">
        <f t="shared" si="223"/>
        <v>1101.1612031300001</v>
      </c>
      <c r="C525" s="139">
        <f t="shared" si="235"/>
        <v>1000</v>
      </c>
      <c r="D525" s="140">
        <f t="shared" si="236"/>
        <v>5438.12</v>
      </c>
      <c r="E525" s="124">
        <f>IF(K525=1,VLOOKUP(A524,[1]Plan1!$BO$80:$BQ$314,3),E524)</f>
        <v>5486.52</v>
      </c>
      <c r="F525" s="141">
        <f t="shared" si="237"/>
        <v>44152</v>
      </c>
      <c r="G525" s="142">
        <f t="shared" si="224"/>
        <v>8.9001346053416697E-3</v>
      </c>
      <c r="H525" s="141">
        <f t="shared" si="238"/>
        <v>44180</v>
      </c>
      <c r="I525" s="141">
        <f t="shared" si="225"/>
        <v>44180</v>
      </c>
      <c r="J525" s="125">
        <f t="shared" si="239"/>
        <v>21</v>
      </c>
      <c r="K525" s="125">
        <f t="shared" si="221"/>
        <v>19</v>
      </c>
      <c r="L525" s="139">
        <f t="shared" si="226"/>
        <v>1.0080491</v>
      </c>
      <c r="M525" s="143">
        <f t="shared" si="222"/>
        <v>1.00860017</v>
      </c>
      <c r="N525" s="143">
        <f t="shared" si="218"/>
        <v>1.0414675379651062</v>
      </c>
      <c r="O525" s="139">
        <f t="shared" si="220"/>
        <v>1.0498504099999999</v>
      </c>
      <c r="P525" s="139">
        <f t="shared" si="227"/>
        <v>1049.85041</v>
      </c>
      <c r="Q525" s="144">
        <f t="shared" si="228"/>
        <v>0</v>
      </c>
      <c r="R525" s="145">
        <f t="shared" si="229"/>
        <v>0</v>
      </c>
      <c r="S525" s="139">
        <f t="shared" si="230"/>
        <v>0</v>
      </c>
      <c r="T525" s="146">
        <f t="shared" si="240"/>
        <v>3.5999999999999997E-2</v>
      </c>
      <c r="U525" s="144">
        <f t="shared" si="219"/>
        <v>340</v>
      </c>
      <c r="V525" s="144">
        <v>252</v>
      </c>
      <c r="W525" s="143">
        <f t="shared" si="231"/>
        <v>1.048874385</v>
      </c>
      <c r="X525" s="139">
        <f t="shared" si="232"/>
        <v>51.31079313</v>
      </c>
      <c r="Y525" s="124">
        <f t="shared" si="233"/>
        <v>0</v>
      </c>
      <c r="Z525" s="147" t="s">
        <v>64</v>
      </c>
      <c r="AA525" s="141">
        <f t="shared" si="241"/>
        <v>44392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3"/>
      <c r="BB525" s="1"/>
      <c r="BC525" s="1"/>
      <c r="BD525" s="1"/>
      <c r="BE525" s="1"/>
      <c r="BF525" s="1"/>
      <c r="BG525" s="1"/>
      <c r="BH525" s="1"/>
      <c r="BI525" s="1"/>
      <c r="BJ525" s="1"/>
      <c r="BK525" s="4"/>
      <c r="BL525" s="1"/>
      <c r="BM525" s="1"/>
      <c r="BN525" s="1"/>
      <c r="BO525" s="1"/>
      <c r="BP525" s="1"/>
      <c r="BQ525" s="1"/>
    </row>
    <row r="526" spans="1:69" x14ac:dyDescent="0.15">
      <c r="A526" s="138">
        <f t="shared" si="234"/>
        <v>44177</v>
      </c>
      <c r="B526" s="148">
        <f t="shared" si="223"/>
        <v>1101.7805374100001</v>
      </c>
      <c r="C526" s="139">
        <f t="shared" si="235"/>
        <v>1000</v>
      </c>
      <c r="D526" s="140">
        <f t="shared" si="236"/>
        <v>5438.12</v>
      </c>
      <c r="E526" s="124">
        <f>IF(K526=1,VLOOKUP(A525,[1]Plan1!$BO$80:$BQ$314,3),E525)</f>
        <v>5486.52</v>
      </c>
      <c r="F526" s="141">
        <f t="shared" si="237"/>
        <v>44152</v>
      </c>
      <c r="G526" s="142">
        <f t="shared" si="224"/>
        <v>8.9001346053416697E-3</v>
      </c>
      <c r="H526" s="141">
        <f t="shared" si="238"/>
        <v>44180</v>
      </c>
      <c r="I526" s="141">
        <f t="shared" si="225"/>
        <v>44180</v>
      </c>
      <c r="J526" s="125">
        <f t="shared" si="239"/>
        <v>21</v>
      </c>
      <c r="K526" s="125">
        <f t="shared" si="221"/>
        <v>20</v>
      </c>
      <c r="L526" s="139">
        <f t="shared" si="226"/>
        <v>1.00847452</v>
      </c>
      <c r="M526" s="143">
        <f t="shared" si="222"/>
        <v>1.00860017</v>
      </c>
      <c r="N526" s="143">
        <f t="shared" si="218"/>
        <v>1.0414675379651062</v>
      </c>
      <c r="O526" s="139">
        <f t="shared" si="220"/>
        <v>1.05029347</v>
      </c>
      <c r="P526" s="139">
        <f t="shared" si="227"/>
        <v>1050.2934700000001</v>
      </c>
      <c r="Q526" s="144">
        <f t="shared" si="228"/>
        <v>0</v>
      </c>
      <c r="R526" s="145">
        <f t="shared" si="229"/>
        <v>0</v>
      </c>
      <c r="S526" s="139">
        <f t="shared" si="230"/>
        <v>0</v>
      </c>
      <c r="T526" s="146">
        <f t="shared" si="240"/>
        <v>3.5999999999999997E-2</v>
      </c>
      <c r="U526" s="144">
        <f t="shared" si="219"/>
        <v>341</v>
      </c>
      <c r="V526" s="144">
        <v>252</v>
      </c>
      <c r="W526" s="143">
        <f t="shared" si="231"/>
        <v>1.049021601</v>
      </c>
      <c r="X526" s="139">
        <f t="shared" si="232"/>
        <v>51.487067410000002</v>
      </c>
      <c r="Y526" s="124">
        <f t="shared" si="233"/>
        <v>0</v>
      </c>
      <c r="Z526" s="147" t="s">
        <v>64</v>
      </c>
      <c r="AA526" s="141">
        <f t="shared" si="241"/>
        <v>44392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3"/>
      <c r="BB526" s="1"/>
      <c r="BC526" s="1"/>
      <c r="BD526" s="1"/>
      <c r="BE526" s="1"/>
      <c r="BF526" s="1"/>
      <c r="BG526" s="1"/>
      <c r="BH526" s="1"/>
      <c r="BI526" s="1"/>
      <c r="BJ526" s="1"/>
      <c r="BK526" s="4"/>
      <c r="BL526" s="1"/>
      <c r="BM526" s="1"/>
      <c r="BN526" s="1"/>
      <c r="BO526" s="1"/>
      <c r="BP526" s="1"/>
      <c r="BQ526" s="1"/>
    </row>
    <row r="527" spans="1:69" x14ac:dyDescent="0.15">
      <c r="A527" s="138">
        <f t="shared" si="234"/>
        <v>44178</v>
      </c>
      <c r="B527" s="148">
        <f t="shared" si="223"/>
        <v>1101.7805374100001</v>
      </c>
      <c r="C527" s="139">
        <f t="shared" si="235"/>
        <v>1000</v>
      </c>
      <c r="D527" s="140">
        <f t="shared" si="236"/>
        <v>5438.12</v>
      </c>
      <c r="E527" s="124">
        <f>IF(K527=1,VLOOKUP(A526,[1]Plan1!$BO$80:$BQ$314,3),E526)</f>
        <v>5486.52</v>
      </c>
      <c r="F527" s="141">
        <f t="shared" si="237"/>
        <v>44152</v>
      </c>
      <c r="G527" s="142">
        <f t="shared" si="224"/>
        <v>8.9001346053416697E-3</v>
      </c>
      <c r="H527" s="141">
        <f t="shared" si="238"/>
        <v>44180</v>
      </c>
      <c r="I527" s="141">
        <f t="shared" si="225"/>
        <v>44180</v>
      </c>
      <c r="J527" s="125">
        <f t="shared" si="239"/>
        <v>21</v>
      </c>
      <c r="K527" s="125">
        <f t="shared" si="221"/>
        <v>20</v>
      </c>
      <c r="L527" s="139">
        <f t="shared" si="226"/>
        <v>1.00847452</v>
      </c>
      <c r="M527" s="143">
        <f t="shared" si="222"/>
        <v>1.00860017</v>
      </c>
      <c r="N527" s="143">
        <f t="shared" si="218"/>
        <v>1.0414675379651062</v>
      </c>
      <c r="O527" s="139">
        <f t="shared" si="220"/>
        <v>1.05029347</v>
      </c>
      <c r="P527" s="139">
        <f t="shared" si="227"/>
        <v>1050.2934700000001</v>
      </c>
      <c r="Q527" s="144">
        <f t="shared" si="228"/>
        <v>0</v>
      </c>
      <c r="R527" s="145">
        <f t="shared" si="229"/>
        <v>0</v>
      </c>
      <c r="S527" s="139">
        <f t="shared" si="230"/>
        <v>0</v>
      </c>
      <c r="T527" s="146">
        <f t="shared" si="240"/>
        <v>3.5999999999999997E-2</v>
      </c>
      <c r="U527" s="144">
        <f t="shared" si="219"/>
        <v>341</v>
      </c>
      <c r="V527" s="144">
        <v>252</v>
      </c>
      <c r="W527" s="143">
        <f t="shared" si="231"/>
        <v>1.049021601</v>
      </c>
      <c r="X527" s="139">
        <f t="shared" si="232"/>
        <v>51.487067410000002</v>
      </c>
      <c r="Y527" s="124">
        <f t="shared" si="233"/>
        <v>0</v>
      </c>
      <c r="Z527" s="147" t="s">
        <v>64</v>
      </c>
      <c r="AA527" s="141">
        <f t="shared" si="241"/>
        <v>44392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3"/>
      <c r="BB527" s="1"/>
      <c r="BC527" s="1"/>
      <c r="BD527" s="1"/>
      <c r="BE527" s="1"/>
      <c r="BF527" s="1"/>
      <c r="BG527" s="1"/>
      <c r="BH527" s="1"/>
      <c r="BI527" s="1"/>
      <c r="BJ527" s="1"/>
      <c r="BK527" s="4"/>
      <c r="BL527" s="1"/>
      <c r="BM527" s="1"/>
      <c r="BN527" s="1"/>
      <c r="BO527" s="1"/>
      <c r="BP527" s="1"/>
      <c r="BQ527" s="1"/>
    </row>
    <row r="528" spans="1:69" x14ac:dyDescent="0.15">
      <c r="A528" s="138">
        <f t="shared" si="234"/>
        <v>44179</v>
      </c>
      <c r="B528" s="148">
        <f t="shared" si="223"/>
        <v>1101.7805374100001</v>
      </c>
      <c r="C528" s="139">
        <f t="shared" si="235"/>
        <v>1000</v>
      </c>
      <c r="D528" s="140">
        <f t="shared" si="236"/>
        <v>5438.12</v>
      </c>
      <c r="E528" s="124">
        <f>IF(K528=1,VLOOKUP(A527,[1]Plan1!$BO$80:$BQ$314,3),E527)</f>
        <v>5486.52</v>
      </c>
      <c r="F528" s="141">
        <f t="shared" si="237"/>
        <v>44152</v>
      </c>
      <c r="G528" s="142">
        <f t="shared" si="224"/>
        <v>8.9001346053416697E-3</v>
      </c>
      <c r="H528" s="141">
        <f t="shared" si="238"/>
        <v>44180</v>
      </c>
      <c r="I528" s="141">
        <f t="shared" si="225"/>
        <v>44180</v>
      </c>
      <c r="J528" s="125">
        <f t="shared" si="239"/>
        <v>21</v>
      </c>
      <c r="K528" s="125">
        <f t="shared" si="221"/>
        <v>20</v>
      </c>
      <c r="L528" s="139">
        <f t="shared" si="226"/>
        <v>1.00847452</v>
      </c>
      <c r="M528" s="143">
        <f t="shared" si="222"/>
        <v>1.00860017</v>
      </c>
      <c r="N528" s="143">
        <f t="shared" si="218"/>
        <v>1.0414675379651062</v>
      </c>
      <c r="O528" s="139">
        <f t="shared" si="220"/>
        <v>1.05029347</v>
      </c>
      <c r="P528" s="139">
        <f t="shared" si="227"/>
        <v>1050.2934700000001</v>
      </c>
      <c r="Q528" s="144">
        <f t="shared" si="228"/>
        <v>0</v>
      </c>
      <c r="R528" s="145">
        <f t="shared" si="229"/>
        <v>0</v>
      </c>
      <c r="S528" s="139">
        <f t="shared" si="230"/>
        <v>0</v>
      </c>
      <c r="T528" s="146">
        <f t="shared" si="240"/>
        <v>3.5999999999999997E-2</v>
      </c>
      <c r="U528" s="144">
        <f t="shared" si="219"/>
        <v>341</v>
      </c>
      <c r="V528" s="144">
        <v>252</v>
      </c>
      <c r="W528" s="143">
        <f t="shared" si="231"/>
        <v>1.049021601</v>
      </c>
      <c r="X528" s="139">
        <f t="shared" si="232"/>
        <v>51.487067410000002</v>
      </c>
      <c r="Y528" s="124">
        <f t="shared" si="233"/>
        <v>0</v>
      </c>
      <c r="Z528" s="147" t="s">
        <v>64</v>
      </c>
      <c r="AA528" s="141">
        <f t="shared" si="241"/>
        <v>44392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3"/>
      <c r="BB528" s="1"/>
      <c r="BC528" s="1"/>
      <c r="BD528" s="1"/>
      <c r="BE528" s="1"/>
      <c r="BF528" s="1"/>
      <c r="BG528" s="1"/>
      <c r="BH528" s="1"/>
      <c r="BI528" s="1"/>
      <c r="BJ528" s="1"/>
      <c r="BK528" s="4"/>
      <c r="BL528" s="1"/>
      <c r="BM528" s="1"/>
      <c r="BN528" s="1"/>
      <c r="BO528" s="1"/>
      <c r="BP528" s="1"/>
      <c r="BQ528" s="1"/>
    </row>
    <row r="529" spans="1:69" x14ac:dyDescent="0.15">
      <c r="A529" s="138">
        <f t="shared" si="234"/>
        <v>44180</v>
      </c>
      <c r="B529" s="148">
        <f t="shared" si="223"/>
        <v>1102.4002330000001</v>
      </c>
      <c r="C529" s="139">
        <f t="shared" si="235"/>
        <v>1000</v>
      </c>
      <c r="D529" s="140">
        <f t="shared" si="236"/>
        <v>5438.12</v>
      </c>
      <c r="E529" s="124">
        <f>IF(K529=1,VLOOKUP(A528,[1]Plan1!$BO$80:$BQ$314,3),E528)</f>
        <v>5486.52</v>
      </c>
      <c r="F529" s="141">
        <f t="shared" si="237"/>
        <v>44152</v>
      </c>
      <c r="G529" s="142">
        <f t="shared" si="224"/>
        <v>8.9001346053416697E-3</v>
      </c>
      <c r="H529" s="141">
        <f t="shared" si="238"/>
        <v>44211</v>
      </c>
      <c r="I529" s="141">
        <f t="shared" si="225"/>
        <v>44180</v>
      </c>
      <c r="J529" s="125">
        <f t="shared" si="239"/>
        <v>21</v>
      </c>
      <c r="K529" s="125">
        <f t="shared" si="221"/>
        <v>21</v>
      </c>
      <c r="L529" s="139">
        <f t="shared" si="226"/>
        <v>1.00890013</v>
      </c>
      <c r="M529" s="143">
        <f t="shared" si="222"/>
        <v>1.00860017</v>
      </c>
      <c r="N529" s="143">
        <f t="shared" si="218"/>
        <v>1.0414675379651062</v>
      </c>
      <c r="O529" s="139">
        <f t="shared" si="220"/>
        <v>1.0507367299999999</v>
      </c>
      <c r="P529" s="139">
        <f t="shared" si="227"/>
        <v>1050.7367300000001</v>
      </c>
      <c r="Q529" s="144">
        <f t="shared" si="228"/>
        <v>0</v>
      </c>
      <c r="R529" s="145">
        <f t="shared" si="229"/>
        <v>0</v>
      </c>
      <c r="S529" s="139">
        <f t="shared" si="230"/>
        <v>0</v>
      </c>
      <c r="T529" s="146">
        <f t="shared" si="240"/>
        <v>3.5999999999999997E-2</v>
      </c>
      <c r="U529" s="144">
        <f t="shared" si="219"/>
        <v>342</v>
      </c>
      <c r="V529" s="144">
        <v>252</v>
      </c>
      <c r="W529" s="143">
        <f t="shared" si="231"/>
        <v>1.0491688370000001</v>
      </c>
      <c r="X529" s="139">
        <f t="shared" si="232"/>
        <v>51.663502999999999</v>
      </c>
      <c r="Y529" s="124">
        <f t="shared" si="233"/>
        <v>0</v>
      </c>
      <c r="Z529" s="147" t="s">
        <v>64</v>
      </c>
      <c r="AA529" s="141">
        <f t="shared" si="241"/>
        <v>44392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3"/>
      <c r="BB529" s="1"/>
      <c r="BC529" s="1"/>
      <c r="BD529" s="1"/>
      <c r="BE529" s="1"/>
      <c r="BF529" s="1"/>
      <c r="BG529" s="1"/>
      <c r="BH529" s="1"/>
      <c r="BI529" s="1"/>
      <c r="BJ529" s="1"/>
      <c r="BK529" s="4"/>
      <c r="BL529" s="1"/>
      <c r="BM529" s="1"/>
      <c r="BN529" s="1"/>
      <c r="BO529" s="1"/>
      <c r="BP529" s="1"/>
      <c r="BQ529" s="1"/>
    </row>
    <row r="530" spans="1:69" x14ac:dyDescent="0.15">
      <c r="A530" s="138">
        <f t="shared" si="234"/>
        <v>44181</v>
      </c>
      <c r="B530" s="148">
        <f t="shared" si="223"/>
        <v>1103.25924132</v>
      </c>
      <c r="C530" s="139">
        <f t="shared" si="235"/>
        <v>1000</v>
      </c>
      <c r="D530" s="140">
        <f t="shared" si="236"/>
        <v>5486.52</v>
      </c>
      <c r="E530" s="124">
        <f>IF(K530=1,VLOOKUP(A529,[1]Plan1!$BO$80:$BQ$314,3),E529)</f>
        <v>5560.59</v>
      </c>
      <c r="F530" s="141">
        <f t="shared" si="237"/>
        <v>44181</v>
      </c>
      <c r="G530" s="142">
        <f t="shared" si="224"/>
        <v>1.3500360884495022E-2</v>
      </c>
      <c r="H530" s="141">
        <f t="shared" si="238"/>
        <v>44211</v>
      </c>
      <c r="I530" s="141">
        <f t="shared" si="225"/>
        <v>44211</v>
      </c>
      <c r="J530" s="125">
        <f t="shared" si="239"/>
        <v>21</v>
      </c>
      <c r="K530" s="125">
        <f t="shared" si="221"/>
        <v>1</v>
      </c>
      <c r="L530" s="139">
        <f t="shared" si="226"/>
        <v>1.0006387699999999</v>
      </c>
      <c r="M530" s="143">
        <f t="shared" si="222"/>
        <v>1.00890013</v>
      </c>
      <c r="N530" s="143">
        <f t="shared" si="218"/>
        <v>1.0507367344437755</v>
      </c>
      <c r="O530" s="139">
        <f t="shared" si="220"/>
        <v>1.05140791</v>
      </c>
      <c r="P530" s="139">
        <f t="shared" si="227"/>
        <v>1051.4079099999999</v>
      </c>
      <c r="Q530" s="144">
        <f t="shared" si="228"/>
        <v>0</v>
      </c>
      <c r="R530" s="145">
        <f t="shared" si="229"/>
        <v>0</v>
      </c>
      <c r="S530" s="139">
        <f t="shared" si="230"/>
        <v>0</v>
      </c>
      <c r="T530" s="146">
        <f t="shared" si="240"/>
        <v>3.5999999999999997E-2</v>
      </c>
      <c r="U530" s="144">
        <f t="shared" si="219"/>
        <v>343</v>
      </c>
      <c r="V530" s="144">
        <v>252</v>
      </c>
      <c r="W530" s="143">
        <f t="shared" si="231"/>
        <v>1.0493160939999999</v>
      </c>
      <c r="X530" s="139">
        <f t="shared" si="232"/>
        <v>51.85133132</v>
      </c>
      <c r="Y530" s="124">
        <f t="shared" si="233"/>
        <v>0</v>
      </c>
      <c r="Z530" s="147" t="s">
        <v>64</v>
      </c>
      <c r="AA530" s="141">
        <f t="shared" si="241"/>
        <v>44392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3"/>
      <c r="BB530" s="1"/>
      <c r="BC530" s="1"/>
      <c r="BD530" s="1"/>
      <c r="BE530" s="1"/>
      <c r="BF530" s="1"/>
      <c r="BG530" s="1"/>
      <c r="BH530" s="1"/>
      <c r="BI530" s="1"/>
      <c r="BJ530" s="1"/>
      <c r="BK530" s="4"/>
      <c r="BL530" s="1"/>
      <c r="BM530" s="1"/>
      <c r="BN530" s="1"/>
      <c r="BO530" s="1"/>
      <c r="BP530" s="1"/>
      <c r="BQ530" s="1"/>
    </row>
    <row r="531" spans="1:69" x14ac:dyDescent="0.15">
      <c r="A531" s="138">
        <f t="shared" si="234"/>
        <v>44182</v>
      </c>
      <c r="B531" s="148">
        <f t="shared" si="223"/>
        <v>1104.1189301100001</v>
      </c>
      <c r="C531" s="139">
        <f t="shared" si="235"/>
        <v>1000</v>
      </c>
      <c r="D531" s="140">
        <f t="shared" si="236"/>
        <v>5486.52</v>
      </c>
      <c r="E531" s="124">
        <f>IF(K531=1,VLOOKUP(A530,[1]Plan1!$BO$80:$BQ$314,3),E530)</f>
        <v>5560.59</v>
      </c>
      <c r="F531" s="141">
        <f t="shared" si="237"/>
        <v>44181</v>
      </c>
      <c r="G531" s="142">
        <f t="shared" si="224"/>
        <v>1.3500360884495022E-2</v>
      </c>
      <c r="H531" s="141">
        <f t="shared" si="238"/>
        <v>44211</v>
      </c>
      <c r="I531" s="141">
        <f t="shared" si="225"/>
        <v>44211</v>
      </c>
      <c r="J531" s="125">
        <f t="shared" si="239"/>
        <v>21</v>
      </c>
      <c r="K531" s="125">
        <f t="shared" si="221"/>
        <v>2</v>
      </c>
      <c r="L531" s="139">
        <f t="shared" si="226"/>
        <v>1.0012779599999999</v>
      </c>
      <c r="M531" s="143">
        <f t="shared" si="222"/>
        <v>1.00890013</v>
      </c>
      <c r="N531" s="143">
        <f t="shared" si="218"/>
        <v>1.0507367344437755</v>
      </c>
      <c r="O531" s="139">
        <f t="shared" si="220"/>
        <v>1.0520795300000001</v>
      </c>
      <c r="P531" s="139">
        <f t="shared" si="227"/>
        <v>1052.07953</v>
      </c>
      <c r="Q531" s="144">
        <f t="shared" si="228"/>
        <v>0</v>
      </c>
      <c r="R531" s="145">
        <f t="shared" si="229"/>
        <v>0</v>
      </c>
      <c r="S531" s="139">
        <f t="shared" si="230"/>
        <v>0</v>
      </c>
      <c r="T531" s="146">
        <f t="shared" si="240"/>
        <v>3.5999999999999997E-2</v>
      </c>
      <c r="U531" s="144">
        <f t="shared" si="219"/>
        <v>344</v>
      </c>
      <c r="V531" s="144">
        <v>252</v>
      </c>
      <c r="W531" s="143">
        <f t="shared" si="231"/>
        <v>1.0494633710000001</v>
      </c>
      <c r="X531" s="139">
        <f t="shared" si="232"/>
        <v>52.039400110000003</v>
      </c>
      <c r="Y531" s="124">
        <f t="shared" si="233"/>
        <v>0</v>
      </c>
      <c r="Z531" s="147" t="s">
        <v>64</v>
      </c>
      <c r="AA531" s="141">
        <f t="shared" si="241"/>
        <v>44392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3"/>
      <c r="BB531" s="1"/>
      <c r="BC531" s="1"/>
      <c r="BD531" s="1"/>
      <c r="BE531" s="1"/>
      <c r="BF531" s="1"/>
      <c r="BG531" s="1"/>
      <c r="BH531" s="1"/>
      <c r="BI531" s="1"/>
      <c r="BJ531" s="1"/>
      <c r="BK531" s="4"/>
      <c r="BL531" s="1"/>
      <c r="BM531" s="1"/>
      <c r="BN531" s="1"/>
      <c r="BO531" s="1"/>
      <c r="BP531" s="1"/>
      <c r="BQ531" s="1"/>
    </row>
    <row r="532" spans="1:69" x14ac:dyDescent="0.15">
      <c r="A532" s="138">
        <f t="shared" si="234"/>
        <v>44183</v>
      </c>
      <c r="B532" s="148">
        <f t="shared" si="223"/>
        <v>1104.9792796699999</v>
      </c>
      <c r="C532" s="139">
        <f t="shared" si="235"/>
        <v>1000</v>
      </c>
      <c r="D532" s="140">
        <f t="shared" si="236"/>
        <v>5486.52</v>
      </c>
      <c r="E532" s="124">
        <f>IF(K532=1,VLOOKUP(A531,[1]Plan1!$BO$80:$BQ$314,3),E531)</f>
        <v>5560.59</v>
      </c>
      <c r="F532" s="141">
        <f t="shared" si="237"/>
        <v>44181</v>
      </c>
      <c r="G532" s="142">
        <f t="shared" si="224"/>
        <v>1.3500360884495022E-2</v>
      </c>
      <c r="H532" s="141">
        <f t="shared" si="238"/>
        <v>44211</v>
      </c>
      <c r="I532" s="141">
        <f t="shared" si="225"/>
        <v>44211</v>
      </c>
      <c r="J532" s="125">
        <f t="shared" si="239"/>
        <v>21</v>
      </c>
      <c r="K532" s="125">
        <f t="shared" si="221"/>
        <v>3</v>
      </c>
      <c r="L532" s="139">
        <f t="shared" si="226"/>
        <v>1.0019175499999999</v>
      </c>
      <c r="M532" s="143">
        <f t="shared" si="222"/>
        <v>1.00890013</v>
      </c>
      <c r="N532" s="143">
        <f t="shared" si="218"/>
        <v>1.0507367344437755</v>
      </c>
      <c r="O532" s="139">
        <f t="shared" si="220"/>
        <v>1.0527515700000001</v>
      </c>
      <c r="P532" s="139">
        <f t="shared" si="227"/>
        <v>1052.7515699999999</v>
      </c>
      <c r="Q532" s="144">
        <f t="shared" si="228"/>
        <v>0</v>
      </c>
      <c r="R532" s="145">
        <f t="shared" si="229"/>
        <v>0</v>
      </c>
      <c r="S532" s="139">
        <f t="shared" si="230"/>
        <v>0</v>
      </c>
      <c r="T532" s="146">
        <f t="shared" si="240"/>
        <v>3.5999999999999997E-2</v>
      </c>
      <c r="U532" s="144">
        <f t="shared" si="219"/>
        <v>345</v>
      </c>
      <c r="V532" s="144">
        <v>252</v>
      </c>
      <c r="W532" s="143">
        <f t="shared" si="231"/>
        <v>1.049610669</v>
      </c>
      <c r="X532" s="139">
        <f t="shared" si="232"/>
        <v>52.227709670000003</v>
      </c>
      <c r="Y532" s="124">
        <f t="shared" si="233"/>
        <v>0</v>
      </c>
      <c r="Z532" s="147" t="s">
        <v>64</v>
      </c>
      <c r="AA532" s="141">
        <f t="shared" si="241"/>
        <v>44392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3"/>
      <c r="BB532" s="1"/>
      <c r="BC532" s="1"/>
      <c r="BD532" s="1"/>
      <c r="BE532" s="1"/>
      <c r="BF532" s="1"/>
      <c r="BG532" s="1"/>
      <c r="BH532" s="1"/>
      <c r="BI532" s="1"/>
      <c r="BJ532" s="1"/>
      <c r="BK532" s="4"/>
      <c r="BL532" s="1"/>
      <c r="BM532" s="1"/>
      <c r="BN532" s="1"/>
      <c r="BO532" s="1"/>
      <c r="BP532" s="1"/>
      <c r="BQ532" s="1"/>
    </row>
    <row r="533" spans="1:69" x14ac:dyDescent="0.15">
      <c r="A533" s="138">
        <f t="shared" si="234"/>
        <v>44184</v>
      </c>
      <c r="B533" s="148">
        <f t="shared" si="223"/>
        <v>1105.8403007400002</v>
      </c>
      <c r="C533" s="139">
        <f t="shared" si="235"/>
        <v>1000</v>
      </c>
      <c r="D533" s="140">
        <f t="shared" si="236"/>
        <v>5486.52</v>
      </c>
      <c r="E533" s="124">
        <f>IF(K533=1,VLOOKUP(A532,[1]Plan1!$BO$80:$BQ$314,3),E532)</f>
        <v>5560.59</v>
      </c>
      <c r="F533" s="141">
        <f t="shared" si="237"/>
        <v>44181</v>
      </c>
      <c r="G533" s="142">
        <f t="shared" si="224"/>
        <v>1.3500360884495022E-2</v>
      </c>
      <c r="H533" s="141">
        <f t="shared" si="238"/>
        <v>44211</v>
      </c>
      <c r="I533" s="141">
        <f t="shared" si="225"/>
        <v>44211</v>
      </c>
      <c r="J533" s="125">
        <f t="shared" si="239"/>
        <v>21</v>
      </c>
      <c r="K533" s="125">
        <f t="shared" si="221"/>
        <v>4</v>
      </c>
      <c r="L533" s="139">
        <f t="shared" si="226"/>
        <v>1.0025575499999999</v>
      </c>
      <c r="M533" s="143">
        <f t="shared" si="222"/>
        <v>1.00890013</v>
      </c>
      <c r="N533" s="143">
        <f t="shared" si="218"/>
        <v>1.0507367344437755</v>
      </c>
      <c r="O533" s="139">
        <f t="shared" si="220"/>
        <v>1.0534240399999999</v>
      </c>
      <c r="P533" s="139">
        <f t="shared" si="227"/>
        <v>1053.4240400000001</v>
      </c>
      <c r="Q533" s="144">
        <f t="shared" si="228"/>
        <v>0</v>
      </c>
      <c r="R533" s="145">
        <f t="shared" si="229"/>
        <v>0</v>
      </c>
      <c r="S533" s="139">
        <f t="shared" si="230"/>
        <v>0</v>
      </c>
      <c r="T533" s="146">
        <f t="shared" si="240"/>
        <v>3.5999999999999997E-2</v>
      </c>
      <c r="U533" s="144">
        <f t="shared" si="219"/>
        <v>346</v>
      </c>
      <c r="V533" s="144">
        <v>252</v>
      </c>
      <c r="W533" s="143">
        <f t="shared" si="231"/>
        <v>1.0497579880000001</v>
      </c>
      <c r="X533" s="139">
        <f t="shared" si="232"/>
        <v>52.416260739999998</v>
      </c>
      <c r="Y533" s="124">
        <f t="shared" si="233"/>
        <v>0</v>
      </c>
      <c r="Z533" s="147" t="s">
        <v>64</v>
      </c>
      <c r="AA533" s="141">
        <f t="shared" si="241"/>
        <v>44392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3"/>
      <c r="BB533" s="1"/>
      <c r="BC533" s="1"/>
      <c r="BD533" s="1"/>
      <c r="BE533" s="1"/>
      <c r="BF533" s="1"/>
      <c r="BG533" s="1"/>
      <c r="BH533" s="1"/>
      <c r="BI533" s="1"/>
      <c r="BJ533" s="1"/>
      <c r="BK533" s="4"/>
      <c r="BL533" s="1"/>
      <c r="BM533" s="1"/>
      <c r="BN533" s="1"/>
      <c r="BO533" s="1"/>
      <c r="BP533" s="1"/>
      <c r="BQ533" s="1"/>
    </row>
    <row r="534" spans="1:69" x14ac:dyDescent="0.15">
      <c r="A534" s="138">
        <f t="shared" si="234"/>
        <v>44185</v>
      </c>
      <c r="B534" s="148">
        <f t="shared" si="223"/>
        <v>1105.8403007400002</v>
      </c>
      <c r="C534" s="139">
        <f t="shared" si="235"/>
        <v>1000</v>
      </c>
      <c r="D534" s="140">
        <f t="shared" si="236"/>
        <v>5486.52</v>
      </c>
      <c r="E534" s="124">
        <f>IF(K534=1,VLOOKUP(A533,[1]Plan1!$BO$80:$BQ$314,3),E533)</f>
        <v>5560.59</v>
      </c>
      <c r="F534" s="141">
        <f t="shared" si="237"/>
        <v>44181</v>
      </c>
      <c r="G534" s="142">
        <f t="shared" si="224"/>
        <v>1.3500360884495022E-2</v>
      </c>
      <c r="H534" s="141">
        <f t="shared" si="238"/>
        <v>44211</v>
      </c>
      <c r="I534" s="141">
        <f t="shared" si="225"/>
        <v>44211</v>
      </c>
      <c r="J534" s="125">
        <f t="shared" si="239"/>
        <v>21</v>
      </c>
      <c r="K534" s="125">
        <f t="shared" si="221"/>
        <v>4</v>
      </c>
      <c r="L534" s="139">
        <f t="shared" si="226"/>
        <v>1.0025575499999999</v>
      </c>
      <c r="M534" s="143">
        <f t="shared" si="222"/>
        <v>1.00890013</v>
      </c>
      <c r="N534" s="143">
        <f t="shared" si="218"/>
        <v>1.0507367344437755</v>
      </c>
      <c r="O534" s="139">
        <f t="shared" si="220"/>
        <v>1.0534240399999999</v>
      </c>
      <c r="P534" s="139">
        <f t="shared" si="227"/>
        <v>1053.4240400000001</v>
      </c>
      <c r="Q534" s="144">
        <f t="shared" si="228"/>
        <v>0</v>
      </c>
      <c r="R534" s="145">
        <f t="shared" si="229"/>
        <v>0</v>
      </c>
      <c r="S534" s="139">
        <f t="shared" si="230"/>
        <v>0</v>
      </c>
      <c r="T534" s="146">
        <f t="shared" si="240"/>
        <v>3.5999999999999997E-2</v>
      </c>
      <c r="U534" s="144">
        <f t="shared" si="219"/>
        <v>346</v>
      </c>
      <c r="V534" s="144">
        <v>252</v>
      </c>
      <c r="W534" s="143">
        <f t="shared" si="231"/>
        <v>1.0497579880000001</v>
      </c>
      <c r="X534" s="139">
        <f t="shared" si="232"/>
        <v>52.416260739999998</v>
      </c>
      <c r="Y534" s="124">
        <f t="shared" si="233"/>
        <v>0</v>
      </c>
      <c r="Z534" s="147" t="s">
        <v>64</v>
      </c>
      <c r="AA534" s="141">
        <f t="shared" si="241"/>
        <v>44392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3"/>
      <c r="BB534" s="1"/>
      <c r="BC534" s="1"/>
      <c r="BD534" s="1"/>
      <c r="BE534" s="1"/>
      <c r="BF534" s="1"/>
      <c r="BG534" s="1"/>
      <c r="BH534" s="1"/>
      <c r="BI534" s="1"/>
      <c r="BJ534" s="1"/>
      <c r="BK534" s="4"/>
      <c r="BL534" s="1"/>
      <c r="BM534" s="1"/>
      <c r="BN534" s="1"/>
      <c r="BO534" s="1"/>
      <c r="BP534" s="1"/>
      <c r="BQ534" s="1"/>
    </row>
    <row r="535" spans="1:69" x14ac:dyDescent="0.15">
      <c r="A535" s="138">
        <f t="shared" si="234"/>
        <v>44186</v>
      </c>
      <c r="B535" s="148">
        <f t="shared" si="223"/>
        <v>1105.8403007400002</v>
      </c>
      <c r="C535" s="139">
        <f t="shared" si="235"/>
        <v>1000</v>
      </c>
      <c r="D535" s="140">
        <f t="shared" si="236"/>
        <v>5486.52</v>
      </c>
      <c r="E535" s="124">
        <f>IF(K535=1,VLOOKUP(A534,[1]Plan1!$BO$80:$BQ$314,3),E534)</f>
        <v>5560.59</v>
      </c>
      <c r="F535" s="141">
        <f t="shared" si="237"/>
        <v>44181</v>
      </c>
      <c r="G535" s="142">
        <f t="shared" si="224"/>
        <v>1.3500360884495022E-2</v>
      </c>
      <c r="H535" s="141">
        <f t="shared" si="238"/>
        <v>44211</v>
      </c>
      <c r="I535" s="141">
        <f t="shared" si="225"/>
        <v>44211</v>
      </c>
      <c r="J535" s="125">
        <f t="shared" si="239"/>
        <v>21</v>
      </c>
      <c r="K535" s="125">
        <f t="shared" si="221"/>
        <v>4</v>
      </c>
      <c r="L535" s="139">
        <f t="shared" si="226"/>
        <v>1.0025575499999999</v>
      </c>
      <c r="M535" s="143">
        <f t="shared" si="222"/>
        <v>1.00890013</v>
      </c>
      <c r="N535" s="143">
        <f t="shared" si="218"/>
        <v>1.0507367344437755</v>
      </c>
      <c r="O535" s="139">
        <f t="shared" si="220"/>
        <v>1.0534240399999999</v>
      </c>
      <c r="P535" s="139">
        <f t="shared" si="227"/>
        <v>1053.4240400000001</v>
      </c>
      <c r="Q535" s="144">
        <f t="shared" si="228"/>
        <v>0</v>
      </c>
      <c r="R535" s="145">
        <f t="shared" si="229"/>
        <v>0</v>
      </c>
      <c r="S535" s="139">
        <f t="shared" si="230"/>
        <v>0</v>
      </c>
      <c r="T535" s="146">
        <f t="shared" si="240"/>
        <v>3.5999999999999997E-2</v>
      </c>
      <c r="U535" s="144">
        <f t="shared" si="219"/>
        <v>346</v>
      </c>
      <c r="V535" s="144">
        <v>252</v>
      </c>
      <c r="W535" s="143">
        <f t="shared" si="231"/>
        <v>1.0497579880000001</v>
      </c>
      <c r="X535" s="139">
        <f t="shared" si="232"/>
        <v>52.416260739999998</v>
      </c>
      <c r="Y535" s="124">
        <f t="shared" si="233"/>
        <v>0</v>
      </c>
      <c r="Z535" s="147" t="s">
        <v>64</v>
      </c>
      <c r="AA535" s="141">
        <f t="shared" si="241"/>
        <v>44392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3"/>
      <c r="BB535" s="1"/>
      <c r="BC535" s="1"/>
      <c r="BD535" s="1"/>
      <c r="BE535" s="1"/>
      <c r="BF535" s="1"/>
      <c r="BG535" s="1"/>
      <c r="BH535" s="1"/>
      <c r="BI535" s="1"/>
      <c r="BJ535" s="1"/>
      <c r="BK535" s="4"/>
      <c r="BL535" s="1"/>
      <c r="BM535" s="1"/>
      <c r="BN535" s="1"/>
      <c r="BO535" s="1"/>
      <c r="BP535" s="1"/>
      <c r="BQ535" s="1"/>
    </row>
    <row r="536" spans="1:69" x14ac:dyDescent="0.15">
      <c r="A536" s="138">
        <f t="shared" si="234"/>
        <v>44187</v>
      </c>
      <c r="B536" s="148">
        <f t="shared" si="223"/>
        <v>1106.7020029700002</v>
      </c>
      <c r="C536" s="139">
        <f t="shared" si="235"/>
        <v>1000</v>
      </c>
      <c r="D536" s="140">
        <f t="shared" si="236"/>
        <v>5486.52</v>
      </c>
      <c r="E536" s="124">
        <f>IF(K536=1,VLOOKUP(A535,[1]Plan1!$BO$80:$BQ$314,3),E535)</f>
        <v>5560.59</v>
      </c>
      <c r="F536" s="141">
        <f t="shared" si="237"/>
        <v>44181</v>
      </c>
      <c r="G536" s="142">
        <f t="shared" si="224"/>
        <v>1.3500360884495022E-2</v>
      </c>
      <c r="H536" s="141">
        <f t="shared" si="238"/>
        <v>44211</v>
      </c>
      <c r="I536" s="141">
        <f t="shared" si="225"/>
        <v>44211</v>
      </c>
      <c r="J536" s="125">
        <f t="shared" si="239"/>
        <v>21</v>
      </c>
      <c r="K536" s="125">
        <f t="shared" si="221"/>
        <v>5</v>
      </c>
      <c r="L536" s="139">
        <f t="shared" si="226"/>
        <v>1.00319797</v>
      </c>
      <c r="M536" s="143">
        <f t="shared" si="222"/>
        <v>1.00890013</v>
      </c>
      <c r="N536" s="143">
        <f t="shared" si="218"/>
        <v>1.0507367344437755</v>
      </c>
      <c r="O536" s="139">
        <f t="shared" si="220"/>
        <v>1.0540969499999999</v>
      </c>
      <c r="P536" s="139">
        <f t="shared" si="227"/>
        <v>1054.0969500000001</v>
      </c>
      <c r="Q536" s="144">
        <f t="shared" si="228"/>
        <v>0</v>
      </c>
      <c r="R536" s="145">
        <f t="shared" si="229"/>
        <v>0</v>
      </c>
      <c r="S536" s="139">
        <f t="shared" si="230"/>
        <v>0</v>
      </c>
      <c r="T536" s="146">
        <f t="shared" si="240"/>
        <v>3.5999999999999997E-2</v>
      </c>
      <c r="U536" s="144">
        <f t="shared" si="219"/>
        <v>347</v>
      </c>
      <c r="V536" s="144">
        <v>252</v>
      </c>
      <c r="W536" s="143">
        <f t="shared" si="231"/>
        <v>1.0499053270000001</v>
      </c>
      <c r="X536" s="139">
        <f t="shared" si="232"/>
        <v>52.605052970000003</v>
      </c>
      <c r="Y536" s="124">
        <f t="shared" si="233"/>
        <v>0</v>
      </c>
      <c r="Z536" s="147" t="s">
        <v>64</v>
      </c>
      <c r="AA536" s="141">
        <f t="shared" si="241"/>
        <v>44392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3"/>
      <c r="BB536" s="1"/>
      <c r="BC536" s="1"/>
      <c r="BD536" s="1"/>
      <c r="BE536" s="1"/>
      <c r="BF536" s="1"/>
      <c r="BG536" s="1"/>
      <c r="BH536" s="1"/>
      <c r="BI536" s="1"/>
      <c r="BJ536" s="1"/>
      <c r="BK536" s="4"/>
      <c r="BL536" s="1"/>
      <c r="BM536" s="1"/>
      <c r="BN536" s="1"/>
      <c r="BO536" s="1"/>
      <c r="BP536" s="1"/>
      <c r="BQ536" s="1"/>
    </row>
    <row r="537" spans="1:69" x14ac:dyDescent="0.15">
      <c r="A537" s="138">
        <f t="shared" si="234"/>
        <v>44188</v>
      </c>
      <c r="B537" s="148">
        <f t="shared" si="223"/>
        <v>1107.5643771799998</v>
      </c>
      <c r="C537" s="139">
        <f t="shared" si="235"/>
        <v>1000</v>
      </c>
      <c r="D537" s="140">
        <f t="shared" si="236"/>
        <v>5486.52</v>
      </c>
      <c r="E537" s="124">
        <f>IF(K537=1,VLOOKUP(A536,[1]Plan1!$BO$80:$BQ$314,3),E536)</f>
        <v>5560.59</v>
      </c>
      <c r="F537" s="141">
        <f t="shared" si="237"/>
        <v>44181</v>
      </c>
      <c r="G537" s="142">
        <f t="shared" si="224"/>
        <v>1.3500360884495022E-2</v>
      </c>
      <c r="H537" s="141">
        <f t="shared" si="238"/>
        <v>44211</v>
      </c>
      <c r="I537" s="141">
        <f t="shared" si="225"/>
        <v>44211</v>
      </c>
      <c r="J537" s="125">
        <f t="shared" si="239"/>
        <v>21</v>
      </c>
      <c r="K537" s="125">
        <f t="shared" si="221"/>
        <v>6</v>
      </c>
      <c r="L537" s="139">
        <f t="shared" si="226"/>
        <v>1.0038387900000001</v>
      </c>
      <c r="M537" s="143">
        <f t="shared" si="222"/>
        <v>1.00890013</v>
      </c>
      <c r="N537" s="143">
        <f t="shared" si="218"/>
        <v>1.0507367344437755</v>
      </c>
      <c r="O537" s="139">
        <f t="shared" si="220"/>
        <v>1.05477029</v>
      </c>
      <c r="P537" s="139">
        <f t="shared" si="227"/>
        <v>1054.7702899999999</v>
      </c>
      <c r="Q537" s="144">
        <f t="shared" si="228"/>
        <v>0</v>
      </c>
      <c r="R537" s="145">
        <f t="shared" si="229"/>
        <v>0</v>
      </c>
      <c r="S537" s="139">
        <f t="shared" si="230"/>
        <v>0</v>
      </c>
      <c r="T537" s="146">
        <f t="shared" si="240"/>
        <v>3.5999999999999997E-2</v>
      </c>
      <c r="U537" s="144">
        <f t="shared" si="219"/>
        <v>348</v>
      </c>
      <c r="V537" s="144">
        <v>252</v>
      </c>
      <c r="W537" s="143">
        <f t="shared" si="231"/>
        <v>1.050052687</v>
      </c>
      <c r="X537" s="139">
        <f t="shared" si="232"/>
        <v>52.794087179999998</v>
      </c>
      <c r="Y537" s="124">
        <f t="shared" si="233"/>
        <v>0</v>
      </c>
      <c r="Z537" s="147" t="s">
        <v>64</v>
      </c>
      <c r="AA537" s="141">
        <f t="shared" si="241"/>
        <v>44392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3"/>
      <c r="BB537" s="1"/>
      <c r="BC537" s="1"/>
      <c r="BD537" s="1"/>
      <c r="BE537" s="1"/>
      <c r="BF537" s="1"/>
      <c r="BG537" s="1"/>
      <c r="BH537" s="1"/>
      <c r="BI537" s="1"/>
      <c r="BJ537" s="1"/>
      <c r="BK537" s="4"/>
      <c r="BL537" s="1"/>
      <c r="BM537" s="1"/>
      <c r="BN537" s="1"/>
      <c r="BO537" s="1"/>
      <c r="BP537" s="1"/>
      <c r="BQ537" s="1"/>
    </row>
    <row r="538" spans="1:69" x14ac:dyDescent="0.15">
      <c r="A538" s="138">
        <f t="shared" si="234"/>
        <v>44189</v>
      </c>
      <c r="B538" s="148">
        <f t="shared" si="223"/>
        <v>1108.4274025700001</v>
      </c>
      <c r="C538" s="139">
        <f t="shared" si="235"/>
        <v>1000</v>
      </c>
      <c r="D538" s="140">
        <f t="shared" si="236"/>
        <v>5486.52</v>
      </c>
      <c r="E538" s="124">
        <f>IF(K538=1,VLOOKUP(A537,[1]Plan1!$BO$80:$BQ$314,3),E537)</f>
        <v>5560.59</v>
      </c>
      <c r="F538" s="141">
        <f t="shared" si="237"/>
        <v>44181</v>
      </c>
      <c r="G538" s="142">
        <f t="shared" si="224"/>
        <v>1.3500360884495022E-2</v>
      </c>
      <c r="H538" s="141">
        <f t="shared" si="238"/>
        <v>44211</v>
      </c>
      <c r="I538" s="141">
        <f t="shared" si="225"/>
        <v>44211</v>
      </c>
      <c r="J538" s="125">
        <f t="shared" si="239"/>
        <v>21</v>
      </c>
      <c r="K538" s="125">
        <f t="shared" si="221"/>
        <v>7</v>
      </c>
      <c r="L538" s="139">
        <f t="shared" si="226"/>
        <v>1.00448001</v>
      </c>
      <c r="M538" s="143">
        <f t="shared" si="222"/>
        <v>1.00890013</v>
      </c>
      <c r="N538" s="143">
        <f t="shared" si="218"/>
        <v>1.0507367344437755</v>
      </c>
      <c r="O538" s="139">
        <f t="shared" si="220"/>
        <v>1.05544404</v>
      </c>
      <c r="P538" s="139">
        <f t="shared" si="227"/>
        <v>1055.4440400000001</v>
      </c>
      <c r="Q538" s="144">
        <f t="shared" si="228"/>
        <v>0</v>
      </c>
      <c r="R538" s="145">
        <f t="shared" si="229"/>
        <v>0</v>
      </c>
      <c r="S538" s="139">
        <f t="shared" si="230"/>
        <v>0</v>
      </c>
      <c r="T538" s="146">
        <f t="shared" si="240"/>
        <v>3.5999999999999997E-2</v>
      </c>
      <c r="U538" s="144">
        <f t="shared" si="219"/>
        <v>349</v>
      </c>
      <c r="V538" s="144">
        <v>252</v>
      </c>
      <c r="W538" s="143">
        <f t="shared" si="231"/>
        <v>1.0502000680000001</v>
      </c>
      <c r="X538" s="139">
        <f t="shared" si="232"/>
        <v>52.983362569999997</v>
      </c>
      <c r="Y538" s="124">
        <f t="shared" si="233"/>
        <v>0</v>
      </c>
      <c r="Z538" s="147" t="s">
        <v>64</v>
      </c>
      <c r="AA538" s="141">
        <f t="shared" si="241"/>
        <v>44392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3"/>
      <c r="BB538" s="1"/>
      <c r="BC538" s="1"/>
      <c r="BD538" s="1"/>
      <c r="BE538" s="1"/>
      <c r="BF538" s="1"/>
      <c r="BG538" s="1"/>
      <c r="BH538" s="1"/>
      <c r="BI538" s="1"/>
      <c r="BJ538" s="1"/>
      <c r="BK538" s="4"/>
      <c r="BL538" s="1"/>
      <c r="BM538" s="1"/>
      <c r="BN538" s="1"/>
      <c r="BO538" s="1"/>
      <c r="BP538" s="1"/>
      <c r="BQ538" s="1"/>
    </row>
    <row r="539" spans="1:69" x14ac:dyDescent="0.15">
      <c r="A539" s="138">
        <f t="shared" si="234"/>
        <v>44190</v>
      </c>
      <c r="B539" s="148">
        <f t="shared" si="223"/>
        <v>1109.2911214000001</v>
      </c>
      <c r="C539" s="139">
        <f t="shared" si="235"/>
        <v>1000</v>
      </c>
      <c r="D539" s="140">
        <f t="shared" si="236"/>
        <v>5486.52</v>
      </c>
      <c r="E539" s="124">
        <f>IF(K539=1,VLOOKUP(A538,[1]Plan1!$BO$80:$BQ$314,3),E538)</f>
        <v>5560.59</v>
      </c>
      <c r="F539" s="141">
        <f t="shared" si="237"/>
        <v>44181</v>
      </c>
      <c r="G539" s="142">
        <f t="shared" si="224"/>
        <v>1.3500360884495022E-2</v>
      </c>
      <c r="H539" s="141">
        <f t="shared" si="238"/>
        <v>44211</v>
      </c>
      <c r="I539" s="141">
        <f t="shared" si="225"/>
        <v>44211</v>
      </c>
      <c r="J539" s="125">
        <f t="shared" si="239"/>
        <v>21</v>
      </c>
      <c r="K539" s="125">
        <f t="shared" si="221"/>
        <v>8</v>
      </c>
      <c r="L539" s="139">
        <f t="shared" si="226"/>
        <v>1.00512165</v>
      </c>
      <c r="M539" s="143">
        <f t="shared" si="222"/>
        <v>1.00890013</v>
      </c>
      <c r="N539" s="143">
        <f t="shared" si="218"/>
        <v>1.0507367344437755</v>
      </c>
      <c r="O539" s="139">
        <f t="shared" si="220"/>
        <v>1.05611824</v>
      </c>
      <c r="P539" s="139">
        <f t="shared" si="227"/>
        <v>1056.11824</v>
      </c>
      <c r="Q539" s="144">
        <f t="shared" si="228"/>
        <v>0</v>
      </c>
      <c r="R539" s="145">
        <f t="shared" si="229"/>
        <v>0</v>
      </c>
      <c r="S539" s="139">
        <f t="shared" si="230"/>
        <v>0</v>
      </c>
      <c r="T539" s="146">
        <f t="shared" si="240"/>
        <v>3.5999999999999997E-2</v>
      </c>
      <c r="U539" s="144">
        <f t="shared" si="219"/>
        <v>350</v>
      </c>
      <c r="V539" s="144">
        <v>252</v>
      </c>
      <c r="W539" s="143">
        <f t="shared" si="231"/>
        <v>1.0503474699999999</v>
      </c>
      <c r="X539" s="139">
        <f t="shared" si="232"/>
        <v>53.172881400000001</v>
      </c>
      <c r="Y539" s="124">
        <f t="shared" si="233"/>
        <v>0</v>
      </c>
      <c r="Z539" s="147" t="s">
        <v>64</v>
      </c>
      <c r="AA539" s="141">
        <f t="shared" si="241"/>
        <v>44392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3"/>
      <c r="BB539" s="1"/>
      <c r="BC539" s="1"/>
      <c r="BD539" s="1"/>
      <c r="BE539" s="1"/>
      <c r="BF539" s="1"/>
      <c r="BG539" s="1"/>
      <c r="BH539" s="1"/>
      <c r="BI539" s="1"/>
      <c r="BJ539" s="1"/>
      <c r="BK539" s="4"/>
      <c r="BL539" s="1"/>
      <c r="BM539" s="1"/>
      <c r="BN539" s="1"/>
      <c r="BO539" s="1"/>
      <c r="BP539" s="1"/>
      <c r="BQ539" s="1"/>
    </row>
    <row r="540" spans="1:69" x14ac:dyDescent="0.15">
      <c r="A540" s="138">
        <f t="shared" si="234"/>
        <v>44191</v>
      </c>
      <c r="B540" s="148">
        <f t="shared" si="223"/>
        <v>1109.2911214000001</v>
      </c>
      <c r="C540" s="139">
        <f t="shared" si="235"/>
        <v>1000</v>
      </c>
      <c r="D540" s="140">
        <f t="shared" si="236"/>
        <v>5486.52</v>
      </c>
      <c r="E540" s="124">
        <f>IF(K540=1,VLOOKUP(A539,[1]Plan1!$BO$80:$BQ$314,3),E539)</f>
        <v>5560.59</v>
      </c>
      <c r="F540" s="141">
        <f t="shared" si="237"/>
        <v>44181</v>
      </c>
      <c r="G540" s="142">
        <f t="shared" si="224"/>
        <v>1.3500360884495022E-2</v>
      </c>
      <c r="H540" s="141">
        <f t="shared" si="238"/>
        <v>44211</v>
      </c>
      <c r="I540" s="141">
        <f t="shared" si="225"/>
        <v>44211</v>
      </c>
      <c r="J540" s="125">
        <f t="shared" si="239"/>
        <v>21</v>
      </c>
      <c r="K540" s="125">
        <f t="shared" si="221"/>
        <v>8</v>
      </c>
      <c r="L540" s="139">
        <f t="shared" si="226"/>
        <v>1.00512165</v>
      </c>
      <c r="M540" s="143">
        <f t="shared" si="222"/>
        <v>1.00890013</v>
      </c>
      <c r="N540" s="143">
        <f t="shared" si="218"/>
        <v>1.0507367344437755</v>
      </c>
      <c r="O540" s="139">
        <f t="shared" si="220"/>
        <v>1.05611824</v>
      </c>
      <c r="P540" s="139">
        <f t="shared" si="227"/>
        <v>1056.11824</v>
      </c>
      <c r="Q540" s="144">
        <f t="shared" si="228"/>
        <v>0</v>
      </c>
      <c r="R540" s="145">
        <f t="shared" si="229"/>
        <v>0</v>
      </c>
      <c r="S540" s="139">
        <f t="shared" si="230"/>
        <v>0</v>
      </c>
      <c r="T540" s="146">
        <f t="shared" si="240"/>
        <v>3.5999999999999997E-2</v>
      </c>
      <c r="U540" s="144">
        <f t="shared" si="219"/>
        <v>350</v>
      </c>
      <c r="V540" s="144">
        <v>252</v>
      </c>
      <c r="W540" s="143">
        <f t="shared" si="231"/>
        <v>1.0503474699999999</v>
      </c>
      <c r="X540" s="139">
        <f t="shared" si="232"/>
        <v>53.172881400000001</v>
      </c>
      <c r="Y540" s="124">
        <f t="shared" si="233"/>
        <v>0</v>
      </c>
      <c r="Z540" s="147" t="s">
        <v>64</v>
      </c>
      <c r="AA540" s="141">
        <f t="shared" si="241"/>
        <v>44392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3"/>
      <c r="BB540" s="1"/>
      <c r="BC540" s="1"/>
      <c r="BD540" s="1"/>
      <c r="BE540" s="1"/>
      <c r="BF540" s="1"/>
      <c r="BG540" s="1"/>
      <c r="BH540" s="1"/>
      <c r="BI540" s="1"/>
      <c r="BJ540" s="1"/>
      <c r="BK540" s="4"/>
      <c r="BL540" s="1"/>
      <c r="BM540" s="1"/>
      <c r="BN540" s="1"/>
      <c r="BO540" s="1"/>
      <c r="BP540" s="1"/>
      <c r="BQ540" s="1"/>
    </row>
    <row r="541" spans="1:69" x14ac:dyDescent="0.15">
      <c r="A541" s="138">
        <f t="shared" si="234"/>
        <v>44192</v>
      </c>
      <c r="B541" s="148">
        <f t="shared" si="223"/>
        <v>1109.2911214000001</v>
      </c>
      <c r="C541" s="139">
        <f t="shared" si="235"/>
        <v>1000</v>
      </c>
      <c r="D541" s="140">
        <f t="shared" si="236"/>
        <v>5486.52</v>
      </c>
      <c r="E541" s="124">
        <f>IF(K541=1,VLOOKUP(A540,[1]Plan1!$BO$80:$BQ$314,3),E540)</f>
        <v>5560.59</v>
      </c>
      <c r="F541" s="141">
        <f t="shared" si="237"/>
        <v>44181</v>
      </c>
      <c r="G541" s="142">
        <f t="shared" si="224"/>
        <v>1.3500360884495022E-2</v>
      </c>
      <c r="H541" s="141">
        <f t="shared" si="238"/>
        <v>44211</v>
      </c>
      <c r="I541" s="141">
        <f t="shared" si="225"/>
        <v>44211</v>
      </c>
      <c r="J541" s="125">
        <f t="shared" si="239"/>
        <v>21</v>
      </c>
      <c r="K541" s="125">
        <f t="shared" si="221"/>
        <v>8</v>
      </c>
      <c r="L541" s="139">
        <f t="shared" si="226"/>
        <v>1.00512165</v>
      </c>
      <c r="M541" s="143">
        <f t="shared" si="222"/>
        <v>1.00890013</v>
      </c>
      <c r="N541" s="143">
        <f t="shared" si="218"/>
        <v>1.0507367344437755</v>
      </c>
      <c r="O541" s="139">
        <f t="shared" si="220"/>
        <v>1.05611824</v>
      </c>
      <c r="P541" s="139">
        <f t="shared" si="227"/>
        <v>1056.11824</v>
      </c>
      <c r="Q541" s="144">
        <f t="shared" si="228"/>
        <v>0</v>
      </c>
      <c r="R541" s="145">
        <f t="shared" si="229"/>
        <v>0</v>
      </c>
      <c r="S541" s="139">
        <f t="shared" si="230"/>
        <v>0</v>
      </c>
      <c r="T541" s="146">
        <f t="shared" si="240"/>
        <v>3.5999999999999997E-2</v>
      </c>
      <c r="U541" s="144">
        <f t="shared" si="219"/>
        <v>350</v>
      </c>
      <c r="V541" s="144">
        <v>252</v>
      </c>
      <c r="W541" s="143">
        <f t="shared" si="231"/>
        <v>1.0503474699999999</v>
      </c>
      <c r="X541" s="139">
        <f t="shared" si="232"/>
        <v>53.172881400000001</v>
      </c>
      <c r="Y541" s="124">
        <f t="shared" si="233"/>
        <v>0</v>
      </c>
      <c r="Z541" s="147" t="s">
        <v>64</v>
      </c>
      <c r="AA541" s="141">
        <f t="shared" si="241"/>
        <v>44392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3"/>
      <c r="BB541" s="1"/>
      <c r="BC541" s="1"/>
      <c r="BD541" s="1"/>
      <c r="BE541" s="1"/>
      <c r="BF541" s="1"/>
      <c r="BG541" s="1"/>
      <c r="BH541" s="1"/>
      <c r="BI541" s="1"/>
      <c r="BJ541" s="1"/>
      <c r="BK541" s="4"/>
      <c r="BL541" s="1"/>
      <c r="BM541" s="1"/>
      <c r="BN541" s="1"/>
      <c r="BO541" s="1"/>
      <c r="BP541" s="1"/>
      <c r="BQ541" s="1"/>
    </row>
    <row r="542" spans="1:69" x14ac:dyDescent="0.15">
      <c r="A542" s="138">
        <f t="shared" si="234"/>
        <v>44193</v>
      </c>
      <c r="B542" s="148">
        <f t="shared" si="223"/>
        <v>1109.2911214000001</v>
      </c>
      <c r="C542" s="139">
        <f t="shared" si="235"/>
        <v>1000</v>
      </c>
      <c r="D542" s="140">
        <f t="shared" si="236"/>
        <v>5486.52</v>
      </c>
      <c r="E542" s="124">
        <f>IF(K542=1,VLOOKUP(A541,[1]Plan1!$BO$80:$BQ$314,3),E541)</f>
        <v>5560.59</v>
      </c>
      <c r="F542" s="141">
        <f t="shared" si="237"/>
        <v>44181</v>
      </c>
      <c r="G542" s="142">
        <f t="shared" si="224"/>
        <v>1.3500360884495022E-2</v>
      </c>
      <c r="H542" s="141">
        <f t="shared" si="238"/>
        <v>44211</v>
      </c>
      <c r="I542" s="141">
        <f t="shared" si="225"/>
        <v>44211</v>
      </c>
      <c r="J542" s="125">
        <f t="shared" si="239"/>
        <v>21</v>
      </c>
      <c r="K542" s="125">
        <f t="shared" si="221"/>
        <v>8</v>
      </c>
      <c r="L542" s="139">
        <f t="shared" si="226"/>
        <v>1.00512165</v>
      </c>
      <c r="M542" s="143">
        <f t="shared" si="222"/>
        <v>1.00890013</v>
      </c>
      <c r="N542" s="143">
        <f t="shared" si="218"/>
        <v>1.0507367344437755</v>
      </c>
      <c r="O542" s="139">
        <f t="shared" si="220"/>
        <v>1.05611824</v>
      </c>
      <c r="P542" s="139">
        <f t="shared" si="227"/>
        <v>1056.11824</v>
      </c>
      <c r="Q542" s="144">
        <f t="shared" si="228"/>
        <v>0</v>
      </c>
      <c r="R542" s="145">
        <f t="shared" si="229"/>
        <v>0</v>
      </c>
      <c r="S542" s="139">
        <f t="shared" si="230"/>
        <v>0</v>
      </c>
      <c r="T542" s="146">
        <f t="shared" si="240"/>
        <v>3.5999999999999997E-2</v>
      </c>
      <c r="U542" s="144">
        <f t="shared" si="219"/>
        <v>350</v>
      </c>
      <c r="V542" s="144">
        <v>252</v>
      </c>
      <c r="W542" s="143">
        <f t="shared" si="231"/>
        <v>1.0503474699999999</v>
      </c>
      <c r="X542" s="139">
        <f t="shared" si="232"/>
        <v>53.172881400000001</v>
      </c>
      <c r="Y542" s="124">
        <f t="shared" si="233"/>
        <v>0</v>
      </c>
      <c r="Z542" s="147" t="s">
        <v>64</v>
      </c>
      <c r="AA542" s="141">
        <f t="shared" si="241"/>
        <v>44392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3"/>
      <c r="BB542" s="1"/>
      <c r="BC542" s="1"/>
      <c r="BD542" s="1"/>
      <c r="BE542" s="1"/>
      <c r="BF542" s="1"/>
      <c r="BG542" s="1"/>
      <c r="BH542" s="1"/>
      <c r="BI542" s="1"/>
      <c r="BJ542" s="1"/>
      <c r="BK542" s="4"/>
      <c r="BL542" s="1"/>
      <c r="BM542" s="1"/>
      <c r="BN542" s="1"/>
      <c r="BO542" s="1"/>
      <c r="BP542" s="1"/>
      <c r="BQ542" s="1"/>
    </row>
    <row r="543" spans="1:69" x14ac:dyDescent="0.15">
      <c r="A543" s="138">
        <f t="shared" si="234"/>
        <v>44194</v>
      </c>
      <c r="B543" s="148">
        <f t="shared" si="223"/>
        <v>1110.1555013300001</v>
      </c>
      <c r="C543" s="139">
        <f t="shared" si="235"/>
        <v>1000</v>
      </c>
      <c r="D543" s="140">
        <f t="shared" si="236"/>
        <v>5486.52</v>
      </c>
      <c r="E543" s="124">
        <f>IF(K543=1,VLOOKUP(A542,[1]Plan1!$BO$80:$BQ$314,3),E542)</f>
        <v>5560.59</v>
      </c>
      <c r="F543" s="141">
        <f t="shared" si="237"/>
        <v>44181</v>
      </c>
      <c r="G543" s="142">
        <f t="shared" si="224"/>
        <v>1.3500360884495022E-2</v>
      </c>
      <c r="H543" s="141">
        <f t="shared" si="238"/>
        <v>44211</v>
      </c>
      <c r="I543" s="141">
        <f t="shared" si="225"/>
        <v>44211</v>
      </c>
      <c r="J543" s="125">
        <f t="shared" si="239"/>
        <v>21</v>
      </c>
      <c r="K543" s="125">
        <f t="shared" si="221"/>
        <v>9</v>
      </c>
      <c r="L543" s="139">
        <f t="shared" si="226"/>
        <v>1.0057636999999999</v>
      </c>
      <c r="M543" s="143">
        <f t="shared" si="222"/>
        <v>1.00890013</v>
      </c>
      <c r="N543" s="143">
        <f t="shared" ref="N543:N606" si="242">IF(I543&gt;I542,N542*M543,N542)</f>
        <v>1.0507367344437755</v>
      </c>
      <c r="O543" s="139">
        <f t="shared" si="220"/>
        <v>1.0567928600000001</v>
      </c>
      <c r="P543" s="139">
        <f t="shared" si="227"/>
        <v>1056.79286</v>
      </c>
      <c r="Q543" s="144">
        <f t="shared" si="228"/>
        <v>0</v>
      </c>
      <c r="R543" s="145">
        <f t="shared" si="229"/>
        <v>0</v>
      </c>
      <c r="S543" s="139">
        <f t="shared" si="230"/>
        <v>0</v>
      </c>
      <c r="T543" s="146">
        <f t="shared" si="240"/>
        <v>3.5999999999999997E-2</v>
      </c>
      <c r="U543" s="144">
        <f t="shared" si="219"/>
        <v>351</v>
      </c>
      <c r="V543" s="144">
        <v>252</v>
      </c>
      <c r="W543" s="143">
        <f t="shared" si="231"/>
        <v>1.0504948919999999</v>
      </c>
      <c r="X543" s="139">
        <f t="shared" si="232"/>
        <v>53.362641330000002</v>
      </c>
      <c r="Y543" s="124">
        <f t="shared" si="233"/>
        <v>0</v>
      </c>
      <c r="Z543" s="147" t="s">
        <v>64</v>
      </c>
      <c r="AA543" s="141">
        <f t="shared" si="241"/>
        <v>44392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3"/>
      <c r="BB543" s="1"/>
      <c r="BC543" s="1"/>
      <c r="BD543" s="1"/>
      <c r="BE543" s="1"/>
      <c r="BF543" s="1"/>
      <c r="BG543" s="1"/>
      <c r="BH543" s="1"/>
      <c r="BI543" s="1"/>
      <c r="BJ543" s="1"/>
      <c r="BK543" s="4"/>
      <c r="BL543" s="1"/>
      <c r="BM543" s="1"/>
      <c r="BN543" s="1"/>
      <c r="BO543" s="1"/>
      <c r="BP543" s="1"/>
      <c r="BQ543" s="1"/>
    </row>
    <row r="544" spans="1:69" x14ac:dyDescent="0.15">
      <c r="A544" s="138">
        <f t="shared" si="234"/>
        <v>44195</v>
      </c>
      <c r="B544" s="148">
        <f t="shared" si="223"/>
        <v>1111.0205646500001</v>
      </c>
      <c r="C544" s="139">
        <f t="shared" si="235"/>
        <v>1000</v>
      </c>
      <c r="D544" s="140">
        <f t="shared" si="236"/>
        <v>5486.52</v>
      </c>
      <c r="E544" s="124">
        <f>IF(K544=1,VLOOKUP(A543,[1]Plan1!$BO$80:$BQ$314,3),E543)</f>
        <v>5560.59</v>
      </c>
      <c r="F544" s="141">
        <f t="shared" si="237"/>
        <v>44181</v>
      </c>
      <c r="G544" s="142">
        <f t="shared" si="224"/>
        <v>1.3500360884495022E-2</v>
      </c>
      <c r="H544" s="141">
        <f t="shared" si="238"/>
        <v>44211</v>
      </c>
      <c r="I544" s="141">
        <f t="shared" si="225"/>
        <v>44211</v>
      </c>
      <c r="J544" s="125">
        <f t="shared" si="239"/>
        <v>21</v>
      </c>
      <c r="K544" s="125">
        <f t="shared" si="221"/>
        <v>10</v>
      </c>
      <c r="L544" s="139">
        <f t="shared" si="226"/>
        <v>1.00640616</v>
      </c>
      <c r="M544" s="143">
        <f t="shared" si="222"/>
        <v>1.00890013</v>
      </c>
      <c r="N544" s="143">
        <f t="shared" si="242"/>
        <v>1.0507367344437755</v>
      </c>
      <c r="O544" s="139">
        <f t="shared" si="220"/>
        <v>1.0574679199999999</v>
      </c>
      <c r="P544" s="139">
        <f t="shared" si="227"/>
        <v>1057.46792</v>
      </c>
      <c r="Q544" s="144">
        <f t="shared" si="228"/>
        <v>0</v>
      </c>
      <c r="R544" s="145">
        <f t="shared" si="229"/>
        <v>0</v>
      </c>
      <c r="S544" s="139">
        <f t="shared" si="230"/>
        <v>0</v>
      </c>
      <c r="T544" s="146">
        <f t="shared" si="240"/>
        <v>3.5999999999999997E-2</v>
      </c>
      <c r="U544" s="144">
        <f t="shared" si="219"/>
        <v>352</v>
      </c>
      <c r="V544" s="144">
        <v>252</v>
      </c>
      <c r="W544" s="143">
        <f t="shared" si="231"/>
        <v>1.050642335</v>
      </c>
      <c r="X544" s="139">
        <f t="shared" si="232"/>
        <v>53.552644649999998</v>
      </c>
      <c r="Y544" s="124">
        <f t="shared" si="233"/>
        <v>0</v>
      </c>
      <c r="Z544" s="147" t="s">
        <v>64</v>
      </c>
      <c r="AA544" s="141">
        <f t="shared" si="241"/>
        <v>44392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3"/>
      <c r="BB544" s="1"/>
      <c r="BC544" s="1"/>
      <c r="BD544" s="1"/>
      <c r="BE544" s="1"/>
      <c r="BF544" s="1"/>
      <c r="BG544" s="1"/>
      <c r="BH544" s="1"/>
      <c r="BI544" s="1"/>
      <c r="BJ544" s="1"/>
      <c r="BK544" s="4"/>
      <c r="BL544" s="1"/>
      <c r="BM544" s="1"/>
      <c r="BN544" s="1"/>
      <c r="BO544" s="1"/>
      <c r="BP544" s="1"/>
      <c r="BQ544" s="1"/>
    </row>
    <row r="545" spans="1:69" x14ac:dyDescent="0.15">
      <c r="A545" s="138">
        <f t="shared" si="234"/>
        <v>44196</v>
      </c>
      <c r="B545" s="148">
        <f t="shared" si="223"/>
        <v>1111.88629059</v>
      </c>
      <c r="C545" s="139">
        <f t="shared" si="235"/>
        <v>1000</v>
      </c>
      <c r="D545" s="140">
        <f t="shared" si="236"/>
        <v>5486.52</v>
      </c>
      <c r="E545" s="124">
        <f>IF(K545=1,VLOOKUP(A544,[1]Plan1!$BO$80:$BQ$314,3),E544)</f>
        <v>5560.59</v>
      </c>
      <c r="F545" s="141">
        <f t="shared" si="237"/>
        <v>44181</v>
      </c>
      <c r="G545" s="142">
        <f t="shared" si="224"/>
        <v>1.3500360884495022E-2</v>
      </c>
      <c r="H545" s="141">
        <f t="shared" si="238"/>
        <v>44211</v>
      </c>
      <c r="I545" s="141">
        <f t="shared" si="225"/>
        <v>44211</v>
      </c>
      <c r="J545" s="125">
        <f t="shared" si="239"/>
        <v>21</v>
      </c>
      <c r="K545" s="125">
        <f t="shared" si="221"/>
        <v>11</v>
      </c>
      <c r="L545" s="139">
        <f t="shared" si="226"/>
        <v>1.0070490299999999</v>
      </c>
      <c r="M545" s="143">
        <f t="shared" si="222"/>
        <v>1.00890013</v>
      </c>
      <c r="N545" s="143">
        <f t="shared" si="242"/>
        <v>1.0507367344437755</v>
      </c>
      <c r="O545" s="139">
        <f t="shared" si="220"/>
        <v>1.0581434000000001</v>
      </c>
      <c r="P545" s="139">
        <f t="shared" si="227"/>
        <v>1058.1433999999999</v>
      </c>
      <c r="Q545" s="144">
        <f t="shared" si="228"/>
        <v>0</v>
      </c>
      <c r="R545" s="145">
        <f t="shared" si="229"/>
        <v>0</v>
      </c>
      <c r="S545" s="139">
        <f t="shared" si="230"/>
        <v>0</v>
      </c>
      <c r="T545" s="146">
        <f t="shared" si="240"/>
        <v>3.5999999999999997E-2</v>
      </c>
      <c r="U545" s="144">
        <f t="shared" si="219"/>
        <v>353</v>
      </c>
      <c r="V545" s="144">
        <v>252</v>
      </c>
      <c r="W545" s="143">
        <f t="shared" si="231"/>
        <v>1.0507897989999999</v>
      </c>
      <c r="X545" s="139">
        <f t="shared" si="232"/>
        <v>53.742890590000002</v>
      </c>
      <c r="Y545" s="124">
        <f t="shared" si="233"/>
        <v>0</v>
      </c>
      <c r="Z545" s="147" t="s">
        <v>64</v>
      </c>
      <c r="AA545" s="141">
        <f t="shared" si="241"/>
        <v>44392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3"/>
      <c r="BB545" s="1"/>
      <c r="BC545" s="1"/>
      <c r="BD545" s="1"/>
      <c r="BE545" s="1"/>
      <c r="BF545" s="1"/>
      <c r="BG545" s="1"/>
      <c r="BH545" s="1"/>
      <c r="BI545" s="1"/>
      <c r="BJ545" s="1"/>
      <c r="BK545" s="4"/>
      <c r="BL545" s="1"/>
      <c r="BM545" s="1"/>
      <c r="BN545" s="1"/>
      <c r="BO545" s="1"/>
      <c r="BP545" s="1"/>
      <c r="BQ545" s="1"/>
    </row>
    <row r="546" spans="1:69" x14ac:dyDescent="0.15">
      <c r="A546" s="138">
        <f t="shared" si="234"/>
        <v>44197</v>
      </c>
      <c r="B546" s="148">
        <f t="shared" si="223"/>
        <v>1112.7526993400002</v>
      </c>
      <c r="C546" s="139">
        <f t="shared" si="235"/>
        <v>1000</v>
      </c>
      <c r="D546" s="140">
        <f t="shared" si="236"/>
        <v>5486.52</v>
      </c>
      <c r="E546" s="124">
        <f>IF(K546=1,VLOOKUP(A545,[1]Plan1!$BO$80:$BQ$314,3),E545)</f>
        <v>5560.59</v>
      </c>
      <c r="F546" s="141">
        <f t="shared" si="237"/>
        <v>44181</v>
      </c>
      <c r="G546" s="142">
        <f t="shared" si="224"/>
        <v>1.3500360884495022E-2</v>
      </c>
      <c r="H546" s="141">
        <f t="shared" si="238"/>
        <v>44211</v>
      </c>
      <c r="I546" s="141">
        <f t="shared" si="225"/>
        <v>44211</v>
      </c>
      <c r="J546" s="125">
        <f t="shared" si="239"/>
        <v>21</v>
      </c>
      <c r="K546" s="125">
        <f t="shared" si="221"/>
        <v>12</v>
      </c>
      <c r="L546" s="139">
        <f t="shared" si="226"/>
        <v>1.0076923099999999</v>
      </c>
      <c r="M546" s="143">
        <f t="shared" si="222"/>
        <v>1.00890013</v>
      </c>
      <c r="N546" s="143">
        <f t="shared" si="242"/>
        <v>1.0507367344437755</v>
      </c>
      <c r="O546" s="139">
        <f t="shared" si="220"/>
        <v>1.05881932</v>
      </c>
      <c r="P546" s="139">
        <f t="shared" si="227"/>
        <v>1058.8193200000001</v>
      </c>
      <c r="Q546" s="144">
        <f t="shared" si="228"/>
        <v>0</v>
      </c>
      <c r="R546" s="145">
        <f t="shared" si="229"/>
        <v>0</v>
      </c>
      <c r="S546" s="139">
        <f t="shared" si="230"/>
        <v>0</v>
      </c>
      <c r="T546" s="146">
        <f t="shared" si="240"/>
        <v>3.5999999999999997E-2</v>
      </c>
      <c r="U546" s="144">
        <f t="shared" si="219"/>
        <v>354</v>
      </c>
      <c r="V546" s="144">
        <v>252</v>
      </c>
      <c r="W546" s="143">
        <f t="shared" si="231"/>
        <v>1.0509372830000001</v>
      </c>
      <c r="X546" s="139">
        <f t="shared" si="232"/>
        <v>53.933379340000002</v>
      </c>
      <c r="Y546" s="124">
        <f t="shared" si="233"/>
        <v>0</v>
      </c>
      <c r="Z546" s="147" t="s">
        <v>64</v>
      </c>
      <c r="AA546" s="141">
        <f t="shared" si="241"/>
        <v>44392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3"/>
      <c r="BB546" s="1"/>
      <c r="BC546" s="1"/>
      <c r="BD546" s="1"/>
      <c r="BE546" s="1"/>
      <c r="BF546" s="1"/>
      <c r="BG546" s="1"/>
      <c r="BH546" s="1"/>
      <c r="BI546" s="1"/>
      <c r="BJ546" s="1"/>
      <c r="BK546" s="4"/>
      <c r="BL546" s="1"/>
      <c r="BM546" s="1"/>
      <c r="BN546" s="1"/>
      <c r="BO546" s="1"/>
      <c r="BP546" s="1"/>
      <c r="BQ546" s="1"/>
    </row>
    <row r="547" spans="1:69" x14ac:dyDescent="0.15">
      <c r="A547" s="138">
        <f t="shared" si="234"/>
        <v>44198</v>
      </c>
      <c r="B547" s="148">
        <f t="shared" si="223"/>
        <v>1112.7526993400002</v>
      </c>
      <c r="C547" s="139">
        <f t="shared" si="235"/>
        <v>1000</v>
      </c>
      <c r="D547" s="140">
        <f t="shared" si="236"/>
        <v>5486.52</v>
      </c>
      <c r="E547" s="124">
        <f>IF(K547=1,VLOOKUP(A546,[1]Plan1!$BO$80:$BQ$314,3),E546)</f>
        <v>5560.59</v>
      </c>
      <c r="F547" s="141">
        <f t="shared" si="237"/>
        <v>44181</v>
      </c>
      <c r="G547" s="142">
        <f t="shared" si="224"/>
        <v>1.3500360884495022E-2</v>
      </c>
      <c r="H547" s="141">
        <f t="shared" si="238"/>
        <v>44211</v>
      </c>
      <c r="I547" s="141">
        <f t="shared" si="225"/>
        <v>44211</v>
      </c>
      <c r="J547" s="125">
        <f t="shared" si="239"/>
        <v>21</v>
      </c>
      <c r="K547" s="125">
        <f t="shared" si="221"/>
        <v>12</v>
      </c>
      <c r="L547" s="139">
        <f t="shared" si="226"/>
        <v>1.0076923099999999</v>
      </c>
      <c r="M547" s="143">
        <f t="shared" si="222"/>
        <v>1.00890013</v>
      </c>
      <c r="N547" s="143">
        <f t="shared" si="242"/>
        <v>1.0507367344437755</v>
      </c>
      <c r="O547" s="139">
        <f t="shared" si="220"/>
        <v>1.05881932</v>
      </c>
      <c r="P547" s="139">
        <f t="shared" si="227"/>
        <v>1058.8193200000001</v>
      </c>
      <c r="Q547" s="144">
        <f t="shared" si="228"/>
        <v>0</v>
      </c>
      <c r="R547" s="145">
        <f t="shared" si="229"/>
        <v>0</v>
      </c>
      <c r="S547" s="139">
        <f t="shared" si="230"/>
        <v>0</v>
      </c>
      <c r="T547" s="146">
        <f t="shared" si="240"/>
        <v>3.5999999999999997E-2</v>
      </c>
      <c r="U547" s="144">
        <f t="shared" si="219"/>
        <v>354</v>
      </c>
      <c r="V547" s="144">
        <v>252</v>
      </c>
      <c r="W547" s="143">
        <f t="shared" si="231"/>
        <v>1.0509372830000001</v>
      </c>
      <c r="X547" s="139">
        <f t="shared" si="232"/>
        <v>53.933379340000002</v>
      </c>
      <c r="Y547" s="124">
        <f t="shared" si="233"/>
        <v>0</v>
      </c>
      <c r="Z547" s="147" t="s">
        <v>64</v>
      </c>
      <c r="AA547" s="141">
        <f t="shared" si="241"/>
        <v>44392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3"/>
      <c r="BB547" s="1"/>
      <c r="BC547" s="1"/>
      <c r="BD547" s="1"/>
      <c r="BE547" s="1"/>
      <c r="BF547" s="1"/>
      <c r="BG547" s="1"/>
      <c r="BH547" s="1"/>
      <c r="BI547" s="1"/>
      <c r="BJ547" s="1"/>
      <c r="BK547" s="4"/>
      <c r="BL547" s="1"/>
      <c r="BM547" s="1"/>
      <c r="BN547" s="1"/>
      <c r="BO547" s="1"/>
      <c r="BP547" s="1"/>
      <c r="BQ547" s="1"/>
    </row>
    <row r="548" spans="1:69" x14ac:dyDescent="0.15">
      <c r="A548" s="138">
        <f t="shared" si="234"/>
        <v>44199</v>
      </c>
      <c r="B548" s="148">
        <f t="shared" si="223"/>
        <v>1112.7526993400002</v>
      </c>
      <c r="C548" s="139">
        <f t="shared" si="235"/>
        <v>1000</v>
      </c>
      <c r="D548" s="140">
        <f t="shared" si="236"/>
        <v>5486.52</v>
      </c>
      <c r="E548" s="124">
        <f>IF(K548=1,VLOOKUP(A547,[1]Plan1!$BO$80:$BQ$314,3),E547)</f>
        <v>5560.59</v>
      </c>
      <c r="F548" s="141">
        <f t="shared" si="237"/>
        <v>44181</v>
      </c>
      <c r="G548" s="142">
        <f t="shared" si="224"/>
        <v>1.3500360884495022E-2</v>
      </c>
      <c r="H548" s="141">
        <f t="shared" si="238"/>
        <v>44211</v>
      </c>
      <c r="I548" s="141">
        <f t="shared" si="225"/>
        <v>44211</v>
      </c>
      <c r="J548" s="125">
        <f t="shared" si="239"/>
        <v>21</v>
      </c>
      <c r="K548" s="125">
        <f t="shared" si="221"/>
        <v>12</v>
      </c>
      <c r="L548" s="139">
        <f t="shared" si="226"/>
        <v>1.0076923099999999</v>
      </c>
      <c r="M548" s="143">
        <f t="shared" si="222"/>
        <v>1.00890013</v>
      </c>
      <c r="N548" s="143">
        <f t="shared" si="242"/>
        <v>1.0507367344437755</v>
      </c>
      <c r="O548" s="139">
        <f t="shared" si="220"/>
        <v>1.05881932</v>
      </c>
      <c r="P548" s="139">
        <f t="shared" si="227"/>
        <v>1058.8193200000001</v>
      </c>
      <c r="Q548" s="144">
        <f t="shared" si="228"/>
        <v>0</v>
      </c>
      <c r="R548" s="145">
        <f t="shared" si="229"/>
        <v>0</v>
      </c>
      <c r="S548" s="139">
        <f t="shared" si="230"/>
        <v>0</v>
      </c>
      <c r="T548" s="146">
        <f t="shared" si="240"/>
        <v>3.5999999999999997E-2</v>
      </c>
      <c r="U548" s="144">
        <f t="shared" si="219"/>
        <v>354</v>
      </c>
      <c r="V548" s="144">
        <v>252</v>
      </c>
      <c r="W548" s="143">
        <f t="shared" si="231"/>
        <v>1.0509372830000001</v>
      </c>
      <c r="X548" s="139">
        <f t="shared" si="232"/>
        <v>53.933379340000002</v>
      </c>
      <c r="Y548" s="124">
        <f t="shared" si="233"/>
        <v>0</v>
      </c>
      <c r="Z548" s="147" t="s">
        <v>64</v>
      </c>
      <c r="AA548" s="141">
        <f t="shared" si="241"/>
        <v>44392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3"/>
      <c r="BB548" s="1"/>
      <c r="BC548" s="1"/>
      <c r="BD548" s="1"/>
      <c r="BE548" s="1"/>
      <c r="BF548" s="1"/>
      <c r="BG548" s="1"/>
      <c r="BH548" s="1"/>
      <c r="BI548" s="1"/>
      <c r="BJ548" s="1"/>
      <c r="BK548" s="4"/>
      <c r="BL548" s="1"/>
      <c r="BM548" s="1"/>
      <c r="BN548" s="1"/>
      <c r="BO548" s="1"/>
      <c r="BP548" s="1"/>
      <c r="BQ548" s="1"/>
    </row>
    <row r="549" spans="1:69" x14ac:dyDescent="0.15">
      <c r="A549" s="138">
        <f t="shared" si="234"/>
        <v>44200</v>
      </c>
      <c r="B549" s="148">
        <f t="shared" si="223"/>
        <v>1112.7526993400002</v>
      </c>
      <c r="C549" s="139">
        <f t="shared" si="235"/>
        <v>1000</v>
      </c>
      <c r="D549" s="140">
        <f t="shared" si="236"/>
        <v>5486.52</v>
      </c>
      <c r="E549" s="124">
        <f>IF(K549=1,VLOOKUP(A548,[1]Plan1!$BO$80:$BQ$314,3),E548)</f>
        <v>5560.59</v>
      </c>
      <c r="F549" s="141">
        <f t="shared" si="237"/>
        <v>44181</v>
      </c>
      <c r="G549" s="142">
        <f t="shared" si="224"/>
        <v>1.3500360884495022E-2</v>
      </c>
      <c r="H549" s="141">
        <f t="shared" si="238"/>
        <v>44211</v>
      </c>
      <c r="I549" s="141">
        <f t="shared" si="225"/>
        <v>44211</v>
      </c>
      <c r="J549" s="125">
        <f t="shared" si="239"/>
        <v>21</v>
      </c>
      <c r="K549" s="125">
        <f t="shared" si="221"/>
        <v>12</v>
      </c>
      <c r="L549" s="139">
        <f t="shared" si="226"/>
        <v>1.0076923099999999</v>
      </c>
      <c r="M549" s="143">
        <f t="shared" si="222"/>
        <v>1.00890013</v>
      </c>
      <c r="N549" s="143">
        <f t="shared" si="242"/>
        <v>1.0507367344437755</v>
      </c>
      <c r="O549" s="139">
        <f t="shared" si="220"/>
        <v>1.05881932</v>
      </c>
      <c r="P549" s="139">
        <f t="shared" si="227"/>
        <v>1058.8193200000001</v>
      </c>
      <c r="Q549" s="144">
        <f t="shared" si="228"/>
        <v>0</v>
      </c>
      <c r="R549" s="145">
        <f t="shared" si="229"/>
        <v>0</v>
      </c>
      <c r="S549" s="139">
        <f t="shared" si="230"/>
        <v>0</v>
      </c>
      <c r="T549" s="146">
        <f t="shared" si="240"/>
        <v>3.5999999999999997E-2</v>
      </c>
      <c r="U549" s="144">
        <f t="shared" ref="U549:U612" si="243">IF(Q548&gt;0,1,IF(K549=K548,U548,U548+1))</f>
        <v>354</v>
      </c>
      <c r="V549" s="144">
        <v>252</v>
      </c>
      <c r="W549" s="143">
        <f t="shared" si="231"/>
        <v>1.0509372830000001</v>
      </c>
      <c r="X549" s="139">
        <f t="shared" si="232"/>
        <v>53.933379340000002</v>
      </c>
      <c r="Y549" s="124">
        <f t="shared" si="233"/>
        <v>0</v>
      </c>
      <c r="Z549" s="147" t="s">
        <v>64</v>
      </c>
      <c r="AA549" s="141">
        <f t="shared" si="241"/>
        <v>44392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3"/>
      <c r="BB549" s="1"/>
      <c r="BC549" s="1"/>
      <c r="BD549" s="1"/>
      <c r="BE549" s="1"/>
      <c r="BF549" s="1"/>
      <c r="BG549" s="1"/>
      <c r="BH549" s="1"/>
      <c r="BI549" s="1"/>
      <c r="BJ549" s="1"/>
      <c r="BK549" s="4"/>
      <c r="BL549" s="1"/>
      <c r="BM549" s="1"/>
      <c r="BN549" s="1"/>
      <c r="BO549" s="1"/>
      <c r="BP549" s="1"/>
      <c r="BQ549" s="1"/>
    </row>
    <row r="550" spans="1:69" x14ac:dyDescent="0.15">
      <c r="A550" s="138">
        <f t="shared" si="234"/>
        <v>44201</v>
      </c>
      <c r="B550" s="148">
        <f t="shared" si="223"/>
        <v>1113.61978168</v>
      </c>
      <c r="C550" s="139">
        <f t="shared" si="235"/>
        <v>1000</v>
      </c>
      <c r="D550" s="140">
        <f t="shared" si="236"/>
        <v>5486.52</v>
      </c>
      <c r="E550" s="124">
        <f>IF(K550=1,VLOOKUP(A549,[1]Plan1!$BO$80:$BQ$314,3),E549)</f>
        <v>5560.59</v>
      </c>
      <c r="F550" s="141">
        <f t="shared" si="237"/>
        <v>44181</v>
      </c>
      <c r="G550" s="142">
        <f t="shared" si="224"/>
        <v>1.3500360884495022E-2</v>
      </c>
      <c r="H550" s="141">
        <f t="shared" si="238"/>
        <v>44211</v>
      </c>
      <c r="I550" s="141">
        <f t="shared" si="225"/>
        <v>44211</v>
      </c>
      <c r="J550" s="125">
        <f t="shared" si="239"/>
        <v>21</v>
      </c>
      <c r="K550" s="125">
        <f t="shared" si="221"/>
        <v>13</v>
      </c>
      <c r="L550" s="139">
        <f t="shared" si="226"/>
        <v>1.0083359999999999</v>
      </c>
      <c r="M550" s="143">
        <f t="shared" si="222"/>
        <v>1.00890013</v>
      </c>
      <c r="N550" s="143">
        <f t="shared" si="242"/>
        <v>1.0507367344437755</v>
      </c>
      <c r="O550" s="139">
        <f t="shared" si="220"/>
        <v>1.05949567</v>
      </c>
      <c r="P550" s="139">
        <f t="shared" si="227"/>
        <v>1059.49567</v>
      </c>
      <c r="Q550" s="144">
        <f t="shared" si="228"/>
        <v>0</v>
      </c>
      <c r="R550" s="145">
        <f t="shared" si="229"/>
        <v>0</v>
      </c>
      <c r="S550" s="139">
        <f t="shared" si="230"/>
        <v>0</v>
      </c>
      <c r="T550" s="146">
        <f t="shared" si="240"/>
        <v>3.5999999999999997E-2</v>
      </c>
      <c r="U550" s="144">
        <f t="shared" si="243"/>
        <v>355</v>
      </c>
      <c r="V550" s="144">
        <v>252</v>
      </c>
      <c r="W550" s="143">
        <f t="shared" si="231"/>
        <v>1.051084788</v>
      </c>
      <c r="X550" s="139">
        <f t="shared" si="232"/>
        <v>54.124111679999999</v>
      </c>
      <c r="Y550" s="124">
        <f t="shared" si="233"/>
        <v>0</v>
      </c>
      <c r="Z550" s="147" t="s">
        <v>64</v>
      </c>
      <c r="AA550" s="141">
        <f t="shared" si="241"/>
        <v>44392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3"/>
      <c r="BB550" s="1"/>
      <c r="BC550" s="1"/>
      <c r="BD550" s="1"/>
      <c r="BE550" s="1"/>
      <c r="BF550" s="1"/>
      <c r="BG550" s="1"/>
      <c r="BH550" s="1"/>
      <c r="BI550" s="1"/>
      <c r="BJ550" s="1"/>
      <c r="BK550" s="4"/>
      <c r="BL550" s="1"/>
      <c r="BM550" s="1"/>
      <c r="BN550" s="1"/>
      <c r="BO550" s="1"/>
      <c r="BP550" s="1"/>
      <c r="BQ550" s="1"/>
    </row>
    <row r="551" spans="1:69" x14ac:dyDescent="0.15">
      <c r="A551" s="138">
        <f t="shared" si="234"/>
        <v>44202</v>
      </c>
      <c r="B551" s="148">
        <f t="shared" si="223"/>
        <v>1114.4875483599999</v>
      </c>
      <c r="C551" s="139">
        <f t="shared" si="235"/>
        <v>1000</v>
      </c>
      <c r="D551" s="140">
        <f t="shared" si="236"/>
        <v>5486.52</v>
      </c>
      <c r="E551" s="124">
        <f>IF(K551=1,VLOOKUP(A550,[1]Plan1!$BO$80:$BQ$314,3),E550)</f>
        <v>5560.59</v>
      </c>
      <c r="F551" s="141">
        <f t="shared" si="237"/>
        <v>44181</v>
      </c>
      <c r="G551" s="142">
        <f t="shared" si="224"/>
        <v>1.3500360884495022E-2</v>
      </c>
      <c r="H551" s="141">
        <f t="shared" si="238"/>
        <v>44211</v>
      </c>
      <c r="I551" s="141">
        <f t="shared" si="225"/>
        <v>44211</v>
      </c>
      <c r="J551" s="125">
        <f t="shared" si="239"/>
        <v>21</v>
      </c>
      <c r="K551" s="125">
        <f t="shared" si="221"/>
        <v>14</v>
      </c>
      <c r="L551" s="139">
        <f t="shared" si="226"/>
        <v>1.00898011</v>
      </c>
      <c r="M551" s="143">
        <f t="shared" si="222"/>
        <v>1.00890013</v>
      </c>
      <c r="N551" s="143">
        <f t="shared" si="242"/>
        <v>1.0507367344437755</v>
      </c>
      <c r="O551" s="139">
        <f t="shared" si="220"/>
        <v>1.06017246</v>
      </c>
      <c r="P551" s="139">
        <f t="shared" si="227"/>
        <v>1060.17246</v>
      </c>
      <c r="Q551" s="144">
        <f t="shared" si="228"/>
        <v>0</v>
      </c>
      <c r="R551" s="145">
        <f t="shared" si="229"/>
        <v>0</v>
      </c>
      <c r="S551" s="139">
        <f t="shared" si="230"/>
        <v>0</v>
      </c>
      <c r="T551" s="146">
        <f t="shared" si="240"/>
        <v>3.5999999999999997E-2</v>
      </c>
      <c r="U551" s="144">
        <f t="shared" si="243"/>
        <v>356</v>
      </c>
      <c r="V551" s="144">
        <v>252</v>
      </c>
      <c r="W551" s="143">
        <f t="shared" si="231"/>
        <v>1.0512323139999999</v>
      </c>
      <c r="X551" s="139">
        <f t="shared" si="232"/>
        <v>54.315088359999997</v>
      </c>
      <c r="Y551" s="124">
        <f t="shared" si="233"/>
        <v>0</v>
      </c>
      <c r="Z551" s="147" t="s">
        <v>64</v>
      </c>
      <c r="AA551" s="141">
        <f t="shared" si="241"/>
        <v>44392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3"/>
      <c r="BB551" s="1"/>
      <c r="BC551" s="1"/>
      <c r="BD551" s="1"/>
      <c r="BE551" s="1"/>
      <c r="BF551" s="1"/>
      <c r="BG551" s="1"/>
      <c r="BH551" s="1"/>
      <c r="BI551" s="1"/>
      <c r="BJ551" s="1"/>
      <c r="BK551" s="4"/>
      <c r="BL551" s="1"/>
      <c r="BM551" s="1"/>
      <c r="BN551" s="1"/>
      <c r="BO551" s="1"/>
      <c r="BP551" s="1"/>
      <c r="BQ551" s="1"/>
    </row>
    <row r="552" spans="1:69" x14ac:dyDescent="0.15">
      <c r="A552" s="138">
        <f t="shared" si="234"/>
        <v>44203</v>
      </c>
      <c r="B552" s="148">
        <f t="shared" si="223"/>
        <v>1115.3559775200001</v>
      </c>
      <c r="C552" s="139">
        <f t="shared" si="235"/>
        <v>1000</v>
      </c>
      <c r="D552" s="140">
        <f t="shared" si="236"/>
        <v>5486.52</v>
      </c>
      <c r="E552" s="124">
        <f>IF(K552=1,VLOOKUP(A551,[1]Plan1!$BO$80:$BQ$314,3),E551)</f>
        <v>5560.59</v>
      </c>
      <c r="F552" s="141">
        <f t="shared" si="237"/>
        <v>44181</v>
      </c>
      <c r="G552" s="142">
        <f t="shared" si="224"/>
        <v>1.3500360884495022E-2</v>
      </c>
      <c r="H552" s="141">
        <f t="shared" si="238"/>
        <v>44211</v>
      </c>
      <c r="I552" s="141">
        <f t="shared" si="225"/>
        <v>44211</v>
      </c>
      <c r="J552" s="125">
        <f t="shared" si="239"/>
        <v>21</v>
      </c>
      <c r="K552" s="125">
        <f t="shared" si="221"/>
        <v>15</v>
      </c>
      <c r="L552" s="139">
        <f t="shared" si="226"/>
        <v>1.0096246200000001</v>
      </c>
      <c r="M552" s="143">
        <f t="shared" si="222"/>
        <v>1.00890013</v>
      </c>
      <c r="N552" s="143">
        <f t="shared" si="242"/>
        <v>1.0507367344437755</v>
      </c>
      <c r="O552" s="139">
        <f t="shared" si="220"/>
        <v>1.0608496700000001</v>
      </c>
      <c r="P552" s="139">
        <f t="shared" si="227"/>
        <v>1060.8496700000001</v>
      </c>
      <c r="Q552" s="144">
        <f t="shared" si="228"/>
        <v>0</v>
      </c>
      <c r="R552" s="145">
        <f t="shared" si="229"/>
        <v>0</v>
      </c>
      <c r="S552" s="139">
        <f t="shared" si="230"/>
        <v>0</v>
      </c>
      <c r="T552" s="146">
        <f t="shared" si="240"/>
        <v>3.5999999999999997E-2</v>
      </c>
      <c r="U552" s="144">
        <f t="shared" si="243"/>
        <v>357</v>
      </c>
      <c r="V552" s="144">
        <v>252</v>
      </c>
      <c r="W552" s="143">
        <f t="shared" si="231"/>
        <v>1.0513798599999999</v>
      </c>
      <c r="X552" s="139">
        <f t="shared" si="232"/>
        <v>54.50630752</v>
      </c>
      <c r="Y552" s="124">
        <f t="shared" si="233"/>
        <v>0</v>
      </c>
      <c r="Z552" s="147" t="s">
        <v>64</v>
      </c>
      <c r="AA552" s="141">
        <f t="shared" si="241"/>
        <v>44392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3"/>
      <c r="BB552" s="1"/>
      <c r="BC552" s="1"/>
      <c r="BD552" s="1"/>
      <c r="BE552" s="1"/>
      <c r="BF552" s="1"/>
      <c r="BG552" s="1"/>
      <c r="BH552" s="1"/>
      <c r="BI552" s="1"/>
      <c r="BJ552" s="1"/>
      <c r="BK552" s="4"/>
      <c r="BL552" s="1"/>
      <c r="BM552" s="1"/>
      <c r="BN552" s="1"/>
      <c r="BO552" s="1"/>
      <c r="BP552" s="1"/>
      <c r="BQ552" s="1"/>
    </row>
    <row r="553" spans="1:69" x14ac:dyDescent="0.15">
      <c r="A553" s="138">
        <f t="shared" si="234"/>
        <v>44204</v>
      </c>
      <c r="B553" s="148">
        <f t="shared" si="223"/>
        <v>1116.2250809699999</v>
      </c>
      <c r="C553" s="139">
        <f t="shared" si="235"/>
        <v>1000</v>
      </c>
      <c r="D553" s="140">
        <f t="shared" si="236"/>
        <v>5486.52</v>
      </c>
      <c r="E553" s="124">
        <f>IF(K553=1,VLOOKUP(A552,[1]Plan1!$BO$80:$BQ$314,3),E552)</f>
        <v>5560.59</v>
      </c>
      <c r="F553" s="141">
        <f t="shared" si="237"/>
        <v>44181</v>
      </c>
      <c r="G553" s="142">
        <f t="shared" si="224"/>
        <v>1.3500360884495022E-2</v>
      </c>
      <c r="H553" s="141">
        <f t="shared" si="238"/>
        <v>44211</v>
      </c>
      <c r="I553" s="141">
        <f t="shared" si="225"/>
        <v>44211</v>
      </c>
      <c r="J553" s="125">
        <f t="shared" si="239"/>
        <v>21</v>
      </c>
      <c r="K553" s="125">
        <f t="shared" si="221"/>
        <v>16</v>
      </c>
      <c r="L553" s="139">
        <f t="shared" si="226"/>
        <v>1.0102695399999999</v>
      </c>
      <c r="M553" s="143">
        <f t="shared" si="222"/>
        <v>1.00890013</v>
      </c>
      <c r="N553" s="143">
        <f t="shared" si="242"/>
        <v>1.0507367344437755</v>
      </c>
      <c r="O553" s="139">
        <f t="shared" ref="O553:O616" si="244">TRUNC(TRUNC((L553*N553),15),8)</f>
        <v>1.06152731</v>
      </c>
      <c r="P553" s="139">
        <f t="shared" si="227"/>
        <v>1061.5273099999999</v>
      </c>
      <c r="Q553" s="144">
        <f t="shared" si="228"/>
        <v>0</v>
      </c>
      <c r="R553" s="145">
        <f t="shared" si="229"/>
        <v>0</v>
      </c>
      <c r="S553" s="139">
        <f t="shared" si="230"/>
        <v>0</v>
      </c>
      <c r="T553" s="146">
        <f t="shared" si="240"/>
        <v>3.5999999999999997E-2</v>
      </c>
      <c r="U553" s="144">
        <f t="shared" si="243"/>
        <v>358</v>
      </c>
      <c r="V553" s="144">
        <v>252</v>
      </c>
      <c r="W553" s="143">
        <f t="shared" si="231"/>
        <v>1.0515274269999999</v>
      </c>
      <c r="X553" s="139">
        <f t="shared" si="232"/>
        <v>54.697770970000001</v>
      </c>
      <c r="Y553" s="124">
        <f t="shared" si="233"/>
        <v>0</v>
      </c>
      <c r="Z553" s="147" t="s">
        <v>64</v>
      </c>
      <c r="AA553" s="141">
        <f t="shared" si="241"/>
        <v>44392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3"/>
      <c r="BB553" s="1"/>
      <c r="BC553" s="1"/>
      <c r="BD553" s="1"/>
      <c r="BE553" s="1"/>
      <c r="BF553" s="1"/>
      <c r="BG553" s="1"/>
      <c r="BH553" s="1"/>
      <c r="BI553" s="1"/>
      <c r="BJ553" s="1"/>
      <c r="BK553" s="4"/>
      <c r="BL553" s="1"/>
      <c r="BM553" s="1"/>
      <c r="BN553" s="1"/>
      <c r="BO553" s="1"/>
      <c r="BP553" s="1"/>
      <c r="BQ553" s="1"/>
    </row>
    <row r="554" spans="1:69" x14ac:dyDescent="0.15">
      <c r="A554" s="138">
        <f t="shared" si="234"/>
        <v>44205</v>
      </c>
      <c r="B554" s="148">
        <f t="shared" si="223"/>
        <v>1117.0948694600002</v>
      </c>
      <c r="C554" s="139">
        <f t="shared" si="235"/>
        <v>1000</v>
      </c>
      <c r="D554" s="140">
        <f t="shared" si="236"/>
        <v>5486.52</v>
      </c>
      <c r="E554" s="124">
        <f>IF(K554=1,VLOOKUP(A553,[1]Plan1!$BO$80:$BQ$314,3),E553)</f>
        <v>5560.59</v>
      </c>
      <c r="F554" s="141">
        <f t="shared" si="237"/>
        <v>44181</v>
      </c>
      <c r="G554" s="142">
        <f t="shared" si="224"/>
        <v>1.3500360884495022E-2</v>
      </c>
      <c r="H554" s="141">
        <f t="shared" si="238"/>
        <v>44211</v>
      </c>
      <c r="I554" s="141">
        <f t="shared" si="225"/>
        <v>44211</v>
      </c>
      <c r="J554" s="125">
        <f t="shared" si="239"/>
        <v>21</v>
      </c>
      <c r="K554" s="125">
        <f t="shared" ref="K554:K617" si="245">(J554-(NETWORKDAYS(A554,I554,AD$118:AD$502)-1))</f>
        <v>17</v>
      </c>
      <c r="L554" s="139">
        <f t="shared" si="226"/>
        <v>1.0109148800000001</v>
      </c>
      <c r="M554" s="143">
        <f t="shared" ref="M554:M617" si="246">IF(I554&gt;I553,L553,M553)</f>
        <v>1.00890013</v>
      </c>
      <c r="N554" s="143">
        <f t="shared" si="242"/>
        <v>1.0507367344437755</v>
      </c>
      <c r="O554" s="139">
        <f t="shared" si="244"/>
        <v>1.0622053899999999</v>
      </c>
      <c r="P554" s="139">
        <f t="shared" si="227"/>
        <v>1062.2053900000001</v>
      </c>
      <c r="Q554" s="144">
        <f t="shared" si="228"/>
        <v>0</v>
      </c>
      <c r="R554" s="145">
        <f t="shared" si="229"/>
        <v>0</v>
      </c>
      <c r="S554" s="139">
        <f t="shared" si="230"/>
        <v>0</v>
      </c>
      <c r="T554" s="146">
        <f t="shared" si="240"/>
        <v>3.5999999999999997E-2</v>
      </c>
      <c r="U554" s="144">
        <f t="shared" si="243"/>
        <v>359</v>
      </c>
      <c r="V554" s="144">
        <v>252</v>
      </c>
      <c r="W554" s="143">
        <f t="shared" si="231"/>
        <v>1.051675015</v>
      </c>
      <c r="X554" s="139">
        <f t="shared" si="232"/>
        <v>54.889479459999997</v>
      </c>
      <c r="Y554" s="124">
        <f t="shared" si="233"/>
        <v>0</v>
      </c>
      <c r="Z554" s="147" t="s">
        <v>64</v>
      </c>
      <c r="AA554" s="141">
        <f t="shared" si="241"/>
        <v>44392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3"/>
      <c r="BB554" s="1"/>
      <c r="BC554" s="1"/>
      <c r="BD554" s="1"/>
      <c r="BE554" s="1"/>
      <c r="BF554" s="1"/>
      <c r="BG554" s="1"/>
      <c r="BH554" s="1"/>
      <c r="BI554" s="1"/>
      <c r="BJ554" s="1"/>
      <c r="BK554" s="4"/>
      <c r="BL554" s="1"/>
      <c r="BM554" s="1"/>
      <c r="BN554" s="1"/>
      <c r="BO554" s="1"/>
      <c r="BP554" s="1"/>
      <c r="BQ554" s="1"/>
    </row>
    <row r="555" spans="1:69" x14ac:dyDescent="0.15">
      <c r="A555" s="138">
        <f t="shared" si="234"/>
        <v>44206</v>
      </c>
      <c r="B555" s="148">
        <f t="shared" si="223"/>
        <v>1117.0948694600002</v>
      </c>
      <c r="C555" s="139">
        <f t="shared" si="235"/>
        <v>1000</v>
      </c>
      <c r="D555" s="140">
        <f t="shared" si="236"/>
        <v>5486.52</v>
      </c>
      <c r="E555" s="124">
        <f>IF(K555=1,VLOOKUP(A554,[1]Plan1!$BO$80:$BQ$314,3),E554)</f>
        <v>5560.59</v>
      </c>
      <c r="F555" s="141">
        <f t="shared" si="237"/>
        <v>44181</v>
      </c>
      <c r="G555" s="142">
        <f t="shared" si="224"/>
        <v>1.3500360884495022E-2</v>
      </c>
      <c r="H555" s="141">
        <f t="shared" si="238"/>
        <v>44211</v>
      </c>
      <c r="I555" s="141">
        <f t="shared" si="225"/>
        <v>44211</v>
      </c>
      <c r="J555" s="125">
        <f t="shared" si="239"/>
        <v>21</v>
      </c>
      <c r="K555" s="125">
        <f t="shared" si="245"/>
        <v>17</v>
      </c>
      <c r="L555" s="139">
        <f t="shared" si="226"/>
        <v>1.0109148800000001</v>
      </c>
      <c r="M555" s="143">
        <f t="shared" si="246"/>
        <v>1.00890013</v>
      </c>
      <c r="N555" s="143">
        <f t="shared" si="242"/>
        <v>1.0507367344437755</v>
      </c>
      <c r="O555" s="139">
        <f t="shared" si="244"/>
        <v>1.0622053899999999</v>
      </c>
      <c r="P555" s="139">
        <f t="shared" si="227"/>
        <v>1062.2053900000001</v>
      </c>
      <c r="Q555" s="144">
        <f t="shared" si="228"/>
        <v>0</v>
      </c>
      <c r="R555" s="145">
        <f t="shared" si="229"/>
        <v>0</v>
      </c>
      <c r="S555" s="139">
        <f t="shared" si="230"/>
        <v>0</v>
      </c>
      <c r="T555" s="146">
        <f t="shared" si="240"/>
        <v>3.5999999999999997E-2</v>
      </c>
      <c r="U555" s="144">
        <f t="shared" si="243"/>
        <v>359</v>
      </c>
      <c r="V555" s="144">
        <v>252</v>
      </c>
      <c r="W555" s="143">
        <f t="shared" si="231"/>
        <v>1.051675015</v>
      </c>
      <c r="X555" s="139">
        <f t="shared" si="232"/>
        <v>54.889479459999997</v>
      </c>
      <c r="Y555" s="124">
        <f t="shared" si="233"/>
        <v>0</v>
      </c>
      <c r="Z555" s="147" t="s">
        <v>64</v>
      </c>
      <c r="AA555" s="141">
        <f t="shared" si="241"/>
        <v>44392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3"/>
      <c r="BB555" s="1"/>
      <c r="BC555" s="1"/>
      <c r="BD555" s="1"/>
      <c r="BE555" s="1"/>
      <c r="BF555" s="1"/>
      <c r="BG555" s="1"/>
      <c r="BH555" s="1"/>
      <c r="BI555" s="1"/>
      <c r="BJ555" s="1"/>
      <c r="BK555" s="4"/>
      <c r="BL555" s="1"/>
      <c r="BM555" s="1"/>
      <c r="BN555" s="1"/>
      <c r="BO555" s="1"/>
      <c r="BP555" s="1"/>
      <c r="BQ555" s="1"/>
    </row>
    <row r="556" spans="1:69" x14ac:dyDescent="0.15">
      <c r="A556" s="138">
        <f t="shared" si="234"/>
        <v>44207</v>
      </c>
      <c r="B556" s="148">
        <f t="shared" si="223"/>
        <v>1117.0948694600002</v>
      </c>
      <c r="C556" s="139">
        <f t="shared" si="235"/>
        <v>1000</v>
      </c>
      <c r="D556" s="140">
        <f t="shared" si="236"/>
        <v>5486.52</v>
      </c>
      <c r="E556" s="124">
        <f>IF(K556=1,VLOOKUP(A555,[1]Plan1!$BO$80:$BQ$314,3),E555)</f>
        <v>5560.59</v>
      </c>
      <c r="F556" s="141">
        <f t="shared" si="237"/>
        <v>44181</v>
      </c>
      <c r="G556" s="142">
        <f t="shared" si="224"/>
        <v>1.3500360884495022E-2</v>
      </c>
      <c r="H556" s="141">
        <f t="shared" si="238"/>
        <v>44211</v>
      </c>
      <c r="I556" s="141">
        <f t="shared" si="225"/>
        <v>44211</v>
      </c>
      <c r="J556" s="125">
        <f t="shared" si="239"/>
        <v>21</v>
      </c>
      <c r="K556" s="125">
        <f t="shared" si="245"/>
        <v>17</v>
      </c>
      <c r="L556" s="139">
        <f t="shared" si="226"/>
        <v>1.0109148800000001</v>
      </c>
      <c r="M556" s="143">
        <f t="shared" si="246"/>
        <v>1.00890013</v>
      </c>
      <c r="N556" s="143">
        <f t="shared" si="242"/>
        <v>1.0507367344437755</v>
      </c>
      <c r="O556" s="139">
        <f t="shared" si="244"/>
        <v>1.0622053899999999</v>
      </c>
      <c r="P556" s="139">
        <f t="shared" si="227"/>
        <v>1062.2053900000001</v>
      </c>
      <c r="Q556" s="144">
        <f t="shared" si="228"/>
        <v>0</v>
      </c>
      <c r="R556" s="145">
        <f t="shared" si="229"/>
        <v>0</v>
      </c>
      <c r="S556" s="139">
        <f t="shared" si="230"/>
        <v>0</v>
      </c>
      <c r="T556" s="146">
        <f t="shared" si="240"/>
        <v>3.5999999999999997E-2</v>
      </c>
      <c r="U556" s="144">
        <f t="shared" si="243"/>
        <v>359</v>
      </c>
      <c r="V556" s="144">
        <v>252</v>
      </c>
      <c r="W556" s="143">
        <f t="shared" si="231"/>
        <v>1.051675015</v>
      </c>
      <c r="X556" s="139">
        <f t="shared" si="232"/>
        <v>54.889479459999997</v>
      </c>
      <c r="Y556" s="124">
        <f t="shared" si="233"/>
        <v>0</v>
      </c>
      <c r="Z556" s="147" t="s">
        <v>64</v>
      </c>
      <c r="AA556" s="141">
        <f t="shared" si="241"/>
        <v>44392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3"/>
      <c r="BB556" s="1"/>
      <c r="BC556" s="1"/>
      <c r="BD556" s="1"/>
      <c r="BE556" s="1"/>
      <c r="BF556" s="1"/>
      <c r="BG556" s="1"/>
      <c r="BH556" s="1"/>
      <c r="BI556" s="1"/>
      <c r="BJ556" s="1"/>
      <c r="BK556" s="4"/>
      <c r="BL556" s="1"/>
      <c r="BM556" s="1"/>
      <c r="BN556" s="1"/>
      <c r="BO556" s="1"/>
      <c r="BP556" s="1"/>
      <c r="BQ556" s="1"/>
    </row>
    <row r="557" spans="1:69" x14ac:dyDescent="0.15">
      <c r="A557" s="138">
        <f t="shared" si="234"/>
        <v>44208</v>
      </c>
      <c r="B557" s="148">
        <f t="shared" si="223"/>
        <v>1117.9653421600001</v>
      </c>
      <c r="C557" s="139">
        <f t="shared" si="235"/>
        <v>1000</v>
      </c>
      <c r="D557" s="140">
        <f t="shared" si="236"/>
        <v>5486.52</v>
      </c>
      <c r="E557" s="124">
        <f>IF(K557=1,VLOOKUP(A556,[1]Plan1!$BO$80:$BQ$314,3),E556)</f>
        <v>5560.59</v>
      </c>
      <c r="F557" s="141">
        <f t="shared" si="237"/>
        <v>44181</v>
      </c>
      <c r="G557" s="142">
        <f t="shared" si="224"/>
        <v>1.3500360884495022E-2</v>
      </c>
      <c r="H557" s="141">
        <f t="shared" si="238"/>
        <v>44211</v>
      </c>
      <c r="I557" s="141">
        <f t="shared" si="225"/>
        <v>44211</v>
      </c>
      <c r="J557" s="125">
        <f t="shared" si="239"/>
        <v>21</v>
      </c>
      <c r="K557" s="125">
        <f t="shared" si="245"/>
        <v>18</v>
      </c>
      <c r="L557" s="139">
        <f t="shared" si="226"/>
        <v>1.01156063</v>
      </c>
      <c r="M557" s="143">
        <f t="shared" si="246"/>
        <v>1.00890013</v>
      </c>
      <c r="N557" s="143">
        <f t="shared" si="242"/>
        <v>1.0507367344437755</v>
      </c>
      <c r="O557" s="139">
        <f t="shared" si="244"/>
        <v>1.06288391</v>
      </c>
      <c r="P557" s="139">
        <f t="shared" si="227"/>
        <v>1062.88391</v>
      </c>
      <c r="Q557" s="144">
        <f t="shared" si="228"/>
        <v>0</v>
      </c>
      <c r="R557" s="145">
        <f t="shared" si="229"/>
        <v>0</v>
      </c>
      <c r="S557" s="139">
        <f t="shared" si="230"/>
        <v>0</v>
      </c>
      <c r="T557" s="146">
        <f t="shared" si="240"/>
        <v>3.5999999999999997E-2</v>
      </c>
      <c r="U557" s="144">
        <f t="shared" si="243"/>
        <v>360</v>
      </c>
      <c r="V557" s="144">
        <v>252</v>
      </c>
      <c r="W557" s="143">
        <f t="shared" si="231"/>
        <v>1.0518226230000001</v>
      </c>
      <c r="X557" s="139">
        <f t="shared" si="232"/>
        <v>55.081432159999999</v>
      </c>
      <c r="Y557" s="124">
        <f t="shared" si="233"/>
        <v>0</v>
      </c>
      <c r="Z557" s="147" t="s">
        <v>64</v>
      </c>
      <c r="AA557" s="141">
        <f t="shared" si="241"/>
        <v>44392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3"/>
      <c r="BB557" s="1"/>
      <c r="BC557" s="1"/>
      <c r="BD557" s="1"/>
      <c r="BE557" s="1"/>
      <c r="BF557" s="1"/>
      <c r="BG557" s="1"/>
      <c r="BH557" s="1"/>
      <c r="BI557" s="1"/>
      <c r="BJ557" s="1"/>
      <c r="BK557" s="4"/>
      <c r="BL557" s="1"/>
      <c r="BM557" s="1"/>
      <c r="BN557" s="1"/>
      <c r="BO557" s="1"/>
      <c r="BP557" s="1"/>
      <c r="BQ557" s="1"/>
    </row>
    <row r="558" spans="1:69" x14ac:dyDescent="0.15">
      <c r="A558" s="138">
        <f t="shared" si="234"/>
        <v>44209</v>
      </c>
      <c r="B558" s="148">
        <f t="shared" si="223"/>
        <v>1118.8364803900001</v>
      </c>
      <c r="C558" s="139">
        <f t="shared" si="235"/>
        <v>1000</v>
      </c>
      <c r="D558" s="140">
        <f t="shared" si="236"/>
        <v>5486.52</v>
      </c>
      <c r="E558" s="124">
        <f>IF(K558=1,VLOOKUP(A557,[1]Plan1!$BO$80:$BQ$314,3),E557)</f>
        <v>5560.59</v>
      </c>
      <c r="F558" s="141">
        <f t="shared" si="237"/>
        <v>44181</v>
      </c>
      <c r="G558" s="142">
        <f t="shared" si="224"/>
        <v>1.3500360884495022E-2</v>
      </c>
      <c r="H558" s="141">
        <f t="shared" si="238"/>
        <v>44211</v>
      </c>
      <c r="I558" s="141">
        <f t="shared" si="225"/>
        <v>44211</v>
      </c>
      <c r="J558" s="125">
        <f t="shared" si="239"/>
        <v>21</v>
      </c>
      <c r="K558" s="125">
        <f t="shared" si="245"/>
        <v>19</v>
      </c>
      <c r="L558" s="139">
        <f t="shared" si="226"/>
        <v>1.01220679</v>
      </c>
      <c r="M558" s="143">
        <f t="shared" si="246"/>
        <v>1.00890013</v>
      </c>
      <c r="N558" s="143">
        <f t="shared" si="242"/>
        <v>1.0507367344437755</v>
      </c>
      <c r="O558" s="139">
        <f t="shared" si="244"/>
        <v>1.0635628500000001</v>
      </c>
      <c r="P558" s="139">
        <f t="shared" si="227"/>
        <v>1063.56285</v>
      </c>
      <c r="Q558" s="144">
        <f t="shared" si="228"/>
        <v>0</v>
      </c>
      <c r="R558" s="145">
        <f t="shared" si="229"/>
        <v>0</v>
      </c>
      <c r="S558" s="139">
        <f t="shared" si="230"/>
        <v>0</v>
      </c>
      <c r="T558" s="146">
        <f t="shared" si="240"/>
        <v>3.5999999999999997E-2</v>
      </c>
      <c r="U558" s="144">
        <f t="shared" si="243"/>
        <v>361</v>
      </c>
      <c r="V558" s="144">
        <v>252</v>
      </c>
      <c r="W558" s="143">
        <f t="shared" si="231"/>
        <v>1.0519702529999999</v>
      </c>
      <c r="X558" s="139">
        <f t="shared" si="232"/>
        <v>55.273630390000001</v>
      </c>
      <c r="Y558" s="124">
        <f t="shared" si="233"/>
        <v>0</v>
      </c>
      <c r="Z558" s="147" t="s">
        <v>64</v>
      </c>
      <c r="AA558" s="141">
        <f t="shared" si="241"/>
        <v>44392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3"/>
      <c r="BB558" s="1"/>
      <c r="BC558" s="1"/>
      <c r="BD558" s="1"/>
      <c r="BE558" s="1"/>
      <c r="BF558" s="1"/>
      <c r="BG558" s="1"/>
      <c r="BH558" s="1"/>
      <c r="BI558" s="1"/>
      <c r="BJ558" s="1"/>
      <c r="BK558" s="4"/>
      <c r="BL558" s="1"/>
      <c r="BM558" s="1"/>
      <c r="BN558" s="1"/>
      <c r="BO558" s="1"/>
      <c r="BP558" s="1"/>
      <c r="BQ558" s="1"/>
    </row>
    <row r="559" spans="1:69" x14ac:dyDescent="0.15">
      <c r="A559" s="138">
        <f t="shared" si="234"/>
        <v>44210</v>
      </c>
      <c r="B559" s="148">
        <f t="shared" si="223"/>
        <v>1119.70831383</v>
      </c>
      <c r="C559" s="139">
        <f t="shared" si="235"/>
        <v>1000</v>
      </c>
      <c r="D559" s="140">
        <f t="shared" si="236"/>
        <v>5486.52</v>
      </c>
      <c r="E559" s="124">
        <f>IF(K559=1,VLOOKUP(A558,[1]Plan1!$BO$80:$BQ$314,3),E558)</f>
        <v>5560.59</v>
      </c>
      <c r="F559" s="141">
        <f t="shared" si="237"/>
        <v>44181</v>
      </c>
      <c r="G559" s="142">
        <f t="shared" si="224"/>
        <v>1.3500360884495022E-2</v>
      </c>
      <c r="H559" s="141">
        <f t="shared" si="238"/>
        <v>44211</v>
      </c>
      <c r="I559" s="141">
        <f t="shared" si="225"/>
        <v>44211</v>
      </c>
      <c r="J559" s="125">
        <f t="shared" si="239"/>
        <v>21</v>
      </c>
      <c r="K559" s="125">
        <f t="shared" si="245"/>
        <v>20</v>
      </c>
      <c r="L559" s="139">
        <f t="shared" si="226"/>
        <v>1.01285337</v>
      </c>
      <c r="M559" s="143">
        <f t="shared" si="246"/>
        <v>1.00890013</v>
      </c>
      <c r="N559" s="143">
        <f t="shared" si="242"/>
        <v>1.0507367344437755</v>
      </c>
      <c r="O559" s="139">
        <f t="shared" si="244"/>
        <v>1.06424224</v>
      </c>
      <c r="P559" s="139">
        <f t="shared" si="227"/>
        <v>1064.24224</v>
      </c>
      <c r="Q559" s="144">
        <f t="shared" si="228"/>
        <v>0</v>
      </c>
      <c r="R559" s="145">
        <f t="shared" si="229"/>
        <v>0</v>
      </c>
      <c r="S559" s="139">
        <f t="shared" si="230"/>
        <v>0</v>
      </c>
      <c r="T559" s="146">
        <f t="shared" si="240"/>
        <v>3.5999999999999997E-2</v>
      </c>
      <c r="U559" s="144">
        <f t="shared" si="243"/>
        <v>362</v>
      </c>
      <c r="V559" s="144">
        <v>252</v>
      </c>
      <c r="W559" s="143">
        <f t="shared" si="231"/>
        <v>1.0521179030000001</v>
      </c>
      <c r="X559" s="139">
        <f t="shared" si="232"/>
        <v>55.466073829999999</v>
      </c>
      <c r="Y559" s="124">
        <f t="shared" si="233"/>
        <v>0</v>
      </c>
      <c r="Z559" s="147" t="s">
        <v>64</v>
      </c>
      <c r="AA559" s="141">
        <f t="shared" si="241"/>
        <v>44392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3"/>
      <c r="BB559" s="1"/>
      <c r="BC559" s="1"/>
      <c r="BD559" s="1"/>
      <c r="BE559" s="1"/>
      <c r="BF559" s="1"/>
      <c r="BG559" s="1"/>
      <c r="BH559" s="1"/>
      <c r="BI559" s="1"/>
      <c r="BJ559" s="1"/>
      <c r="BK559" s="4"/>
      <c r="BL559" s="1"/>
      <c r="BM559" s="1"/>
      <c r="BN559" s="1"/>
      <c r="BO559" s="1"/>
      <c r="BP559" s="1"/>
      <c r="BQ559" s="1"/>
    </row>
    <row r="560" spans="1:69" x14ac:dyDescent="0.15">
      <c r="A560" s="138">
        <f t="shared" si="234"/>
        <v>44211</v>
      </c>
      <c r="B560" s="148">
        <f t="shared" si="223"/>
        <v>1120.5808111399999</v>
      </c>
      <c r="C560" s="139">
        <f t="shared" si="235"/>
        <v>1000</v>
      </c>
      <c r="D560" s="140">
        <f t="shared" si="236"/>
        <v>5486.52</v>
      </c>
      <c r="E560" s="124">
        <f>IF(K560=1,VLOOKUP(A559,[1]Plan1!$BO$80:$BQ$314,3),E559)</f>
        <v>5560.59</v>
      </c>
      <c r="F560" s="141">
        <f t="shared" si="237"/>
        <v>44181</v>
      </c>
      <c r="G560" s="142">
        <f t="shared" si="224"/>
        <v>1.3500360884495022E-2</v>
      </c>
      <c r="H560" s="141">
        <f t="shared" si="238"/>
        <v>44244</v>
      </c>
      <c r="I560" s="141">
        <f t="shared" si="225"/>
        <v>44211</v>
      </c>
      <c r="J560" s="125">
        <f t="shared" si="239"/>
        <v>21</v>
      </c>
      <c r="K560" s="125">
        <f t="shared" si="245"/>
        <v>21</v>
      </c>
      <c r="L560" s="139">
        <f t="shared" si="226"/>
        <v>1.0135003600000001</v>
      </c>
      <c r="M560" s="143">
        <f t="shared" si="246"/>
        <v>1.00890013</v>
      </c>
      <c r="N560" s="143">
        <f t="shared" si="242"/>
        <v>1.0507367344437755</v>
      </c>
      <c r="O560" s="139">
        <f t="shared" si="244"/>
        <v>1.0649220500000001</v>
      </c>
      <c r="P560" s="139">
        <f t="shared" si="227"/>
        <v>1064.9220499999999</v>
      </c>
      <c r="Q560" s="144">
        <f t="shared" si="228"/>
        <v>0</v>
      </c>
      <c r="R560" s="145">
        <f t="shared" si="229"/>
        <v>0</v>
      </c>
      <c r="S560" s="139">
        <f t="shared" si="230"/>
        <v>0</v>
      </c>
      <c r="T560" s="146">
        <f t="shared" si="240"/>
        <v>3.5999999999999997E-2</v>
      </c>
      <c r="U560" s="144">
        <f t="shared" si="243"/>
        <v>363</v>
      </c>
      <c r="V560" s="144">
        <v>252</v>
      </c>
      <c r="W560" s="143">
        <f t="shared" si="231"/>
        <v>1.0522655729999999</v>
      </c>
      <c r="X560" s="139">
        <f t="shared" si="232"/>
        <v>55.658761140000003</v>
      </c>
      <c r="Y560" s="124">
        <f t="shared" si="233"/>
        <v>0</v>
      </c>
      <c r="Z560" s="147" t="s">
        <v>64</v>
      </c>
      <c r="AA560" s="141">
        <f t="shared" si="241"/>
        <v>44392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3"/>
      <c r="BB560" s="1"/>
      <c r="BC560" s="1"/>
      <c r="BD560" s="1"/>
      <c r="BE560" s="1"/>
      <c r="BF560" s="1"/>
      <c r="BG560" s="1"/>
      <c r="BH560" s="1"/>
      <c r="BI560" s="1"/>
      <c r="BJ560" s="1"/>
      <c r="BK560" s="4"/>
      <c r="BL560" s="1"/>
      <c r="BM560" s="1"/>
      <c r="BN560" s="1"/>
      <c r="BO560" s="1"/>
      <c r="BP560" s="1"/>
      <c r="BQ560" s="1"/>
    </row>
    <row r="561" spans="1:69" x14ac:dyDescent="0.15">
      <c r="A561" s="138">
        <f t="shared" si="234"/>
        <v>44212</v>
      </c>
      <c r="B561" s="148">
        <f t="shared" si="223"/>
        <v>1120.87133765</v>
      </c>
      <c r="C561" s="139">
        <f t="shared" si="235"/>
        <v>1000</v>
      </c>
      <c r="D561" s="140">
        <f t="shared" si="236"/>
        <v>5560.59</v>
      </c>
      <c r="E561" s="124">
        <f>IF(K561=1,VLOOKUP(A560,[1]Plan1!$BO$80:$BQ$314,3),E560)</f>
        <v>5574.49</v>
      </c>
      <c r="F561" s="141">
        <f t="shared" si="237"/>
        <v>44212</v>
      </c>
      <c r="G561" s="142">
        <f t="shared" si="224"/>
        <v>2.4997347403781234E-3</v>
      </c>
      <c r="H561" s="141">
        <f t="shared" si="238"/>
        <v>44244</v>
      </c>
      <c r="I561" s="141">
        <f t="shared" si="225"/>
        <v>44244</v>
      </c>
      <c r="J561" s="125">
        <f t="shared" si="239"/>
        <v>21</v>
      </c>
      <c r="K561" s="125">
        <f t="shared" si="245"/>
        <v>1</v>
      </c>
      <c r="L561" s="139">
        <f t="shared" si="226"/>
        <v>1.00011889</v>
      </c>
      <c r="M561" s="143">
        <f t="shared" si="246"/>
        <v>1.0135003600000001</v>
      </c>
      <c r="N561" s="143">
        <f t="shared" si="242"/>
        <v>1.0649220586239909</v>
      </c>
      <c r="O561" s="139">
        <f t="shared" si="244"/>
        <v>1.06504866</v>
      </c>
      <c r="P561" s="139">
        <f t="shared" si="227"/>
        <v>1065.0486599999999</v>
      </c>
      <c r="Q561" s="144">
        <f t="shared" si="228"/>
        <v>0</v>
      </c>
      <c r="R561" s="145">
        <f t="shared" si="229"/>
        <v>0</v>
      </c>
      <c r="S561" s="139">
        <f t="shared" si="230"/>
        <v>0</v>
      </c>
      <c r="T561" s="146">
        <f t="shared" si="240"/>
        <v>3.5999999999999997E-2</v>
      </c>
      <c r="U561" s="144">
        <f t="shared" si="243"/>
        <v>364</v>
      </c>
      <c r="V561" s="144">
        <v>252</v>
      </c>
      <c r="W561" s="143">
        <f t="shared" si="231"/>
        <v>1.052413265</v>
      </c>
      <c r="X561" s="139">
        <f t="shared" si="232"/>
        <v>55.822677650000003</v>
      </c>
      <c r="Y561" s="124">
        <f t="shared" si="233"/>
        <v>0</v>
      </c>
      <c r="Z561" s="147" t="s">
        <v>64</v>
      </c>
      <c r="AA561" s="141">
        <f t="shared" si="241"/>
        <v>44392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3"/>
      <c r="BB561" s="1"/>
      <c r="BC561" s="1"/>
      <c r="BD561" s="1"/>
      <c r="BE561" s="1"/>
      <c r="BF561" s="1"/>
      <c r="BG561" s="1"/>
      <c r="BH561" s="1"/>
      <c r="BI561" s="1"/>
      <c r="BJ561" s="1"/>
      <c r="BK561" s="4"/>
      <c r="BL561" s="1"/>
      <c r="BM561" s="1"/>
      <c r="BN561" s="1"/>
      <c r="BO561" s="1"/>
      <c r="BP561" s="1"/>
      <c r="BQ561" s="1"/>
    </row>
    <row r="562" spans="1:69" x14ac:dyDescent="0.15">
      <c r="A562" s="138">
        <f t="shared" si="234"/>
        <v>44213</v>
      </c>
      <c r="B562" s="148">
        <f t="shared" si="223"/>
        <v>1120.87133765</v>
      </c>
      <c r="C562" s="139">
        <f t="shared" si="235"/>
        <v>1000</v>
      </c>
      <c r="D562" s="140">
        <f t="shared" si="236"/>
        <v>5560.59</v>
      </c>
      <c r="E562" s="124">
        <f>IF(K562=1,VLOOKUP(A561,[1]Plan1!$BO$80:$BQ$314,3),E561)</f>
        <v>5574.49</v>
      </c>
      <c r="F562" s="141">
        <f t="shared" si="237"/>
        <v>44212</v>
      </c>
      <c r="G562" s="142">
        <f t="shared" si="224"/>
        <v>2.4997347403781234E-3</v>
      </c>
      <c r="H562" s="141">
        <f t="shared" si="238"/>
        <v>44244</v>
      </c>
      <c r="I562" s="141">
        <f t="shared" si="225"/>
        <v>44244</v>
      </c>
      <c r="J562" s="125">
        <f t="shared" si="239"/>
        <v>21</v>
      </c>
      <c r="K562" s="125">
        <f t="shared" si="245"/>
        <v>1</v>
      </c>
      <c r="L562" s="139">
        <f t="shared" si="226"/>
        <v>1.00011889</v>
      </c>
      <c r="M562" s="143">
        <f t="shared" si="246"/>
        <v>1.0135003600000001</v>
      </c>
      <c r="N562" s="143">
        <f t="shared" si="242"/>
        <v>1.0649220586239909</v>
      </c>
      <c r="O562" s="139">
        <f t="shared" si="244"/>
        <v>1.06504866</v>
      </c>
      <c r="P562" s="139">
        <f t="shared" si="227"/>
        <v>1065.0486599999999</v>
      </c>
      <c r="Q562" s="144">
        <f t="shared" si="228"/>
        <v>0</v>
      </c>
      <c r="R562" s="145">
        <f t="shared" si="229"/>
        <v>0</v>
      </c>
      <c r="S562" s="139">
        <f t="shared" si="230"/>
        <v>0</v>
      </c>
      <c r="T562" s="146">
        <f t="shared" si="240"/>
        <v>3.5999999999999997E-2</v>
      </c>
      <c r="U562" s="144">
        <f t="shared" si="243"/>
        <v>364</v>
      </c>
      <c r="V562" s="144">
        <v>252</v>
      </c>
      <c r="W562" s="143">
        <f t="shared" si="231"/>
        <v>1.052413265</v>
      </c>
      <c r="X562" s="139">
        <f t="shared" si="232"/>
        <v>55.822677650000003</v>
      </c>
      <c r="Y562" s="124">
        <f t="shared" si="233"/>
        <v>0</v>
      </c>
      <c r="Z562" s="147" t="s">
        <v>64</v>
      </c>
      <c r="AA562" s="141">
        <f t="shared" si="241"/>
        <v>44392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3"/>
      <c r="BB562" s="1"/>
      <c r="BC562" s="1"/>
      <c r="BD562" s="1"/>
      <c r="BE562" s="1"/>
      <c r="BF562" s="1"/>
      <c r="BG562" s="1"/>
      <c r="BH562" s="1"/>
      <c r="BI562" s="1"/>
      <c r="BJ562" s="1"/>
      <c r="BK562" s="4"/>
      <c r="BL562" s="1"/>
      <c r="BM562" s="1"/>
      <c r="BN562" s="1"/>
      <c r="BO562" s="1"/>
      <c r="BP562" s="1"/>
      <c r="BQ562" s="1"/>
    </row>
    <row r="563" spans="1:69" x14ac:dyDescent="0.15">
      <c r="A563" s="138">
        <f t="shared" si="234"/>
        <v>44214</v>
      </c>
      <c r="B563" s="148">
        <f t="shared" si="223"/>
        <v>1120.87133765</v>
      </c>
      <c r="C563" s="139">
        <f t="shared" si="235"/>
        <v>1000</v>
      </c>
      <c r="D563" s="140">
        <f t="shared" si="236"/>
        <v>5560.59</v>
      </c>
      <c r="E563" s="124">
        <f>IF(K563=1,VLOOKUP(A562,[1]Plan1!$BO$80:$BQ$314,3),E562)</f>
        <v>5574.49</v>
      </c>
      <c r="F563" s="141">
        <f t="shared" si="237"/>
        <v>44212</v>
      </c>
      <c r="G563" s="142">
        <f t="shared" si="224"/>
        <v>2.4997347403781234E-3</v>
      </c>
      <c r="H563" s="141">
        <f t="shared" si="238"/>
        <v>44244</v>
      </c>
      <c r="I563" s="141">
        <f t="shared" si="225"/>
        <v>44244</v>
      </c>
      <c r="J563" s="125">
        <f t="shared" si="239"/>
        <v>21</v>
      </c>
      <c r="K563" s="125">
        <f t="shared" si="245"/>
        <v>1</v>
      </c>
      <c r="L563" s="139">
        <f t="shared" si="226"/>
        <v>1.00011889</v>
      </c>
      <c r="M563" s="143">
        <f t="shared" si="246"/>
        <v>1.0135003600000001</v>
      </c>
      <c r="N563" s="143">
        <f t="shared" si="242"/>
        <v>1.0649220586239909</v>
      </c>
      <c r="O563" s="139">
        <f t="shared" si="244"/>
        <v>1.06504866</v>
      </c>
      <c r="P563" s="139">
        <f t="shared" si="227"/>
        <v>1065.0486599999999</v>
      </c>
      <c r="Q563" s="144">
        <f t="shared" si="228"/>
        <v>0</v>
      </c>
      <c r="R563" s="145">
        <f t="shared" si="229"/>
        <v>0</v>
      </c>
      <c r="S563" s="139">
        <f t="shared" si="230"/>
        <v>0</v>
      </c>
      <c r="T563" s="146">
        <f t="shared" si="240"/>
        <v>3.5999999999999997E-2</v>
      </c>
      <c r="U563" s="144">
        <f t="shared" si="243"/>
        <v>364</v>
      </c>
      <c r="V563" s="144">
        <v>252</v>
      </c>
      <c r="W563" s="143">
        <f t="shared" si="231"/>
        <v>1.052413265</v>
      </c>
      <c r="X563" s="139">
        <f t="shared" si="232"/>
        <v>55.822677650000003</v>
      </c>
      <c r="Y563" s="124">
        <f t="shared" si="233"/>
        <v>0</v>
      </c>
      <c r="Z563" s="147" t="s">
        <v>64</v>
      </c>
      <c r="AA563" s="141">
        <f t="shared" si="241"/>
        <v>44392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3"/>
      <c r="BB563" s="1"/>
      <c r="BC563" s="1"/>
      <c r="BD563" s="1"/>
      <c r="BE563" s="1"/>
      <c r="BF563" s="1"/>
      <c r="BG563" s="1"/>
      <c r="BH563" s="1"/>
      <c r="BI563" s="1"/>
      <c r="BJ563" s="1"/>
      <c r="BK563" s="4"/>
      <c r="BL563" s="1"/>
      <c r="BM563" s="1"/>
      <c r="BN563" s="1"/>
      <c r="BO563" s="1"/>
      <c r="BP563" s="1"/>
      <c r="BQ563" s="1"/>
    </row>
    <row r="564" spans="1:69" x14ac:dyDescent="0.15">
      <c r="A564" s="138">
        <f t="shared" si="234"/>
        <v>44215</v>
      </c>
      <c r="B564" s="148">
        <f t="shared" si="223"/>
        <v>1121.16194391</v>
      </c>
      <c r="C564" s="139">
        <f t="shared" si="235"/>
        <v>1000</v>
      </c>
      <c r="D564" s="140">
        <f t="shared" si="236"/>
        <v>5560.59</v>
      </c>
      <c r="E564" s="124">
        <f>IF(K564=1,VLOOKUP(A563,[1]Plan1!$BO$80:$BQ$314,3),E563)</f>
        <v>5574.49</v>
      </c>
      <c r="F564" s="141">
        <f t="shared" si="237"/>
        <v>44212</v>
      </c>
      <c r="G564" s="142">
        <f t="shared" si="224"/>
        <v>2.4997347403781234E-3</v>
      </c>
      <c r="H564" s="141">
        <f t="shared" si="238"/>
        <v>44244</v>
      </c>
      <c r="I564" s="141">
        <f t="shared" si="225"/>
        <v>44244</v>
      </c>
      <c r="J564" s="125">
        <f t="shared" si="239"/>
        <v>21</v>
      </c>
      <c r="K564" s="125">
        <f t="shared" si="245"/>
        <v>2</v>
      </c>
      <c r="L564" s="139">
        <f t="shared" si="226"/>
        <v>1.0002378000000001</v>
      </c>
      <c r="M564" s="143">
        <f t="shared" si="246"/>
        <v>1.0135003600000001</v>
      </c>
      <c r="N564" s="143">
        <f t="shared" si="242"/>
        <v>1.0649220586239909</v>
      </c>
      <c r="O564" s="139">
        <f t="shared" si="244"/>
        <v>1.06517529</v>
      </c>
      <c r="P564" s="139">
        <f t="shared" si="227"/>
        <v>1065.1752899999999</v>
      </c>
      <c r="Q564" s="144">
        <f t="shared" si="228"/>
        <v>0</v>
      </c>
      <c r="R564" s="145">
        <f t="shared" si="229"/>
        <v>0</v>
      </c>
      <c r="S564" s="139">
        <f t="shared" si="230"/>
        <v>0</v>
      </c>
      <c r="T564" s="146">
        <f t="shared" si="240"/>
        <v>3.5999999999999997E-2</v>
      </c>
      <c r="U564" s="144">
        <f t="shared" si="243"/>
        <v>365</v>
      </c>
      <c r="V564" s="144">
        <v>252</v>
      </c>
      <c r="W564" s="143">
        <f t="shared" si="231"/>
        <v>1.052560977</v>
      </c>
      <c r="X564" s="139">
        <f t="shared" si="232"/>
        <v>55.986653910000001</v>
      </c>
      <c r="Y564" s="124">
        <f t="shared" si="233"/>
        <v>0</v>
      </c>
      <c r="Z564" s="147" t="s">
        <v>64</v>
      </c>
      <c r="AA564" s="141">
        <f t="shared" si="241"/>
        <v>44392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3"/>
      <c r="BB564" s="1"/>
      <c r="BC564" s="1"/>
      <c r="BD564" s="1"/>
      <c r="BE564" s="1"/>
      <c r="BF564" s="1"/>
      <c r="BG564" s="1"/>
      <c r="BH564" s="1"/>
      <c r="BI564" s="1"/>
      <c r="BJ564" s="1"/>
      <c r="BK564" s="4"/>
      <c r="BL564" s="1"/>
      <c r="BM564" s="1"/>
      <c r="BN564" s="1"/>
      <c r="BO564" s="1"/>
      <c r="BP564" s="1"/>
      <c r="BQ564" s="1"/>
    </row>
    <row r="565" spans="1:69" x14ac:dyDescent="0.15">
      <c r="A565" s="138">
        <f t="shared" si="234"/>
        <v>44216</v>
      </c>
      <c r="B565" s="148">
        <f t="shared" si="223"/>
        <v>1121.4526204900001</v>
      </c>
      <c r="C565" s="139">
        <f t="shared" si="235"/>
        <v>1000</v>
      </c>
      <c r="D565" s="140">
        <f t="shared" si="236"/>
        <v>5560.59</v>
      </c>
      <c r="E565" s="124">
        <f>IF(K565=1,VLOOKUP(A564,[1]Plan1!$BO$80:$BQ$314,3),E564)</f>
        <v>5574.49</v>
      </c>
      <c r="F565" s="141">
        <f t="shared" si="237"/>
        <v>44212</v>
      </c>
      <c r="G565" s="142">
        <f t="shared" si="224"/>
        <v>2.4997347403781234E-3</v>
      </c>
      <c r="H565" s="141">
        <f t="shared" si="238"/>
        <v>44244</v>
      </c>
      <c r="I565" s="141">
        <f t="shared" si="225"/>
        <v>44244</v>
      </c>
      <c r="J565" s="125">
        <f t="shared" si="239"/>
        <v>21</v>
      </c>
      <c r="K565" s="125">
        <f t="shared" si="245"/>
        <v>3</v>
      </c>
      <c r="L565" s="139">
        <f t="shared" si="226"/>
        <v>1.0003567200000001</v>
      </c>
      <c r="M565" s="143">
        <f t="shared" si="246"/>
        <v>1.0135003600000001</v>
      </c>
      <c r="N565" s="143">
        <f t="shared" si="242"/>
        <v>1.0649220586239909</v>
      </c>
      <c r="O565" s="139">
        <f t="shared" si="244"/>
        <v>1.06530193</v>
      </c>
      <c r="P565" s="139">
        <f t="shared" si="227"/>
        <v>1065.3019300000001</v>
      </c>
      <c r="Q565" s="144">
        <f t="shared" si="228"/>
        <v>0</v>
      </c>
      <c r="R565" s="145">
        <f t="shared" si="229"/>
        <v>0</v>
      </c>
      <c r="S565" s="139">
        <f t="shared" si="230"/>
        <v>0</v>
      </c>
      <c r="T565" s="146">
        <f t="shared" si="240"/>
        <v>3.5999999999999997E-2</v>
      </c>
      <c r="U565" s="144">
        <f t="shared" si="243"/>
        <v>366</v>
      </c>
      <c r="V565" s="144">
        <v>252</v>
      </c>
      <c r="W565" s="143">
        <f t="shared" si="231"/>
        <v>1.0527087100000001</v>
      </c>
      <c r="X565" s="139">
        <f t="shared" si="232"/>
        <v>56.150690490000002</v>
      </c>
      <c r="Y565" s="124">
        <f t="shared" si="233"/>
        <v>0</v>
      </c>
      <c r="Z565" s="147" t="s">
        <v>64</v>
      </c>
      <c r="AA565" s="141">
        <f t="shared" si="241"/>
        <v>44392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3"/>
      <c r="BB565" s="1"/>
      <c r="BC565" s="1"/>
      <c r="BD565" s="1"/>
      <c r="BE565" s="1"/>
      <c r="BF565" s="1"/>
      <c r="BG565" s="1"/>
      <c r="BH565" s="1"/>
      <c r="BI565" s="1"/>
      <c r="BJ565" s="1"/>
      <c r="BK565" s="4"/>
      <c r="BL565" s="1"/>
      <c r="BM565" s="1"/>
      <c r="BN565" s="1"/>
      <c r="BO565" s="1"/>
      <c r="BP565" s="1"/>
      <c r="BQ565" s="1"/>
    </row>
    <row r="566" spans="1:69" x14ac:dyDescent="0.15">
      <c r="A566" s="138">
        <f t="shared" si="234"/>
        <v>44217</v>
      </c>
      <c r="B566" s="148">
        <f t="shared" si="223"/>
        <v>1121.7433663100001</v>
      </c>
      <c r="C566" s="139">
        <f t="shared" si="235"/>
        <v>1000</v>
      </c>
      <c r="D566" s="140">
        <f t="shared" si="236"/>
        <v>5560.59</v>
      </c>
      <c r="E566" s="124">
        <f>IF(K566=1,VLOOKUP(A565,[1]Plan1!$BO$80:$BQ$314,3),E565)</f>
        <v>5574.49</v>
      </c>
      <c r="F566" s="141">
        <f t="shared" si="237"/>
        <v>44212</v>
      </c>
      <c r="G566" s="142">
        <f t="shared" si="224"/>
        <v>2.4997347403781234E-3</v>
      </c>
      <c r="H566" s="141">
        <f t="shared" si="238"/>
        <v>44244</v>
      </c>
      <c r="I566" s="141">
        <f t="shared" si="225"/>
        <v>44244</v>
      </c>
      <c r="J566" s="125">
        <f t="shared" si="239"/>
        <v>21</v>
      </c>
      <c r="K566" s="125">
        <f t="shared" si="245"/>
        <v>4</v>
      </c>
      <c r="L566" s="139">
        <f t="shared" si="226"/>
        <v>1.00047565</v>
      </c>
      <c r="M566" s="143">
        <f t="shared" si="246"/>
        <v>1.0135003600000001</v>
      </c>
      <c r="N566" s="143">
        <f t="shared" si="242"/>
        <v>1.0649220586239909</v>
      </c>
      <c r="O566" s="139">
        <f t="shared" si="244"/>
        <v>1.0654285800000001</v>
      </c>
      <c r="P566" s="139">
        <f t="shared" si="227"/>
        <v>1065.42858</v>
      </c>
      <c r="Q566" s="144">
        <f t="shared" si="228"/>
        <v>0</v>
      </c>
      <c r="R566" s="145">
        <f t="shared" si="229"/>
        <v>0</v>
      </c>
      <c r="S566" s="139">
        <f t="shared" si="230"/>
        <v>0</v>
      </c>
      <c r="T566" s="146">
        <f t="shared" si="240"/>
        <v>3.5999999999999997E-2</v>
      </c>
      <c r="U566" s="144">
        <f t="shared" si="243"/>
        <v>367</v>
      </c>
      <c r="V566" s="144">
        <v>252</v>
      </c>
      <c r="W566" s="143">
        <f t="shared" si="231"/>
        <v>1.0528564629999999</v>
      </c>
      <c r="X566" s="139">
        <f t="shared" si="232"/>
        <v>56.314786310000002</v>
      </c>
      <c r="Y566" s="124">
        <f t="shared" si="233"/>
        <v>0</v>
      </c>
      <c r="Z566" s="147" t="s">
        <v>64</v>
      </c>
      <c r="AA566" s="141">
        <f t="shared" si="241"/>
        <v>44392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3"/>
      <c r="BB566" s="1"/>
      <c r="BC566" s="1"/>
      <c r="BD566" s="1"/>
      <c r="BE566" s="1"/>
      <c r="BF566" s="1"/>
      <c r="BG566" s="1"/>
      <c r="BH566" s="1"/>
      <c r="BI566" s="1"/>
      <c r="BJ566" s="1"/>
      <c r="BK566" s="4"/>
      <c r="BL566" s="1"/>
      <c r="BM566" s="1"/>
      <c r="BN566" s="1"/>
      <c r="BO566" s="1"/>
      <c r="BP566" s="1"/>
      <c r="BQ566" s="1"/>
    </row>
    <row r="567" spans="1:69" x14ac:dyDescent="0.15">
      <c r="A567" s="138">
        <f t="shared" si="234"/>
        <v>44218</v>
      </c>
      <c r="B567" s="148">
        <f t="shared" si="223"/>
        <v>1122.0342046000001</v>
      </c>
      <c r="C567" s="139">
        <f t="shared" si="235"/>
        <v>1000</v>
      </c>
      <c r="D567" s="140">
        <f t="shared" si="236"/>
        <v>5560.59</v>
      </c>
      <c r="E567" s="124">
        <f>IF(K567=1,VLOOKUP(A566,[1]Plan1!$BO$80:$BQ$314,3),E566)</f>
        <v>5574.49</v>
      </c>
      <c r="F567" s="141">
        <f t="shared" si="237"/>
        <v>44212</v>
      </c>
      <c r="G567" s="142">
        <f t="shared" si="224"/>
        <v>2.4997347403781234E-3</v>
      </c>
      <c r="H567" s="141">
        <f t="shared" si="238"/>
        <v>44244</v>
      </c>
      <c r="I567" s="141">
        <f t="shared" si="225"/>
        <v>44244</v>
      </c>
      <c r="J567" s="125">
        <f t="shared" si="239"/>
        <v>21</v>
      </c>
      <c r="K567" s="125">
        <f t="shared" si="245"/>
        <v>5</v>
      </c>
      <c r="L567" s="139">
        <f t="shared" si="226"/>
        <v>1.0005945999999999</v>
      </c>
      <c r="M567" s="143">
        <f t="shared" si="246"/>
        <v>1.0135003600000001</v>
      </c>
      <c r="N567" s="143">
        <f t="shared" si="242"/>
        <v>1.0649220586239909</v>
      </c>
      <c r="O567" s="139">
        <f t="shared" si="244"/>
        <v>1.06555526</v>
      </c>
      <c r="P567" s="139">
        <f t="shared" si="227"/>
        <v>1065.5552600000001</v>
      </c>
      <c r="Q567" s="144">
        <f t="shared" si="228"/>
        <v>0</v>
      </c>
      <c r="R567" s="145">
        <f t="shared" si="229"/>
        <v>0</v>
      </c>
      <c r="S567" s="139">
        <f t="shared" si="230"/>
        <v>0</v>
      </c>
      <c r="T567" s="146">
        <f t="shared" si="240"/>
        <v>3.5999999999999997E-2</v>
      </c>
      <c r="U567" s="144">
        <f t="shared" si="243"/>
        <v>368</v>
      </c>
      <c r="V567" s="144">
        <v>252</v>
      </c>
      <c r="W567" s="143">
        <f t="shared" si="231"/>
        <v>1.053004238</v>
      </c>
      <c r="X567" s="139">
        <f t="shared" si="232"/>
        <v>56.478944599999998</v>
      </c>
      <c r="Y567" s="124">
        <f t="shared" si="233"/>
        <v>0</v>
      </c>
      <c r="Z567" s="147" t="s">
        <v>64</v>
      </c>
      <c r="AA567" s="141">
        <f t="shared" si="241"/>
        <v>44392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3"/>
      <c r="BB567" s="1"/>
      <c r="BC567" s="1"/>
      <c r="BD567" s="1"/>
      <c r="BE567" s="1"/>
      <c r="BF567" s="1"/>
      <c r="BG567" s="1"/>
      <c r="BH567" s="1"/>
      <c r="BI567" s="1"/>
      <c r="BJ567" s="1"/>
      <c r="BK567" s="4"/>
      <c r="BL567" s="1"/>
      <c r="BM567" s="1"/>
      <c r="BN567" s="1"/>
      <c r="BO567" s="1"/>
      <c r="BP567" s="1"/>
      <c r="BQ567" s="1"/>
    </row>
    <row r="568" spans="1:69" x14ac:dyDescent="0.15">
      <c r="A568" s="138">
        <f t="shared" si="234"/>
        <v>44219</v>
      </c>
      <c r="B568" s="148">
        <f t="shared" si="223"/>
        <v>1122.32511217</v>
      </c>
      <c r="C568" s="139">
        <f t="shared" si="235"/>
        <v>1000</v>
      </c>
      <c r="D568" s="140">
        <f t="shared" si="236"/>
        <v>5560.59</v>
      </c>
      <c r="E568" s="124">
        <f>IF(K568=1,VLOOKUP(A567,[1]Plan1!$BO$80:$BQ$314,3),E567)</f>
        <v>5574.49</v>
      </c>
      <c r="F568" s="141">
        <f t="shared" si="237"/>
        <v>44212</v>
      </c>
      <c r="G568" s="142">
        <f t="shared" si="224"/>
        <v>2.4997347403781234E-3</v>
      </c>
      <c r="H568" s="141">
        <f t="shared" si="238"/>
        <v>44244</v>
      </c>
      <c r="I568" s="141">
        <f t="shared" si="225"/>
        <v>44244</v>
      </c>
      <c r="J568" s="125">
        <f t="shared" si="239"/>
        <v>21</v>
      </c>
      <c r="K568" s="125">
        <f t="shared" si="245"/>
        <v>6</v>
      </c>
      <c r="L568" s="139">
        <f t="shared" si="226"/>
        <v>1.0007135700000001</v>
      </c>
      <c r="M568" s="143">
        <f t="shared" si="246"/>
        <v>1.0135003600000001</v>
      </c>
      <c r="N568" s="143">
        <f t="shared" si="242"/>
        <v>1.0649220586239909</v>
      </c>
      <c r="O568" s="139">
        <f t="shared" si="244"/>
        <v>1.0656819500000001</v>
      </c>
      <c r="P568" s="139">
        <f t="shared" si="227"/>
        <v>1065.6819499999999</v>
      </c>
      <c r="Q568" s="144">
        <f t="shared" si="228"/>
        <v>0</v>
      </c>
      <c r="R568" s="145">
        <f t="shared" si="229"/>
        <v>0</v>
      </c>
      <c r="S568" s="139">
        <f t="shared" si="230"/>
        <v>0</v>
      </c>
      <c r="T568" s="146">
        <f t="shared" si="240"/>
        <v>3.5999999999999997E-2</v>
      </c>
      <c r="U568" s="144">
        <f t="shared" si="243"/>
        <v>369</v>
      </c>
      <c r="V568" s="144">
        <v>252</v>
      </c>
      <c r="W568" s="143">
        <f t="shared" si="231"/>
        <v>1.0531520329999999</v>
      </c>
      <c r="X568" s="139">
        <f t="shared" si="232"/>
        <v>56.643162169999997</v>
      </c>
      <c r="Y568" s="124">
        <f t="shared" si="233"/>
        <v>0</v>
      </c>
      <c r="Z568" s="147" t="s">
        <v>64</v>
      </c>
      <c r="AA568" s="141">
        <f t="shared" si="241"/>
        <v>44392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3"/>
      <c r="BB568" s="1"/>
      <c r="BC568" s="1"/>
      <c r="BD568" s="1"/>
      <c r="BE568" s="1"/>
      <c r="BF568" s="1"/>
      <c r="BG568" s="1"/>
      <c r="BH568" s="1"/>
      <c r="BI568" s="1"/>
      <c r="BJ568" s="1"/>
      <c r="BK568" s="4"/>
      <c r="BL568" s="1"/>
      <c r="BM568" s="1"/>
      <c r="BN568" s="1"/>
      <c r="BO568" s="1"/>
      <c r="BP568" s="1"/>
      <c r="BQ568" s="1"/>
    </row>
    <row r="569" spans="1:69" x14ac:dyDescent="0.15">
      <c r="A569" s="138">
        <f t="shared" si="234"/>
        <v>44220</v>
      </c>
      <c r="B569" s="148">
        <f t="shared" si="223"/>
        <v>1122.32511217</v>
      </c>
      <c r="C569" s="139">
        <f t="shared" si="235"/>
        <v>1000</v>
      </c>
      <c r="D569" s="140">
        <f t="shared" si="236"/>
        <v>5560.59</v>
      </c>
      <c r="E569" s="124">
        <f>IF(K569=1,VLOOKUP(A568,[1]Plan1!$BO$80:$BQ$314,3),E568)</f>
        <v>5574.49</v>
      </c>
      <c r="F569" s="141">
        <f t="shared" si="237"/>
        <v>44212</v>
      </c>
      <c r="G569" s="142">
        <f t="shared" si="224"/>
        <v>2.4997347403781234E-3</v>
      </c>
      <c r="H569" s="141">
        <f t="shared" si="238"/>
        <v>44244</v>
      </c>
      <c r="I569" s="141">
        <f t="shared" si="225"/>
        <v>44244</v>
      </c>
      <c r="J569" s="125">
        <f t="shared" si="239"/>
        <v>21</v>
      </c>
      <c r="K569" s="125">
        <f t="shared" si="245"/>
        <v>6</v>
      </c>
      <c r="L569" s="139">
        <f t="shared" si="226"/>
        <v>1.0007135700000001</v>
      </c>
      <c r="M569" s="143">
        <f t="shared" si="246"/>
        <v>1.0135003600000001</v>
      </c>
      <c r="N569" s="143">
        <f t="shared" si="242"/>
        <v>1.0649220586239909</v>
      </c>
      <c r="O569" s="139">
        <f t="shared" si="244"/>
        <v>1.0656819500000001</v>
      </c>
      <c r="P569" s="139">
        <f t="shared" si="227"/>
        <v>1065.6819499999999</v>
      </c>
      <c r="Q569" s="144">
        <f t="shared" si="228"/>
        <v>0</v>
      </c>
      <c r="R569" s="145">
        <f t="shared" si="229"/>
        <v>0</v>
      </c>
      <c r="S569" s="139">
        <f t="shared" si="230"/>
        <v>0</v>
      </c>
      <c r="T569" s="146">
        <f t="shared" si="240"/>
        <v>3.5999999999999997E-2</v>
      </c>
      <c r="U569" s="144">
        <f t="shared" si="243"/>
        <v>369</v>
      </c>
      <c r="V569" s="144">
        <v>252</v>
      </c>
      <c r="W569" s="143">
        <f t="shared" si="231"/>
        <v>1.0531520329999999</v>
      </c>
      <c r="X569" s="139">
        <f t="shared" si="232"/>
        <v>56.643162169999997</v>
      </c>
      <c r="Y569" s="124">
        <f t="shared" si="233"/>
        <v>0</v>
      </c>
      <c r="Z569" s="147" t="s">
        <v>64</v>
      </c>
      <c r="AA569" s="141">
        <f t="shared" si="241"/>
        <v>44392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3"/>
      <c r="BB569" s="1"/>
      <c r="BC569" s="1"/>
      <c r="BD569" s="1"/>
      <c r="BE569" s="1"/>
      <c r="BF569" s="1"/>
      <c r="BG569" s="1"/>
      <c r="BH569" s="1"/>
      <c r="BI569" s="1"/>
      <c r="BJ569" s="1"/>
      <c r="BK569" s="4"/>
      <c r="BL569" s="1"/>
      <c r="BM569" s="1"/>
      <c r="BN569" s="1"/>
      <c r="BO569" s="1"/>
      <c r="BP569" s="1"/>
      <c r="BQ569" s="1"/>
    </row>
    <row r="570" spans="1:69" x14ac:dyDescent="0.15">
      <c r="A570" s="138">
        <f t="shared" si="234"/>
        <v>44221</v>
      </c>
      <c r="B570" s="148">
        <f t="shared" si="223"/>
        <v>1122.32511217</v>
      </c>
      <c r="C570" s="139">
        <f t="shared" si="235"/>
        <v>1000</v>
      </c>
      <c r="D570" s="140">
        <f t="shared" si="236"/>
        <v>5560.59</v>
      </c>
      <c r="E570" s="124">
        <f>IF(K570=1,VLOOKUP(A569,[1]Plan1!$BO$80:$BQ$314,3),E569)</f>
        <v>5574.49</v>
      </c>
      <c r="F570" s="141">
        <f t="shared" si="237"/>
        <v>44212</v>
      </c>
      <c r="G570" s="142">
        <f t="shared" si="224"/>
        <v>2.4997347403781234E-3</v>
      </c>
      <c r="H570" s="141">
        <f t="shared" si="238"/>
        <v>44244</v>
      </c>
      <c r="I570" s="141">
        <f t="shared" si="225"/>
        <v>44244</v>
      </c>
      <c r="J570" s="125">
        <f t="shared" si="239"/>
        <v>21</v>
      </c>
      <c r="K570" s="125">
        <f t="shared" si="245"/>
        <v>6</v>
      </c>
      <c r="L570" s="139">
        <f t="shared" si="226"/>
        <v>1.0007135700000001</v>
      </c>
      <c r="M570" s="143">
        <f t="shared" si="246"/>
        <v>1.0135003600000001</v>
      </c>
      <c r="N570" s="143">
        <f t="shared" si="242"/>
        <v>1.0649220586239909</v>
      </c>
      <c r="O570" s="139">
        <f t="shared" si="244"/>
        <v>1.0656819500000001</v>
      </c>
      <c r="P570" s="139">
        <f t="shared" si="227"/>
        <v>1065.6819499999999</v>
      </c>
      <c r="Q570" s="144">
        <f t="shared" si="228"/>
        <v>0</v>
      </c>
      <c r="R570" s="145">
        <f t="shared" si="229"/>
        <v>0</v>
      </c>
      <c r="S570" s="139">
        <f t="shared" si="230"/>
        <v>0</v>
      </c>
      <c r="T570" s="146">
        <f t="shared" si="240"/>
        <v>3.5999999999999997E-2</v>
      </c>
      <c r="U570" s="144">
        <f t="shared" si="243"/>
        <v>369</v>
      </c>
      <c r="V570" s="144">
        <v>252</v>
      </c>
      <c r="W570" s="143">
        <f t="shared" si="231"/>
        <v>1.0531520329999999</v>
      </c>
      <c r="X570" s="139">
        <f t="shared" si="232"/>
        <v>56.643162169999997</v>
      </c>
      <c r="Y570" s="124">
        <f t="shared" si="233"/>
        <v>0</v>
      </c>
      <c r="Z570" s="147" t="s">
        <v>64</v>
      </c>
      <c r="AA570" s="141">
        <f t="shared" si="241"/>
        <v>44392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3"/>
      <c r="BB570" s="1"/>
      <c r="BC570" s="1"/>
      <c r="BD570" s="1"/>
      <c r="BE570" s="1"/>
      <c r="BF570" s="1"/>
      <c r="BG570" s="1"/>
      <c r="BH570" s="1"/>
      <c r="BI570" s="1"/>
      <c r="BJ570" s="1"/>
      <c r="BK570" s="4"/>
      <c r="BL570" s="1"/>
      <c r="BM570" s="1"/>
      <c r="BN570" s="1"/>
      <c r="BO570" s="1"/>
      <c r="BP570" s="1"/>
      <c r="BQ570" s="1"/>
    </row>
    <row r="571" spans="1:69" x14ac:dyDescent="0.15">
      <c r="A571" s="138">
        <f t="shared" si="234"/>
        <v>44222</v>
      </c>
      <c r="B571" s="148">
        <f t="shared" si="223"/>
        <v>1122.6160900999998</v>
      </c>
      <c r="C571" s="139">
        <f t="shared" si="235"/>
        <v>1000</v>
      </c>
      <c r="D571" s="140">
        <f t="shared" si="236"/>
        <v>5560.59</v>
      </c>
      <c r="E571" s="124">
        <f>IF(K571=1,VLOOKUP(A570,[1]Plan1!$BO$80:$BQ$314,3),E570)</f>
        <v>5574.49</v>
      </c>
      <c r="F571" s="141">
        <f t="shared" si="237"/>
        <v>44212</v>
      </c>
      <c r="G571" s="142">
        <f t="shared" si="224"/>
        <v>2.4997347403781234E-3</v>
      </c>
      <c r="H571" s="141">
        <f t="shared" si="238"/>
        <v>44244</v>
      </c>
      <c r="I571" s="141">
        <f t="shared" si="225"/>
        <v>44244</v>
      </c>
      <c r="J571" s="125">
        <f t="shared" si="239"/>
        <v>21</v>
      </c>
      <c r="K571" s="125">
        <f t="shared" si="245"/>
        <v>7</v>
      </c>
      <c r="L571" s="139">
        <f t="shared" si="226"/>
        <v>1.0008325499999999</v>
      </c>
      <c r="M571" s="143">
        <f t="shared" si="246"/>
        <v>1.0135003600000001</v>
      </c>
      <c r="N571" s="143">
        <f t="shared" si="242"/>
        <v>1.0649220586239909</v>
      </c>
      <c r="O571" s="139">
        <f t="shared" si="244"/>
        <v>1.0658086499999999</v>
      </c>
      <c r="P571" s="139">
        <f t="shared" si="227"/>
        <v>1065.8086499999999</v>
      </c>
      <c r="Q571" s="144">
        <f t="shared" si="228"/>
        <v>0</v>
      </c>
      <c r="R571" s="145">
        <f t="shared" si="229"/>
        <v>0</v>
      </c>
      <c r="S571" s="139">
        <f t="shared" si="230"/>
        <v>0</v>
      </c>
      <c r="T571" s="146">
        <f t="shared" si="240"/>
        <v>3.5999999999999997E-2</v>
      </c>
      <c r="U571" s="144">
        <f t="shared" si="243"/>
        <v>370</v>
      </c>
      <c r="V571" s="144">
        <v>252</v>
      </c>
      <c r="W571" s="143">
        <f t="shared" si="231"/>
        <v>1.0532998490000001</v>
      </c>
      <c r="X571" s="139">
        <f t="shared" si="232"/>
        <v>56.807440100000001</v>
      </c>
      <c r="Y571" s="124">
        <f t="shared" si="233"/>
        <v>0</v>
      </c>
      <c r="Z571" s="147" t="s">
        <v>64</v>
      </c>
      <c r="AA571" s="141">
        <f t="shared" si="241"/>
        <v>44392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3"/>
      <c r="BB571" s="1"/>
      <c r="BC571" s="1"/>
      <c r="BD571" s="1"/>
      <c r="BE571" s="1"/>
      <c r="BF571" s="1"/>
      <c r="BG571" s="1"/>
      <c r="BH571" s="1"/>
      <c r="BI571" s="1"/>
      <c r="BJ571" s="1"/>
      <c r="BK571" s="4"/>
      <c r="BL571" s="1"/>
      <c r="BM571" s="1"/>
      <c r="BN571" s="1"/>
      <c r="BO571" s="1"/>
      <c r="BP571" s="1"/>
      <c r="BQ571" s="1"/>
    </row>
    <row r="572" spans="1:69" x14ac:dyDescent="0.15">
      <c r="A572" s="138">
        <f t="shared" si="234"/>
        <v>44223</v>
      </c>
      <c r="B572" s="148">
        <f t="shared" si="223"/>
        <v>1122.9071478799999</v>
      </c>
      <c r="C572" s="139">
        <f t="shared" si="235"/>
        <v>1000</v>
      </c>
      <c r="D572" s="140">
        <f t="shared" si="236"/>
        <v>5560.59</v>
      </c>
      <c r="E572" s="124">
        <f>IF(K572=1,VLOOKUP(A571,[1]Plan1!$BO$80:$BQ$314,3),E571)</f>
        <v>5574.49</v>
      </c>
      <c r="F572" s="141">
        <f t="shared" si="237"/>
        <v>44212</v>
      </c>
      <c r="G572" s="142">
        <f t="shared" si="224"/>
        <v>2.4997347403781234E-3</v>
      </c>
      <c r="H572" s="141">
        <f t="shared" si="238"/>
        <v>44244</v>
      </c>
      <c r="I572" s="141">
        <f t="shared" si="225"/>
        <v>44244</v>
      </c>
      <c r="J572" s="125">
        <f t="shared" si="239"/>
        <v>21</v>
      </c>
      <c r="K572" s="125">
        <f t="shared" si="245"/>
        <v>8</v>
      </c>
      <c r="L572" s="139">
        <f t="shared" si="226"/>
        <v>1.00095154</v>
      </c>
      <c r="M572" s="143">
        <f t="shared" si="246"/>
        <v>1.0135003600000001</v>
      </c>
      <c r="N572" s="143">
        <f t="shared" si="242"/>
        <v>1.0649220586239909</v>
      </c>
      <c r="O572" s="139">
        <f t="shared" si="244"/>
        <v>1.06593537</v>
      </c>
      <c r="P572" s="139">
        <f t="shared" si="227"/>
        <v>1065.9353699999999</v>
      </c>
      <c r="Q572" s="144">
        <f t="shared" si="228"/>
        <v>0</v>
      </c>
      <c r="R572" s="145">
        <f t="shared" si="229"/>
        <v>0</v>
      </c>
      <c r="S572" s="139">
        <f t="shared" si="230"/>
        <v>0</v>
      </c>
      <c r="T572" s="146">
        <f t="shared" si="240"/>
        <v>3.5999999999999997E-2</v>
      </c>
      <c r="U572" s="144">
        <f t="shared" si="243"/>
        <v>371</v>
      </c>
      <c r="V572" s="144">
        <v>252</v>
      </c>
      <c r="W572" s="143">
        <f t="shared" si="231"/>
        <v>1.0534476850000001</v>
      </c>
      <c r="X572" s="139">
        <f t="shared" si="232"/>
        <v>56.971777879999998</v>
      </c>
      <c r="Y572" s="124">
        <f t="shared" si="233"/>
        <v>0</v>
      </c>
      <c r="Z572" s="147" t="s">
        <v>64</v>
      </c>
      <c r="AA572" s="141">
        <f t="shared" si="241"/>
        <v>44392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3"/>
      <c r="BB572" s="1"/>
      <c r="BC572" s="1"/>
      <c r="BD572" s="1"/>
      <c r="BE572" s="1"/>
      <c r="BF572" s="1"/>
      <c r="BG572" s="1"/>
      <c r="BH572" s="1"/>
      <c r="BI572" s="1"/>
      <c r="BJ572" s="1"/>
      <c r="BK572" s="4"/>
      <c r="BL572" s="1"/>
      <c r="BM572" s="1"/>
      <c r="BN572" s="1"/>
      <c r="BO572" s="1"/>
      <c r="BP572" s="1"/>
      <c r="BQ572" s="1"/>
    </row>
    <row r="573" spans="1:69" x14ac:dyDescent="0.15">
      <c r="A573" s="138">
        <f t="shared" si="234"/>
        <v>44224</v>
      </c>
      <c r="B573" s="148">
        <f t="shared" si="223"/>
        <v>1123.1982876500001</v>
      </c>
      <c r="C573" s="139">
        <f t="shared" si="235"/>
        <v>1000</v>
      </c>
      <c r="D573" s="140">
        <f t="shared" si="236"/>
        <v>5560.59</v>
      </c>
      <c r="E573" s="124">
        <f>IF(K573=1,VLOOKUP(A572,[1]Plan1!$BO$80:$BQ$314,3),E572)</f>
        <v>5574.49</v>
      </c>
      <c r="F573" s="141">
        <f t="shared" si="237"/>
        <v>44212</v>
      </c>
      <c r="G573" s="142">
        <f t="shared" si="224"/>
        <v>2.4997347403781234E-3</v>
      </c>
      <c r="H573" s="141">
        <f t="shared" si="238"/>
        <v>44244</v>
      </c>
      <c r="I573" s="141">
        <f t="shared" si="225"/>
        <v>44244</v>
      </c>
      <c r="J573" s="125">
        <f t="shared" si="239"/>
        <v>21</v>
      </c>
      <c r="K573" s="125">
        <f t="shared" si="245"/>
        <v>9</v>
      </c>
      <c r="L573" s="139">
        <f t="shared" si="226"/>
        <v>1.0010705499999999</v>
      </c>
      <c r="M573" s="143">
        <f t="shared" si="246"/>
        <v>1.0135003600000001</v>
      </c>
      <c r="N573" s="143">
        <f t="shared" si="242"/>
        <v>1.0649220586239909</v>
      </c>
      <c r="O573" s="139">
        <f t="shared" si="244"/>
        <v>1.0660621100000001</v>
      </c>
      <c r="P573" s="139">
        <f t="shared" si="227"/>
        <v>1066.0621100000001</v>
      </c>
      <c r="Q573" s="144">
        <f t="shared" si="228"/>
        <v>0</v>
      </c>
      <c r="R573" s="145">
        <f t="shared" si="229"/>
        <v>0</v>
      </c>
      <c r="S573" s="139">
        <f t="shared" si="230"/>
        <v>0</v>
      </c>
      <c r="T573" s="146">
        <f t="shared" si="240"/>
        <v>3.5999999999999997E-2</v>
      </c>
      <c r="U573" s="144">
        <f t="shared" si="243"/>
        <v>372</v>
      </c>
      <c r="V573" s="144">
        <v>252</v>
      </c>
      <c r="W573" s="143">
        <f t="shared" si="231"/>
        <v>1.0535955429999999</v>
      </c>
      <c r="X573" s="139">
        <f t="shared" si="232"/>
        <v>57.13617765</v>
      </c>
      <c r="Y573" s="124">
        <f t="shared" si="233"/>
        <v>0</v>
      </c>
      <c r="Z573" s="147" t="s">
        <v>64</v>
      </c>
      <c r="AA573" s="141">
        <f t="shared" si="241"/>
        <v>44392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3"/>
      <c r="BB573" s="1"/>
      <c r="BC573" s="1"/>
      <c r="BD573" s="1"/>
      <c r="BE573" s="1"/>
      <c r="BF573" s="1"/>
      <c r="BG573" s="1"/>
      <c r="BH573" s="1"/>
      <c r="BI573" s="1"/>
      <c r="BJ573" s="1"/>
      <c r="BK573" s="4"/>
      <c r="BL573" s="1"/>
      <c r="BM573" s="1"/>
      <c r="BN573" s="1"/>
      <c r="BO573" s="1"/>
      <c r="BP573" s="1"/>
      <c r="BQ573" s="1"/>
    </row>
    <row r="574" spans="1:69" x14ac:dyDescent="0.15">
      <c r="A574" s="138">
        <f t="shared" si="234"/>
        <v>44225</v>
      </c>
      <c r="B574" s="148">
        <f t="shared" si="223"/>
        <v>1123.48948623</v>
      </c>
      <c r="C574" s="139">
        <f t="shared" si="235"/>
        <v>1000</v>
      </c>
      <c r="D574" s="140">
        <f t="shared" si="236"/>
        <v>5560.59</v>
      </c>
      <c r="E574" s="124">
        <f>IF(K574=1,VLOOKUP(A573,[1]Plan1!$BO$80:$BQ$314,3),E573)</f>
        <v>5574.49</v>
      </c>
      <c r="F574" s="141">
        <f t="shared" si="237"/>
        <v>44212</v>
      </c>
      <c r="G574" s="142">
        <f t="shared" si="224"/>
        <v>2.4997347403781234E-3</v>
      </c>
      <c r="H574" s="141">
        <f t="shared" si="238"/>
        <v>44244</v>
      </c>
      <c r="I574" s="141">
        <f t="shared" si="225"/>
        <v>44244</v>
      </c>
      <c r="J574" s="125">
        <f t="shared" si="239"/>
        <v>21</v>
      </c>
      <c r="K574" s="125">
        <f t="shared" si="245"/>
        <v>10</v>
      </c>
      <c r="L574" s="139">
        <f t="shared" si="226"/>
        <v>1.00118957</v>
      </c>
      <c r="M574" s="143">
        <f t="shared" si="246"/>
        <v>1.0135003600000001</v>
      </c>
      <c r="N574" s="143">
        <f t="shared" si="242"/>
        <v>1.0649220586239909</v>
      </c>
      <c r="O574" s="139">
        <f t="shared" si="244"/>
        <v>1.0661888500000001</v>
      </c>
      <c r="P574" s="139">
        <f t="shared" si="227"/>
        <v>1066.18885</v>
      </c>
      <c r="Q574" s="144">
        <f t="shared" si="228"/>
        <v>0</v>
      </c>
      <c r="R574" s="145">
        <f t="shared" si="229"/>
        <v>0</v>
      </c>
      <c r="S574" s="139">
        <f t="shared" si="230"/>
        <v>0</v>
      </c>
      <c r="T574" s="146">
        <f t="shared" si="240"/>
        <v>3.5999999999999997E-2</v>
      </c>
      <c r="U574" s="144">
        <f t="shared" si="243"/>
        <v>373</v>
      </c>
      <c r="V574" s="144">
        <v>252</v>
      </c>
      <c r="W574" s="143">
        <f t="shared" si="231"/>
        <v>1.0537434210000001</v>
      </c>
      <c r="X574" s="139">
        <f t="shared" si="232"/>
        <v>57.300636230000002</v>
      </c>
      <c r="Y574" s="124">
        <f t="shared" si="233"/>
        <v>0</v>
      </c>
      <c r="Z574" s="147" t="s">
        <v>64</v>
      </c>
      <c r="AA574" s="141">
        <f t="shared" si="241"/>
        <v>44392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3"/>
      <c r="BB574" s="1"/>
      <c r="BC574" s="1"/>
      <c r="BD574" s="1"/>
      <c r="BE574" s="1"/>
      <c r="BF574" s="1"/>
      <c r="BG574" s="1"/>
      <c r="BH574" s="1"/>
      <c r="BI574" s="1"/>
      <c r="BJ574" s="1"/>
      <c r="BK574" s="4"/>
      <c r="BL574" s="1"/>
      <c r="BM574" s="1"/>
      <c r="BN574" s="1"/>
      <c r="BO574" s="1"/>
      <c r="BP574" s="1"/>
      <c r="BQ574" s="1"/>
    </row>
    <row r="575" spans="1:69" x14ac:dyDescent="0.15">
      <c r="A575" s="138">
        <f t="shared" si="234"/>
        <v>44226</v>
      </c>
      <c r="B575" s="148">
        <f t="shared" si="223"/>
        <v>1123.78076575</v>
      </c>
      <c r="C575" s="139">
        <f t="shared" si="235"/>
        <v>1000</v>
      </c>
      <c r="D575" s="140">
        <f t="shared" si="236"/>
        <v>5560.59</v>
      </c>
      <c r="E575" s="124">
        <f>IF(K575=1,VLOOKUP(A574,[1]Plan1!$BO$80:$BQ$314,3),E574)</f>
        <v>5574.49</v>
      </c>
      <c r="F575" s="141">
        <f t="shared" si="237"/>
        <v>44212</v>
      </c>
      <c r="G575" s="142">
        <f t="shared" si="224"/>
        <v>2.4997347403781234E-3</v>
      </c>
      <c r="H575" s="141">
        <f t="shared" si="238"/>
        <v>44244</v>
      </c>
      <c r="I575" s="141">
        <f t="shared" si="225"/>
        <v>44244</v>
      </c>
      <c r="J575" s="125">
        <f t="shared" si="239"/>
        <v>21</v>
      </c>
      <c r="K575" s="125">
        <f t="shared" si="245"/>
        <v>11</v>
      </c>
      <c r="L575" s="139">
        <f t="shared" si="226"/>
        <v>1.0013086</v>
      </c>
      <c r="M575" s="143">
        <f t="shared" si="246"/>
        <v>1.0135003600000001</v>
      </c>
      <c r="N575" s="143">
        <f t="shared" si="242"/>
        <v>1.0649220586239909</v>
      </c>
      <c r="O575" s="139">
        <f t="shared" si="244"/>
        <v>1.06631561</v>
      </c>
      <c r="P575" s="139">
        <f t="shared" si="227"/>
        <v>1066.3156100000001</v>
      </c>
      <c r="Q575" s="144">
        <f t="shared" si="228"/>
        <v>0</v>
      </c>
      <c r="R575" s="145">
        <f t="shared" si="229"/>
        <v>0</v>
      </c>
      <c r="S575" s="139">
        <f t="shared" si="230"/>
        <v>0</v>
      </c>
      <c r="T575" s="146">
        <f t="shared" si="240"/>
        <v>3.5999999999999997E-2</v>
      </c>
      <c r="U575" s="144">
        <f t="shared" si="243"/>
        <v>374</v>
      </c>
      <c r="V575" s="144">
        <v>252</v>
      </c>
      <c r="W575" s="143">
        <f t="shared" si="231"/>
        <v>1.05389132</v>
      </c>
      <c r="X575" s="139">
        <f t="shared" si="232"/>
        <v>57.465155750000001</v>
      </c>
      <c r="Y575" s="124">
        <f t="shared" si="233"/>
        <v>0</v>
      </c>
      <c r="Z575" s="147" t="s">
        <v>64</v>
      </c>
      <c r="AA575" s="141">
        <f t="shared" si="241"/>
        <v>44392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3"/>
      <c r="BB575" s="1"/>
      <c r="BC575" s="1"/>
      <c r="BD575" s="1"/>
      <c r="BE575" s="1"/>
      <c r="BF575" s="1"/>
      <c r="BG575" s="1"/>
      <c r="BH575" s="1"/>
      <c r="BI575" s="1"/>
      <c r="BJ575" s="1"/>
      <c r="BK575" s="4"/>
      <c r="BL575" s="1"/>
      <c r="BM575" s="1"/>
      <c r="BN575" s="1"/>
      <c r="BO575" s="1"/>
      <c r="BP575" s="1"/>
      <c r="BQ575" s="1"/>
    </row>
    <row r="576" spans="1:69" x14ac:dyDescent="0.15">
      <c r="A576" s="138">
        <f t="shared" si="234"/>
        <v>44227</v>
      </c>
      <c r="B576" s="148">
        <f t="shared" si="223"/>
        <v>1123.78076575</v>
      </c>
      <c r="C576" s="139">
        <f t="shared" si="235"/>
        <v>1000</v>
      </c>
      <c r="D576" s="140">
        <f t="shared" si="236"/>
        <v>5560.59</v>
      </c>
      <c r="E576" s="124">
        <f>IF(K576=1,VLOOKUP(A575,[1]Plan1!$BO$80:$BQ$314,3),E575)</f>
        <v>5574.49</v>
      </c>
      <c r="F576" s="141">
        <f t="shared" si="237"/>
        <v>44212</v>
      </c>
      <c r="G576" s="142">
        <f t="shared" si="224"/>
        <v>2.4997347403781234E-3</v>
      </c>
      <c r="H576" s="141">
        <f t="shared" si="238"/>
        <v>44244</v>
      </c>
      <c r="I576" s="141">
        <f t="shared" si="225"/>
        <v>44244</v>
      </c>
      <c r="J576" s="125">
        <f t="shared" si="239"/>
        <v>21</v>
      </c>
      <c r="K576" s="125">
        <f t="shared" si="245"/>
        <v>11</v>
      </c>
      <c r="L576" s="139">
        <f t="shared" si="226"/>
        <v>1.0013086</v>
      </c>
      <c r="M576" s="143">
        <f t="shared" si="246"/>
        <v>1.0135003600000001</v>
      </c>
      <c r="N576" s="143">
        <f t="shared" si="242"/>
        <v>1.0649220586239909</v>
      </c>
      <c r="O576" s="139">
        <f t="shared" si="244"/>
        <v>1.06631561</v>
      </c>
      <c r="P576" s="139">
        <f t="shared" si="227"/>
        <v>1066.3156100000001</v>
      </c>
      <c r="Q576" s="144">
        <f t="shared" si="228"/>
        <v>0</v>
      </c>
      <c r="R576" s="145">
        <f t="shared" si="229"/>
        <v>0</v>
      </c>
      <c r="S576" s="139">
        <f t="shared" si="230"/>
        <v>0</v>
      </c>
      <c r="T576" s="146">
        <f t="shared" si="240"/>
        <v>3.5999999999999997E-2</v>
      </c>
      <c r="U576" s="144">
        <f t="shared" si="243"/>
        <v>374</v>
      </c>
      <c r="V576" s="144">
        <v>252</v>
      </c>
      <c r="W576" s="143">
        <f t="shared" si="231"/>
        <v>1.05389132</v>
      </c>
      <c r="X576" s="139">
        <f t="shared" si="232"/>
        <v>57.465155750000001</v>
      </c>
      <c r="Y576" s="124">
        <f t="shared" si="233"/>
        <v>0</v>
      </c>
      <c r="Z576" s="147" t="s">
        <v>64</v>
      </c>
      <c r="AA576" s="141">
        <f t="shared" si="241"/>
        <v>44392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3"/>
      <c r="BB576" s="1"/>
      <c r="BC576" s="1"/>
      <c r="BD576" s="1"/>
      <c r="BE576" s="1"/>
      <c r="BF576" s="1"/>
      <c r="BG576" s="1"/>
      <c r="BH576" s="1"/>
      <c r="BI576" s="1"/>
      <c r="BJ576" s="1"/>
      <c r="BK576" s="4"/>
      <c r="BL576" s="1"/>
      <c r="BM576" s="1"/>
      <c r="BN576" s="1"/>
      <c r="BO576" s="1"/>
      <c r="BP576" s="1"/>
      <c r="BQ576" s="1"/>
    </row>
    <row r="577" spans="1:69" x14ac:dyDescent="0.15">
      <c r="A577" s="138">
        <f t="shared" si="234"/>
        <v>44228</v>
      </c>
      <c r="B577" s="148">
        <f t="shared" si="223"/>
        <v>1123.78076575</v>
      </c>
      <c r="C577" s="139">
        <f t="shared" si="235"/>
        <v>1000</v>
      </c>
      <c r="D577" s="140">
        <f t="shared" si="236"/>
        <v>5560.59</v>
      </c>
      <c r="E577" s="124">
        <f>IF(K577=1,VLOOKUP(A576,[1]Plan1!$BO$80:$BQ$314,3),E576)</f>
        <v>5574.49</v>
      </c>
      <c r="F577" s="141">
        <f t="shared" si="237"/>
        <v>44212</v>
      </c>
      <c r="G577" s="142">
        <f t="shared" si="224"/>
        <v>2.4997347403781234E-3</v>
      </c>
      <c r="H577" s="141">
        <f t="shared" si="238"/>
        <v>44244</v>
      </c>
      <c r="I577" s="141">
        <f t="shared" si="225"/>
        <v>44244</v>
      </c>
      <c r="J577" s="125">
        <f t="shared" si="239"/>
        <v>21</v>
      </c>
      <c r="K577" s="125">
        <f t="shared" si="245"/>
        <v>11</v>
      </c>
      <c r="L577" s="139">
        <f t="shared" si="226"/>
        <v>1.0013086</v>
      </c>
      <c r="M577" s="143">
        <f t="shared" si="246"/>
        <v>1.0135003600000001</v>
      </c>
      <c r="N577" s="143">
        <f t="shared" si="242"/>
        <v>1.0649220586239909</v>
      </c>
      <c r="O577" s="139">
        <f t="shared" si="244"/>
        <v>1.06631561</v>
      </c>
      <c r="P577" s="139">
        <f t="shared" si="227"/>
        <v>1066.3156100000001</v>
      </c>
      <c r="Q577" s="144">
        <f t="shared" si="228"/>
        <v>0</v>
      </c>
      <c r="R577" s="145">
        <f t="shared" si="229"/>
        <v>0</v>
      </c>
      <c r="S577" s="139">
        <f t="shared" si="230"/>
        <v>0</v>
      </c>
      <c r="T577" s="146">
        <f t="shared" si="240"/>
        <v>3.5999999999999997E-2</v>
      </c>
      <c r="U577" s="144">
        <f t="shared" si="243"/>
        <v>374</v>
      </c>
      <c r="V577" s="144">
        <v>252</v>
      </c>
      <c r="W577" s="143">
        <f t="shared" si="231"/>
        <v>1.05389132</v>
      </c>
      <c r="X577" s="139">
        <f t="shared" si="232"/>
        <v>57.465155750000001</v>
      </c>
      <c r="Y577" s="124">
        <f t="shared" si="233"/>
        <v>0</v>
      </c>
      <c r="Z577" s="147" t="s">
        <v>64</v>
      </c>
      <c r="AA577" s="141">
        <f t="shared" si="241"/>
        <v>44392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3"/>
      <c r="BB577" s="1"/>
      <c r="BC577" s="1"/>
      <c r="BD577" s="1"/>
      <c r="BE577" s="1"/>
      <c r="BF577" s="1"/>
      <c r="BG577" s="1"/>
      <c r="BH577" s="1"/>
      <c r="BI577" s="1"/>
      <c r="BJ577" s="1"/>
      <c r="BK577" s="4"/>
      <c r="BL577" s="1"/>
      <c r="BM577" s="1"/>
      <c r="BN577" s="1"/>
      <c r="BO577" s="1"/>
      <c r="BP577" s="1"/>
      <c r="BQ577" s="1"/>
    </row>
    <row r="578" spans="1:69" x14ac:dyDescent="0.15">
      <c r="A578" s="138">
        <f t="shared" si="234"/>
        <v>44229</v>
      </c>
      <c r="B578" s="148">
        <f t="shared" si="223"/>
        <v>1124.07212519</v>
      </c>
      <c r="C578" s="139">
        <f t="shared" si="235"/>
        <v>1000</v>
      </c>
      <c r="D578" s="140">
        <f t="shared" si="236"/>
        <v>5560.59</v>
      </c>
      <c r="E578" s="124">
        <f>IF(K578=1,VLOOKUP(A577,[1]Plan1!$BO$80:$BQ$314,3),E577)</f>
        <v>5574.49</v>
      </c>
      <c r="F578" s="141">
        <f t="shared" si="237"/>
        <v>44212</v>
      </c>
      <c r="G578" s="142">
        <f t="shared" si="224"/>
        <v>2.4997347403781234E-3</v>
      </c>
      <c r="H578" s="141">
        <f t="shared" si="238"/>
        <v>44244</v>
      </c>
      <c r="I578" s="141">
        <f t="shared" si="225"/>
        <v>44244</v>
      </c>
      <c r="J578" s="125">
        <f t="shared" si="239"/>
        <v>21</v>
      </c>
      <c r="K578" s="125">
        <f t="shared" si="245"/>
        <v>12</v>
      </c>
      <c r="L578" s="139">
        <f t="shared" si="226"/>
        <v>1.0014276499999999</v>
      </c>
      <c r="M578" s="143">
        <f t="shared" si="246"/>
        <v>1.0135003600000001</v>
      </c>
      <c r="N578" s="143">
        <f t="shared" si="242"/>
        <v>1.0649220586239909</v>
      </c>
      <c r="O578" s="139">
        <f t="shared" si="244"/>
        <v>1.06644239</v>
      </c>
      <c r="P578" s="139">
        <f t="shared" si="227"/>
        <v>1066.4423899999999</v>
      </c>
      <c r="Q578" s="144">
        <f t="shared" si="228"/>
        <v>0</v>
      </c>
      <c r="R578" s="145">
        <f t="shared" si="229"/>
        <v>0</v>
      </c>
      <c r="S578" s="139">
        <f t="shared" si="230"/>
        <v>0</v>
      </c>
      <c r="T578" s="146">
        <f t="shared" si="240"/>
        <v>3.5999999999999997E-2</v>
      </c>
      <c r="U578" s="144">
        <f t="shared" si="243"/>
        <v>375</v>
      </c>
      <c r="V578" s="144">
        <v>252</v>
      </c>
      <c r="W578" s="143">
        <f t="shared" si="231"/>
        <v>1.054039239</v>
      </c>
      <c r="X578" s="139">
        <f t="shared" si="232"/>
        <v>57.629735189999998</v>
      </c>
      <c r="Y578" s="124">
        <f t="shared" si="233"/>
        <v>0</v>
      </c>
      <c r="Z578" s="147" t="s">
        <v>64</v>
      </c>
      <c r="AA578" s="141">
        <f t="shared" si="241"/>
        <v>44392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3"/>
      <c r="BB578" s="1"/>
      <c r="BC578" s="1"/>
      <c r="BD578" s="1"/>
      <c r="BE578" s="1"/>
      <c r="BF578" s="1"/>
      <c r="BG578" s="1"/>
      <c r="BH578" s="1"/>
      <c r="BI578" s="1"/>
      <c r="BJ578" s="1"/>
      <c r="BK578" s="4"/>
      <c r="BL578" s="1"/>
      <c r="BM578" s="1"/>
      <c r="BN578" s="1"/>
      <c r="BO578" s="1"/>
      <c r="BP578" s="1"/>
      <c r="BQ578" s="1"/>
    </row>
    <row r="579" spans="1:69" x14ac:dyDescent="0.15">
      <c r="A579" s="138">
        <f t="shared" si="234"/>
        <v>44230</v>
      </c>
      <c r="B579" s="148">
        <f t="shared" si="223"/>
        <v>1124.36355613</v>
      </c>
      <c r="C579" s="139">
        <f t="shared" si="235"/>
        <v>1000</v>
      </c>
      <c r="D579" s="140">
        <f t="shared" si="236"/>
        <v>5560.59</v>
      </c>
      <c r="E579" s="124">
        <f>IF(K579=1,VLOOKUP(A578,[1]Plan1!$BO$80:$BQ$314,3),E578)</f>
        <v>5574.49</v>
      </c>
      <c r="F579" s="141">
        <f t="shared" si="237"/>
        <v>44212</v>
      </c>
      <c r="G579" s="142">
        <f t="shared" si="224"/>
        <v>2.4997347403781234E-3</v>
      </c>
      <c r="H579" s="141">
        <f t="shared" si="238"/>
        <v>44244</v>
      </c>
      <c r="I579" s="141">
        <f t="shared" si="225"/>
        <v>44244</v>
      </c>
      <c r="J579" s="125">
        <f t="shared" si="239"/>
        <v>21</v>
      </c>
      <c r="K579" s="125">
        <f t="shared" si="245"/>
        <v>13</v>
      </c>
      <c r="L579" s="139">
        <f t="shared" si="226"/>
        <v>1.00154671</v>
      </c>
      <c r="M579" s="143">
        <f t="shared" si="246"/>
        <v>1.0135003600000001</v>
      </c>
      <c r="N579" s="143">
        <f t="shared" si="242"/>
        <v>1.0649220586239909</v>
      </c>
      <c r="O579" s="139">
        <f t="shared" si="244"/>
        <v>1.0665691799999999</v>
      </c>
      <c r="P579" s="139">
        <f t="shared" si="227"/>
        <v>1066.56918</v>
      </c>
      <c r="Q579" s="144">
        <f t="shared" si="228"/>
        <v>0</v>
      </c>
      <c r="R579" s="145">
        <f t="shared" si="229"/>
        <v>0</v>
      </c>
      <c r="S579" s="139">
        <f t="shared" si="230"/>
        <v>0</v>
      </c>
      <c r="T579" s="146">
        <f t="shared" si="240"/>
        <v>3.5999999999999997E-2</v>
      </c>
      <c r="U579" s="144">
        <f t="shared" si="243"/>
        <v>376</v>
      </c>
      <c r="V579" s="144">
        <v>252</v>
      </c>
      <c r="W579" s="143">
        <f t="shared" si="231"/>
        <v>1.05418718</v>
      </c>
      <c r="X579" s="139">
        <f t="shared" si="232"/>
        <v>57.794376130000003</v>
      </c>
      <c r="Y579" s="124">
        <f t="shared" si="233"/>
        <v>0</v>
      </c>
      <c r="Z579" s="147" t="s">
        <v>64</v>
      </c>
      <c r="AA579" s="141">
        <f t="shared" si="241"/>
        <v>44392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3"/>
      <c r="BB579" s="1"/>
      <c r="BC579" s="1"/>
      <c r="BD579" s="1"/>
      <c r="BE579" s="1"/>
      <c r="BF579" s="1"/>
      <c r="BG579" s="1"/>
      <c r="BH579" s="1"/>
      <c r="BI579" s="1"/>
      <c r="BJ579" s="1"/>
      <c r="BK579" s="4"/>
      <c r="BL579" s="1"/>
      <c r="BM579" s="1"/>
      <c r="BN579" s="1"/>
      <c r="BO579" s="1"/>
      <c r="BP579" s="1"/>
      <c r="BQ579" s="1"/>
    </row>
    <row r="580" spans="1:69" x14ac:dyDescent="0.15">
      <c r="A580" s="138">
        <f t="shared" si="234"/>
        <v>44231</v>
      </c>
      <c r="B580" s="148">
        <f t="shared" si="223"/>
        <v>1124.6550670199999</v>
      </c>
      <c r="C580" s="139">
        <f t="shared" si="235"/>
        <v>1000</v>
      </c>
      <c r="D580" s="140">
        <f t="shared" si="236"/>
        <v>5560.59</v>
      </c>
      <c r="E580" s="124">
        <f>IF(K580=1,VLOOKUP(A579,[1]Plan1!$BO$80:$BQ$314,3),E579)</f>
        <v>5574.49</v>
      </c>
      <c r="F580" s="141">
        <f t="shared" si="237"/>
        <v>44212</v>
      </c>
      <c r="G580" s="142">
        <f t="shared" si="224"/>
        <v>2.4997347403781234E-3</v>
      </c>
      <c r="H580" s="141">
        <f t="shared" si="238"/>
        <v>44244</v>
      </c>
      <c r="I580" s="141">
        <f t="shared" si="225"/>
        <v>44244</v>
      </c>
      <c r="J580" s="125">
        <f t="shared" si="239"/>
        <v>21</v>
      </c>
      <c r="K580" s="125">
        <f t="shared" si="245"/>
        <v>14</v>
      </c>
      <c r="L580" s="139">
        <f t="shared" si="226"/>
        <v>1.0016657899999999</v>
      </c>
      <c r="M580" s="143">
        <f t="shared" si="246"/>
        <v>1.0135003600000001</v>
      </c>
      <c r="N580" s="143">
        <f t="shared" si="242"/>
        <v>1.0649220586239909</v>
      </c>
      <c r="O580" s="139">
        <f t="shared" si="244"/>
        <v>1.0666959899999999</v>
      </c>
      <c r="P580" s="139">
        <f t="shared" si="227"/>
        <v>1066.6959899999999</v>
      </c>
      <c r="Q580" s="144">
        <f t="shared" si="228"/>
        <v>0</v>
      </c>
      <c r="R580" s="145">
        <f t="shared" si="229"/>
        <v>0</v>
      </c>
      <c r="S580" s="139">
        <f t="shared" si="230"/>
        <v>0</v>
      </c>
      <c r="T580" s="146">
        <f t="shared" si="240"/>
        <v>3.5999999999999997E-2</v>
      </c>
      <c r="U580" s="144">
        <f t="shared" si="243"/>
        <v>377</v>
      </c>
      <c r="V580" s="144">
        <v>252</v>
      </c>
      <c r="W580" s="143">
        <f t="shared" si="231"/>
        <v>1.0543351409999999</v>
      </c>
      <c r="X580" s="139">
        <f t="shared" si="232"/>
        <v>57.959077020000002</v>
      </c>
      <c r="Y580" s="124">
        <f t="shared" si="233"/>
        <v>0</v>
      </c>
      <c r="Z580" s="147" t="s">
        <v>64</v>
      </c>
      <c r="AA580" s="141">
        <f t="shared" si="241"/>
        <v>44392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3"/>
      <c r="BB580" s="1"/>
      <c r="BC580" s="1"/>
      <c r="BD580" s="1"/>
      <c r="BE580" s="1"/>
      <c r="BF580" s="1"/>
      <c r="BG580" s="1"/>
      <c r="BH580" s="1"/>
      <c r="BI580" s="1"/>
      <c r="BJ580" s="1"/>
      <c r="BK580" s="4"/>
      <c r="BL580" s="1"/>
      <c r="BM580" s="1"/>
      <c r="BN580" s="1"/>
      <c r="BO580" s="1"/>
      <c r="BP580" s="1"/>
      <c r="BQ580" s="1"/>
    </row>
    <row r="581" spans="1:69" x14ac:dyDescent="0.15">
      <c r="A581" s="138">
        <f t="shared" si="234"/>
        <v>44232</v>
      </c>
      <c r="B581" s="148">
        <f t="shared" si="223"/>
        <v>1124.9466483699998</v>
      </c>
      <c r="C581" s="139">
        <f t="shared" si="235"/>
        <v>1000</v>
      </c>
      <c r="D581" s="140">
        <f t="shared" si="236"/>
        <v>5560.59</v>
      </c>
      <c r="E581" s="124">
        <f>IF(K581=1,VLOOKUP(A580,[1]Plan1!$BO$80:$BQ$314,3),E580)</f>
        <v>5574.49</v>
      </c>
      <c r="F581" s="141">
        <f t="shared" si="237"/>
        <v>44212</v>
      </c>
      <c r="G581" s="142">
        <f t="shared" si="224"/>
        <v>2.4997347403781234E-3</v>
      </c>
      <c r="H581" s="141">
        <f t="shared" si="238"/>
        <v>44244</v>
      </c>
      <c r="I581" s="141">
        <f t="shared" si="225"/>
        <v>44244</v>
      </c>
      <c r="J581" s="125">
        <f t="shared" si="239"/>
        <v>21</v>
      </c>
      <c r="K581" s="125">
        <f t="shared" si="245"/>
        <v>15</v>
      </c>
      <c r="L581" s="139">
        <f t="shared" si="226"/>
        <v>1.00178488</v>
      </c>
      <c r="M581" s="143">
        <f t="shared" si="246"/>
        <v>1.0135003600000001</v>
      </c>
      <c r="N581" s="143">
        <f t="shared" si="242"/>
        <v>1.0649220586239909</v>
      </c>
      <c r="O581" s="139">
        <f t="shared" si="244"/>
        <v>1.0668228099999999</v>
      </c>
      <c r="P581" s="139">
        <f t="shared" si="227"/>
        <v>1066.8228099999999</v>
      </c>
      <c r="Q581" s="144">
        <f t="shared" si="228"/>
        <v>0</v>
      </c>
      <c r="R581" s="145">
        <f t="shared" si="229"/>
        <v>0</v>
      </c>
      <c r="S581" s="139">
        <f t="shared" si="230"/>
        <v>0</v>
      </c>
      <c r="T581" s="146">
        <f t="shared" si="240"/>
        <v>3.5999999999999997E-2</v>
      </c>
      <c r="U581" s="144">
        <f t="shared" si="243"/>
        <v>378</v>
      </c>
      <c r="V581" s="144">
        <v>252</v>
      </c>
      <c r="W581" s="143">
        <f t="shared" si="231"/>
        <v>1.054483123</v>
      </c>
      <c r="X581" s="139">
        <f t="shared" si="232"/>
        <v>58.123838370000001</v>
      </c>
      <c r="Y581" s="124">
        <f t="shared" si="233"/>
        <v>0</v>
      </c>
      <c r="Z581" s="147" t="s">
        <v>64</v>
      </c>
      <c r="AA581" s="141">
        <f t="shared" si="241"/>
        <v>44392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3"/>
      <c r="BB581" s="1"/>
      <c r="BC581" s="1"/>
      <c r="BD581" s="1"/>
      <c r="BE581" s="1"/>
      <c r="BF581" s="1"/>
      <c r="BG581" s="1"/>
      <c r="BH581" s="1"/>
      <c r="BI581" s="1"/>
      <c r="BJ581" s="1"/>
      <c r="BK581" s="4"/>
      <c r="BL581" s="1"/>
      <c r="BM581" s="1"/>
      <c r="BN581" s="1"/>
      <c r="BO581" s="1"/>
      <c r="BP581" s="1"/>
      <c r="BQ581" s="1"/>
    </row>
    <row r="582" spans="1:69" x14ac:dyDescent="0.15">
      <c r="A582" s="138">
        <f t="shared" si="234"/>
        <v>44233</v>
      </c>
      <c r="B582" s="148">
        <f t="shared" si="223"/>
        <v>1125.2383096900001</v>
      </c>
      <c r="C582" s="139">
        <f t="shared" si="235"/>
        <v>1000</v>
      </c>
      <c r="D582" s="140">
        <f t="shared" si="236"/>
        <v>5560.59</v>
      </c>
      <c r="E582" s="124">
        <f>IF(K582=1,VLOOKUP(A581,[1]Plan1!$BO$80:$BQ$314,3),E581)</f>
        <v>5574.49</v>
      </c>
      <c r="F582" s="141">
        <f t="shared" si="237"/>
        <v>44212</v>
      </c>
      <c r="G582" s="142">
        <f t="shared" si="224"/>
        <v>2.4997347403781234E-3</v>
      </c>
      <c r="H582" s="141">
        <f t="shared" si="238"/>
        <v>44244</v>
      </c>
      <c r="I582" s="141">
        <f t="shared" si="225"/>
        <v>44244</v>
      </c>
      <c r="J582" s="125">
        <f t="shared" si="239"/>
        <v>21</v>
      </c>
      <c r="K582" s="125">
        <f t="shared" si="245"/>
        <v>16</v>
      </c>
      <c r="L582" s="139">
        <f t="shared" si="226"/>
        <v>1.00190399</v>
      </c>
      <c r="M582" s="143">
        <f t="shared" si="246"/>
        <v>1.0135003600000001</v>
      </c>
      <c r="N582" s="143">
        <f t="shared" si="242"/>
        <v>1.0649220586239909</v>
      </c>
      <c r="O582" s="139">
        <f t="shared" si="244"/>
        <v>1.06694965</v>
      </c>
      <c r="P582" s="139">
        <f t="shared" si="227"/>
        <v>1066.94965</v>
      </c>
      <c r="Q582" s="144">
        <f t="shared" si="228"/>
        <v>0</v>
      </c>
      <c r="R582" s="145">
        <f t="shared" si="229"/>
        <v>0</v>
      </c>
      <c r="S582" s="139">
        <f t="shared" si="230"/>
        <v>0</v>
      </c>
      <c r="T582" s="146">
        <f t="shared" si="240"/>
        <v>3.5999999999999997E-2</v>
      </c>
      <c r="U582" s="144">
        <f t="shared" si="243"/>
        <v>379</v>
      </c>
      <c r="V582" s="144">
        <v>252</v>
      </c>
      <c r="W582" s="143">
        <f t="shared" si="231"/>
        <v>1.054631125</v>
      </c>
      <c r="X582" s="139">
        <f t="shared" si="232"/>
        <v>58.288659690000003</v>
      </c>
      <c r="Y582" s="124">
        <f t="shared" si="233"/>
        <v>0</v>
      </c>
      <c r="Z582" s="147" t="s">
        <v>64</v>
      </c>
      <c r="AA582" s="141">
        <f t="shared" si="241"/>
        <v>44392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3"/>
      <c r="BB582" s="1"/>
      <c r="BC582" s="1"/>
      <c r="BD582" s="1"/>
      <c r="BE582" s="1"/>
      <c r="BF582" s="1"/>
      <c r="BG582" s="1"/>
      <c r="BH582" s="1"/>
      <c r="BI582" s="1"/>
      <c r="BJ582" s="1"/>
      <c r="BK582" s="4"/>
      <c r="BL582" s="1"/>
      <c r="BM582" s="1"/>
      <c r="BN582" s="1"/>
      <c r="BO582" s="1"/>
      <c r="BP582" s="1"/>
      <c r="BQ582" s="1"/>
    </row>
    <row r="583" spans="1:69" x14ac:dyDescent="0.15">
      <c r="A583" s="138">
        <f t="shared" si="234"/>
        <v>44234</v>
      </c>
      <c r="B583" s="148">
        <f t="shared" si="223"/>
        <v>1125.2383096900001</v>
      </c>
      <c r="C583" s="139">
        <f t="shared" si="235"/>
        <v>1000</v>
      </c>
      <c r="D583" s="140">
        <f t="shared" si="236"/>
        <v>5560.59</v>
      </c>
      <c r="E583" s="124">
        <f>IF(K583=1,VLOOKUP(A582,[1]Plan1!$BO$80:$BQ$314,3),E582)</f>
        <v>5574.49</v>
      </c>
      <c r="F583" s="141">
        <f t="shared" si="237"/>
        <v>44212</v>
      </c>
      <c r="G583" s="142">
        <f t="shared" si="224"/>
        <v>2.4997347403781234E-3</v>
      </c>
      <c r="H583" s="141">
        <f t="shared" si="238"/>
        <v>44244</v>
      </c>
      <c r="I583" s="141">
        <f t="shared" si="225"/>
        <v>44244</v>
      </c>
      <c r="J583" s="125">
        <f t="shared" si="239"/>
        <v>21</v>
      </c>
      <c r="K583" s="125">
        <f t="shared" si="245"/>
        <v>16</v>
      </c>
      <c r="L583" s="139">
        <f t="shared" si="226"/>
        <v>1.00190399</v>
      </c>
      <c r="M583" s="143">
        <f t="shared" si="246"/>
        <v>1.0135003600000001</v>
      </c>
      <c r="N583" s="143">
        <f t="shared" si="242"/>
        <v>1.0649220586239909</v>
      </c>
      <c r="O583" s="139">
        <f t="shared" si="244"/>
        <v>1.06694965</v>
      </c>
      <c r="P583" s="139">
        <f t="shared" si="227"/>
        <v>1066.94965</v>
      </c>
      <c r="Q583" s="144">
        <f t="shared" si="228"/>
        <v>0</v>
      </c>
      <c r="R583" s="145">
        <f t="shared" si="229"/>
        <v>0</v>
      </c>
      <c r="S583" s="139">
        <f t="shared" si="230"/>
        <v>0</v>
      </c>
      <c r="T583" s="146">
        <f t="shared" si="240"/>
        <v>3.5999999999999997E-2</v>
      </c>
      <c r="U583" s="144">
        <f t="shared" si="243"/>
        <v>379</v>
      </c>
      <c r="V583" s="144">
        <v>252</v>
      </c>
      <c r="W583" s="143">
        <f t="shared" si="231"/>
        <v>1.054631125</v>
      </c>
      <c r="X583" s="139">
        <f t="shared" si="232"/>
        <v>58.288659690000003</v>
      </c>
      <c r="Y583" s="124">
        <f t="shared" si="233"/>
        <v>0</v>
      </c>
      <c r="Z583" s="147" t="s">
        <v>64</v>
      </c>
      <c r="AA583" s="141">
        <f t="shared" si="241"/>
        <v>44392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3"/>
      <c r="BB583" s="1"/>
      <c r="BC583" s="1"/>
      <c r="BD583" s="1"/>
      <c r="BE583" s="1"/>
      <c r="BF583" s="1"/>
      <c r="BG583" s="1"/>
      <c r="BH583" s="1"/>
      <c r="BI583" s="1"/>
      <c r="BJ583" s="1"/>
      <c r="BK583" s="4"/>
      <c r="BL583" s="1"/>
      <c r="BM583" s="1"/>
      <c r="BN583" s="1"/>
      <c r="BO583" s="1"/>
      <c r="BP583" s="1"/>
      <c r="BQ583" s="1"/>
    </row>
    <row r="584" spans="1:69" x14ac:dyDescent="0.15">
      <c r="A584" s="138">
        <f t="shared" si="234"/>
        <v>44235</v>
      </c>
      <c r="B584" s="148">
        <f t="shared" si="223"/>
        <v>1125.2383096900001</v>
      </c>
      <c r="C584" s="139">
        <f t="shared" si="235"/>
        <v>1000</v>
      </c>
      <c r="D584" s="140">
        <f t="shared" si="236"/>
        <v>5560.59</v>
      </c>
      <c r="E584" s="124">
        <f>IF(K584=1,VLOOKUP(A583,[1]Plan1!$BO$80:$BQ$314,3),E583)</f>
        <v>5574.49</v>
      </c>
      <c r="F584" s="141">
        <f t="shared" si="237"/>
        <v>44212</v>
      </c>
      <c r="G584" s="142">
        <f t="shared" si="224"/>
        <v>2.4997347403781234E-3</v>
      </c>
      <c r="H584" s="141">
        <f t="shared" si="238"/>
        <v>44244</v>
      </c>
      <c r="I584" s="141">
        <f t="shared" si="225"/>
        <v>44244</v>
      </c>
      <c r="J584" s="125">
        <f t="shared" si="239"/>
        <v>21</v>
      </c>
      <c r="K584" s="125">
        <f t="shared" si="245"/>
        <v>16</v>
      </c>
      <c r="L584" s="139">
        <f t="shared" si="226"/>
        <v>1.00190399</v>
      </c>
      <c r="M584" s="143">
        <f t="shared" si="246"/>
        <v>1.0135003600000001</v>
      </c>
      <c r="N584" s="143">
        <f t="shared" si="242"/>
        <v>1.0649220586239909</v>
      </c>
      <c r="O584" s="139">
        <f t="shared" si="244"/>
        <v>1.06694965</v>
      </c>
      <c r="P584" s="139">
        <f t="shared" si="227"/>
        <v>1066.94965</v>
      </c>
      <c r="Q584" s="144">
        <f t="shared" si="228"/>
        <v>0</v>
      </c>
      <c r="R584" s="145">
        <f t="shared" si="229"/>
        <v>0</v>
      </c>
      <c r="S584" s="139">
        <f t="shared" si="230"/>
        <v>0</v>
      </c>
      <c r="T584" s="146">
        <f t="shared" si="240"/>
        <v>3.5999999999999997E-2</v>
      </c>
      <c r="U584" s="144">
        <f t="shared" si="243"/>
        <v>379</v>
      </c>
      <c r="V584" s="144">
        <v>252</v>
      </c>
      <c r="W584" s="143">
        <f t="shared" si="231"/>
        <v>1.054631125</v>
      </c>
      <c r="X584" s="139">
        <f t="shared" si="232"/>
        <v>58.288659690000003</v>
      </c>
      <c r="Y584" s="124">
        <f t="shared" si="233"/>
        <v>0</v>
      </c>
      <c r="Z584" s="147" t="s">
        <v>64</v>
      </c>
      <c r="AA584" s="141">
        <f t="shared" si="241"/>
        <v>44392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3"/>
      <c r="BB584" s="1"/>
      <c r="BC584" s="1"/>
      <c r="BD584" s="1"/>
      <c r="BE584" s="1"/>
      <c r="BF584" s="1"/>
      <c r="BG584" s="1"/>
      <c r="BH584" s="1"/>
      <c r="BI584" s="1"/>
      <c r="BJ584" s="1"/>
      <c r="BK584" s="4"/>
      <c r="BL584" s="1"/>
      <c r="BM584" s="1"/>
      <c r="BN584" s="1"/>
      <c r="BO584" s="1"/>
      <c r="BP584" s="1"/>
      <c r="BQ584" s="1"/>
    </row>
    <row r="585" spans="1:69" x14ac:dyDescent="0.15">
      <c r="A585" s="138">
        <f t="shared" si="234"/>
        <v>44236</v>
      </c>
      <c r="B585" s="148">
        <f t="shared" si="223"/>
        <v>1125.5300531300002</v>
      </c>
      <c r="C585" s="139">
        <f t="shared" si="235"/>
        <v>1000</v>
      </c>
      <c r="D585" s="140">
        <f t="shared" si="236"/>
        <v>5560.59</v>
      </c>
      <c r="E585" s="124">
        <f>IF(K585=1,VLOOKUP(A584,[1]Plan1!$BO$80:$BQ$314,3),E584)</f>
        <v>5574.49</v>
      </c>
      <c r="F585" s="141">
        <f t="shared" si="237"/>
        <v>44212</v>
      </c>
      <c r="G585" s="142">
        <f t="shared" si="224"/>
        <v>2.4997347403781234E-3</v>
      </c>
      <c r="H585" s="141">
        <f t="shared" si="238"/>
        <v>44244</v>
      </c>
      <c r="I585" s="141">
        <f t="shared" si="225"/>
        <v>44244</v>
      </c>
      <c r="J585" s="125">
        <f t="shared" si="239"/>
        <v>21</v>
      </c>
      <c r="K585" s="125">
        <f t="shared" si="245"/>
        <v>17</v>
      </c>
      <c r="L585" s="139">
        <f t="shared" si="226"/>
        <v>1.0020231100000001</v>
      </c>
      <c r="M585" s="143">
        <f t="shared" si="246"/>
        <v>1.0135003600000001</v>
      </c>
      <c r="N585" s="143">
        <f t="shared" si="242"/>
        <v>1.0649220586239909</v>
      </c>
      <c r="O585" s="139">
        <f t="shared" si="244"/>
        <v>1.0670765099999999</v>
      </c>
      <c r="P585" s="139">
        <f t="shared" si="227"/>
        <v>1067.0765100000001</v>
      </c>
      <c r="Q585" s="144">
        <f t="shared" si="228"/>
        <v>0</v>
      </c>
      <c r="R585" s="145">
        <f t="shared" si="229"/>
        <v>0</v>
      </c>
      <c r="S585" s="139">
        <f t="shared" si="230"/>
        <v>0</v>
      </c>
      <c r="T585" s="146">
        <f t="shared" si="240"/>
        <v>3.5999999999999997E-2</v>
      </c>
      <c r="U585" s="144">
        <f t="shared" si="243"/>
        <v>380</v>
      </c>
      <c r="V585" s="144">
        <v>252</v>
      </c>
      <c r="W585" s="143">
        <f t="shared" si="231"/>
        <v>1.054779149</v>
      </c>
      <c r="X585" s="139">
        <f t="shared" si="232"/>
        <v>58.45354313</v>
      </c>
      <c r="Y585" s="124">
        <f t="shared" si="233"/>
        <v>0</v>
      </c>
      <c r="Z585" s="147" t="s">
        <v>64</v>
      </c>
      <c r="AA585" s="141">
        <f t="shared" si="241"/>
        <v>44392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3"/>
      <c r="BB585" s="1"/>
      <c r="BC585" s="1"/>
      <c r="BD585" s="1"/>
      <c r="BE585" s="1"/>
      <c r="BF585" s="1"/>
      <c r="BG585" s="1"/>
      <c r="BH585" s="1"/>
      <c r="BI585" s="1"/>
      <c r="BJ585" s="1"/>
      <c r="BK585" s="4"/>
      <c r="BL585" s="1"/>
      <c r="BM585" s="1"/>
      <c r="BN585" s="1"/>
      <c r="BO585" s="1"/>
      <c r="BP585" s="1"/>
      <c r="BQ585" s="1"/>
    </row>
    <row r="586" spans="1:69" x14ac:dyDescent="0.15">
      <c r="A586" s="138">
        <f t="shared" si="234"/>
        <v>44237</v>
      </c>
      <c r="B586" s="148">
        <f t="shared" ref="B586:B649" si="247">(P586+X586)</f>
        <v>1125.8218554699999</v>
      </c>
      <c r="C586" s="139">
        <f t="shared" si="235"/>
        <v>1000</v>
      </c>
      <c r="D586" s="140">
        <f t="shared" si="236"/>
        <v>5560.59</v>
      </c>
      <c r="E586" s="124">
        <f>IF(K586=1,VLOOKUP(A585,[1]Plan1!$BO$80:$BQ$314,3),E585)</f>
        <v>5574.49</v>
      </c>
      <c r="F586" s="141">
        <f t="shared" si="237"/>
        <v>44212</v>
      </c>
      <c r="G586" s="142">
        <f t="shared" ref="G586:G649" si="248">(E586/D586)-1</f>
        <v>2.4997347403781234E-3</v>
      </c>
      <c r="H586" s="141">
        <f t="shared" si="238"/>
        <v>44244</v>
      </c>
      <c r="I586" s="141">
        <f t="shared" ref="I586:I649" si="249">IF(A586&gt;I585,H586,I585)</f>
        <v>44244</v>
      </c>
      <c r="J586" s="125">
        <f t="shared" si="239"/>
        <v>21</v>
      </c>
      <c r="K586" s="125">
        <f t="shared" si="245"/>
        <v>18</v>
      </c>
      <c r="L586" s="139">
        <f t="shared" ref="L586:L649" si="250">TRUNC((E586/D586)^TRUNC((K586/J586),9),8)</f>
        <v>1.00214224</v>
      </c>
      <c r="M586" s="143">
        <f t="shared" si="246"/>
        <v>1.0135003600000001</v>
      </c>
      <c r="N586" s="143">
        <f t="shared" si="242"/>
        <v>1.0649220586239909</v>
      </c>
      <c r="O586" s="139">
        <f t="shared" si="244"/>
        <v>1.0672033700000001</v>
      </c>
      <c r="P586" s="139">
        <f t="shared" ref="P586:P649" si="251">TRUNC(C586*O586,8)</f>
        <v>1067.2033699999999</v>
      </c>
      <c r="Q586" s="144">
        <f t="shared" ref="Q586:Q649" si="252">IF(VLOOKUP(A586,AD$10:AK$114,8)=VLOOKUP(A585,AD$10:AK$114,8),0,VLOOKUP(A586,AD$10:AK$114,8))</f>
        <v>0</v>
      </c>
      <c r="R586" s="145">
        <f t="shared" ref="R586:R649" si="253">IF(Q586&gt;0,VLOOKUP($A586,$AD$10:$AI$114,6),0)</f>
        <v>0</v>
      </c>
      <c r="S586" s="139">
        <f t="shared" ref="S586:S649" si="254">IF(R586&gt;0,TRUNC(R586*P586,8),0)</f>
        <v>0</v>
      </c>
      <c r="T586" s="146">
        <f t="shared" si="240"/>
        <v>3.5999999999999997E-2</v>
      </c>
      <c r="U586" s="144">
        <f t="shared" si="243"/>
        <v>381</v>
      </c>
      <c r="V586" s="144">
        <v>252</v>
      </c>
      <c r="W586" s="143">
        <f t="shared" ref="W586:W649" si="255">ROUND((1+T586)^TRUNC((U586/V586),9),9)</f>
        <v>1.0549271929999999</v>
      </c>
      <c r="X586" s="139">
        <f t="shared" ref="X586:X649" si="256">TRUNC((P586*(W586-1)),8)</f>
        <v>58.618485470000003</v>
      </c>
      <c r="Y586" s="124">
        <f t="shared" ref="Y586:Y649" si="257">IF(Q586&gt;0,S586+X586,0)</f>
        <v>0</v>
      </c>
      <c r="Z586" s="147" t="s">
        <v>64</v>
      </c>
      <c r="AA586" s="141">
        <f t="shared" si="241"/>
        <v>44392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3"/>
      <c r="BB586" s="1"/>
      <c r="BC586" s="1"/>
      <c r="BD586" s="1"/>
      <c r="BE586" s="1"/>
      <c r="BF586" s="1"/>
      <c r="BG586" s="1"/>
      <c r="BH586" s="1"/>
      <c r="BI586" s="1"/>
      <c r="BJ586" s="1"/>
      <c r="BK586" s="4"/>
      <c r="BL586" s="1"/>
      <c r="BM586" s="1"/>
      <c r="BN586" s="1"/>
      <c r="BO586" s="1"/>
      <c r="BP586" s="1"/>
      <c r="BQ586" s="1"/>
    </row>
    <row r="587" spans="1:69" x14ac:dyDescent="0.15">
      <c r="A587" s="138">
        <f t="shared" ref="A587:A650" si="258">(A586+1)</f>
        <v>44238</v>
      </c>
      <c r="B587" s="148">
        <f t="shared" si="247"/>
        <v>1126.11374944</v>
      </c>
      <c r="C587" s="139">
        <f t="shared" ref="C587:C650" si="259">TRUNC(IF(Q586&gt;0,VLOOKUP(A586,$AD$12:$AE$114,2),C586),8)</f>
        <v>1000</v>
      </c>
      <c r="D587" s="140">
        <f t="shared" ref="D587:D650" si="260">IF(E587=E586,D586,E586)</f>
        <v>5560.59</v>
      </c>
      <c r="E587" s="124">
        <f>IF(K587=1,VLOOKUP(A586,[1]Plan1!$BO$80:$BQ$314,3),E586)</f>
        <v>5574.49</v>
      </c>
      <c r="F587" s="141">
        <f t="shared" ref="F587:F650" si="261">IF(D587=D586,F586,A587)</f>
        <v>44212</v>
      </c>
      <c r="G587" s="142">
        <f t="shared" si="248"/>
        <v>2.4997347403781234E-3</v>
      </c>
      <c r="H587" s="141">
        <f t="shared" ref="H587:H650" si="262">IF(DAY(A587)=15,VLOOKUP(A587,AH$118:AM$450,4),H586)</f>
        <v>44244</v>
      </c>
      <c r="I587" s="141">
        <f t="shared" si="249"/>
        <v>44244</v>
      </c>
      <c r="J587" s="125">
        <f t="shared" ref="J587:J650" si="263">IF(I587=I586,J586,NETWORKDAYS(I586,I587,$AD$118:$AD$502)-1)</f>
        <v>21</v>
      </c>
      <c r="K587" s="125">
        <f t="shared" si="245"/>
        <v>19</v>
      </c>
      <c r="L587" s="139">
        <f t="shared" si="250"/>
        <v>1.0022613899999999</v>
      </c>
      <c r="M587" s="143">
        <f t="shared" si="246"/>
        <v>1.0135003600000001</v>
      </c>
      <c r="N587" s="143">
        <f t="shared" si="242"/>
        <v>1.0649220586239909</v>
      </c>
      <c r="O587" s="139">
        <f t="shared" si="244"/>
        <v>1.0673302600000001</v>
      </c>
      <c r="P587" s="139">
        <f t="shared" si="251"/>
        <v>1067.33026</v>
      </c>
      <c r="Q587" s="144">
        <f t="shared" si="252"/>
        <v>0</v>
      </c>
      <c r="R587" s="145">
        <f t="shared" si="253"/>
        <v>0</v>
      </c>
      <c r="S587" s="139">
        <f t="shared" si="254"/>
        <v>0</v>
      </c>
      <c r="T587" s="146">
        <f t="shared" ref="T587:T650" si="264">(T586)</f>
        <v>3.5999999999999997E-2</v>
      </c>
      <c r="U587" s="144">
        <f t="shared" si="243"/>
        <v>382</v>
      </c>
      <c r="V587" s="144">
        <v>252</v>
      </c>
      <c r="W587" s="143">
        <f t="shared" si="255"/>
        <v>1.055075258</v>
      </c>
      <c r="X587" s="139">
        <f t="shared" si="256"/>
        <v>58.783489439999997</v>
      </c>
      <c r="Y587" s="124">
        <f t="shared" si="257"/>
        <v>0</v>
      </c>
      <c r="Z587" s="147" t="s">
        <v>64</v>
      </c>
      <c r="AA587" s="141">
        <f t="shared" ref="AA587:AA650" si="265">IF(Q586&gt;0,VLOOKUP(A586,$AD$10:$AL$114,9),AA586)</f>
        <v>44392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3"/>
      <c r="BB587" s="1"/>
      <c r="BC587" s="1"/>
      <c r="BD587" s="1"/>
      <c r="BE587" s="1"/>
      <c r="BF587" s="1"/>
      <c r="BG587" s="1"/>
      <c r="BH587" s="1"/>
      <c r="BI587" s="1"/>
      <c r="BJ587" s="1"/>
      <c r="BK587" s="4"/>
      <c r="BL587" s="1"/>
      <c r="BM587" s="1"/>
      <c r="BN587" s="1"/>
      <c r="BO587" s="1"/>
      <c r="BP587" s="1"/>
      <c r="BQ587" s="1"/>
    </row>
    <row r="588" spans="1:69" x14ac:dyDescent="0.15">
      <c r="A588" s="138">
        <f t="shared" si="258"/>
        <v>44239</v>
      </c>
      <c r="B588" s="148">
        <f t="shared" si="247"/>
        <v>1126.4057033899999</v>
      </c>
      <c r="C588" s="139">
        <f t="shared" si="259"/>
        <v>1000</v>
      </c>
      <c r="D588" s="140">
        <f t="shared" si="260"/>
        <v>5560.59</v>
      </c>
      <c r="E588" s="124">
        <f>IF(K588=1,VLOOKUP(A587,[1]Plan1!$BO$80:$BQ$314,3),E587)</f>
        <v>5574.49</v>
      </c>
      <c r="F588" s="141">
        <f t="shared" si="261"/>
        <v>44212</v>
      </c>
      <c r="G588" s="142">
        <f t="shared" si="248"/>
        <v>2.4997347403781234E-3</v>
      </c>
      <c r="H588" s="141">
        <f t="shared" si="262"/>
        <v>44244</v>
      </c>
      <c r="I588" s="141">
        <f t="shared" si="249"/>
        <v>44244</v>
      </c>
      <c r="J588" s="125">
        <f t="shared" si="263"/>
        <v>21</v>
      </c>
      <c r="K588" s="125">
        <f t="shared" si="245"/>
        <v>20</v>
      </c>
      <c r="L588" s="139">
        <f t="shared" si="250"/>
        <v>1.00238055</v>
      </c>
      <c r="M588" s="143">
        <f t="shared" si="246"/>
        <v>1.0135003600000001</v>
      </c>
      <c r="N588" s="143">
        <f t="shared" si="242"/>
        <v>1.0649220586239909</v>
      </c>
      <c r="O588" s="139">
        <f t="shared" si="244"/>
        <v>1.0674571500000001</v>
      </c>
      <c r="P588" s="139">
        <f t="shared" si="251"/>
        <v>1067.45715</v>
      </c>
      <c r="Q588" s="144">
        <f t="shared" si="252"/>
        <v>0</v>
      </c>
      <c r="R588" s="145">
        <f t="shared" si="253"/>
        <v>0</v>
      </c>
      <c r="S588" s="139">
        <f t="shared" si="254"/>
        <v>0</v>
      </c>
      <c r="T588" s="146">
        <f t="shared" si="264"/>
        <v>3.5999999999999997E-2</v>
      </c>
      <c r="U588" s="144">
        <f t="shared" si="243"/>
        <v>383</v>
      </c>
      <c r="V588" s="144">
        <v>252</v>
      </c>
      <c r="W588" s="143">
        <f t="shared" si="255"/>
        <v>1.0552233440000001</v>
      </c>
      <c r="X588" s="139">
        <f t="shared" si="256"/>
        <v>58.948553390000001</v>
      </c>
      <c r="Y588" s="124">
        <f t="shared" si="257"/>
        <v>0</v>
      </c>
      <c r="Z588" s="147" t="s">
        <v>64</v>
      </c>
      <c r="AA588" s="141">
        <f t="shared" si="265"/>
        <v>44392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3"/>
      <c r="BB588" s="1"/>
      <c r="BC588" s="1"/>
      <c r="BD588" s="1"/>
      <c r="BE588" s="1"/>
      <c r="BF588" s="1"/>
      <c r="BG588" s="1"/>
      <c r="BH588" s="1"/>
      <c r="BI588" s="1"/>
      <c r="BJ588" s="1"/>
      <c r="BK588" s="4"/>
      <c r="BL588" s="1"/>
      <c r="BM588" s="1"/>
      <c r="BN588" s="1"/>
      <c r="BO588" s="1"/>
      <c r="BP588" s="1"/>
      <c r="BQ588" s="1"/>
    </row>
    <row r="589" spans="1:69" x14ac:dyDescent="0.15">
      <c r="A589" s="138">
        <f t="shared" si="258"/>
        <v>44240</v>
      </c>
      <c r="B589" s="148">
        <f t="shared" si="247"/>
        <v>1126.6977479500001</v>
      </c>
      <c r="C589" s="139">
        <f t="shared" si="259"/>
        <v>1000</v>
      </c>
      <c r="D589" s="140">
        <f t="shared" si="260"/>
        <v>5560.59</v>
      </c>
      <c r="E589" s="124">
        <f>IF(K589=1,VLOOKUP(A588,[1]Plan1!$BO$80:$BQ$314,3),E588)</f>
        <v>5574.49</v>
      </c>
      <c r="F589" s="141">
        <f t="shared" si="261"/>
        <v>44212</v>
      </c>
      <c r="G589" s="142">
        <f t="shared" si="248"/>
        <v>2.4997347403781234E-3</v>
      </c>
      <c r="H589" s="141">
        <f t="shared" si="262"/>
        <v>44244</v>
      </c>
      <c r="I589" s="141">
        <f t="shared" si="249"/>
        <v>44244</v>
      </c>
      <c r="J589" s="125">
        <f t="shared" si="263"/>
        <v>21</v>
      </c>
      <c r="K589" s="125">
        <f t="shared" si="245"/>
        <v>21</v>
      </c>
      <c r="L589" s="139">
        <f t="shared" si="250"/>
        <v>1.00249973</v>
      </c>
      <c r="M589" s="143">
        <f t="shared" si="246"/>
        <v>1.0135003600000001</v>
      </c>
      <c r="N589" s="143">
        <f t="shared" si="242"/>
        <v>1.0649220586239909</v>
      </c>
      <c r="O589" s="139">
        <f t="shared" si="244"/>
        <v>1.0675840700000001</v>
      </c>
      <c r="P589" s="139">
        <f t="shared" si="251"/>
        <v>1067.5840700000001</v>
      </c>
      <c r="Q589" s="144">
        <f t="shared" si="252"/>
        <v>0</v>
      </c>
      <c r="R589" s="145">
        <f t="shared" si="253"/>
        <v>0</v>
      </c>
      <c r="S589" s="139">
        <f t="shared" si="254"/>
        <v>0</v>
      </c>
      <c r="T589" s="146">
        <f t="shared" si="264"/>
        <v>3.5999999999999997E-2</v>
      </c>
      <c r="U589" s="144">
        <f t="shared" si="243"/>
        <v>384</v>
      </c>
      <c r="V589" s="144">
        <v>252</v>
      </c>
      <c r="W589" s="143">
        <f t="shared" si="255"/>
        <v>1.05537145</v>
      </c>
      <c r="X589" s="139">
        <f t="shared" si="256"/>
        <v>59.113677950000003</v>
      </c>
      <c r="Y589" s="124">
        <f t="shared" si="257"/>
        <v>0</v>
      </c>
      <c r="Z589" s="147" t="s">
        <v>64</v>
      </c>
      <c r="AA589" s="141">
        <f t="shared" si="265"/>
        <v>44392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3"/>
      <c r="BB589" s="1"/>
      <c r="BC589" s="1"/>
      <c r="BD589" s="1"/>
      <c r="BE589" s="1"/>
      <c r="BF589" s="1"/>
      <c r="BG589" s="1"/>
      <c r="BH589" s="1"/>
      <c r="BI589" s="1"/>
      <c r="BJ589" s="1"/>
      <c r="BK589" s="4"/>
      <c r="BL589" s="1"/>
      <c r="BM589" s="1"/>
      <c r="BN589" s="1"/>
      <c r="BO589" s="1"/>
      <c r="BP589" s="1"/>
      <c r="BQ589" s="1"/>
    </row>
    <row r="590" spans="1:69" x14ac:dyDescent="0.15">
      <c r="A590" s="138">
        <f t="shared" si="258"/>
        <v>44241</v>
      </c>
      <c r="B590" s="148">
        <f t="shared" si="247"/>
        <v>1126.6977479500001</v>
      </c>
      <c r="C590" s="139">
        <f t="shared" si="259"/>
        <v>1000</v>
      </c>
      <c r="D590" s="140">
        <f t="shared" si="260"/>
        <v>5560.59</v>
      </c>
      <c r="E590" s="124">
        <f>IF(K590=1,VLOOKUP(A589,[1]Plan1!$BO$80:$BQ$314,3),E589)</f>
        <v>5574.49</v>
      </c>
      <c r="F590" s="141">
        <f t="shared" si="261"/>
        <v>44212</v>
      </c>
      <c r="G590" s="142">
        <f t="shared" si="248"/>
        <v>2.4997347403781234E-3</v>
      </c>
      <c r="H590" s="141">
        <f t="shared" si="262"/>
        <v>44244</v>
      </c>
      <c r="I590" s="141">
        <f t="shared" si="249"/>
        <v>44244</v>
      </c>
      <c r="J590" s="125">
        <f t="shared" si="263"/>
        <v>21</v>
      </c>
      <c r="K590" s="125">
        <f t="shared" si="245"/>
        <v>21</v>
      </c>
      <c r="L590" s="139">
        <f t="shared" si="250"/>
        <v>1.00249973</v>
      </c>
      <c r="M590" s="143">
        <f t="shared" si="246"/>
        <v>1.0135003600000001</v>
      </c>
      <c r="N590" s="143">
        <f t="shared" si="242"/>
        <v>1.0649220586239909</v>
      </c>
      <c r="O590" s="139">
        <f t="shared" si="244"/>
        <v>1.0675840700000001</v>
      </c>
      <c r="P590" s="139">
        <f t="shared" si="251"/>
        <v>1067.5840700000001</v>
      </c>
      <c r="Q590" s="144">
        <f t="shared" si="252"/>
        <v>0</v>
      </c>
      <c r="R590" s="145">
        <f t="shared" si="253"/>
        <v>0</v>
      </c>
      <c r="S590" s="139">
        <f t="shared" si="254"/>
        <v>0</v>
      </c>
      <c r="T590" s="146">
        <f t="shared" si="264"/>
        <v>3.5999999999999997E-2</v>
      </c>
      <c r="U590" s="144">
        <f t="shared" si="243"/>
        <v>384</v>
      </c>
      <c r="V590" s="144">
        <v>252</v>
      </c>
      <c r="W590" s="143">
        <f t="shared" si="255"/>
        <v>1.05537145</v>
      </c>
      <c r="X590" s="139">
        <f t="shared" si="256"/>
        <v>59.113677950000003</v>
      </c>
      <c r="Y590" s="124">
        <f t="shared" si="257"/>
        <v>0</v>
      </c>
      <c r="Z590" s="147" t="s">
        <v>64</v>
      </c>
      <c r="AA590" s="141">
        <f t="shared" si="265"/>
        <v>44392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3"/>
      <c r="BB590" s="1"/>
      <c r="BC590" s="1"/>
      <c r="BD590" s="1"/>
      <c r="BE590" s="1"/>
      <c r="BF590" s="1"/>
      <c r="BG590" s="1"/>
      <c r="BH590" s="1"/>
      <c r="BI590" s="1"/>
      <c r="BJ590" s="1"/>
      <c r="BK590" s="4"/>
      <c r="BL590" s="1"/>
      <c r="BM590" s="1"/>
      <c r="BN590" s="1"/>
      <c r="BO590" s="1"/>
      <c r="BP590" s="1"/>
      <c r="BQ590" s="1"/>
    </row>
    <row r="591" spans="1:69" x14ac:dyDescent="0.15">
      <c r="A591" s="138">
        <f t="shared" si="258"/>
        <v>44242</v>
      </c>
      <c r="B591" s="148">
        <f t="shared" si="247"/>
        <v>1126.6977479500001</v>
      </c>
      <c r="C591" s="139">
        <f t="shared" si="259"/>
        <v>1000</v>
      </c>
      <c r="D591" s="140">
        <f t="shared" si="260"/>
        <v>5560.59</v>
      </c>
      <c r="E591" s="124">
        <f>IF(K591=1,VLOOKUP(A590,[1]Plan1!$BO$80:$BQ$314,3),E590)</f>
        <v>5574.49</v>
      </c>
      <c r="F591" s="141">
        <f t="shared" si="261"/>
        <v>44212</v>
      </c>
      <c r="G591" s="142">
        <f t="shared" si="248"/>
        <v>2.4997347403781234E-3</v>
      </c>
      <c r="H591" s="141">
        <f t="shared" si="262"/>
        <v>44270</v>
      </c>
      <c r="I591" s="141">
        <f t="shared" si="249"/>
        <v>44244</v>
      </c>
      <c r="J591" s="125">
        <f t="shared" si="263"/>
        <v>21</v>
      </c>
      <c r="K591" s="125">
        <f t="shared" si="245"/>
        <v>21</v>
      </c>
      <c r="L591" s="139">
        <f t="shared" si="250"/>
        <v>1.00249973</v>
      </c>
      <c r="M591" s="143">
        <f t="shared" si="246"/>
        <v>1.0135003600000001</v>
      </c>
      <c r="N591" s="143">
        <f t="shared" si="242"/>
        <v>1.0649220586239909</v>
      </c>
      <c r="O591" s="139">
        <f t="shared" si="244"/>
        <v>1.0675840700000001</v>
      </c>
      <c r="P591" s="139">
        <f t="shared" si="251"/>
        <v>1067.5840700000001</v>
      </c>
      <c r="Q591" s="144">
        <f t="shared" si="252"/>
        <v>0</v>
      </c>
      <c r="R591" s="145">
        <f t="shared" si="253"/>
        <v>0</v>
      </c>
      <c r="S591" s="139">
        <f t="shared" si="254"/>
        <v>0</v>
      </c>
      <c r="T591" s="146">
        <f t="shared" si="264"/>
        <v>3.5999999999999997E-2</v>
      </c>
      <c r="U591" s="144">
        <f t="shared" si="243"/>
        <v>384</v>
      </c>
      <c r="V591" s="144">
        <v>252</v>
      </c>
      <c r="W591" s="143">
        <f t="shared" si="255"/>
        <v>1.05537145</v>
      </c>
      <c r="X591" s="139">
        <f t="shared" si="256"/>
        <v>59.113677950000003</v>
      </c>
      <c r="Y591" s="124">
        <f t="shared" si="257"/>
        <v>0</v>
      </c>
      <c r="Z591" s="147" t="s">
        <v>64</v>
      </c>
      <c r="AA591" s="141">
        <f t="shared" si="265"/>
        <v>44392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3"/>
      <c r="BB591" s="1"/>
      <c r="BC591" s="1"/>
      <c r="BD591" s="1"/>
      <c r="BE591" s="1"/>
      <c r="BF591" s="1"/>
      <c r="BG591" s="1"/>
      <c r="BH591" s="1"/>
      <c r="BI591" s="1"/>
      <c r="BJ591" s="1"/>
      <c r="BK591" s="4"/>
      <c r="BL591" s="1"/>
      <c r="BM591" s="1"/>
      <c r="BN591" s="1"/>
      <c r="BO591" s="1"/>
      <c r="BP591" s="1"/>
      <c r="BQ591" s="1"/>
    </row>
    <row r="592" spans="1:69" x14ac:dyDescent="0.15">
      <c r="A592" s="138">
        <f t="shared" si="258"/>
        <v>44243</v>
      </c>
      <c r="B592" s="148">
        <f t="shared" si="247"/>
        <v>1126.6977479500001</v>
      </c>
      <c r="C592" s="139">
        <f t="shared" si="259"/>
        <v>1000</v>
      </c>
      <c r="D592" s="140">
        <f t="shared" si="260"/>
        <v>5560.59</v>
      </c>
      <c r="E592" s="124">
        <f>IF(K592=1,VLOOKUP(A591,[1]Plan1!$BO$80:$BQ$314,3),E591)</f>
        <v>5574.49</v>
      </c>
      <c r="F592" s="141">
        <f t="shared" si="261"/>
        <v>44212</v>
      </c>
      <c r="G592" s="142">
        <f t="shared" si="248"/>
        <v>2.4997347403781234E-3</v>
      </c>
      <c r="H592" s="141">
        <f t="shared" si="262"/>
        <v>44270</v>
      </c>
      <c r="I592" s="141">
        <f t="shared" si="249"/>
        <v>44244</v>
      </c>
      <c r="J592" s="125">
        <f t="shared" si="263"/>
        <v>21</v>
      </c>
      <c r="K592" s="125">
        <f t="shared" si="245"/>
        <v>21</v>
      </c>
      <c r="L592" s="139">
        <f t="shared" si="250"/>
        <v>1.00249973</v>
      </c>
      <c r="M592" s="143">
        <f t="shared" si="246"/>
        <v>1.0135003600000001</v>
      </c>
      <c r="N592" s="143">
        <f t="shared" si="242"/>
        <v>1.0649220586239909</v>
      </c>
      <c r="O592" s="139">
        <f t="shared" si="244"/>
        <v>1.0675840700000001</v>
      </c>
      <c r="P592" s="139">
        <f t="shared" si="251"/>
        <v>1067.5840700000001</v>
      </c>
      <c r="Q592" s="144">
        <f t="shared" si="252"/>
        <v>0</v>
      </c>
      <c r="R592" s="145">
        <f t="shared" si="253"/>
        <v>0</v>
      </c>
      <c r="S592" s="139">
        <f t="shared" si="254"/>
        <v>0</v>
      </c>
      <c r="T592" s="146">
        <f t="shared" si="264"/>
        <v>3.5999999999999997E-2</v>
      </c>
      <c r="U592" s="144">
        <f t="shared" si="243"/>
        <v>384</v>
      </c>
      <c r="V592" s="144">
        <v>252</v>
      </c>
      <c r="W592" s="143">
        <f t="shared" si="255"/>
        <v>1.05537145</v>
      </c>
      <c r="X592" s="139">
        <f t="shared" si="256"/>
        <v>59.113677950000003</v>
      </c>
      <c r="Y592" s="124">
        <f t="shared" si="257"/>
        <v>0</v>
      </c>
      <c r="Z592" s="147" t="s">
        <v>64</v>
      </c>
      <c r="AA592" s="141">
        <f t="shared" si="265"/>
        <v>44392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3"/>
      <c r="BB592" s="1"/>
      <c r="BC592" s="1"/>
      <c r="BD592" s="1"/>
      <c r="BE592" s="1"/>
      <c r="BF592" s="1"/>
      <c r="BG592" s="1"/>
      <c r="BH592" s="1"/>
      <c r="BI592" s="1"/>
      <c r="BJ592" s="1"/>
      <c r="BK592" s="4"/>
      <c r="BL592" s="1"/>
      <c r="BM592" s="1"/>
      <c r="BN592" s="1"/>
      <c r="BO592" s="1"/>
      <c r="BP592" s="1"/>
      <c r="BQ592" s="1"/>
    </row>
    <row r="593" spans="1:69" x14ac:dyDescent="0.15">
      <c r="A593" s="138">
        <f t="shared" si="258"/>
        <v>44244</v>
      </c>
      <c r="B593" s="148">
        <f t="shared" si="247"/>
        <v>1126.6977479500001</v>
      </c>
      <c r="C593" s="139">
        <f t="shared" si="259"/>
        <v>1000</v>
      </c>
      <c r="D593" s="140">
        <f t="shared" si="260"/>
        <v>5560.59</v>
      </c>
      <c r="E593" s="124">
        <f>IF(K593=1,VLOOKUP(A592,[1]Plan1!$BO$80:$BQ$314,3),E592)</f>
        <v>5574.49</v>
      </c>
      <c r="F593" s="141">
        <f t="shared" si="261"/>
        <v>44212</v>
      </c>
      <c r="G593" s="142">
        <f t="shared" si="248"/>
        <v>2.4997347403781234E-3</v>
      </c>
      <c r="H593" s="141">
        <f t="shared" si="262"/>
        <v>44270</v>
      </c>
      <c r="I593" s="141">
        <f t="shared" si="249"/>
        <v>44244</v>
      </c>
      <c r="J593" s="125">
        <f t="shared" si="263"/>
        <v>21</v>
      </c>
      <c r="K593" s="125">
        <f t="shared" si="245"/>
        <v>21</v>
      </c>
      <c r="L593" s="139">
        <f t="shared" si="250"/>
        <v>1.00249973</v>
      </c>
      <c r="M593" s="143">
        <f t="shared" si="246"/>
        <v>1.0135003600000001</v>
      </c>
      <c r="N593" s="143">
        <f t="shared" si="242"/>
        <v>1.0649220586239909</v>
      </c>
      <c r="O593" s="139">
        <f t="shared" si="244"/>
        <v>1.0675840700000001</v>
      </c>
      <c r="P593" s="139">
        <f t="shared" si="251"/>
        <v>1067.5840700000001</v>
      </c>
      <c r="Q593" s="144">
        <f t="shared" si="252"/>
        <v>0</v>
      </c>
      <c r="R593" s="145">
        <f t="shared" si="253"/>
        <v>0</v>
      </c>
      <c r="S593" s="139">
        <f t="shared" si="254"/>
        <v>0</v>
      </c>
      <c r="T593" s="146">
        <f t="shared" si="264"/>
        <v>3.5999999999999997E-2</v>
      </c>
      <c r="U593" s="144">
        <f t="shared" si="243"/>
        <v>384</v>
      </c>
      <c r="V593" s="144">
        <v>252</v>
      </c>
      <c r="W593" s="143">
        <f t="shared" si="255"/>
        <v>1.05537145</v>
      </c>
      <c r="X593" s="139">
        <f t="shared" si="256"/>
        <v>59.113677950000003</v>
      </c>
      <c r="Y593" s="124">
        <f t="shared" si="257"/>
        <v>0</v>
      </c>
      <c r="Z593" s="147" t="s">
        <v>64</v>
      </c>
      <c r="AA593" s="141">
        <f t="shared" si="265"/>
        <v>44392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3"/>
      <c r="BB593" s="1"/>
      <c r="BC593" s="1"/>
      <c r="BD593" s="1"/>
      <c r="BE593" s="1"/>
      <c r="BF593" s="1"/>
      <c r="BG593" s="1"/>
      <c r="BH593" s="1"/>
      <c r="BI593" s="1"/>
      <c r="BJ593" s="1"/>
      <c r="BK593" s="4"/>
      <c r="BL593" s="1"/>
      <c r="BM593" s="1"/>
      <c r="BN593" s="1"/>
      <c r="BO593" s="1"/>
      <c r="BP593" s="1"/>
      <c r="BQ593" s="1"/>
    </row>
    <row r="594" spans="1:69" x14ac:dyDescent="0.15">
      <c r="A594" s="138">
        <f t="shared" si="258"/>
        <v>44245</v>
      </c>
      <c r="B594" s="148">
        <f t="shared" si="247"/>
        <v>1127.3920909899998</v>
      </c>
      <c r="C594" s="139">
        <f t="shared" si="259"/>
        <v>1000</v>
      </c>
      <c r="D594" s="140">
        <f t="shared" si="260"/>
        <v>5574.49</v>
      </c>
      <c r="E594" s="124">
        <f>IF(K594=1,VLOOKUP(A593,[1]Plan1!$BO$80:$BQ$314,3),E593)</f>
        <v>5622.43</v>
      </c>
      <c r="F594" s="141">
        <f t="shared" si="261"/>
        <v>44245</v>
      </c>
      <c r="G594" s="142">
        <f t="shared" si="248"/>
        <v>8.5998898553949488E-3</v>
      </c>
      <c r="H594" s="141">
        <f t="shared" si="262"/>
        <v>44270</v>
      </c>
      <c r="I594" s="141">
        <f t="shared" si="249"/>
        <v>44270</v>
      </c>
      <c r="J594" s="125">
        <f t="shared" si="263"/>
        <v>18</v>
      </c>
      <c r="K594" s="125">
        <f t="shared" si="245"/>
        <v>1</v>
      </c>
      <c r="L594" s="139">
        <f t="shared" si="250"/>
        <v>1.00047584</v>
      </c>
      <c r="M594" s="143">
        <f t="shared" si="246"/>
        <v>1.00249973</v>
      </c>
      <c r="N594" s="143">
        <f t="shared" si="242"/>
        <v>1.0675840762415951</v>
      </c>
      <c r="O594" s="139">
        <f t="shared" si="244"/>
        <v>1.0680920700000001</v>
      </c>
      <c r="P594" s="139">
        <f t="shared" si="251"/>
        <v>1068.0920699999999</v>
      </c>
      <c r="Q594" s="144">
        <f t="shared" si="252"/>
        <v>0</v>
      </c>
      <c r="R594" s="145">
        <f t="shared" si="253"/>
        <v>0</v>
      </c>
      <c r="S594" s="139">
        <f t="shared" si="254"/>
        <v>0</v>
      </c>
      <c r="T594" s="146">
        <f t="shared" si="264"/>
        <v>3.5999999999999997E-2</v>
      </c>
      <c r="U594" s="144">
        <f t="shared" si="243"/>
        <v>385</v>
      </c>
      <c r="V594" s="144">
        <v>252</v>
      </c>
      <c r="W594" s="143">
        <f t="shared" si="255"/>
        <v>1.055519578</v>
      </c>
      <c r="X594" s="139">
        <f t="shared" si="256"/>
        <v>59.30002099</v>
      </c>
      <c r="Y594" s="124">
        <f t="shared" si="257"/>
        <v>0</v>
      </c>
      <c r="Z594" s="147" t="s">
        <v>64</v>
      </c>
      <c r="AA594" s="141">
        <f t="shared" si="265"/>
        <v>44392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3"/>
      <c r="BB594" s="1"/>
      <c r="BC594" s="1"/>
      <c r="BD594" s="1"/>
      <c r="BE594" s="1"/>
      <c r="BF594" s="1"/>
      <c r="BG594" s="1"/>
      <c r="BH594" s="1"/>
      <c r="BI594" s="1"/>
      <c r="BJ594" s="1"/>
      <c r="BK594" s="4"/>
      <c r="BL594" s="1"/>
      <c r="BM594" s="1"/>
      <c r="BN594" s="1"/>
      <c r="BO594" s="1"/>
      <c r="BP594" s="1"/>
      <c r="BQ594" s="1"/>
    </row>
    <row r="595" spans="1:69" x14ac:dyDescent="0.15">
      <c r="A595" s="138">
        <f t="shared" si="258"/>
        <v>44246</v>
      </c>
      <c r="B595" s="148">
        <f t="shared" si="247"/>
        <v>1128.0868698100001</v>
      </c>
      <c r="C595" s="139">
        <f t="shared" si="259"/>
        <v>1000</v>
      </c>
      <c r="D595" s="140">
        <f t="shared" si="260"/>
        <v>5574.49</v>
      </c>
      <c r="E595" s="124">
        <f>IF(K595=1,VLOOKUP(A594,[1]Plan1!$BO$80:$BQ$314,3),E594)</f>
        <v>5622.43</v>
      </c>
      <c r="F595" s="141">
        <f t="shared" si="261"/>
        <v>44245</v>
      </c>
      <c r="G595" s="142">
        <f t="shared" si="248"/>
        <v>8.5998898553949488E-3</v>
      </c>
      <c r="H595" s="141">
        <f t="shared" si="262"/>
        <v>44270</v>
      </c>
      <c r="I595" s="141">
        <f t="shared" si="249"/>
        <v>44270</v>
      </c>
      <c r="J595" s="125">
        <f t="shared" si="263"/>
        <v>18</v>
      </c>
      <c r="K595" s="125">
        <f t="shared" si="245"/>
        <v>2</v>
      </c>
      <c r="L595" s="139">
        <f t="shared" si="250"/>
        <v>1.0009519099999999</v>
      </c>
      <c r="M595" s="143">
        <f t="shared" si="246"/>
        <v>1.00249973</v>
      </c>
      <c r="N595" s="143">
        <f t="shared" si="242"/>
        <v>1.0675840762415951</v>
      </c>
      <c r="O595" s="139">
        <f t="shared" si="244"/>
        <v>1.06860032</v>
      </c>
      <c r="P595" s="139">
        <f t="shared" si="251"/>
        <v>1068.60032</v>
      </c>
      <c r="Q595" s="144">
        <f t="shared" si="252"/>
        <v>0</v>
      </c>
      <c r="R595" s="145">
        <f t="shared" si="253"/>
        <v>0</v>
      </c>
      <c r="S595" s="139">
        <f t="shared" si="254"/>
        <v>0</v>
      </c>
      <c r="T595" s="146">
        <f t="shared" si="264"/>
        <v>3.5999999999999997E-2</v>
      </c>
      <c r="U595" s="144">
        <f t="shared" si="243"/>
        <v>386</v>
      </c>
      <c r="V595" s="144">
        <v>252</v>
      </c>
      <c r="W595" s="143">
        <f t="shared" si="255"/>
        <v>1.055667726</v>
      </c>
      <c r="X595" s="139">
        <f t="shared" si="256"/>
        <v>59.48654981</v>
      </c>
      <c r="Y595" s="124">
        <f t="shared" si="257"/>
        <v>0</v>
      </c>
      <c r="Z595" s="147" t="s">
        <v>64</v>
      </c>
      <c r="AA595" s="141">
        <f t="shared" si="265"/>
        <v>44392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3"/>
      <c r="BB595" s="1"/>
      <c r="BC595" s="1"/>
      <c r="BD595" s="1"/>
      <c r="BE595" s="1"/>
      <c r="BF595" s="1"/>
      <c r="BG595" s="1"/>
      <c r="BH595" s="1"/>
      <c r="BI595" s="1"/>
      <c r="BJ595" s="1"/>
      <c r="BK595" s="4"/>
      <c r="BL595" s="1"/>
      <c r="BM595" s="1"/>
      <c r="BN595" s="1"/>
      <c r="BO595" s="1"/>
      <c r="BP595" s="1"/>
      <c r="BQ595" s="1"/>
    </row>
    <row r="596" spans="1:69" x14ac:dyDescent="0.15">
      <c r="A596" s="138">
        <f t="shared" si="258"/>
        <v>44247</v>
      </c>
      <c r="B596" s="148">
        <f t="shared" si="247"/>
        <v>1128.78205396</v>
      </c>
      <c r="C596" s="139">
        <f t="shared" si="259"/>
        <v>1000</v>
      </c>
      <c r="D596" s="140">
        <f t="shared" si="260"/>
        <v>5574.49</v>
      </c>
      <c r="E596" s="124">
        <f>IF(K596=1,VLOOKUP(A595,[1]Plan1!$BO$80:$BQ$314,3),E595)</f>
        <v>5622.43</v>
      </c>
      <c r="F596" s="141">
        <f t="shared" si="261"/>
        <v>44245</v>
      </c>
      <c r="G596" s="142">
        <f t="shared" si="248"/>
        <v>8.5998898553949488E-3</v>
      </c>
      <c r="H596" s="141">
        <f t="shared" si="262"/>
        <v>44270</v>
      </c>
      <c r="I596" s="141">
        <f t="shared" si="249"/>
        <v>44270</v>
      </c>
      <c r="J596" s="125">
        <f t="shared" si="263"/>
        <v>18</v>
      </c>
      <c r="K596" s="125">
        <f t="shared" si="245"/>
        <v>3</v>
      </c>
      <c r="L596" s="139">
        <f t="shared" si="250"/>
        <v>1.0014282000000001</v>
      </c>
      <c r="M596" s="143">
        <f t="shared" si="246"/>
        <v>1.00249973</v>
      </c>
      <c r="N596" s="143">
        <f t="shared" si="242"/>
        <v>1.0675840762415951</v>
      </c>
      <c r="O596" s="139">
        <f t="shared" si="244"/>
        <v>1.06910879</v>
      </c>
      <c r="P596" s="139">
        <f t="shared" si="251"/>
        <v>1069.10879</v>
      </c>
      <c r="Q596" s="144">
        <f t="shared" si="252"/>
        <v>0</v>
      </c>
      <c r="R596" s="145">
        <f t="shared" si="253"/>
        <v>0</v>
      </c>
      <c r="S596" s="139">
        <f t="shared" si="254"/>
        <v>0</v>
      </c>
      <c r="T596" s="146">
        <f t="shared" si="264"/>
        <v>3.5999999999999997E-2</v>
      </c>
      <c r="U596" s="144">
        <f t="shared" si="243"/>
        <v>387</v>
      </c>
      <c r="V596" s="144">
        <v>252</v>
      </c>
      <c r="W596" s="143">
        <f t="shared" si="255"/>
        <v>1.0558158950000001</v>
      </c>
      <c r="X596" s="139">
        <f t="shared" si="256"/>
        <v>59.67326396</v>
      </c>
      <c r="Y596" s="124">
        <f t="shared" si="257"/>
        <v>0</v>
      </c>
      <c r="Z596" s="147" t="s">
        <v>64</v>
      </c>
      <c r="AA596" s="141">
        <f t="shared" si="265"/>
        <v>44392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3"/>
      <c r="BB596" s="1"/>
      <c r="BC596" s="1"/>
      <c r="BD596" s="1"/>
      <c r="BE596" s="1"/>
      <c r="BF596" s="1"/>
      <c r="BG596" s="1"/>
      <c r="BH596" s="1"/>
      <c r="BI596" s="1"/>
      <c r="BJ596" s="1"/>
      <c r="BK596" s="4"/>
      <c r="BL596" s="1"/>
      <c r="BM596" s="1"/>
      <c r="BN596" s="1"/>
      <c r="BO596" s="1"/>
      <c r="BP596" s="1"/>
      <c r="BQ596" s="1"/>
    </row>
    <row r="597" spans="1:69" x14ac:dyDescent="0.15">
      <c r="A597" s="138">
        <f t="shared" si="258"/>
        <v>44248</v>
      </c>
      <c r="B597" s="148">
        <f t="shared" si="247"/>
        <v>1128.78205396</v>
      </c>
      <c r="C597" s="139">
        <f t="shared" si="259"/>
        <v>1000</v>
      </c>
      <c r="D597" s="140">
        <f t="shared" si="260"/>
        <v>5574.49</v>
      </c>
      <c r="E597" s="124">
        <f>IF(K597=1,VLOOKUP(A596,[1]Plan1!$BO$80:$BQ$314,3),E596)</f>
        <v>5622.43</v>
      </c>
      <c r="F597" s="141">
        <f t="shared" si="261"/>
        <v>44245</v>
      </c>
      <c r="G597" s="142">
        <f t="shared" si="248"/>
        <v>8.5998898553949488E-3</v>
      </c>
      <c r="H597" s="141">
        <f t="shared" si="262"/>
        <v>44270</v>
      </c>
      <c r="I597" s="141">
        <f t="shared" si="249"/>
        <v>44270</v>
      </c>
      <c r="J597" s="125">
        <f t="shared" si="263"/>
        <v>18</v>
      </c>
      <c r="K597" s="125">
        <f t="shared" si="245"/>
        <v>3</v>
      </c>
      <c r="L597" s="139">
        <f t="shared" si="250"/>
        <v>1.0014282000000001</v>
      </c>
      <c r="M597" s="143">
        <f t="shared" si="246"/>
        <v>1.00249973</v>
      </c>
      <c r="N597" s="143">
        <f t="shared" si="242"/>
        <v>1.0675840762415951</v>
      </c>
      <c r="O597" s="139">
        <f t="shared" si="244"/>
        <v>1.06910879</v>
      </c>
      <c r="P597" s="139">
        <f t="shared" si="251"/>
        <v>1069.10879</v>
      </c>
      <c r="Q597" s="144">
        <f t="shared" si="252"/>
        <v>0</v>
      </c>
      <c r="R597" s="145">
        <f t="shared" si="253"/>
        <v>0</v>
      </c>
      <c r="S597" s="139">
        <f t="shared" si="254"/>
        <v>0</v>
      </c>
      <c r="T597" s="146">
        <f t="shared" si="264"/>
        <v>3.5999999999999997E-2</v>
      </c>
      <c r="U597" s="144">
        <f t="shared" si="243"/>
        <v>387</v>
      </c>
      <c r="V597" s="144">
        <v>252</v>
      </c>
      <c r="W597" s="143">
        <f t="shared" si="255"/>
        <v>1.0558158950000001</v>
      </c>
      <c r="X597" s="139">
        <f t="shared" si="256"/>
        <v>59.67326396</v>
      </c>
      <c r="Y597" s="124">
        <f t="shared" si="257"/>
        <v>0</v>
      </c>
      <c r="Z597" s="147" t="s">
        <v>64</v>
      </c>
      <c r="AA597" s="141">
        <f t="shared" si="265"/>
        <v>44392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3"/>
      <c r="BB597" s="1"/>
      <c r="BC597" s="1"/>
      <c r="BD597" s="1"/>
      <c r="BE597" s="1"/>
      <c r="BF597" s="1"/>
      <c r="BG597" s="1"/>
      <c r="BH597" s="1"/>
      <c r="BI597" s="1"/>
      <c r="BJ597" s="1"/>
      <c r="BK597" s="4"/>
      <c r="BL597" s="1"/>
      <c r="BM597" s="1"/>
      <c r="BN597" s="1"/>
      <c r="BO597" s="1"/>
      <c r="BP597" s="1"/>
      <c r="BQ597" s="1"/>
    </row>
    <row r="598" spans="1:69" x14ac:dyDescent="0.15">
      <c r="A598" s="138">
        <f t="shared" si="258"/>
        <v>44249</v>
      </c>
      <c r="B598" s="148">
        <f t="shared" si="247"/>
        <v>1128.78205396</v>
      </c>
      <c r="C598" s="139">
        <f t="shared" si="259"/>
        <v>1000</v>
      </c>
      <c r="D598" s="140">
        <f t="shared" si="260"/>
        <v>5574.49</v>
      </c>
      <c r="E598" s="124">
        <f>IF(K598=1,VLOOKUP(A597,[1]Plan1!$BO$80:$BQ$314,3),E597)</f>
        <v>5622.43</v>
      </c>
      <c r="F598" s="141">
        <f t="shared" si="261"/>
        <v>44245</v>
      </c>
      <c r="G598" s="142">
        <f t="shared" si="248"/>
        <v>8.5998898553949488E-3</v>
      </c>
      <c r="H598" s="141">
        <f t="shared" si="262"/>
        <v>44270</v>
      </c>
      <c r="I598" s="141">
        <f t="shared" si="249"/>
        <v>44270</v>
      </c>
      <c r="J598" s="125">
        <f t="shared" si="263"/>
        <v>18</v>
      </c>
      <c r="K598" s="125">
        <f t="shared" si="245"/>
        <v>3</v>
      </c>
      <c r="L598" s="139">
        <f t="shared" si="250"/>
        <v>1.0014282000000001</v>
      </c>
      <c r="M598" s="143">
        <f t="shared" si="246"/>
        <v>1.00249973</v>
      </c>
      <c r="N598" s="143">
        <f t="shared" si="242"/>
        <v>1.0675840762415951</v>
      </c>
      <c r="O598" s="139">
        <f t="shared" si="244"/>
        <v>1.06910879</v>
      </c>
      <c r="P598" s="139">
        <f t="shared" si="251"/>
        <v>1069.10879</v>
      </c>
      <c r="Q598" s="144">
        <f t="shared" si="252"/>
        <v>0</v>
      </c>
      <c r="R598" s="145">
        <f t="shared" si="253"/>
        <v>0</v>
      </c>
      <c r="S598" s="139">
        <f t="shared" si="254"/>
        <v>0</v>
      </c>
      <c r="T598" s="146">
        <f t="shared" si="264"/>
        <v>3.5999999999999997E-2</v>
      </c>
      <c r="U598" s="144">
        <f t="shared" si="243"/>
        <v>387</v>
      </c>
      <c r="V598" s="144">
        <v>252</v>
      </c>
      <c r="W598" s="143">
        <f t="shared" si="255"/>
        <v>1.0558158950000001</v>
      </c>
      <c r="X598" s="139">
        <f t="shared" si="256"/>
        <v>59.67326396</v>
      </c>
      <c r="Y598" s="124">
        <f t="shared" si="257"/>
        <v>0</v>
      </c>
      <c r="Z598" s="147" t="s">
        <v>64</v>
      </c>
      <c r="AA598" s="141">
        <f t="shared" si="265"/>
        <v>44392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3"/>
      <c r="BB598" s="1"/>
      <c r="BC598" s="1"/>
      <c r="BD598" s="1"/>
      <c r="BE598" s="1"/>
      <c r="BF598" s="1"/>
      <c r="BG598" s="1"/>
      <c r="BH598" s="1"/>
      <c r="BI598" s="1"/>
      <c r="BJ598" s="1"/>
      <c r="BK598" s="4"/>
      <c r="BL598" s="1"/>
      <c r="BM598" s="1"/>
      <c r="BN598" s="1"/>
      <c r="BO598" s="1"/>
      <c r="BP598" s="1"/>
      <c r="BQ598" s="1"/>
    </row>
    <row r="599" spans="1:69" x14ac:dyDescent="0.15">
      <c r="A599" s="138">
        <f t="shared" si="258"/>
        <v>44250</v>
      </c>
      <c r="B599" s="148">
        <f t="shared" si="247"/>
        <v>1129.4776858</v>
      </c>
      <c r="C599" s="139">
        <f t="shared" si="259"/>
        <v>1000</v>
      </c>
      <c r="D599" s="140">
        <f t="shared" si="260"/>
        <v>5574.49</v>
      </c>
      <c r="E599" s="124">
        <f>IF(K599=1,VLOOKUP(A598,[1]Plan1!$BO$80:$BQ$314,3),E598)</f>
        <v>5622.43</v>
      </c>
      <c r="F599" s="141">
        <f t="shared" si="261"/>
        <v>44245</v>
      </c>
      <c r="G599" s="142">
        <f t="shared" si="248"/>
        <v>8.5998898553949488E-3</v>
      </c>
      <c r="H599" s="141">
        <f t="shared" si="262"/>
        <v>44270</v>
      </c>
      <c r="I599" s="141">
        <f t="shared" si="249"/>
        <v>44270</v>
      </c>
      <c r="J599" s="125">
        <f t="shared" si="263"/>
        <v>18</v>
      </c>
      <c r="K599" s="125">
        <f t="shared" si="245"/>
        <v>4</v>
      </c>
      <c r="L599" s="139">
        <f t="shared" si="250"/>
        <v>1.00190472</v>
      </c>
      <c r="M599" s="143">
        <f t="shared" si="246"/>
        <v>1.00249973</v>
      </c>
      <c r="N599" s="143">
        <f t="shared" si="242"/>
        <v>1.0675840762415951</v>
      </c>
      <c r="O599" s="139">
        <f t="shared" si="244"/>
        <v>1.06961752</v>
      </c>
      <c r="P599" s="139">
        <f t="shared" si="251"/>
        <v>1069.61752</v>
      </c>
      <c r="Q599" s="144">
        <f t="shared" si="252"/>
        <v>0</v>
      </c>
      <c r="R599" s="145">
        <f t="shared" si="253"/>
        <v>0</v>
      </c>
      <c r="S599" s="139">
        <f t="shared" si="254"/>
        <v>0</v>
      </c>
      <c r="T599" s="146">
        <f t="shared" si="264"/>
        <v>3.5999999999999997E-2</v>
      </c>
      <c r="U599" s="144">
        <f t="shared" si="243"/>
        <v>388</v>
      </c>
      <c r="V599" s="144">
        <v>252</v>
      </c>
      <c r="W599" s="143">
        <f t="shared" si="255"/>
        <v>1.0559640850000001</v>
      </c>
      <c r="X599" s="139">
        <f t="shared" si="256"/>
        <v>59.860165799999997</v>
      </c>
      <c r="Y599" s="124">
        <f t="shared" si="257"/>
        <v>0</v>
      </c>
      <c r="Z599" s="147" t="s">
        <v>64</v>
      </c>
      <c r="AA599" s="141">
        <f t="shared" si="265"/>
        <v>44392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3"/>
      <c r="BB599" s="1"/>
      <c r="BC599" s="1"/>
      <c r="BD599" s="1"/>
      <c r="BE599" s="1"/>
      <c r="BF599" s="1"/>
      <c r="BG599" s="1"/>
      <c r="BH599" s="1"/>
      <c r="BI599" s="1"/>
      <c r="BJ599" s="1"/>
      <c r="BK599" s="4"/>
      <c r="BL599" s="1"/>
      <c r="BM599" s="1"/>
      <c r="BN599" s="1"/>
      <c r="BO599" s="1"/>
      <c r="BP599" s="1"/>
      <c r="BQ599" s="1"/>
    </row>
    <row r="600" spans="1:69" x14ac:dyDescent="0.15">
      <c r="A600" s="138">
        <f t="shared" si="258"/>
        <v>44251</v>
      </c>
      <c r="B600" s="148">
        <f t="shared" si="247"/>
        <v>1130.1737432900002</v>
      </c>
      <c r="C600" s="139">
        <f t="shared" si="259"/>
        <v>1000</v>
      </c>
      <c r="D600" s="140">
        <f t="shared" si="260"/>
        <v>5574.49</v>
      </c>
      <c r="E600" s="124">
        <f>IF(K600=1,VLOOKUP(A599,[1]Plan1!$BO$80:$BQ$314,3),E599)</f>
        <v>5622.43</v>
      </c>
      <c r="F600" s="141">
        <f t="shared" si="261"/>
        <v>44245</v>
      </c>
      <c r="G600" s="142">
        <f t="shared" si="248"/>
        <v>8.5998898553949488E-3</v>
      </c>
      <c r="H600" s="141">
        <f t="shared" si="262"/>
        <v>44270</v>
      </c>
      <c r="I600" s="141">
        <f t="shared" si="249"/>
        <v>44270</v>
      </c>
      <c r="J600" s="125">
        <f t="shared" si="263"/>
        <v>18</v>
      </c>
      <c r="K600" s="125">
        <f t="shared" si="245"/>
        <v>5</v>
      </c>
      <c r="L600" s="139">
        <f t="shared" si="250"/>
        <v>1.00238147</v>
      </c>
      <c r="M600" s="143">
        <f t="shared" si="246"/>
        <v>1.00249973</v>
      </c>
      <c r="N600" s="143">
        <f t="shared" si="242"/>
        <v>1.0675840762415951</v>
      </c>
      <c r="O600" s="139">
        <f t="shared" si="244"/>
        <v>1.07012649</v>
      </c>
      <c r="P600" s="139">
        <f t="shared" si="251"/>
        <v>1070.1264900000001</v>
      </c>
      <c r="Q600" s="144">
        <f t="shared" si="252"/>
        <v>0</v>
      </c>
      <c r="R600" s="145">
        <f t="shared" si="253"/>
        <v>0</v>
      </c>
      <c r="S600" s="139">
        <f t="shared" si="254"/>
        <v>0</v>
      </c>
      <c r="T600" s="146">
        <f t="shared" si="264"/>
        <v>3.5999999999999997E-2</v>
      </c>
      <c r="U600" s="144">
        <f t="shared" si="243"/>
        <v>389</v>
      </c>
      <c r="V600" s="144">
        <v>252</v>
      </c>
      <c r="W600" s="143">
        <f t="shared" si="255"/>
        <v>1.0561122949999999</v>
      </c>
      <c r="X600" s="139">
        <f t="shared" si="256"/>
        <v>60.04725329</v>
      </c>
      <c r="Y600" s="124">
        <f t="shared" si="257"/>
        <v>0</v>
      </c>
      <c r="Z600" s="147" t="s">
        <v>64</v>
      </c>
      <c r="AA600" s="141">
        <f t="shared" si="265"/>
        <v>44392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3"/>
      <c r="BB600" s="1"/>
      <c r="BC600" s="1"/>
      <c r="BD600" s="1"/>
      <c r="BE600" s="1"/>
      <c r="BF600" s="1"/>
      <c r="BG600" s="1"/>
      <c r="BH600" s="1"/>
      <c r="BI600" s="1"/>
      <c r="BJ600" s="1"/>
      <c r="BK600" s="4"/>
      <c r="BL600" s="1"/>
      <c r="BM600" s="1"/>
      <c r="BN600" s="1"/>
      <c r="BO600" s="1"/>
      <c r="BP600" s="1"/>
      <c r="BQ600" s="1"/>
    </row>
    <row r="601" spans="1:69" x14ac:dyDescent="0.15">
      <c r="A601" s="138">
        <f t="shared" si="258"/>
        <v>44252</v>
      </c>
      <c r="B601" s="148">
        <f t="shared" si="247"/>
        <v>1130.87023819</v>
      </c>
      <c r="C601" s="139">
        <f t="shared" si="259"/>
        <v>1000</v>
      </c>
      <c r="D601" s="140">
        <f t="shared" si="260"/>
        <v>5574.49</v>
      </c>
      <c r="E601" s="124">
        <f>IF(K601=1,VLOOKUP(A600,[1]Plan1!$BO$80:$BQ$314,3),E600)</f>
        <v>5622.43</v>
      </c>
      <c r="F601" s="141">
        <f t="shared" si="261"/>
        <v>44245</v>
      </c>
      <c r="G601" s="142">
        <f t="shared" si="248"/>
        <v>8.5998898553949488E-3</v>
      </c>
      <c r="H601" s="141">
        <f t="shared" si="262"/>
        <v>44270</v>
      </c>
      <c r="I601" s="141">
        <f t="shared" si="249"/>
        <v>44270</v>
      </c>
      <c r="J601" s="125">
        <f t="shared" si="263"/>
        <v>18</v>
      </c>
      <c r="K601" s="125">
        <f t="shared" si="245"/>
        <v>6</v>
      </c>
      <c r="L601" s="139">
        <f t="shared" si="250"/>
        <v>1.00285845</v>
      </c>
      <c r="M601" s="143">
        <f t="shared" si="246"/>
        <v>1.00249973</v>
      </c>
      <c r="N601" s="143">
        <f t="shared" si="242"/>
        <v>1.0675840762415951</v>
      </c>
      <c r="O601" s="139">
        <f t="shared" si="244"/>
        <v>1.0706357099999999</v>
      </c>
      <c r="P601" s="139">
        <f t="shared" si="251"/>
        <v>1070.63571</v>
      </c>
      <c r="Q601" s="144">
        <f t="shared" si="252"/>
        <v>0</v>
      </c>
      <c r="R601" s="145">
        <f t="shared" si="253"/>
        <v>0</v>
      </c>
      <c r="S601" s="139">
        <f t="shared" si="254"/>
        <v>0</v>
      </c>
      <c r="T601" s="146">
        <f t="shared" si="264"/>
        <v>3.5999999999999997E-2</v>
      </c>
      <c r="U601" s="144">
        <f t="shared" si="243"/>
        <v>390</v>
      </c>
      <c r="V601" s="144">
        <v>252</v>
      </c>
      <c r="W601" s="143">
        <f t="shared" si="255"/>
        <v>1.056260526</v>
      </c>
      <c r="X601" s="139">
        <f t="shared" si="256"/>
        <v>60.234528189999999</v>
      </c>
      <c r="Y601" s="124">
        <f t="shared" si="257"/>
        <v>0</v>
      </c>
      <c r="Z601" s="147" t="s">
        <v>64</v>
      </c>
      <c r="AA601" s="141">
        <f t="shared" si="265"/>
        <v>44392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3"/>
      <c r="BB601" s="1"/>
      <c r="BC601" s="1"/>
      <c r="BD601" s="1"/>
      <c r="BE601" s="1"/>
      <c r="BF601" s="1"/>
      <c r="BG601" s="1"/>
      <c r="BH601" s="1"/>
      <c r="BI601" s="1"/>
      <c r="BJ601" s="1"/>
      <c r="BK601" s="4"/>
      <c r="BL601" s="1"/>
      <c r="BM601" s="1"/>
      <c r="BN601" s="1"/>
      <c r="BO601" s="1"/>
      <c r="BP601" s="1"/>
      <c r="BQ601" s="1"/>
    </row>
    <row r="602" spans="1:69" x14ac:dyDescent="0.15">
      <c r="A602" s="138">
        <f t="shared" si="258"/>
        <v>44253</v>
      </c>
      <c r="B602" s="148">
        <f t="shared" si="247"/>
        <v>1131.5671506000001</v>
      </c>
      <c r="C602" s="139">
        <f t="shared" si="259"/>
        <v>1000</v>
      </c>
      <c r="D602" s="140">
        <f t="shared" si="260"/>
        <v>5574.49</v>
      </c>
      <c r="E602" s="124">
        <f>IF(K602=1,VLOOKUP(A601,[1]Plan1!$BO$80:$BQ$314,3),E601)</f>
        <v>5622.43</v>
      </c>
      <c r="F602" s="141">
        <f t="shared" si="261"/>
        <v>44245</v>
      </c>
      <c r="G602" s="142">
        <f t="shared" si="248"/>
        <v>8.5998898553949488E-3</v>
      </c>
      <c r="H602" s="141">
        <f t="shared" si="262"/>
        <v>44270</v>
      </c>
      <c r="I602" s="141">
        <f t="shared" si="249"/>
        <v>44270</v>
      </c>
      <c r="J602" s="125">
        <f t="shared" si="263"/>
        <v>18</v>
      </c>
      <c r="K602" s="125">
        <f t="shared" si="245"/>
        <v>7</v>
      </c>
      <c r="L602" s="139">
        <f t="shared" si="250"/>
        <v>1.0033356499999999</v>
      </c>
      <c r="M602" s="143">
        <f t="shared" si="246"/>
        <v>1.00249973</v>
      </c>
      <c r="N602" s="143">
        <f t="shared" si="242"/>
        <v>1.0675840762415951</v>
      </c>
      <c r="O602" s="139">
        <f t="shared" si="244"/>
        <v>1.0711451599999999</v>
      </c>
      <c r="P602" s="139">
        <f t="shared" si="251"/>
        <v>1071.14516</v>
      </c>
      <c r="Q602" s="144">
        <f t="shared" si="252"/>
        <v>0</v>
      </c>
      <c r="R602" s="145">
        <f t="shared" si="253"/>
        <v>0</v>
      </c>
      <c r="S602" s="139">
        <f t="shared" si="254"/>
        <v>0</v>
      </c>
      <c r="T602" s="146">
        <f t="shared" si="264"/>
        <v>3.5999999999999997E-2</v>
      </c>
      <c r="U602" s="144">
        <f t="shared" si="243"/>
        <v>391</v>
      </c>
      <c r="V602" s="144">
        <v>252</v>
      </c>
      <c r="W602" s="143">
        <f t="shared" si="255"/>
        <v>1.0564087790000001</v>
      </c>
      <c r="X602" s="139">
        <f t="shared" si="256"/>
        <v>60.421990600000001</v>
      </c>
      <c r="Y602" s="124">
        <f t="shared" si="257"/>
        <v>0</v>
      </c>
      <c r="Z602" s="147" t="s">
        <v>64</v>
      </c>
      <c r="AA602" s="141">
        <f t="shared" si="265"/>
        <v>44392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3"/>
      <c r="BB602" s="1"/>
      <c r="BC602" s="1"/>
      <c r="BD602" s="1"/>
      <c r="BE602" s="1"/>
      <c r="BF602" s="1"/>
      <c r="BG602" s="1"/>
      <c r="BH602" s="1"/>
      <c r="BI602" s="1"/>
      <c r="BJ602" s="1"/>
      <c r="BK602" s="4"/>
      <c r="BL602" s="1"/>
      <c r="BM602" s="1"/>
      <c r="BN602" s="1"/>
      <c r="BO602" s="1"/>
      <c r="BP602" s="1"/>
      <c r="BQ602" s="1"/>
    </row>
    <row r="603" spans="1:69" x14ac:dyDescent="0.15">
      <c r="A603" s="138">
        <f t="shared" si="258"/>
        <v>44254</v>
      </c>
      <c r="B603" s="148">
        <f t="shared" si="247"/>
        <v>1132.2644879999998</v>
      </c>
      <c r="C603" s="139">
        <f t="shared" si="259"/>
        <v>1000</v>
      </c>
      <c r="D603" s="140">
        <f t="shared" si="260"/>
        <v>5574.49</v>
      </c>
      <c r="E603" s="124">
        <f>IF(K603=1,VLOOKUP(A602,[1]Plan1!$BO$80:$BQ$314,3),E602)</f>
        <v>5622.43</v>
      </c>
      <c r="F603" s="141">
        <f t="shared" si="261"/>
        <v>44245</v>
      </c>
      <c r="G603" s="142">
        <f t="shared" si="248"/>
        <v>8.5998898553949488E-3</v>
      </c>
      <c r="H603" s="141">
        <f t="shared" si="262"/>
        <v>44270</v>
      </c>
      <c r="I603" s="141">
        <f t="shared" si="249"/>
        <v>44270</v>
      </c>
      <c r="J603" s="125">
        <f t="shared" si="263"/>
        <v>18</v>
      </c>
      <c r="K603" s="125">
        <f t="shared" si="245"/>
        <v>8</v>
      </c>
      <c r="L603" s="139">
        <f t="shared" si="250"/>
        <v>1.00381308</v>
      </c>
      <c r="M603" s="143">
        <f t="shared" si="246"/>
        <v>1.00249973</v>
      </c>
      <c r="N603" s="143">
        <f t="shared" si="242"/>
        <v>1.0675840762415951</v>
      </c>
      <c r="O603" s="139">
        <f t="shared" si="244"/>
        <v>1.07165485</v>
      </c>
      <c r="P603" s="139">
        <f t="shared" si="251"/>
        <v>1071.6548499999999</v>
      </c>
      <c r="Q603" s="144">
        <f t="shared" si="252"/>
        <v>0</v>
      </c>
      <c r="R603" s="145">
        <f t="shared" si="253"/>
        <v>0</v>
      </c>
      <c r="S603" s="139">
        <f t="shared" si="254"/>
        <v>0</v>
      </c>
      <c r="T603" s="146">
        <f t="shared" si="264"/>
        <v>3.5999999999999997E-2</v>
      </c>
      <c r="U603" s="144">
        <f t="shared" si="243"/>
        <v>392</v>
      </c>
      <c r="V603" s="144">
        <v>252</v>
      </c>
      <c r="W603" s="143">
        <f t="shared" si="255"/>
        <v>1.056557051</v>
      </c>
      <c r="X603" s="139">
        <f t="shared" si="256"/>
        <v>60.609637999999997</v>
      </c>
      <c r="Y603" s="124">
        <f t="shared" si="257"/>
        <v>0</v>
      </c>
      <c r="Z603" s="147" t="s">
        <v>64</v>
      </c>
      <c r="AA603" s="141">
        <f t="shared" si="265"/>
        <v>44392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3"/>
      <c r="BB603" s="1"/>
      <c r="BC603" s="1"/>
      <c r="BD603" s="1"/>
      <c r="BE603" s="1"/>
      <c r="BF603" s="1"/>
      <c r="BG603" s="1"/>
      <c r="BH603" s="1"/>
      <c r="BI603" s="1"/>
      <c r="BJ603" s="1"/>
      <c r="BK603" s="4"/>
      <c r="BL603" s="1"/>
      <c r="BM603" s="1"/>
      <c r="BN603" s="1"/>
      <c r="BO603" s="1"/>
      <c r="BP603" s="1"/>
      <c r="BQ603" s="1"/>
    </row>
    <row r="604" spans="1:69" x14ac:dyDescent="0.15">
      <c r="A604" s="138">
        <f t="shared" si="258"/>
        <v>44255</v>
      </c>
      <c r="B604" s="148">
        <f t="shared" si="247"/>
        <v>1132.2644879999998</v>
      </c>
      <c r="C604" s="139">
        <f t="shared" si="259"/>
        <v>1000</v>
      </c>
      <c r="D604" s="140">
        <f t="shared" si="260"/>
        <v>5574.49</v>
      </c>
      <c r="E604" s="124">
        <f>IF(K604=1,VLOOKUP(A603,[1]Plan1!$BO$80:$BQ$314,3),E603)</f>
        <v>5622.43</v>
      </c>
      <c r="F604" s="141">
        <f t="shared" si="261"/>
        <v>44245</v>
      </c>
      <c r="G604" s="142">
        <f t="shared" si="248"/>
        <v>8.5998898553949488E-3</v>
      </c>
      <c r="H604" s="141">
        <f t="shared" si="262"/>
        <v>44270</v>
      </c>
      <c r="I604" s="141">
        <f t="shared" si="249"/>
        <v>44270</v>
      </c>
      <c r="J604" s="125">
        <f t="shared" si="263"/>
        <v>18</v>
      </c>
      <c r="K604" s="125">
        <f t="shared" si="245"/>
        <v>8</v>
      </c>
      <c r="L604" s="139">
        <f t="shared" si="250"/>
        <v>1.00381308</v>
      </c>
      <c r="M604" s="143">
        <f t="shared" si="246"/>
        <v>1.00249973</v>
      </c>
      <c r="N604" s="143">
        <f t="shared" si="242"/>
        <v>1.0675840762415951</v>
      </c>
      <c r="O604" s="139">
        <f t="shared" si="244"/>
        <v>1.07165485</v>
      </c>
      <c r="P604" s="139">
        <f t="shared" si="251"/>
        <v>1071.6548499999999</v>
      </c>
      <c r="Q604" s="144">
        <f t="shared" si="252"/>
        <v>0</v>
      </c>
      <c r="R604" s="145">
        <f t="shared" si="253"/>
        <v>0</v>
      </c>
      <c r="S604" s="139">
        <f t="shared" si="254"/>
        <v>0</v>
      </c>
      <c r="T604" s="146">
        <f t="shared" si="264"/>
        <v>3.5999999999999997E-2</v>
      </c>
      <c r="U604" s="144">
        <f t="shared" si="243"/>
        <v>392</v>
      </c>
      <c r="V604" s="144">
        <v>252</v>
      </c>
      <c r="W604" s="143">
        <f t="shared" si="255"/>
        <v>1.056557051</v>
      </c>
      <c r="X604" s="139">
        <f t="shared" si="256"/>
        <v>60.609637999999997</v>
      </c>
      <c r="Y604" s="124">
        <f t="shared" si="257"/>
        <v>0</v>
      </c>
      <c r="Z604" s="147" t="s">
        <v>64</v>
      </c>
      <c r="AA604" s="141">
        <f t="shared" si="265"/>
        <v>44392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3"/>
      <c r="BB604" s="1"/>
      <c r="BC604" s="1"/>
      <c r="BD604" s="1"/>
      <c r="BE604" s="1"/>
      <c r="BF604" s="1"/>
      <c r="BG604" s="1"/>
      <c r="BH604" s="1"/>
      <c r="BI604" s="1"/>
      <c r="BJ604" s="1"/>
      <c r="BK604" s="4"/>
      <c r="BL604" s="1"/>
      <c r="BM604" s="1"/>
      <c r="BN604" s="1"/>
      <c r="BO604" s="1"/>
      <c r="BP604" s="1"/>
      <c r="BQ604" s="1"/>
    </row>
    <row r="605" spans="1:69" x14ac:dyDescent="0.15">
      <c r="A605" s="138">
        <f t="shared" si="258"/>
        <v>44256</v>
      </c>
      <c r="B605" s="148">
        <f t="shared" si="247"/>
        <v>1132.2644879999998</v>
      </c>
      <c r="C605" s="139">
        <f t="shared" si="259"/>
        <v>1000</v>
      </c>
      <c r="D605" s="140">
        <f t="shared" si="260"/>
        <v>5574.49</v>
      </c>
      <c r="E605" s="124">
        <f>IF(K605=1,VLOOKUP(A604,[1]Plan1!$BO$80:$BQ$314,3),E604)</f>
        <v>5622.43</v>
      </c>
      <c r="F605" s="141">
        <f t="shared" si="261"/>
        <v>44245</v>
      </c>
      <c r="G605" s="142">
        <f t="shared" si="248"/>
        <v>8.5998898553949488E-3</v>
      </c>
      <c r="H605" s="141">
        <f t="shared" si="262"/>
        <v>44270</v>
      </c>
      <c r="I605" s="141">
        <f t="shared" si="249"/>
        <v>44270</v>
      </c>
      <c r="J605" s="125">
        <f t="shared" si="263"/>
        <v>18</v>
      </c>
      <c r="K605" s="125">
        <f t="shared" si="245"/>
        <v>8</v>
      </c>
      <c r="L605" s="139">
        <f t="shared" si="250"/>
        <v>1.00381308</v>
      </c>
      <c r="M605" s="143">
        <f t="shared" si="246"/>
        <v>1.00249973</v>
      </c>
      <c r="N605" s="143">
        <f t="shared" si="242"/>
        <v>1.0675840762415951</v>
      </c>
      <c r="O605" s="139">
        <f t="shared" si="244"/>
        <v>1.07165485</v>
      </c>
      <c r="P605" s="139">
        <f t="shared" si="251"/>
        <v>1071.6548499999999</v>
      </c>
      <c r="Q605" s="144">
        <f t="shared" si="252"/>
        <v>0</v>
      </c>
      <c r="R605" s="145">
        <f t="shared" si="253"/>
        <v>0</v>
      </c>
      <c r="S605" s="139">
        <f t="shared" si="254"/>
        <v>0</v>
      </c>
      <c r="T605" s="146">
        <f t="shared" si="264"/>
        <v>3.5999999999999997E-2</v>
      </c>
      <c r="U605" s="144">
        <f t="shared" si="243"/>
        <v>392</v>
      </c>
      <c r="V605" s="144">
        <v>252</v>
      </c>
      <c r="W605" s="143">
        <f t="shared" si="255"/>
        <v>1.056557051</v>
      </c>
      <c r="X605" s="139">
        <f t="shared" si="256"/>
        <v>60.609637999999997</v>
      </c>
      <c r="Y605" s="124">
        <f t="shared" si="257"/>
        <v>0</v>
      </c>
      <c r="Z605" s="147" t="s">
        <v>64</v>
      </c>
      <c r="AA605" s="141">
        <f t="shared" si="265"/>
        <v>44392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3"/>
      <c r="BB605" s="1"/>
      <c r="BC605" s="1"/>
      <c r="BD605" s="1"/>
      <c r="BE605" s="1"/>
      <c r="BF605" s="1"/>
      <c r="BG605" s="1"/>
      <c r="BH605" s="1"/>
      <c r="BI605" s="1"/>
      <c r="BJ605" s="1"/>
      <c r="BK605" s="4"/>
      <c r="BL605" s="1"/>
      <c r="BM605" s="1"/>
      <c r="BN605" s="1"/>
      <c r="BO605" s="1"/>
      <c r="BP605" s="1"/>
      <c r="BQ605" s="1"/>
    </row>
    <row r="606" spans="1:69" x14ac:dyDescent="0.15">
      <c r="A606" s="138">
        <f t="shared" si="258"/>
        <v>44257</v>
      </c>
      <c r="B606" s="148">
        <f t="shared" si="247"/>
        <v>1132.9622643100001</v>
      </c>
      <c r="C606" s="139">
        <f t="shared" si="259"/>
        <v>1000</v>
      </c>
      <c r="D606" s="140">
        <f t="shared" si="260"/>
        <v>5574.49</v>
      </c>
      <c r="E606" s="124">
        <f>IF(K606=1,VLOOKUP(A605,[1]Plan1!$BO$80:$BQ$314,3),E605)</f>
        <v>5622.43</v>
      </c>
      <c r="F606" s="141">
        <f t="shared" si="261"/>
        <v>44245</v>
      </c>
      <c r="G606" s="142">
        <f t="shared" si="248"/>
        <v>8.5998898553949488E-3</v>
      </c>
      <c r="H606" s="141">
        <f t="shared" si="262"/>
        <v>44270</v>
      </c>
      <c r="I606" s="141">
        <f t="shared" si="249"/>
        <v>44270</v>
      </c>
      <c r="J606" s="125">
        <f t="shared" si="263"/>
        <v>18</v>
      </c>
      <c r="K606" s="125">
        <f t="shared" si="245"/>
        <v>9</v>
      </c>
      <c r="L606" s="139">
        <f t="shared" si="250"/>
        <v>1.0042907299999999</v>
      </c>
      <c r="M606" s="143">
        <f t="shared" si="246"/>
        <v>1.00249973</v>
      </c>
      <c r="N606" s="143">
        <f t="shared" si="242"/>
        <v>1.0675840762415951</v>
      </c>
      <c r="O606" s="139">
        <f t="shared" si="244"/>
        <v>1.07216479</v>
      </c>
      <c r="P606" s="139">
        <f t="shared" si="251"/>
        <v>1072.16479</v>
      </c>
      <c r="Q606" s="144">
        <f t="shared" si="252"/>
        <v>0</v>
      </c>
      <c r="R606" s="145">
        <f t="shared" si="253"/>
        <v>0</v>
      </c>
      <c r="S606" s="139">
        <f t="shared" si="254"/>
        <v>0</v>
      </c>
      <c r="T606" s="146">
        <f t="shared" si="264"/>
        <v>3.5999999999999997E-2</v>
      </c>
      <c r="U606" s="144">
        <f t="shared" si="243"/>
        <v>393</v>
      </c>
      <c r="V606" s="144">
        <v>252</v>
      </c>
      <c r="W606" s="143">
        <f t="shared" si="255"/>
        <v>1.0567053449999999</v>
      </c>
      <c r="X606" s="139">
        <f t="shared" si="256"/>
        <v>60.797474309999998</v>
      </c>
      <c r="Y606" s="124">
        <f t="shared" si="257"/>
        <v>0</v>
      </c>
      <c r="Z606" s="147" t="s">
        <v>64</v>
      </c>
      <c r="AA606" s="141">
        <f t="shared" si="265"/>
        <v>44392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3"/>
      <c r="BB606" s="1"/>
      <c r="BC606" s="1"/>
      <c r="BD606" s="1"/>
      <c r="BE606" s="1"/>
      <c r="BF606" s="1"/>
      <c r="BG606" s="1"/>
      <c r="BH606" s="1"/>
      <c r="BI606" s="1"/>
      <c r="BJ606" s="1"/>
      <c r="BK606" s="4"/>
      <c r="BL606" s="1"/>
      <c r="BM606" s="1"/>
      <c r="BN606" s="1"/>
      <c r="BO606" s="1"/>
      <c r="BP606" s="1"/>
      <c r="BQ606" s="1"/>
    </row>
    <row r="607" spans="1:69" x14ac:dyDescent="0.15">
      <c r="A607" s="138">
        <f t="shared" si="258"/>
        <v>44258</v>
      </c>
      <c r="B607" s="148">
        <f t="shared" si="247"/>
        <v>1133.6604680299999</v>
      </c>
      <c r="C607" s="139">
        <f t="shared" si="259"/>
        <v>1000</v>
      </c>
      <c r="D607" s="140">
        <f t="shared" si="260"/>
        <v>5574.49</v>
      </c>
      <c r="E607" s="124">
        <f>IF(K607=1,VLOOKUP(A606,[1]Plan1!$BO$80:$BQ$314,3),E606)</f>
        <v>5622.43</v>
      </c>
      <c r="F607" s="141">
        <f t="shared" si="261"/>
        <v>44245</v>
      </c>
      <c r="G607" s="142">
        <f t="shared" si="248"/>
        <v>8.5998898553949488E-3</v>
      </c>
      <c r="H607" s="141">
        <f t="shared" si="262"/>
        <v>44270</v>
      </c>
      <c r="I607" s="141">
        <f t="shared" si="249"/>
        <v>44270</v>
      </c>
      <c r="J607" s="125">
        <f t="shared" si="263"/>
        <v>18</v>
      </c>
      <c r="K607" s="125">
        <f t="shared" si="245"/>
        <v>10</v>
      </c>
      <c r="L607" s="139">
        <f t="shared" si="250"/>
        <v>1.0047686199999999</v>
      </c>
      <c r="M607" s="143">
        <f t="shared" si="246"/>
        <v>1.00249973</v>
      </c>
      <c r="N607" s="143">
        <f t="shared" ref="N607:N670" si="266">IF(I607&gt;I606,N606*M607,N606)</f>
        <v>1.0675840762415951</v>
      </c>
      <c r="O607" s="139">
        <f t="shared" si="244"/>
        <v>1.07267497</v>
      </c>
      <c r="P607" s="139">
        <f t="shared" si="251"/>
        <v>1072.67497</v>
      </c>
      <c r="Q607" s="144">
        <f t="shared" si="252"/>
        <v>0</v>
      </c>
      <c r="R607" s="145">
        <f t="shared" si="253"/>
        <v>0</v>
      </c>
      <c r="S607" s="139">
        <f t="shared" si="254"/>
        <v>0</v>
      </c>
      <c r="T607" s="146">
        <f t="shared" si="264"/>
        <v>3.5999999999999997E-2</v>
      </c>
      <c r="U607" s="144">
        <f t="shared" si="243"/>
        <v>394</v>
      </c>
      <c r="V607" s="144">
        <v>252</v>
      </c>
      <c r="W607" s="143">
        <f t="shared" si="255"/>
        <v>1.05685366</v>
      </c>
      <c r="X607" s="139">
        <f t="shared" si="256"/>
        <v>60.985498030000002</v>
      </c>
      <c r="Y607" s="124">
        <f t="shared" si="257"/>
        <v>0</v>
      </c>
      <c r="Z607" s="147" t="s">
        <v>64</v>
      </c>
      <c r="AA607" s="141">
        <f t="shared" si="265"/>
        <v>44392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3"/>
      <c r="BB607" s="1"/>
      <c r="BC607" s="1"/>
      <c r="BD607" s="1"/>
      <c r="BE607" s="1"/>
      <c r="BF607" s="1"/>
      <c r="BG607" s="1"/>
      <c r="BH607" s="1"/>
      <c r="BI607" s="1"/>
      <c r="BJ607" s="1"/>
      <c r="BK607" s="4"/>
      <c r="BL607" s="1"/>
      <c r="BM607" s="1"/>
      <c r="BN607" s="1"/>
      <c r="BO607" s="1"/>
      <c r="BP607" s="1"/>
      <c r="BQ607" s="1"/>
    </row>
    <row r="608" spans="1:69" x14ac:dyDescent="0.15">
      <c r="A608" s="138">
        <f t="shared" si="258"/>
        <v>44259</v>
      </c>
      <c r="B608" s="148">
        <f t="shared" si="247"/>
        <v>1134.3591088000001</v>
      </c>
      <c r="C608" s="139">
        <f t="shared" si="259"/>
        <v>1000</v>
      </c>
      <c r="D608" s="140">
        <f t="shared" si="260"/>
        <v>5574.49</v>
      </c>
      <c r="E608" s="124">
        <f>IF(K608=1,VLOOKUP(A607,[1]Plan1!$BO$80:$BQ$314,3),E607)</f>
        <v>5622.43</v>
      </c>
      <c r="F608" s="141">
        <f t="shared" si="261"/>
        <v>44245</v>
      </c>
      <c r="G608" s="142">
        <f t="shared" si="248"/>
        <v>8.5998898553949488E-3</v>
      </c>
      <c r="H608" s="141">
        <f t="shared" si="262"/>
        <v>44270</v>
      </c>
      <c r="I608" s="141">
        <f t="shared" si="249"/>
        <v>44270</v>
      </c>
      <c r="J608" s="125">
        <f t="shared" si="263"/>
        <v>18</v>
      </c>
      <c r="K608" s="125">
        <f t="shared" si="245"/>
        <v>11</v>
      </c>
      <c r="L608" s="139">
        <f t="shared" si="250"/>
        <v>1.0052467300000001</v>
      </c>
      <c r="M608" s="143">
        <f t="shared" si="246"/>
        <v>1.00249973</v>
      </c>
      <c r="N608" s="143">
        <f t="shared" si="266"/>
        <v>1.0675840762415951</v>
      </c>
      <c r="O608" s="139">
        <f t="shared" si="244"/>
        <v>1.0731854000000001</v>
      </c>
      <c r="P608" s="139">
        <f t="shared" si="251"/>
        <v>1073.1854000000001</v>
      </c>
      <c r="Q608" s="144">
        <f t="shared" si="252"/>
        <v>0</v>
      </c>
      <c r="R608" s="145">
        <f t="shared" si="253"/>
        <v>0</v>
      </c>
      <c r="S608" s="139">
        <f t="shared" si="254"/>
        <v>0</v>
      </c>
      <c r="T608" s="146">
        <f t="shared" si="264"/>
        <v>3.5999999999999997E-2</v>
      </c>
      <c r="U608" s="144">
        <f t="shared" si="243"/>
        <v>395</v>
      </c>
      <c r="V608" s="144">
        <v>252</v>
      </c>
      <c r="W608" s="143">
        <f t="shared" si="255"/>
        <v>1.057001995</v>
      </c>
      <c r="X608" s="139">
        <f t="shared" si="256"/>
        <v>61.1737088</v>
      </c>
      <c r="Y608" s="124">
        <f t="shared" si="257"/>
        <v>0</v>
      </c>
      <c r="Z608" s="147" t="s">
        <v>64</v>
      </c>
      <c r="AA608" s="141">
        <f t="shared" si="265"/>
        <v>44392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3"/>
      <c r="BB608" s="1"/>
      <c r="BC608" s="1"/>
      <c r="BD608" s="1"/>
      <c r="BE608" s="1"/>
      <c r="BF608" s="1"/>
      <c r="BG608" s="1"/>
      <c r="BH608" s="1"/>
      <c r="BI608" s="1"/>
      <c r="BJ608" s="1"/>
      <c r="BK608" s="4"/>
      <c r="BL608" s="1"/>
      <c r="BM608" s="1"/>
      <c r="BN608" s="1"/>
      <c r="BO608" s="1"/>
      <c r="BP608" s="1"/>
      <c r="BQ608" s="1"/>
    </row>
    <row r="609" spans="1:69" x14ac:dyDescent="0.15">
      <c r="A609" s="138">
        <f t="shared" si="258"/>
        <v>44260</v>
      </c>
      <c r="B609" s="148">
        <f t="shared" si="247"/>
        <v>1135.05816669</v>
      </c>
      <c r="C609" s="139">
        <f t="shared" si="259"/>
        <v>1000</v>
      </c>
      <c r="D609" s="140">
        <f t="shared" si="260"/>
        <v>5574.49</v>
      </c>
      <c r="E609" s="124">
        <f>IF(K609=1,VLOOKUP(A608,[1]Plan1!$BO$80:$BQ$314,3),E608)</f>
        <v>5622.43</v>
      </c>
      <c r="F609" s="141">
        <f t="shared" si="261"/>
        <v>44245</v>
      </c>
      <c r="G609" s="142">
        <f t="shared" si="248"/>
        <v>8.5998898553949488E-3</v>
      </c>
      <c r="H609" s="141">
        <f t="shared" si="262"/>
        <v>44270</v>
      </c>
      <c r="I609" s="141">
        <f t="shared" si="249"/>
        <v>44270</v>
      </c>
      <c r="J609" s="125">
        <f t="shared" si="263"/>
        <v>18</v>
      </c>
      <c r="K609" s="125">
        <f t="shared" si="245"/>
        <v>12</v>
      </c>
      <c r="L609" s="139">
        <f t="shared" si="250"/>
        <v>1.00572507</v>
      </c>
      <c r="M609" s="143">
        <f t="shared" si="246"/>
        <v>1.00249973</v>
      </c>
      <c r="N609" s="143">
        <f t="shared" si="266"/>
        <v>1.0675840762415951</v>
      </c>
      <c r="O609" s="139">
        <f t="shared" si="244"/>
        <v>1.0736960600000001</v>
      </c>
      <c r="P609" s="139">
        <f t="shared" si="251"/>
        <v>1073.69606</v>
      </c>
      <c r="Q609" s="144">
        <f t="shared" si="252"/>
        <v>0</v>
      </c>
      <c r="R609" s="145">
        <f t="shared" si="253"/>
        <v>0</v>
      </c>
      <c r="S609" s="139">
        <f t="shared" si="254"/>
        <v>0</v>
      </c>
      <c r="T609" s="146">
        <f t="shared" si="264"/>
        <v>3.5999999999999997E-2</v>
      </c>
      <c r="U609" s="144">
        <f t="shared" si="243"/>
        <v>396</v>
      </c>
      <c r="V609" s="144">
        <v>252</v>
      </c>
      <c r="W609" s="143">
        <f t="shared" si="255"/>
        <v>1.057150351</v>
      </c>
      <c r="X609" s="139">
        <f t="shared" si="256"/>
        <v>61.362106689999997</v>
      </c>
      <c r="Y609" s="124">
        <f t="shared" si="257"/>
        <v>0</v>
      </c>
      <c r="Z609" s="147" t="s">
        <v>64</v>
      </c>
      <c r="AA609" s="141">
        <f t="shared" si="265"/>
        <v>44392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3"/>
      <c r="BB609" s="1"/>
      <c r="BC609" s="1"/>
      <c r="BD609" s="1"/>
      <c r="BE609" s="1"/>
      <c r="BF609" s="1"/>
      <c r="BG609" s="1"/>
      <c r="BH609" s="1"/>
      <c r="BI609" s="1"/>
      <c r="BJ609" s="1"/>
      <c r="BK609" s="4"/>
      <c r="BL609" s="1"/>
      <c r="BM609" s="1"/>
      <c r="BN609" s="1"/>
      <c r="BO609" s="1"/>
      <c r="BP609" s="1"/>
      <c r="BQ609" s="1"/>
    </row>
    <row r="610" spans="1:69" x14ac:dyDescent="0.15">
      <c r="A610" s="138">
        <f t="shared" si="258"/>
        <v>44261</v>
      </c>
      <c r="B610" s="148">
        <f t="shared" si="247"/>
        <v>1135.7576629799998</v>
      </c>
      <c r="C610" s="139">
        <f t="shared" si="259"/>
        <v>1000</v>
      </c>
      <c r="D610" s="140">
        <f t="shared" si="260"/>
        <v>5574.49</v>
      </c>
      <c r="E610" s="124">
        <f>IF(K610=1,VLOOKUP(A609,[1]Plan1!$BO$80:$BQ$314,3),E609)</f>
        <v>5622.43</v>
      </c>
      <c r="F610" s="141">
        <f t="shared" si="261"/>
        <v>44245</v>
      </c>
      <c r="G610" s="142">
        <f t="shared" si="248"/>
        <v>8.5998898553949488E-3</v>
      </c>
      <c r="H610" s="141">
        <f t="shared" si="262"/>
        <v>44270</v>
      </c>
      <c r="I610" s="141">
        <f t="shared" si="249"/>
        <v>44270</v>
      </c>
      <c r="J610" s="125">
        <f t="shared" si="263"/>
        <v>18</v>
      </c>
      <c r="K610" s="125">
        <f t="shared" si="245"/>
        <v>13</v>
      </c>
      <c r="L610" s="139">
        <f t="shared" si="250"/>
        <v>1.0062036299999999</v>
      </c>
      <c r="M610" s="143">
        <f t="shared" si="246"/>
        <v>1.00249973</v>
      </c>
      <c r="N610" s="143">
        <f t="shared" si="266"/>
        <v>1.0675840762415951</v>
      </c>
      <c r="O610" s="139">
        <f t="shared" si="244"/>
        <v>1.0742069700000001</v>
      </c>
      <c r="P610" s="139">
        <f t="shared" si="251"/>
        <v>1074.20697</v>
      </c>
      <c r="Q610" s="144">
        <f t="shared" si="252"/>
        <v>0</v>
      </c>
      <c r="R610" s="145">
        <f t="shared" si="253"/>
        <v>0</v>
      </c>
      <c r="S610" s="139">
        <f t="shared" si="254"/>
        <v>0</v>
      </c>
      <c r="T610" s="146">
        <f t="shared" si="264"/>
        <v>3.5999999999999997E-2</v>
      </c>
      <c r="U610" s="144">
        <f t="shared" si="243"/>
        <v>397</v>
      </c>
      <c r="V610" s="144">
        <v>252</v>
      </c>
      <c r="W610" s="143">
        <f t="shared" si="255"/>
        <v>1.0572987279999999</v>
      </c>
      <c r="X610" s="139">
        <f t="shared" si="256"/>
        <v>61.550692980000001</v>
      </c>
      <c r="Y610" s="124">
        <f t="shared" si="257"/>
        <v>0</v>
      </c>
      <c r="Z610" s="147" t="s">
        <v>64</v>
      </c>
      <c r="AA610" s="141">
        <f t="shared" si="265"/>
        <v>44392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3"/>
      <c r="BB610" s="1"/>
      <c r="BC610" s="1"/>
      <c r="BD610" s="1"/>
      <c r="BE610" s="1"/>
      <c r="BF610" s="1"/>
      <c r="BG610" s="1"/>
      <c r="BH610" s="1"/>
      <c r="BI610" s="1"/>
      <c r="BJ610" s="1"/>
      <c r="BK610" s="4"/>
      <c r="BL610" s="1"/>
      <c r="BM610" s="1"/>
      <c r="BN610" s="1"/>
      <c r="BO610" s="1"/>
      <c r="BP610" s="1"/>
      <c r="BQ610" s="1"/>
    </row>
    <row r="611" spans="1:69" x14ac:dyDescent="0.15">
      <c r="A611" s="138">
        <f t="shared" si="258"/>
        <v>44262</v>
      </c>
      <c r="B611" s="148">
        <f t="shared" si="247"/>
        <v>1135.7576629799998</v>
      </c>
      <c r="C611" s="139">
        <f t="shared" si="259"/>
        <v>1000</v>
      </c>
      <c r="D611" s="140">
        <f t="shared" si="260"/>
        <v>5574.49</v>
      </c>
      <c r="E611" s="124">
        <f>IF(K611=1,VLOOKUP(A610,[1]Plan1!$BO$80:$BQ$314,3),E610)</f>
        <v>5622.43</v>
      </c>
      <c r="F611" s="141">
        <f t="shared" si="261"/>
        <v>44245</v>
      </c>
      <c r="G611" s="142">
        <f t="shared" si="248"/>
        <v>8.5998898553949488E-3</v>
      </c>
      <c r="H611" s="141">
        <f t="shared" si="262"/>
        <v>44270</v>
      </c>
      <c r="I611" s="141">
        <f t="shared" si="249"/>
        <v>44270</v>
      </c>
      <c r="J611" s="125">
        <f t="shared" si="263"/>
        <v>18</v>
      </c>
      <c r="K611" s="125">
        <f t="shared" si="245"/>
        <v>13</v>
      </c>
      <c r="L611" s="139">
        <f t="shared" si="250"/>
        <v>1.0062036299999999</v>
      </c>
      <c r="M611" s="143">
        <f t="shared" si="246"/>
        <v>1.00249973</v>
      </c>
      <c r="N611" s="143">
        <f t="shared" si="266"/>
        <v>1.0675840762415951</v>
      </c>
      <c r="O611" s="139">
        <f t="shared" si="244"/>
        <v>1.0742069700000001</v>
      </c>
      <c r="P611" s="139">
        <f t="shared" si="251"/>
        <v>1074.20697</v>
      </c>
      <c r="Q611" s="144">
        <f t="shared" si="252"/>
        <v>0</v>
      </c>
      <c r="R611" s="145">
        <f t="shared" si="253"/>
        <v>0</v>
      </c>
      <c r="S611" s="139">
        <f t="shared" si="254"/>
        <v>0</v>
      </c>
      <c r="T611" s="146">
        <f t="shared" si="264"/>
        <v>3.5999999999999997E-2</v>
      </c>
      <c r="U611" s="144">
        <f t="shared" si="243"/>
        <v>397</v>
      </c>
      <c r="V611" s="144">
        <v>252</v>
      </c>
      <c r="W611" s="143">
        <f t="shared" si="255"/>
        <v>1.0572987279999999</v>
      </c>
      <c r="X611" s="139">
        <f t="shared" si="256"/>
        <v>61.550692980000001</v>
      </c>
      <c r="Y611" s="124">
        <f t="shared" si="257"/>
        <v>0</v>
      </c>
      <c r="Z611" s="147" t="s">
        <v>64</v>
      </c>
      <c r="AA611" s="141">
        <f t="shared" si="265"/>
        <v>44392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3"/>
      <c r="BB611" s="1"/>
      <c r="BC611" s="1"/>
      <c r="BD611" s="1"/>
      <c r="BE611" s="1"/>
      <c r="BF611" s="1"/>
      <c r="BG611" s="1"/>
      <c r="BH611" s="1"/>
      <c r="BI611" s="1"/>
      <c r="BJ611" s="1"/>
      <c r="BK611" s="4"/>
      <c r="BL611" s="1"/>
      <c r="BM611" s="1"/>
      <c r="BN611" s="1"/>
      <c r="BO611" s="1"/>
      <c r="BP611" s="1"/>
      <c r="BQ611" s="1"/>
    </row>
    <row r="612" spans="1:69" x14ac:dyDescent="0.15">
      <c r="A612" s="138">
        <f t="shared" si="258"/>
        <v>44263</v>
      </c>
      <c r="B612" s="148">
        <f t="shared" si="247"/>
        <v>1135.7576629799998</v>
      </c>
      <c r="C612" s="139">
        <f t="shared" si="259"/>
        <v>1000</v>
      </c>
      <c r="D612" s="140">
        <f t="shared" si="260"/>
        <v>5574.49</v>
      </c>
      <c r="E612" s="124">
        <f>IF(K612=1,VLOOKUP(A611,[1]Plan1!$BO$80:$BQ$314,3),E611)</f>
        <v>5622.43</v>
      </c>
      <c r="F612" s="141">
        <f t="shared" si="261"/>
        <v>44245</v>
      </c>
      <c r="G612" s="142">
        <f t="shared" si="248"/>
        <v>8.5998898553949488E-3</v>
      </c>
      <c r="H612" s="141">
        <f t="shared" si="262"/>
        <v>44270</v>
      </c>
      <c r="I612" s="141">
        <f t="shared" si="249"/>
        <v>44270</v>
      </c>
      <c r="J612" s="125">
        <f t="shared" si="263"/>
        <v>18</v>
      </c>
      <c r="K612" s="125">
        <f t="shared" si="245"/>
        <v>13</v>
      </c>
      <c r="L612" s="139">
        <f t="shared" si="250"/>
        <v>1.0062036299999999</v>
      </c>
      <c r="M612" s="143">
        <f t="shared" si="246"/>
        <v>1.00249973</v>
      </c>
      <c r="N612" s="143">
        <f t="shared" si="266"/>
        <v>1.0675840762415951</v>
      </c>
      <c r="O612" s="139">
        <f t="shared" si="244"/>
        <v>1.0742069700000001</v>
      </c>
      <c r="P612" s="139">
        <f t="shared" si="251"/>
        <v>1074.20697</v>
      </c>
      <c r="Q612" s="144">
        <f t="shared" si="252"/>
        <v>0</v>
      </c>
      <c r="R612" s="145">
        <f t="shared" si="253"/>
        <v>0</v>
      </c>
      <c r="S612" s="139">
        <f t="shared" si="254"/>
        <v>0</v>
      </c>
      <c r="T612" s="146">
        <f t="shared" si="264"/>
        <v>3.5999999999999997E-2</v>
      </c>
      <c r="U612" s="144">
        <f t="shared" si="243"/>
        <v>397</v>
      </c>
      <c r="V612" s="144">
        <v>252</v>
      </c>
      <c r="W612" s="143">
        <f t="shared" si="255"/>
        <v>1.0572987279999999</v>
      </c>
      <c r="X612" s="139">
        <f t="shared" si="256"/>
        <v>61.550692980000001</v>
      </c>
      <c r="Y612" s="124">
        <f t="shared" si="257"/>
        <v>0</v>
      </c>
      <c r="Z612" s="147" t="s">
        <v>64</v>
      </c>
      <c r="AA612" s="141">
        <f t="shared" si="265"/>
        <v>44392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3"/>
      <c r="BB612" s="1"/>
      <c r="BC612" s="1"/>
      <c r="BD612" s="1"/>
      <c r="BE612" s="1"/>
      <c r="BF612" s="1"/>
      <c r="BG612" s="1"/>
      <c r="BH612" s="1"/>
      <c r="BI612" s="1"/>
      <c r="BJ612" s="1"/>
      <c r="BK612" s="4"/>
      <c r="BL612" s="1"/>
      <c r="BM612" s="1"/>
      <c r="BN612" s="1"/>
      <c r="BO612" s="1"/>
      <c r="BP612" s="1"/>
      <c r="BQ612" s="1"/>
    </row>
    <row r="613" spans="1:69" x14ac:dyDescent="0.15">
      <c r="A613" s="138">
        <f t="shared" si="258"/>
        <v>44264</v>
      </c>
      <c r="B613" s="148">
        <f t="shared" si="247"/>
        <v>1136.45759782</v>
      </c>
      <c r="C613" s="139">
        <f t="shared" si="259"/>
        <v>1000</v>
      </c>
      <c r="D613" s="140">
        <f t="shared" si="260"/>
        <v>5574.49</v>
      </c>
      <c r="E613" s="124">
        <f>IF(K613=1,VLOOKUP(A612,[1]Plan1!$BO$80:$BQ$314,3),E612)</f>
        <v>5622.43</v>
      </c>
      <c r="F613" s="141">
        <f t="shared" si="261"/>
        <v>44245</v>
      </c>
      <c r="G613" s="142">
        <f t="shared" si="248"/>
        <v>8.5998898553949488E-3</v>
      </c>
      <c r="H613" s="141">
        <f t="shared" si="262"/>
        <v>44270</v>
      </c>
      <c r="I613" s="141">
        <f t="shared" si="249"/>
        <v>44270</v>
      </c>
      <c r="J613" s="125">
        <f t="shared" si="263"/>
        <v>18</v>
      </c>
      <c r="K613" s="125">
        <f t="shared" si="245"/>
        <v>14</v>
      </c>
      <c r="L613" s="139">
        <f t="shared" si="250"/>
        <v>1.0066824299999999</v>
      </c>
      <c r="M613" s="143">
        <f t="shared" si="246"/>
        <v>1.00249973</v>
      </c>
      <c r="N613" s="143">
        <f t="shared" si="266"/>
        <v>1.0675840762415951</v>
      </c>
      <c r="O613" s="139">
        <f t="shared" si="244"/>
        <v>1.0747181299999999</v>
      </c>
      <c r="P613" s="139">
        <f t="shared" si="251"/>
        <v>1074.71813</v>
      </c>
      <c r="Q613" s="144">
        <f t="shared" si="252"/>
        <v>0</v>
      </c>
      <c r="R613" s="145">
        <f t="shared" si="253"/>
        <v>0</v>
      </c>
      <c r="S613" s="139">
        <f t="shared" si="254"/>
        <v>0</v>
      </c>
      <c r="T613" s="146">
        <f t="shared" si="264"/>
        <v>3.5999999999999997E-2</v>
      </c>
      <c r="U613" s="144">
        <f t="shared" ref="U613:U676" si="267">IF(Q612&gt;0,1,IF(K613=K612,U612,U612+1))</f>
        <v>398</v>
      </c>
      <c r="V613" s="144">
        <v>252</v>
      </c>
      <c r="W613" s="143">
        <f t="shared" si="255"/>
        <v>1.057447126</v>
      </c>
      <c r="X613" s="139">
        <f t="shared" si="256"/>
        <v>61.739467820000002</v>
      </c>
      <c r="Y613" s="124">
        <f t="shared" si="257"/>
        <v>0</v>
      </c>
      <c r="Z613" s="147" t="s">
        <v>64</v>
      </c>
      <c r="AA613" s="141">
        <f t="shared" si="265"/>
        <v>44392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3"/>
      <c r="BB613" s="1"/>
      <c r="BC613" s="1"/>
      <c r="BD613" s="1"/>
      <c r="BE613" s="1"/>
      <c r="BF613" s="1"/>
      <c r="BG613" s="1"/>
      <c r="BH613" s="1"/>
      <c r="BI613" s="1"/>
      <c r="BJ613" s="1"/>
      <c r="BK613" s="4"/>
      <c r="BL613" s="1"/>
      <c r="BM613" s="1"/>
      <c r="BN613" s="1"/>
      <c r="BO613" s="1"/>
      <c r="BP613" s="1"/>
      <c r="BQ613" s="1"/>
    </row>
    <row r="614" spans="1:69" x14ac:dyDescent="0.15">
      <c r="A614" s="138">
        <f t="shared" si="258"/>
        <v>44265</v>
      </c>
      <c r="B614" s="148">
        <f t="shared" si="247"/>
        <v>1137.1579502000002</v>
      </c>
      <c r="C614" s="139">
        <f t="shared" si="259"/>
        <v>1000</v>
      </c>
      <c r="D614" s="140">
        <f t="shared" si="260"/>
        <v>5574.49</v>
      </c>
      <c r="E614" s="124">
        <f>IF(K614=1,VLOOKUP(A613,[1]Plan1!$BO$80:$BQ$314,3),E613)</f>
        <v>5622.43</v>
      </c>
      <c r="F614" s="141">
        <f t="shared" si="261"/>
        <v>44245</v>
      </c>
      <c r="G614" s="142">
        <f t="shared" si="248"/>
        <v>8.5998898553949488E-3</v>
      </c>
      <c r="H614" s="141">
        <f t="shared" si="262"/>
        <v>44270</v>
      </c>
      <c r="I614" s="141">
        <f t="shared" si="249"/>
        <v>44270</v>
      </c>
      <c r="J614" s="125">
        <f t="shared" si="263"/>
        <v>18</v>
      </c>
      <c r="K614" s="125">
        <f t="shared" si="245"/>
        <v>15</v>
      </c>
      <c r="L614" s="139">
        <f t="shared" si="250"/>
        <v>1.0071614499999999</v>
      </c>
      <c r="M614" s="143">
        <f t="shared" si="246"/>
        <v>1.00249973</v>
      </c>
      <c r="N614" s="143">
        <f t="shared" si="266"/>
        <v>1.0675840762415951</v>
      </c>
      <c r="O614" s="139">
        <f t="shared" si="244"/>
        <v>1.0752295199999999</v>
      </c>
      <c r="P614" s="139">
        <f t="shared" si="251"/>
        <v>1075.2295200000001</v>
      </c>
      <c r="Q614" s="144">
        <f t="shared" si="252"/>
        <v>0</v>
      </c>
      <c r="R614" s="145">
        <f t="shared" si="253"/>
        <v>0</v>
      </c>
      <c r="S614" s="139">
        <f t="shared" si="254"/>
        <v>0</v>
      </c>
      <c r="T614" s="146">
        <f t="shared" si="264"/>
        <v>3.5999999999999997E-2</v>
      </c>
      <c r="U614" s="144">
        <f t="shared" si="267"/>
        <v>399</v>
      </c>
      <c r="V614" s="144">
        <v>252</v>
      </c>
      <c r="W614" s="143">
        <f t="shared" si="255"/>
        <v>1.0575955450000001</v>
      </c>
      <c r="X614" s="139">
        <f t="shared" si="256"/>
        <v>61.928430200000001</v>
      </c>
      <c r="Y614" s="124">
        <f t="shared" si="257"/>
        <v>0</v>
      </c>
      <c r="Z614" s="147" t="s">
        <v>64</v>
      </c>
      <c r="AA614" s="141">
        <f t="shared" si="265"/>
        <v>44392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3"/>
      <c r="BB614" s="1"/>
      <c r="BC614" s="1"/>
      <c r="BD614" s="1"/>
      <c r="BE614" s="1"/>
      <c r="BF614" s="1"/>
      <c r="BG614" s="1"/>
      <c r="BH614" s="1"/>
      <c r="BI614" s="1"/>
      <c r="BJ614" s="1"/>
      <c r="BK614" s="4"/>
      <c r="BL614" s="1"/>
      <c r="BM614" s="1"/>
      <c r="BN614" s="1"/>
      <c r="BO614" s="1"/>
      <c r="BP614" s="1"/>
      <c r="BQ614" s="1"/>
    </row>
    <row r="615" spans="1:69" x14ac:dyDescent="0.15">
      <c r="A615" s="138">
        <f t="shared" si="258"/>
        <v>44266</v>
      </c>
      <c r="B615" s="148">
        <f t="shared" si="247"/>
        <v>1137.8587414000001</v>
      </c>
      <c r="C615" s="139">
        <f t="shared" si="259"/>
        <v>1000</v>
      </c>
      <c r="D615" s="140">
        <f t="shared" si="260"/>
        <v>5574.49</v>
      </c>
      <c r="E615" s="124">
        <f>IF(K615=1,VLOOKUP(A614,[1]Plan1!$BO$80:$BQ$314,3),E614)</f>
        <v>5622.43</v>
      </c>
      <c r="F615" s="141">
        <f t="shared" si="261"/>
        <v>44245</v>
      </c>
      <c r="G615" s="142">
        <f t="shared" si="248"/>
        <v>8.5998898553949488E-3</v>
      </c>
      <c r="H615" s="141">
        <f t="shared" si="262"/>
        <v>44270</v>
      </c>
      <c r="I615" s="141">
        <f t="shared" si="249"/>
        <v>44270</v>
      </c>
      <c r="J615" s="125">
        <f t="shared" si="263"/>
        <v>18</v>
      </c>
      <c r="K615" s="125">
        <f t="shared" si="245"/>
        <v>16</v>
      </c>
      <c r="L615" s="139">
        <f t="shared" si="250"/>
        <v>1.0076407000000001</v>
      </c>
      <c r="M615" s="143">
        <f t="shared" si="246"/>
        <v>1.00249973</v>
      </c>
      <c r="N615" s="143">
        <f t="shared" si="266"/>
        <v>1.0675840762415951</v>
      </c>
      <c r="O615" s="139">
        <f t="shared" si="244"/>
        <v>1.07574116</v>
      </c>
      <c r="P615" s="139">
        <f t="shared" si="251"/>
        <v>1075.74116</v>
      </c>
      <c r="Q615" s="144">
        <f t="shared" si="252"/>
        <v>0</v>
      </c>
      <c r="R615" s="145">
        <f t="shared" si="253"/>
        <v>0</v>
      </c>
      <c r="S615" s="139">
        <f t="shared" si="254"/>
        <v>0</v>
      </c>
      <c r="T615" s="146">
        <f t="shared" si="264"/>
        <v>3.5999999999999997E-2</v>
      </c>
      <c r="U615" s="144">
        <f t="shared" si="267"/>
        <v>400</v>
      </c>
      <c r="V615" s="144">
        <v>252</v>
      </c>
      <c r="W615" s="143">
        <f t="shared" si="255"/>
        <v>1.0577439850000001</v>
      </c>
      <c r="X615" s="139">
        <f t="shared" si="256"/>
        <v>62.117581399999999</v>
      </c>
      <c r="Y615" s="124">
        <f t="shared" si="257"/>
        <v>0</v>
      </c>
      <c r="Z615" s="147" t="s">
        <v>64</v>
      </c>
      <c r="AA615" s="141">
        <f t="shared" si="265"/>
        <v>44392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3"/>
      <c r="BB615" s="1"/>
      <c r="BC615" s="1"/>
      <c r="BD615" s="1"/>
      <c r="BE615" s="1"/>
      <c r="BF615" s="1"/>
      <c r="BG615" s="1"/>
      <c r="BH615" s="1"/>
      <c r="BI615" s="1"/>
      <c r="BJ615" s="1"/>
      <c r="BK615" s="4"/>
      <c r="BL615" s="1"/>
      <c r="BM615" s="1"/>
      <c r="BN615" s="1"/>
      <c r="BO615" s="1"/>
      <c r="BP615" s="1"/>
      <c r="BQ615" s="1"/>
    </row>
    <row r="616" spans="1:69" x14ac:dyDescent="0.15">
      <c r="A616" s="138">
        <f t="shared" si="258"/>
        <v>44267</v>
      </c>
      <c r="B616" s="148">
        <f t="shared" si="247"/>
        <v>1138.5599705</v>
      </c>
      <c r="C616" s="139">
        <f t="shared" si="259"/>
        <v>1000</v>
      </c>
      <c r="D616" s="140">
        <f t="shared" si="260"/>
        <v>5574.49</v>
      </c>
      <c r="E616" s="124">
        <f>IF(K616=1,VLOOKUP(A615,[1]Plan1!$BO$80:$BQ$314,3),E615)</f>
        <v>5622.43</v>
      </c>
      <c r="F616" s="141">
        <f t="shared" si="261"/>
        <v>44245</v>
      </c>
      <c r="G616" s="142">
        <f t="shared" si="248"/>
        <v>8.5998898553949488E-3</v>
      </c>
      <c r="H616" s="141">
        <f t="shared" si="262"/>
        <v>44270</v>
      </c>
      <c r="I616" s="141">
        <f t="shared" si="249"/>
        <v>44270</v>
      </c>
      <c r="J616" s="125">
        <f t="shared" si="263"/>
        <v>18</v>
      </c>
      <c r="K616" s="125">
        <f t="shared" si="245"/>
        <v>17</v>
      </c>
      <c r="L616" s="139">
        <f t="shared" si="250"/>
        <v>1.0081201799999999</v>
      </c>
      <c r="M616" s="143">
        <f t="shared" si="246"/>
        <v>1.00249973</v>
      </c>
      <c r="N616" s="143">
        <f t="shared" si="266"/>
        <v>1.0675840762415951</v>
      </c>
      <c r="O616" s="139">
        <f t="shared" si="244"/>
        <v>1.07625305</v>
      </c>
      <c r="P616" s="139">
        <f t="shared" si="251"/>
        <v>1076.25305</v>
      </c>
      <c r="Q616" s="144">
        <f t="shared" si="252"/>
        <v>0</v>
      </c>
      <c r="R616" s="145">
        <f t="shared" si="253"/>
        <v>0</v>
      </c>
      <c r="S616" s="139">
        <f t="shared" si="254"/>
        <v>0</v>
      </c>
      <c r="T616" s="146">
        <f t="shared" si="264"/>
        <v>3.5999999999999997E-2</v>
      </c>
      <c r="U616" s="144">
        <f t="shared" si="267"/>
        <v>401</v>
      </c>
      <c r="V616" s="144">
        <v>252</v>
      </c>
      <c r="W616" s="143">
        <f t="shared" si="255"/>
        <v>1.057892445</v>
      </c>
      <c r="X616" s="139">
        <f t="shared" si="256"/>
        <v>62.306920499999997</v>
      </c>
      <c r="Y616" s="124">
        <f t="shared" si="257"/>
        <v>0</v>
      </c>
      <c r="Z616" s="147" t="s">
        <v>64</v>
      </c>
      <c r="AA616" s="141">
        <f t="shared" si="265"/>
        <v>44392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3"/>
      <c r="BB616" s="1"/>
      <c r="BC616" s="1"/>
      <c r="BD616" s="1"/>
      <c r="BE616" s="1"/>
      <c r="BF616" s="1"/>
      <c r="BG616" s="1"/>
      <c r="BH616" s="1"/>
      <c r="BI616" s="1"/>
      <c r="BJ616" s="1"/>
      <c r="BK616" s="4"/>
      <c r="BL616" s="1"/>
      <c r="BM616" s="1"/>
      <c r="BN616" s="1"/>
      <c r="BO616" s="1"/>
      <c r="BP616" s="1"/>
      <c r="BQ616" s="1"/>
    </row>
    <row r="617" spans="1:69" x14ac:dyDescent="0.15">
      <c r="A617" s="138">
        <f t="shared" si="258"/>
        <v>44268</v>
      </c>
      <c r="B617" s="148">
        <f t="shared" si="247"/>
        <v>1139.26161755</v>
      </c>
      <c r="C617" s="139">
        <f t="shared" si="259"/>
        <v>1000</v>
      </c>
      <c r="D617" s="140">
        <f t="shared" si="260"/>
        <v>5574.49</v>
      </c>
      <c r="E617" s="124">
        <f>IF(K617=1,VLOOKUP(A616,[1]Plan1!$BO$80:$BQ$314,3),E616)</f>
        <v>5622.43</v>
      </c>
      <c r="F617" s="141">
        <f t="shared" si="261"/>
        <v>44245</v>
      </c>
      <c r="G617" s="142">
        <f t="shared" si="248"/>
        <v>8.5998898553949488E-3</v>
      </c>
      <c r="H617" s="141">
        <f t="shared" si="262"/>
        <v>44270</v>
      </c>
      <c r="I617" s="141">
        <f t="shared" si="249"/>
        <v>44270</v>
      </c>
      <c r="J617" s="125">
        <f t="shared" si="263"/>
        <v>18</v>
      </c>
      <c r="K617" s="125">
        <f t="shared" si="245"/>
        <v>18</v>
      </c>
      <c r="L617" s="139">
        <f t="shared" si="250"/>
        <v>1.00859988</v>
      </c>
      <c r="M617" s="143">
        <f t="shared" si="246"/>
        <v>1.00249973</v>
      </c>
      <c r="N617" s="143">
        <f t="shared" si="266"/>
        <v>1.0675840762415951</v>
      </c>
      <c r="O617" s="139">
        <f t="shared" ref="O617:O680" si="268">TRUNC(TRUNC((L617*N617),15),8)</f>
        <v>1.07676517</v>
      </c>
      <c r="P617" s="139">
        <f t="shared" si="251"/>
        <v>1076.7651699999999</v>
      </c>
      <c r="Q617" s="144">
        <f t="shared" si="252"/>
        <v>0</v>
      </c>
      <c r="R617" s="145">
        <f t="shared" si="253"/>
        <v>0</v>
      </c>
      <c r="S617" s="139">
        <f t="shared" si="254"/>
        <v>0</v>
      </c>
      <c r="T617" s="146">
        <f t="shared" si="264"/>
        <v>3.5999999999999997E-2</v>
      </c>
      <c r="U617" s="144">
        <f t="shared" si="267"/>
        <v>402</v>
      </c>
      <c r="V617" s="144">
        <v>252</v>
      </c>
      <c r="W617" s="143">
        <f t="shared" si="255"/>
        <v>1.0580409260000001</v>
      </c>
      <c r="X617" s="139">
        <f t="shared" si="256"/>
        <v>62.496447549999999</v>
      </c>
      <c r="Y617" s="124">
        <f t="shared" si="257"/>
        <v>0</v>
      </c>
      <c r="Z617" s="147" t="s">
        <v>64</v>
      </c>
      <c r="AA617" s="141">
        <f t="shared" si="265"/>
        <v>44392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3"/>
      <c r="BB617" s="1"/>
      <c r="BC617" s="1"/>
      <c r="BD617" s="1"/>
      <c r="BE617" s="1"/>
      <c r="BF617" s="1"/>
      <c r="BG617" s="1"/>
      <c r="BH617" s="1"/>
      <c r="BI617" s="1"/>
      <c r="BJ617" s="1"/>
      <c r="BK617" s="4"/>
      <c r="BL617" s="1"/>
      <c r="BM617" s="1"/>
      <c r="BN617" s="1"/>
      <c r="BO617" s="1"/>
      <c r="BP617" s="1"/>
      <c r="BQ617" s="1"/>
    </row>
    <row r="618" spans="1:69" x14ac:dyDescent="0.15">
      <c r="A618" s="138">
        <f t="shared" si="258"/>
        <v>44269</v>
      </c>
      <c r="B618" s="148">
        <f t="shared" si="247"/>
        <v>1139.26161755</v>
      </c>
      <c r="C618" s="139">
        <f t="shared" si="259"/>
        <v>1000</v>
      </c>
      <c r="D618" s="140">
        <f t="shared" si="260"/>
        <v>5574.49</v>
      </c>
      <c r="E618" s="124">
        <f>IF(K618=1,VLOOKUP(A617,[1]Plan1!$BO$80:$BQ$314,3),E617)</f>
        <v>5622.43</v>
      </c>
      <c r="F618" s="141">
        <f t="shared" si="261"/>
        <v>44245</v>
      </c>
      <c r="G618" s="142">
        <f t="shared" si="248"/>
        <v>8.5998898553949488E-3</v>
      </c>
      <c r="H618" s="141">
        <f t="shared" si="262"/>
        <v>44270</v>
      </c>
      <c r="I618" s="141">
        <f t="shared" si="249"/>
        <v>44270</v>
      </c>
      <c r="J618" s="125">
        <f t="shared" si="263"/>
        <v>18</v>
      </c>
      <c r="K618" s="125">
        <f t="shared" ref="K618:K681" si="269">(J618-(NETWORKDAYS(A618,I618,AD$118:AD$502)-1))</f>
        <v>18</v>
      </c>
      <c r="L618" s="139">
        <f t="shared" si="250"/>
        <v>1.00859988</v>
      </c>
      <c r="M618" s="143">
        <f t="shared" ref="M618:M681" si="270">IF(I618&gt;I617,L617,M617)</f>
        <v>1.00249973</v>
      </c>
      <c r="N618" s="143">
        <f t="shared" si="266"/>
        <v>1.0675840762415951</v>
      </c>
      <c r="O618" s="139">
        <f t="shared" si="268"/>
        <v>1.07676517</v>
      </c>
      <c r="P618" s="139">
        <f t="shared" si="251"/>
        <v>1076.7651699999999</v>
      </c>
      <c r="Q618" s="144">
        <f t="shared" si="252"/>
        <v>0</v>
      </c>
      <c r="R618" s="145">
        <f t="shared" si="253"/>
        <v>0</v>
      </c>
      <c r="S618" s="139">
        <f t="shared" si="254"/>
        <v>0</v>
      </c>
      <c r="T618" s="146">
        <f t="shared" si="264"/>
        <v>3.5999999999999997E-2</v>
      </c>
      <c r="U618" s="144">
        <f t="shared" si="267"/>
        <v>402</v>
      </c>
      <c r="V618" s="144">
        <v>252</v>
      </c>
      <c r="W618" s="143">
        <f t="shared" si="255"/>
        <v>1.0580409260000001</v>
      </c>
      <c r="X618" s="139">
        <f t="shared" si="256"/>
        <v>62.496447549999999</v>
      </c>
      <c r="Y618" s="124">
        <f t="shared" si="257"/>
        <v>0</v>
      </c>
      <c r="Z618" s="147" t="s">
        <v>64</v>
      </c>
      <c r="AA618" s="141">
        <f t="shared" si="265"/>
        <v>44392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3"/>
      <c r="BB618" s="1"/>
      <c r="BC618" s="1"/>
      <c r="BD618" s="1"/>
      <c r="BE618" s="1"/>
      <c r="BF618" s="1"/>
      <c r="BG618" s="1"/>
      <c r="BH618" s="1"/>
      <c r="BI618" s="1"/>
      <c r="BJ618" s="1"/>
      <c r="BK618" s="4"/>
      <c r="BL618" s="1"/>
      <c r="BM618" s="1"/>
      <c r="BN618" s="1"/>
      <c r="BO618" s="1"/>
      <c r="BP618" s="1"/>
      <c r="BQ618" s="1"/>
    </row>
    <row r="619" spans="1:69" x14ac:dyDescent="0.15">
      <c r="A619" s="138">
        <f t="shared" si="258"/>
        <v>44270</v>
      </c>
      <c r="B619" s="148">
        <f t="shared" si="247"/>
        <v>1139.26161755</v>
      </c>
      <c r="C619" s="139">
        <f t="shared" si="259"/>
        <v>1000</v>
      </c>
      <c r="D619" s="140">
        <f t="shared" si="260"/>
        <v>5574.49</v>
      </c>
      <c r="E619" s="124">
        <f>IF(K619=1,VLOOKUP(A618,[1]Plan1!$BO$80:$BQ$314,3),E618)</f>
        <v>5622.43</v>
      </c>
      <c r="F619" s="141">
        <f t="shared" si="261"/>
        <v>44245</v>
      </c>
      <c r="G619" s="142">
        <f t="shared" si="248"/>
        <v>8.5998898553949488E-3</v>
      </c>
      <c r="H619" s="141">
        <f t="shared" si="262"/>
        <v>44301</v>
      </c>
      <c r="I619" s="141">
        <f t="shared" si="249"/>
        <v>44270</v>
      </c>
      <c r="J619" s="125">
        <f t="shared" si="263"/>
        <v>18</v>
      </c>
      <c r="K619" s="125">
        <f t="shared" si="269"/>
        <v>18</v>
      </c>
      <c r="L619" s="139">
        <f t="shared" si="250"/>
        <v>1.00859988</v>
      </c>
      <c r="M619" s="143">
        <f t="shared" si="270"/>
        <v>1.00249973</v>
      </c>
      <c r="N619" s="143">
        <f t="shared" si="266"/>
        <v>1.0675840762415951</v>
      </c>
      <c r="O619" s="139">
        <f t="shared" si="268"/>
        <v>1.07676517</v>
      </c>
      <c r="P619" s="139">
        <f t="shared" si="251"/>
        <v>1076.7651699999999</v>
      </c>
      <c r="Q619" s="144">
        <f t="shared" si="252"/>
        <v>0</v>
      </c>
      <c r="R619" s="145">
        <f t="shared" si="253"/>
        <v>0</v>
      </c>
      <c r="S619" s="139">
        <f t="shared" si="254"/>
        <v>0</v>
      </c>
      <c r="T619" s="146">
        <f t="shared" si="264"/>
        <v>3.5999999999999997E-2</v>
      </c>
      <c r="U619" s="144">
        <f t="shared" si="267"/>
        <v>402</v>
      </c>
      <c r="V619" s="144">
        <v>252</v>
      </c>
      <c r="W619" s="143">
        <f t="shared" si="255"/>
        <v>1.0580409260000001</v>
      </c>
      <c r="X619" s="139">
        <f t="shared" si="256"/>
        <v>62.496447549999999</v>
      </c>
      <c r="Y619" s="124">
        <f t="shared" si="257"/>
        <v>0</v>
      </c>
      <c r="Z619" s="147" t="s">
        <v>64</v>
      </c>
      <c r="AA619" s="141">
        <f t="shared" si="265"/>
        <v>44392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3"/>
      <c r="BB619" s="1"/>
      <c r="BC619" s="1"/>
      <c r="BD619" s="1"/>
      <c r="BE619" s="1"/>
      <c r="BF619" s="1"/>
      <c r="BG619" s="1"/>
      <c r="BH619" s="1"/>
      <c r="BI619" s="1"/>
      <c r="BJ619" s="1"/>
      <c r="BK619" s="4"/>
      <c r="BL619" s="1"/>
      <c r="BM619" s="1"/>
      <c r="BN619" s="1"/>
      <c r="BO619" s="1"/>
      <c r="BP619" s="1"/>
      <c r="BQ619" s="1"/>
    </row>
    <row r="620" spans="1:69" x14ac:dyDescent="0.15">
      <c r="A620" s="138">
        <f t="shared" si="258"/>
        <v>44271</v>
      </c>
      <c r="B620" s="148">
        <f t="shared" si="247"/>
        <v>1139.9010590299999</v>
      </c>
      <c r="C620" s="139">
        <f t="shared" si="259"/>
        <v>1000</v>
      </c>
      <c r="D620" s="140">
        <f t="shared" si="260"/>
        <v>5622.43</v>
      </c>
      <c r="E620" s="124">
        <f>IF(K620=1,VLOOKUP(A619,[1]Plan1!$BO$80:$BQ$314,3),E619)</f>
        <v>5674.72</v>
      </c>
      <c r="F620" s="141">
        <f t="shared" si="261"/>
        <v>44271</v>
      </c>
      <c r="G620" s="142">
        <f t="shared" si="248"/>
        <v>9.3002491805145304E-3</v>
      </c>
      <c r="H620" s="141">
        <f t="shared" si="262"/>
        <v>44301</v>
      </c>
      <c r="I620" s="141">
        <f t="shared" si="249"/>
        <v>44301</v>
      </c>
      <c r="J620" s="125">
        <f t="shared" si="263"/>
        <v>22</v>
      </c>
      <c r="K620" s="125">
        <f t="shared" si="269"/>
        <v>1</v>
      </c>
      <c r="L620" s="139">
        <f t="shared" si="250"/>
        <v>1.0004208699999999</v>
      </c>
      <c r="M620" s="143">
        <f t="shared" si="270"/>
        <v>1.00859988</v>
      </c>
      <c r="N620" s="143">
        <f t="shared" si="266"/>
        <v>1.0767651711871837</v>
      </c>
      <c r="O620" s="139">
        <f t="shared" si="268"/>
        <v>1.0772183399999999</v>
      </c>
      <c r="P620" s="139">
        <f t="shared" si="251"/>
        <v>1077.2183399999999</v>
      </c>
      <c r="Q620" s="144">
        <f t="shared" si="252"/>
        <v>0</v>
      </c>
      <c r="R620" s="145">
        <f t="shared" si="253"/>
        <v>0</v>
      </c>
      <c r="S620" s="139">
        <f t="shared" si="254"/>
        <v>0</v>
      </c>
      <c r="T620" s="146">
        <f t="shared" si="264"/>
        <v>3.5999999999999997E-2</v>
      </c>
      <c r="U620" s="144">
        <f t="shared" si="267"/>
        <v>403</v>
      </c>
      <c r="V620" s="144">
        <v>252</v>
      </c>
      <c r="W620" s="143">
        <f t="shared" si="255"/>
        <v>1.0581894279999999</v>
      </c>
      <c r="X620" s="139">
        <f t="shared" si="256"/>
        <v>62.682719030000001</v>
      </c>
      <c r="Y620" s="124">
        <f t="shared" si="257"/>
        <v>0</v>
      </c>
      <c r="Z620" s="147" t="s">
        <v>64</v>
      </c>
      <c r="AA620" s="141">
        <f t="shared" si="265"/>
        <v>44392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3"/>
      <c r="BB620" s="1"/>
      <c r="BC620" s="1"/>
      <c r="BD620" s="1"/>
      <c r="BE620" s="1"/>
      <c r="BF620" s="1"/>
      <c r="BG620" s="1"/>
      <c r="BH620" s="1"/>
      <c r="BI620" s="1"/>
      <c r="BJ620" s="1"/>
      <c r="BK620" s="4"/>
      <c r="BL620" s="1"/>
      <c r="BM620" s="1"/>
      <c r="BN620" s="1"/>
      <c r="BO620" s="1"/>
      <c r="BP620" s="1"/>
      <c r="BQ620" s="1"/>
    </row>
    <row r="621" spans="1:69" x14ac:dyDescent="0.15">
      <c r="A621" s="138">
        <f t="shared" si="258"/>
        <v>44272</v>
      </c>
      <c r="B621" s="148">
        <f t="shared" si="247"/>
        <v>1140.5408799900001</v>
      </c>
      <c r="C621" s="139">
        <f t="shared" si="259"/>
        <v>1000</v>
      </c>
      <c r="D621" s="140">
        <f t="shared" si="260"/>
        <v>5622.43</v>
      </c>
      <c r="E621" s="124">
        <f>IF(K621=1,VLOOKUP(A620,[1]Plan1!$BO$80:$BQ$314,3),E620)</f>
        <v>5674.72</v>
      </c>
      <c r="F621" s="141">
        <f t="shared" si="261"/>
        <v>44271</v>
      </c>
      <c r="G621" s="142">
        <f t="shared" si="248"/>
        <v>9.3002491805145304E-3</v>
      </c>
      <c r="H621" s="141">
        <f t="shared" si="262"/>
        <v>44301</v>
      </c>
      <c r="I621" s="141">
        <f t="shared" si="249"/>
        <v>44301</v>
      </c>
      <c r="J621" s="125">
        <f t="shared" si="263"/>
        <v>22</v>
      </c>
      <c r="K621" s="125">
        <f t="shared" si="269"/>
        <v>2</v>
      </c>
      <c r="L621" s="139">
        <f t="shared" si="250"/>
        <v>1.0008419200000001</v>
      </c>
      <c r="M621" s="143">
        <f t="shared" si="270"/>
        <v>1.00859988</v>
      </c>
      <c r="N621" s="143">
        <f t="shared" si="266"/>
        <v>1.0767651711871837</v>
      </c>
      <c r="O621" s="139">
        <f t="shared" si="268"/>
        <v>1.0776717200000001</v>
      </c>
      <c r="P621" s="139">
        <f t="shared" si="251"/>
        <v>1077.6717200000001</v>
      </c>
      <c r="Q621" s="144">
        <f t="shared" si="252"/>
        <v>0</v>
      </c>
      <c r="R621" s="145">
        <f t="shared" si="253"/>
        <v>0</v>
      </c>
      <c r="S621" s="139">
        <f t="shared" si="254"/>
        <v>0</v>
      </c>
      <c r="T621" s="146">
        <f t="shared" si="264"/>
        <v>3.5999999999999997E-2</v>
      </c>
      <c r="U621" s="144">
        <f t="shared" si="267"/>
        <v>404</v>
      </c>
      <c r="V621" s="144">
        <v>252</v>
      </c>
      <c r="W621" s="143">
        <f t="shared" si="255"/>
        <v>1.0583379509999999</v>
      </c>
      <c r="X621" s="139">
        <f t="shared" si="256"/>
        <v>62.86915999</v>
      </c>
      <c r="Y621" s="124">
        <f t="shared" si="257"/>
        <v>0</v>
      </c>
      <c r="Z621" s="147" t="s">
        <v>64</v>
      </c>
      <c r="AA621" s="141">
        <f t="shared" si="265"/>
        <v>44392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3"/>
      <c r="BB621" s="1"/>
      <c r="BC621" s="1"/>
      <c r="BD621" s="1"/>
      <c r="BE621" s="1"/>
      <c r="BF621" s="1"/>
      <c r="BG621" s="1"/>
      <c r="BH621" s="1"/>
      <c r="BI621" s="1"/>
      <c r="BJ621" s="1"/>
      <c r="BK621" s="4"/>
      <c r="BL621" s="1"/>
      <c r="BM621" s="1"/>
      <c r="BN621" s="1"/>
      <c r="BO621" s="1"/>
      <c r="BP621" s="1"/>
      <c r="BQ621" s="1"/>
    </row>
    <row r="622" spans="1:69" x14ac:dyDescent="0.15">
      <c r="A622" s="138">
        <f t="shared" si="258"/>
        <v>44273</v>
      </c>
      <c r="B622" s="148">
        <f t="shared" si="247"/>
        <v>1141.18104879</v>
      </c>
      <c r="C622" s="139">
        <f t="shared" si="259"/>
        <v>1000</v>
      </c>
      <c r="D622" s="140">
        <f t="shared" si="260"/>
        <v>5622.43</v>
      </c>
      <c r="E622" s="124">
        <f>IF(K622=1,VLOOKUP(A621,[1]Plan1!$BO$80:$BQ$314,3),E621)</f>
        <v>5674.72</v>
      </c>
      <c r="F622" s="141">
        <f t="shared" si="261"/>
        <v>44271</v>
      </c>
      <c r="G622" s="142">
        <f t="shared" si="248"/>
        <v>9.3002491805145304E-3</v>
      </c>
      <c r="H622" s="141">
        <f t="shared" si="262"/>
        <v>44301</v>
      </c>
      <c r="I622" s="141">
        <f t="shared" si="249"/>
        <v>44301</v>
      </c>
      <c r="J622" s="125">
        <f t="shared" si="263"/>
        <v>22</v>
      </c>
      <c r="K622" s="125">
        <f t="shared" si="269"/>
        <v>3</v>
      </c>
      <c r="L622" s="139">
        <f t="shared" si="250"/>
        <v>1.00126315</v>
      </c>
      <c r="M622" s="143">
        <f t="shared" si="270"/>
        <v>1.00859988</v>
      </c>
      <c r="N622" s="143">
        <f t="shared" si="266"/>
        <v>1.0767651711871837</v>
      </c>
      <c r="O622" s="139">
        <f t="shared" si="268"/>
        <v>1.0781252800000001</v>
      </c>
      <c r="P622" s="139">
        <f t="shared" si="251"/>
        <v>1078.12528</v>
      </c>
      <c r="Q622" s="144">
        <f t="shared" si="252"/>
        <v>0</v>
      </c>
      <c r="R622" s="145">
        <f t="shared" si="253"/>
        <v>0</v>
      </c>
      <c r="S622" s="139">
        <f t="shared" si="254"/>
        <v>0</v>
      </c>
      <c r="T622" s="146">
        <f t="shared" si="264"/>
        <v>3.5999999999999997E-2</v>
      </c>
      <c r="U622" s="144">
        <f t="shared" si="267"/>
        <v>405</v>
      </c>
      <c r="V622" s="144">
        <v>252</v>
      </c>
      <c r="W622" s="143">
        <f t="shared" si="255"/>
        <v>1.0584864949999999</v>
      </c>
      <c r="X622" s="139">
        <f t="shared" si="256"/>
        <v>63.055768790000002</v>
      </c>
      <c r="Y622" s="124">
        <f t="shared" si="257"/>
        <v>0</v>
      </c>
      <c r="Z622" s="147" t="s">
        <v>64</v>
      </c>
      <c r="AA622" s="141">
        <f t="shared" si="265"/>
        <v>44392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3"/>
      <c r="BB622" s="1"/>
      <c r="BC622" s="1"/>
      <c r="BD622" s="1"/>
      <c r="BE622" s="1"/>
      <c r="BF622" s="1"/>
      <c r="BG622" s="1"/>
      <c r="BH622" s="1"/>
      <c r="BI622" s="1"/>
      <c r="BJ622" s="1"/>
      <c r="BK622" s="4"/>
      <c r="BL622" s="1"/>
      <c r="BM622" s="1"/>
      <c r="BN622" s="1"/>
      <c r="BO622" s="1"/>
      <c r="BP622" s="1"/>
      <c r="BQ622" s="1"/>
    </row>
    <row r="623" spans="1:69" x14ac:dyDescent="0.15">
      <c r="A623" s="138">
        <f t="shared" si="258"/>
        <v>44274</v>
      </c>
      <c r="B623" s="148">
        <f t="shared" si="247"/>
        <v>1141.8215750600002</v>
      </c>
      <c r="C623" s="139">
        <f t="shared" si="259"/>
        <v>1000</v>
      </c>
      <c r="D623" s="140">
        <f t="shared" si="260"/>
        <v>5622.43</v>
      </c>
      <c r="E623" s="124">
        <f>IF(K623=1,VLOOKUP(A622,[1]Plan1!$BO$80:$BQ$314,3),E622)</f>
        <v>5674.72</v>
      </c>
      <c r="F623" s="141">
        <f t="shared" si="261"/>
        <v>44271</v>
      </c>
      <c r="G623" s="142">
        <f t="shared" si="248"/>
        <v>9.3002491805145304E-3</v>
      </c>
      <c r="H623" s="141">
        <f t="shared" si="262"/>
        <v>44301</v>
      </c>
      <c r="I623" s="141">
        <f t="shared" si="249"/>
        <v>44301</v>
      </c>
      <c r="J623" s="125">
        <f t="shared" si="263"/>
        <v>22</v>
      </c>
      <c r="K623" s="125">
        <f t="shared" si="269"/>
        <v>4</v>
      </c>
      <c r="L623" s="139">
        <f t="shared" si="250"/>
        <v>1.00168455</v>
      </c>
      <c r="M623" s="143">
        <f t="shared" si="270"/>
        <v>1.00859988</v>
      </c>
      <c r="N623" s="143">
        <f t="shared" si="266"/>
        <v>1.0767651711871837</v>
      </c>
      <c r="O623" s="139">
        <f t="shared" si="268"/>
        <v>1.07857903</v>
      </c>
      <c r="P623" s="139">
        <f t="shared" si="251"/>
        <v>1078.5790300000001</v>
      </c>
      <c r="Q623" s="144">
        <f t="shared" si="252"/>
        <v>0</v>
      </c>
      <c r="R623" s="145">
        <f t="shared" si="253"/>
        <v>0</v>
      </c>
      <c r="S623" s="139">
        <f t="shared" si="254"/>
        <v>0</v>
      </c>
      <c r="T623" s="146">
        <f t="shared" si="264"/>
        <v>3.5999999999999997E-2</v>
      </c>
      <c r="U623" s="144">
        <f t="shared" si="267"/>
        <v>406</v>
      </c>
      <c r="V623" s="144">
        <v>252</v>
      </c>
      <c r="W623" s="143">
        <f t="shared" si="255"/>
        <v>1.058635059</v>
      </c>
      <c r="X623" s="139">
        <f t="shared" si="256"/>
        <v>63.242545059999998</v>
      </c>
      <c r="Y623" s="124">
        <f t="shared" si="257"/>
        <v>0</v>
      </c>
      <c r="Z623" s="147" t="s">
        <v>64</v>
      </c>
      <c r="AA623" s="141">
        <f t="shared" si="265"/>
        <v>44392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3"/>
      <c r="BB623" s="1"/>
      <c r="BC623" s="1"/>
      <c r="BD623" s="1"/>
      <c r="BE623" s="1"/>
      <c r="BF623" s="1"/>
      <c r="BG623" s="1"/>
      <c r="BH623" s="1"/>
      <c r="BI623" s="1"/>
      <c r="BJ623" s="1"/>
      <c r="BK623" s="4"/>
      <c r="BL623" s="1"/>
      <c r="BM623" s="1"/>
      <c r="BN623" s="1"/>
      <c r="BO623" s="1"/>
      <c r="BP623" s="1"/>
      <c r="BQ623" s="1"/>
    </row>
    <row r="624" spans="1:69" x14ac:dyDescent="0.15">
      <c r="A624" s="138">
        <f t="shared" si="258"/>
        <v>44275</v>
      </c>
      <c r="B624" s="148">
        <f t="shared" si="247"/>
        <v>1142.46246105</v>
      </c>
      <c r="C624" s="139">
        <f t="shared" si="259"/>
        <v>1000</v>
      </c>
      <c r="D624" s="140">
        <f t="shared" si="260"/>
        <v>5622.43</v>
      </c>
      <c r="E624" s="124">
        <f>IF(K624=1,VLOOKUP(A623,[1]Plan1!$BO$80:$BQ$314,3),E623)</f>
        <v>5674.72</v>
      </c>
      <c r="F624" s="141">
        <f t="shared" si="261"/>
        <v>44271</v>
      </c>
      <c r="G624" s="142">
        <f t="shared" si="248"/>
        <v>9.3002491805145304E-3</v>
      </c>
      <c r="H624" s="141">
        <f t="shared" si="262"/>
        <v>44301</v>
      </c>
      <c r="I624" s="141">
        <f t="shared" si="249"/>
        <v>44301</v>
      </c>
      <c r="J624" s="125">
        <f t="shared" si="263"/>
        <v>22</v>
      </c>
      <c r="K624" s="125">
        <f t="shared" si="269"/>
        <v>5</v>
      </c>
      <c r="L624" s="139">
        <f t="shared" si="250"/>
        <v>1.00210613</v>
      </c>
      <c r="M624" s="143">
        <f t="shared" si="270"/>
        <v>1.00859988</v>
      </c>
      <c r="N624" s="143">
        <f t="shared" si="266"/>
        <v>1.0767651711871837</v>
      </c>
      <c r="O624" s="139">
        <f t="shared" si="268"/>
        <v>1.0790329700000001</v>
      </c>
      <c r="P624" s="139">
        <f t="shared" si="251"/>
        <v>1079.03297</v>
      </c>
      <c r="Q624" s="144">
        <f t="shared" si="252"/>
        <v>0</v>
      </c>
      <c r="R624" s="145">
        <f t="shared" si="253"/>
        <v>0</v>
      </c>
      <c r="S624" s="139">
        <f t="shared" si="254"/>
        <v>0</v>
      </c>
      <c r="T624" s="146">
        <f t="shared" si="264"/>
        <v>3.5999999999999997E-2</v>
      </c>
      <c r="U624" s="144">
        <f t="shared" si="267"/>
        <v>407</v>
      </c>
      <c r="V624" s="144">
        <v>252</v>
      </c>
      <c r="W624" s="143">
        <f t="shared" si="255"/>
        <v>1.0587836450000001</v>
      </c>
      <c r="X624" s="139">
        <f t="shared" si="256"/>
        <v>63.429491050000003</v>
      </c>
      <c r="Y624" s="124">
        <f t="shared" si="257"/>
        <v>0</v>
      </c>
      <c r="Z624" s="147" t="s">
        <v>64</v>
      </c>
      <c r="AA624" s="141">
        <f t="shared" si="265"/>
        <v>44392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3"/>
      <c r="BB624" s="1"/>
      <c r="BC624" s="1"/>
      <c r="BD624" s="1"/>
      <c r="BE624" s="1"/>
      <c r="BF624" s="1"/>
      <c r="BG624" s="1"/>
      <c r="BH624" s="1"/>
      <c r="BI624" s="1"/>
      <c r="BJ624" s="1"/>
      <c r="BK624" s="4"/>
      <c r="BL624" s="1"/>
      <c r="BM624" s="1"/>
      <c r="BN624" s="1"/>
      <c r="BO624" s="1"/>
      <c r="BP624" s="1"/>
      <c r="BQ624" s="1"/>
    </row>
    <row r="625" spans="1:69" x14ac:dyDescent="0.15">
      <c r="A625" s="138">
        <f t="shared" si="258"/>
        <v>44276</v>
      </c>
      <c r="B625" s="148">
        <f t="shared" si="247"/>
        <v>1142.46246105</v>
      </c>
      <c r="C625" s="139">
        <f t="shared" si="259"/>
        <v>1000</v>
      </c>
      <c r="D625" s="140">
        <f t="shared" si="260"/>
        <v>5622.43</v>
      </c>
      <c r="E625" s="124">
        <f>IF(K625=1,VLOOKUP(A624,[1]Plan1!$BO$80:$BQ$314,3),E624)</f>
        <v>5674.72</v>
      </c>
      <c r="F625" s="141">
        <f t="shared" si="261"/>
        <v>44271</v>
      </c>
      <c r="G625" s="142">
        <f t="shared" si="248"/>
        <v>9.3002491805145304E-3</v>
      </c>
      <c r="H625" s="141">
        <f t="shared" si="262"/>
        <v>44301</v>
      </c>
      <c r="I625" s="141">
        <f t="shared" si="249"/>
        <v>44301</v>
      </c>
      <c r="J625" s="125">
        <f t="shared" si="263"/>
        <v>22</v>
      </c>
      <c r="K625" s="125">
        <f t="shared" si="269"/>
        <v>5</v>
      </c>
      <c r="L625" s="139">
        <f t="shared" si="250"/>
        <v>1.00210613</v>
      </c>
      <c r="M625" s="143">
        <f t="shared" si="270"/>
        <v>1.00859988</v>
      </c>
      <c r="N625" s="143">
        <f t="shared" si="266"/>
        <v>1.0767651711871837</v>
      </c>
      <c r="O625" s="139">
        <f t="shared" si="268"/>
        <v>1.0790329700000001</v>
      </c>
      <c r="P625" s="139">
        <f t="shared" si="251"/>
        <v>1079.03297</v>
      </c>
      <c r="Q625" s="144">
        <f t="shared" si="252"/>
        <v>0</v>
      </c>
      <c r="R625" s="145">
        <f t="shared" si="253"/>
        <v>0</v>
      </c>
      <c r="S625" s="139">
        <f t="shared" si="254"/>
        <v>0</v>
      </c>
      <c r="T625" s="146">
        <f t="shared" si="264"/>
        <v>3.5999999999999997E-2</v>
      </c>
      <c r="U625" s="144">
        <f t="shared" si="267"/>
        <v>407</v>
      </c>
      <c r="V625" s="144">
        <v>252</v>
      </c>
      <c r="W625" s="143">
        <f t="shared" si="255"/>
        <v>1.0587836450000001</v>
      </c>
      <c r="X625" s="139">
        <f t="shared" si="256"/>
        <v>63.429491050000003</v>
      </c>
      <c r="Y625" s="124">
        <f t="shared" si="257"/>
        <v>0</v>
      </c>
      <c r="Z625" s="147" t="s">
        <v>64</v>
      </c>
      <c r="AA625" s="141">
        <f t="shared" si="265"/>
        <v>44392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3"/>
      <c r="BB625" s="1"/>
      <c r="BC625" s="1"/>
      <c r="BD625" s="1"/>
      <c r="BE625" s="1"/>
      <c r="BF625" s="1"/>
      <c r="BG625" s="1"/>
      <c r="BH625" s="1"/>
      <c r="BI625" s="1"/>
      <c r="BJ625" s="1"/>
      <c r="BK625" s="4"/>
      <c r="BL625" s="1"/>
      <c r="BM625" s="1"/>
      <c r="BN625" s="1"/>
      <c r="BO625" s="1"/>
      <c r="BP625" s="1"/>
      <c r="BQ625" s="1"/>
    </row>
    <row r="626" spans="1:69" x14ac:dyDescent="0.15">
      <c r="A626" s="138">
        <f t="shared" si="258"/>
        <v>44277</v>
      </c>
      <c r="B626" s="148">
        <f t="shared" si="247"/>
        <v>1142.46246105</v>
      </c>
      <c r="C626" s="139">
        <f t="shared" si="259"/>
        <v>1000</v>
      </c>
      <c r="D626" s="140">
        <f t="shared" si="260"/>
        <v>5622.43</v>
      </c>
      <c r="E626" s="124">
        <f>IF(K626=1,VLOOKUP(A625,[1]Plan1!$BO$80:$BQ$314,3),E625)</f>
        <v>5674.72</v>
      </c>
      <c r="F626" s="141">
        <f t="shared" si="261"/>
        <v>44271</v>
      </c>
      <c r="G626" s="142">
        <f t="shared" si="248"/>
        <v>9.3002491805145304E-3</v>
      </c>
      <c r="H626" s="141">
        <f t="shared" si="262"/>
        <v>44301</v>
      </c>
      <c r="I626" s="141">
        <f t="shared" si="249"/>
        <v>44301</v>
      </c>
      <c r="J626" s="125">
        <f t="shared" si="263"/>
        <v>22</v>
      </c>
      <c r="K626" s="125">
        <f t="shared" si="269"/>
        <v>5</v>
      </c>
      <c r="L626" s="139">
        <f t="shared" si="250"/>
        <v>1.00210613</v>
      </c>
      <c r="M626" s="143">
        <f t="shared" si="270"/>
        <v>1.00859988</v>
      </c>
      <c r="N626" s="143">
        <f t="shared" si="266"/>
        <v>1.0767651711871837</v>
      </c>
      <c r="O626" s="139">
        <f t="shared" si="268"/>
        <v>1.0790329700000001</v>
      </c>
      <c r="P626" s="139">
        <f t="shared" si="251"/>
        <v>1079.03297</v>
      </c>
      <c r="Q626" s="144">
        <f t="shared" si="252"/>
        <v>0</v>
      </c>
      <c r="R626" s="145">
        <f t="shared" si="253"/>
        <v>0</v>
      </c>
      <c r="S626" s="139">
        <f t="shared" si="254"/>
        <v>0</v>
      </c>
      <c r="T626" s="146">
        <f t="shared" si="264"/>
        <v>3.5999999999999997E-2</v>
      </c>
      <c r="U626" s="144">
        <f t="shared" si="267"/>
        <v>407</v>
      </c>
      <c r="V626" s="144">
        <v>252</v>
      </c>
      <c r="W626" s="143">
        <f t="shared" si="255"/>
        <v>1.0587836450000001</v>
      </c>
      <c r="X626" s="139">
        <f t="shared" si="256"/>
        <v>63.429491050000003</v>
      </c>
      <c r="Y626" s="124">
        <f t="shared" si="257"/>
        <v>0</v>
      </c>
      <c r="Z626" s="147" t="s">
        <v>64</v>
      </c>
      <c r="AA626" s="141">
        <f t="shared" si="265"/>
        <v>44392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3"/>
      <c r="BB626" s="1"/>
      <c r="BC626" s="1"/>
      <c r="BD626" s="1"/>
      <c r="BE626" s="1"/>
      <c r="BF626" s="1"/>
      <c r="BG626" s="1"/>
      <c r="BH626" s="1"/>
      <c r="BI626" s="1"/>
      <c r="BJ626" s="1"/>
      <c r="BK626" s="4"/>
      <c r="BL626" s="1"/>
      <c r="BM626" s="1"/>
      <c r="BN626" s="1"/>
      <c r="BO626" s="1"/>
      <c r="BP626" s="1"/>
      <c r="BQ626" s="1"/>
    </row>
    <row r="627" spans="1:69" x14ac:dyDescent="0.15">
      <c r="A627" s="138">
        <f t="shared" si="258"/>
        <v>44278</v>
      </c>
      <c r="B627" s="148">
        <f t="shared" si="247"/>
        <v>1143.1037153100001</v>
      </c>
      <c r="C627" s="139">
        <f t="shared" si="259"/>
        <v>1000</v>
      </c>
      <c r="D627" s="140">
        <f t="shared" si="260"/>
        <v>5622.43</v>
      </c>
      <c r="E627" s="124">
        <f>IF(K627=1,VLOOKUP(A626,[1]Plan1!$BO$80:$BQ$314,3),E626)</f>
        <v>5674.72</v>
      </c>
      <c r="F627" s="141">
        <f t="shared" si="261"/>
        <v>44271</v>
      </c>
      <c r="G627" s="142">
        <f t="shared" si="248"/>
        <v>9.3002491805145304E-3</v>
      </c>
      <c r="H627" s="141">
        <f t="shared" si="262"/>
        <v>44301</v>
      </c>
      <c r="I627" s="141">
        <f t="shared" si="249"/>
        <v>44301</v>
      </c>
      <c r="J627" s="125">
        <f t="shared" si="263"/>
        <v>22</v>
      </c>
      <c r="K627" s="125">
        <f t="shared" si="269"/>
        <v>6</v>
      </c>
      <c r="L627" s="139">
        <f t="shared" si="250"/>
        <v>1.0025278900000001</v>
      </c>
      <c r="M627" s="143">
        <f t="shared" si="270"/>
        <v>1.00859988</v>
      </c>
      <c r="N627" s="143">
        <f t="shared" si="266"/>
        <v>1.0767651711871837</v>
      </c>
      <c r="O627" s="139">
        <f t="shared" si="268"/>
        <v>1.0794871100000001</v>
      </c>
      <c r="P627" s="139">
        <f t="shared" si="251"/>
        <v>1079.48711</v>
      </c>
      <c r="Q627" s="144">
        <f t="shared" si="252"/>
        <v>0</v>
      </c>
      <c r="R627" s="145">
        <f t="shared" si="253"/>
        <v>0</v>
      </c>
      <c r="S627" s="139">
        <f t="shared" si="254"/>
        <v>0</v>
      </c>
      <c r="T627" s="146">
        <f t="shared" si="264"/>
        <v>3.5999999999999997E-2</v>
      </c>
      <c r="U627" s="144">
        <f t="shared" si="267"/>
        <v>408</v>
      </c>
      <c r="V627" s="144">
        <v>252</v>
      </c>
      <c r="W627" s="143">
        <f t="shared" si="255"/>
        <v>1.0589322510000001</v>
      </c>
      <c r="X627" s="139">
        <f t="shared" si="256"/>
        <v>63.616605309999997</v>
      </c>
      <c r="Y627" s="124">
        <f t="shared" si="257"/>
        <v>0</v>
      </c>
      <c r="Z627" s="147" t="s">
        <v>64</v>
      </c>
      <c r="AA627" s="141">
        <f t="shared" si="265"/>
        <v>44392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3"/>
      <c r="BB627" s="1"/>
      <c r="BC627" s="1"/>
      <c r="BD627" s="1"/>
      <c r="BE627" s="1"/>
      <c r="BF627" s="1"/>
      <c r="BG627" s="1"/>
      <c r="BH627" s="1"/>
      <c r="BI627" s="1"/>
      <c r="BJ627" s="1"/>
      <c r="BK627" s="4"/>
      <c r="BL627" s="1"/>
      <c r="BM627" s="1"/>
      <c r="BN627" s="1"/>
      <c r="BO627" s="1"/>
      <c r="BP627" s="1"/>
      <c r="BQ627" s="1"/>
    </row>
    <row r="628" spans="1:69" x14ac:dyDescent="0.15">
      <c r="A628" s="138">
        <f t="shared" si="258"/>
        <v>44279</v>
      </c>
      <c r="B628" s="148">
        <f t="shared" si="247"/>
        <v>1143.7453284600001</v>
      </c>
      <c r="C628" s="139">
        <f t="shared" si="259"/>
        <v>1000</v>
      </c>
      <c r="D628" s="140">
        <f t="shared" si="260"/>
        <v>5622.43</v>
      </c>
      <c r="E628" s="124">
        <f>IF(K628=1,VLOOKUP(A627,[1]Plan1!$BO$80:$BQ$314,3),E627)</f>
        <v>5674.72</v>
      </c>
      <c r="F628" s="141">
        <f t="shared" si="261"/>
        <v>44271</v>
      </c>
      <c r="G628" s="142">
        <f t="shared" si="248"/>
        <v>9.3002491805145304E-3</v>
      </c>
      <c r="H628" s="141">
        <f t="shared" si="262"/>
        <v>44301</v>
      </c>
      <c r="I628" s="141">
        <f t="shared" si="249"/>
        <v>44301</v>
      </c>
      <c r="J628" s="125">
        <f t="shared" si="263"/>
        <v>22</v>
      </c>
      <c r="K628" s="125">
        <f t="shared" si="269"/>
        <v>7</v>
      </c>
      <c r="L628" s="139">
        <f t="shared" si="250"/>
        <v>1.0029498299999999</v>
      </c>
      <c r="M628" s="143">
        <f t="shared" si="270"/>
        <v>1.00859988</v>
      </c>
      <c r="N628" s="143">
        <f t="shared" si="266"/>
        <v>1.0767651711871837</v>
      </c>
      <c r="O628" s="139">
        <f t="shared" si="268"/>
        <v>1.07994144</v>
      </c>
      <c r="P628" s="139">
        <f t="shared" si="251"/>
        <v>1079.9414400000001</v>
      </c>
      <c r="Q628" s="144">
        <f t="shared" si="252"/>
        <v>0</v>
      </c>
      <c r="R628" s="145">
        <f t="shared" si="253"/>
        <v>0</v>
      </c>
      <c r="S628" s="139">
        <f t="shared" si="254"/>
        <v>0</v>
      </c>
      <c r="T628" s="146">
        <f t="shared" si="264"/>
        <v>3.5999999999999997E-2</v>
      </c>
      <c r="U628" s="144">
        <f t="shared" si="267"/>
        <v>409</v>
      </c>
      <c r="V628" s="144">
        <v>252</v>
      </c>
      <c r="W628" s="143">
        <f t="shared" si="255"/>
        <v>1.0590808780000001</v>
      </c>
      <c r="X628" s="139">
        <f t="shared" si="256"/>
        <v>63.803888460000003</v>
      </c>
      <c r="Y628" s="124">
        <f t="shared" si="257"/>
        <v>0</v>
      </c>
      <c r="Z628" s="147" t="s">
        <v>64</v>
      </c>
      <c r="AA628" s="141">
        <f t="shared" si="265"/>
        <v>44392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3"/>
      <c r="BB628" s="1"/>
      <c r="BC628" s="1"/>
      <c r="BD628" s="1"/>
      <c r="BE628" s="1"/>
      <c r="BF628" s="1"/>
      <c r="BG628" s="1"/>
      <c r="BH628" s="1"/>
      <c r="BI628" s="1"/>
      <c r="BJ628" s="1"/>
      <c r="BK628" s="4"/>
      <c r="BL628" s="1"/>
      <c r="BM628" s="1"/>
      <c r="BN628" s="1"/>
      <c r="BO628" s="1"/>
      <c r="BP628" s="1"/>
      <c r="BQ628" s="1"/>
    </row>
    <row r="629" spans="1:69" x14ac:dyDescent="0.15">
      <c r="A629" s="138">
        <f t="shared" si="258"/>
        <v>44280</v>
      </c>
      <c r="B629" s="148">
        <f t="shared" si="247"/>
        <v>1144.3873006000001</v>
      </c>
      <c r="C629" s="139">
        <f t="shared" si="259"/>
        <v>1000</v>
      </c>
      <c r="D629" s="140">
        <f t="shared" si="260"/>
        <v>5622.43</v>
      </c>
      <c r="E629" s="124">
        <f>IF(K629=1,VLOOKUP(A628,[1]Plan1!$BO$80:$BQ$314,3),E628)</f>
        <v>5674.72</v>
      </c>
      <c r="F629" s="141">
        <f t="shared" si="261"/>
        <v>44271</v>
      </c>
      <c r="G629" s="142">
        <f t="shared" si="248"/>
        <v>9.3002491805145304E-3</v>
      </c>
      <c r="H629" s="141">
        <f t="shared" si="262"/>
        <v>44301</v>
      </c>
      <c r="I629" s="141">
        <f t="shared" si="249"/>
        <v>44301</v>
      </c>
      <c r="J629" s="125">
        <f t="shared" si="263"/>
        <v>22</v>
      </c>
      <c r="K629" s="125">
        <f t="shared" si="269"/>
        <v>8</v>
      </c>
      <c r="L629" s="139">
        <f t="shared" si="250"/>
        <v>1.00337195</v>
      </c>
      <c r="M629" s="143">
        <f t="shared" si="270"/>
        <v>1.00859988</v>
      </c>
      <c r="N629" s="143">
        <f t="shared" si="266"/>
        <v>1.0767651711871837</v>
      </c>
      <c r="O629" s="139">
        <f t="shared" si="268"/>
        <v>1.0803959599999999</v>
      </c>
      <c r="P629" s="139">
        <f t="shared" si="251"/>
        <v>1080.3959600000001</v>
      </c>
      <c r="Q629" s="144">
        <f t="shared" si="252"/>
        <v>0</v>
      </c>
      <c r="R629" s="145">
        <f t="shared" si="253"/>
        <v>0</v>
      </c>
      <c r="S629" s="139">
        <f t="shared" si="254"/>
        <v>0</v>
      </c>
      <c r="T629" s="146">
        <f t="shared" si="264"/>
        <v>3.5999999999999997E-2</v>
      </c>
      <c r="U629" s="144">
        <f t="shared" si="267"/>
        <v>410</v>
      </c>
      <c r="V629" s="144">
        <v>252</v>
      </c>
      <c r="W629" s="143">
        <f t="shared" si="255"/>
        <v>1.059229526</v>
      </c>
      <c r="X629" s="139">
        <f t="shared" si="256"/>
        <v>63.991340600000001</v>
      </c>
      <c r="Y629" s="124">
        <f t="shared" si="257"/>
        <v>0</v>
      </c>
      <c r="Z629" s="147" t="s">
        <v>64</v>
      </c>
      <c r="AA629" s="141">
        <f t="shared" si="265"/>
        <v>44392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3"/>
      <c r="BB629" s="1"/>
      <c r="BC629" s="1"/>
      <c r="BD629" s="1"/>
      <c r="BE629" s="1"/>
      <c r="BF629" s="1"/>
      <c r="BG629" s="1"/>
      <c r="BH629" s="1"/>
      <c r="BI629" s="1"/>
      <c r="BJ629" s="1"/>
      <c r="BK629" s="4"/>
      <c r="BL629" s="1"/>
      <c r="BM629" s="1"/>
      <c r="BN629" s="1"/>
      <c r="BO629" s="1"/>
      <c r="BP629" s="1"/>
      <c r="BQ629" s="1"/>
    </row>
    <row r="630" spans="1:69" x14ac:dyDescent="0.15">
      <c r="A630" s="138">
        <f t="shared" si="258"/>
        <v>44281</v>
      </c>
      <c r="B630" s="148">
        <f t="shared" si="247"/>
        <v>1145.0296318400001</v>
      </c>
      <c r="C630" s="139">
        <f t="shared" si="259"/>
        <v>1000</v>
      </c>
      <c r="D630" s="140">
        <f t="shared" si="260"/>
        <v>5622.43</v>
      </c>
      <c r="E630" s="124">
        <f>IF(K630=1,VLOOKUP(A629,[1]Plan1!$BO$80:$BQ$314,3),E629)</f>
        <v>5674.72</v>
      </c>
      <c r="F630" s="141">
        <f t="shared" si="261"/>
        <v>44271</v>
      </c>
      <c r="G630" s="142">
        <f t="shared" si="248"/>
        <v>9.3002491805145304E-3</v>
      </c>
      <c r="H630" s="141">
        <f t="shared" si="262"/>
        <v>44301</v>
      </c>
      <c r="I630" s="141">
        <f t="shared" si="249"/>
        <v>44301</v>
      </c>
      <c r="J630" s="125">
        <f t="shared" si="263"/>
        <v>22</v>
      </c>
      <c r="K630" s="125">
        <f t="shared" si="269"/>
        <v>9</v>
      </c>
      <c r="L630" s="139">
        <f t="shared" si="250"/>
        <v>1.0037942399999999</v>
      </c>
      <c r="M630" s="143">
        <f t="shared" si="270"/>
        <v>1.00859988</v>
      </c>
      <c r="N630" s="143">
        <f t="shared" si="266"/>
        <v>1.0767651711871837</v>
      </c>
      <c r="O630" s="139">
        <f t="shared" si="268"/>
        <v>1.08085067</v>
      </c>
      <c r="P630" s="139">
        <f t="shared" si="251"/>
        <v>1080.85067</v>
      </c>
      <c r="Q630" s="144">
        <f t="shared" si="252"/>
        <v>0</v>
      </c>
      <c r="R630" s="145">
        <f t="shared" si="253"/>
        <v>0</v>
      </c>
      <c r="S630" s="139">
        <f t="shared" si="254"/>
        <v>0</v>
      </c>
      <c r="T630" s="146">
        <f t="shared" si="264"/>
        <v>3.5999999999999997E-2</v>
      </c>
      <c r="U630" s="144">
        <f t="shared" si="267"/>
        <v>411</v>
      </c>
      <c r="V630" s="144">
        <v>252</v>
      </c>
      <c r="W630" s="143">
        <f t="shared" si="255"/>
        <v>1.0593781950000001</v>
      </c>
      <c r="X630" s="139">
        <f t="shared" si="256"/>
        <v>64.178961839999999</v>
      </c>
      <c r="Y630" s="124">
        <f t="shared" si="257"/>
        <v>0</v>
      </c>
      <c r="Z630" s="147" t="s">
        <v>64</v>
      </c>
      <c r="AA630" s="141">
        <f t="shared" si="265"/>
        <v>44392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3"/>
      <c r="BB630" s="1"/>
      <c r="BC630" s="1"/>
      <c r="BD630" s="1"/>
      <c r="BE630" s="1"/>
      <c r="BF630" s="1"/>
      <c r="BG630" s="1"/>
      <c r="BH630" s="1"/>
      <c r="BI630" s="1"/>
      <c r="BJ630" s="1"/>
      <c r="BK630" s="4"/>
      <c r="BL630" s="1"/>
      <c r="BM630" s="1"/>
      <c r="BN630" s="1"/>
      <c r="BO630" s="1"/>
      <c r="BP630" s="1"/>
      <c r="BQ630" s="1"/>
    </row>
    <row r="631" spans="1:69" x14ac:dyDescent="0.15">
      <c r="A631" s="138">
        <f t="shared" si="258"/>
        <v>44282</v>
      </c>
      <c r="B631" s="148">
        <f t="shared" si="247"/>
        <v>1145.67232231</v>
      </c>
      <c r="C631" s="139">
        <f t="shared" si="259"/>
        <v>1000</v>
      </c>
      <c r="D631" s="140">
        <f t="shared" si="260"/>
        <v>5622.43</v>
      </c>
      <c r="E631" s="124">
        <f>IF(K631=1,VLOOKUP(A630,[1]Plan1!$BO$80:$BQ$314,3),E630)</f>
        <v>5674.72</v>
      </c>
      <c r="F631" s="141">
        <f t="shared" si="261"/>
        <v>44271</v>
      </c>
      <c r="G631" s="142">
        <f t="shared" si="248"/>
        <v>9.3002491805145304E-3</v>
      </c>
      <c r="H631" s="141">
        <f t="shared" si="262"/>
        <v>44301</v>
      </c>
      <c r="I631" s="141">
        <f t="shared" si="249"/>
        <v>44301</v>
      </c>
      <c r="J631" s="125">
        <f t="shared" si="263"/>
        <v>22</v>
      </c>
      <c r="K631" s="125">
        <f t="shared" si="269"/>
        <v>10</v>
      </c>
      <c r="L631" s="139">
        <f t="shared" si="250"/>
        <v>1.0042167099999999</v>
      </c>
      <c r="M631" s="143">
        <f t="shared" si="270"/>
        <v>1.00859988</v>
      </c>
      <c r="N631" s="143">
        <f t="shared" si="266"/>
        <v>1.0767651711871837</v>
      </c>
      <c r="O631" s="139">
        <f t="shared" si="268"/>
        <v>1.08130557</v>
      </c>
      <c r="P631" s="139">
        <f t="shared" si="251"/>
        <v>1081.30557</v>
      </c>
      <c r="Q631" s="144">
        <f t="shared" si="252"/>
        <v>0</v>
      </c>
      <c r="R631" s="145">
        <f t="shared" si="253"/>
        <v>0</v>
      </c>
      <c r="S631" s="139">
        <f t="shared" si="254"/>
        <v>0</v>
      </c>
      <c r="T631" s="146">
        <f t="shared" si="264"/>
        <v>3.5999999999999997E-2</v>
      </c>
      <c r="U631" s="144">
        <f t="shared" si="267"/>
        <v>412</v>
      </c>
      <c r="V631" s="144">
        <v>252</v>
      </c>
      <c r="W631" s="143">
        <f t="shared" si="255"/>
        <v>1.0595268849999999</v>
      </c>
      <c r="X631" s="139">
        <f t="shared" si="256"/>
        <v>64.366752309999995</v>
      </c>
      <c r="Y631" s="124">
        <f t="shared" si="257"/>
        <v>0</v>
      </c>
      <c r="Z631" s="147" t="s">
        <v>64</v>
      </c>
      <c r="AA631" s="141">
        <f t="shared" si="265"/>
        <v>44392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3"/>
      <c r="BB631" s="1"/>
      <c r="BC631" s="1"/>
      <c r="BD631" s="1"/>
      <c r="BE631" s="1"/>
      <c r="BF631" s="1"/>
      <c r="BG631" s="1"/>
      <c r="BH631" s="1"/>
      <c r="BI631" s="1"/>
      <c r="BJ631" s="1"/>
      <c r="BK631" s="4"/>
      <c r="BL631" s="1"/>
      <c r="BM631" s="1"/>
      <c r="BN631" s="1"/>
      <c r="BO631" s="1"/>
      <c r="BP631" s="1"/>
      <c r="BQ631" s="1"/>
    </row>
    <row r="632" spans="1:69" x14ac:dyDescent="0.15">
      <c r="A632" s="138">
        <f t="shared" si="258"/>
        <v>44283</v>
      </c>
      <c r="B632" s="148">
        <f t="shared" si="247"/>
        <v>1145.67232231</v>
      </c>
      <c r="C632" s="139">
        <f t="shared" si="259"/>
        <v>1000</v>
      </c>
      <c r="D632" s="140">
        <f t="shared" si="260"/>
        <v>5622.43</v>
      </c>
      <c r="E632" s="124">
        <f>IF(K632=1,VLOOKUP(A631,[1]Plan1!$BO$80:$BQ$314,3),E631)</f>
        <v>5674.72</v>
      </c>
      <c r="F632" s="141">
        <f t="shared" si="261"/>
        <v>44271</v>
      </c>
      <c r="G632" s="142">
        <f t="shared" si="248"/>
        <v>9.3002491805145304E-3</v>
      </c>
      <c r="H632" s="141">
        <f t="shared" si="262"/>
        <v>44301</v>
      </c>
      <c r="I632" s="141">
        <f t="shared" si="249"/>
        <v>44301</v>
      </c>
      <c r="J632" s="125">
        <f t="shared" si="263"/>
        <v>22</v>
      </c>
      <c r="K632" s="125">
        <f t="shared" si="269"/>
        <v>10</v>
      </c>
      <c r="L632" s="139">
        <f t="shared" si="250"/>
        <v>1.0042167099999999</v>
      </c>
      <c r="M632" s="143">
        <f t="shared" si="270"/>
        <v>1.00859988</v>
      </c>
      <c r="N632" s="143">
        <f t="shared" si="266"/>
        <v>1.0767651711871837</v>
      </c>
      <c r="O632" s="139">
        <f t="shared" si="268"/>
        <v>1.08130557</v>
      </c>
      <c r="P632" s="139">
        <f t="shared" si="251"/>
        <v>1081.30557</v>
      </c>
      <c r="Q632" s="144">
        <f t="shared" si="252"/>
        <v>0</v>
      </c>
      <c r="R632" s="145">
        <f t="shared" si="253"/>
        <v>0</v>
      </c>
      <c r="S632" s="139">
        <f t="shared" si="254"/>
        <v>0</v>
      </c>
      <c r="T632" s="146">
        <f t="shared" si="264"/>
        <v>3.5999999999999997E-2</v>
      </c>
      <c r="U632" s="144">
        <f t="shared" si="267"/>
        <v>412</v>
      </c>
      <c r="V632" s="144">
        <v>252</v>
      </c>
      <c r="W632" s="143">
        <f t="shared" si="255"/>
        <v>1.0595268849999999</v>
      </c>
      <c r="X632" s="139">
        <f t="shared" si="256"/>
        <v>64.366752309999995</v>
      </c>
      <c r="Y632" s="124">
        <f t="shared" si="257"/>
        <v>0</v>
      </c>
      <c r="Z632" s="147" t="s">
        <v>64</v>
      </c>
      <c r="AA632" s="141">
        <f t="shared" si="265"/>
        <v>44392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3"/>
      <c r="BB632" s="1"/>
      <c r="BC632" s="1"/>
      <c r="BD632" s="1"/>
      <c r="BE632" s="1"/>
      <c r="BF632" s="1"/>
      <c r="BG632" s="1"/>
      <c r="BH632" s="1"/>
      <c r="BI632" s="1"/>
      <c r="BJ632" s="1"/>
      <c r="BK632" s="4"/>
      <c r="BL632" s="1"/>
      <c r="BM632" s="1"/>
      <c r="BN632" s="1"/>
      <c r="BO632" s="1"/>
      <c r="BP632" s="1"/>
      <c r="BQ632" s="1"/>
    </row>
    <row r="633" spans="1:69" x14ac:dyDescent="0.15">
      <c r="A633" s="138">
        <f t="shared" si="258"/>
        <v>44284</v>
      </c>
      <c r="B633" s="148">
        <f t="shared" si="247"/>
        <v>1145.67232231</v>
      </c>
      <c r="C633" s="139">
        <f t="shared" si="259"/>
        <v>1000</v>
      </c>
      <c r="D633" s="140">
        <f t="shared" si="260"/>
        <v>5622.43</v>
      </c>
      <c r="E633" s="124">
        <f>IF(K633=1,VLOOKUP(A632,[1]Plan1!$BO$80:$BQ$314,3),E632)</f>
        <v>5674.72</v>
      </c>
      <c r="F633" s="141">
        <f t="shared" si="261"/>
        <v>44271</v>
      </c>
      <c r="G633" s="142">
        <f t="shared" si="248"/>
        <v>9.3002491805145304E-3</v>
      </c>
      <c r="H633" s="141">
        <f t="shared" si="262"/>
        <v>44301</v>
      </c>
      <c r="I633" s="141">
        <f t="shared" si="249"/>
        <v>44301</v>
      </c>
      <c r="J633" s="125">
        <f t="shared" si="263"/>
        <v>22</v>
      </c>
      <c r="K633" s="125">
        <f t="shared" si="269"/>
        <v>10</v>
      </c>
      <c r="L633" s="139">
        <f t="shared" si="250"/>
        <v>1.0042167099999999</v>
      </c>
      <c r="M633" s="143">
        <f t="shared" si="270"/>
        <v>1.00859988</v>
      </c>
      <c r="N633" s="143">
        <f t="shared" si="266"/>
        <v>1.0767651711871837</v>
      </c>
      <c r="O633" s="139">
        <f t="shared" si="268"/>
        <v>1.08130557</v>
      </c>
      <c r="P633" s="139">
        <f t="shared" si="251"/>
        <v>1081.30557</v>
      </c>
      <c r="Q633" s="144">
        <f t="shared" si="252"/>
        <v>0</v>
      </c>
      <c r="R633" s="145">
        <f t="shared" si="253"/>
        <v>0</v>
      </c>
      <c r="S633" s="139">
        <f t="shared" si="254"/>
        <v>0</v>
      </c>
      <c r="T633" s="146">
        <f t="shared" si="264"/>
        <v>3.5999999999999997E-2</v>
      </c>
      <c r="U633" s="144">
        <f t="shared" si="267"/>
        <v>412</v>
      </c>
      <c r="V633" s="144">
        <v>252</v>
      </c>
      <c r="W633" s="143">
        <f t="shared" si="255"/>
        <v>1.0595268849999999</v>
      </c>
      <c r="X633" s="139">
        <f t="shared" si="256"/>
        <v>64.366752309999995</v>
      </c>
      <c r="Y633" s="124">
        <f t="shared" si="257"/>
        <v>0</v>
      </c>
      <c r="Z633" s="147" t="s">
        <v>64</v>
      </c>
      <c r="AA633" s="141">
        <f t="shared" si="265"/>
        <v>44392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3"/>
      <c r="BB633" s="1"/>
      <c r="BC633" s="1"/>
      <c r="BD633" s="1"/>
      <c r="BE633" s="1"/>
      <c r="BF633" s="1"/>
      <c r="BG633" s="1"/>
      <c r="BH633" s="1"/>
      <c r="BI633" s="1"/>
      <c r="BJ633" s="1"/>
      <c r="BK633" s="4"/>
      <c r="BL633" s="1"/>
      <c r="BM633" s="1"/>
      <c r="BN633" s="1"/>
      <c r="BO633" s="1"/>
      <c r="BP633" s="1"/>
      <c r="BQ633" s="1"/>
    </row>
    <row r="634" spans="1:69" x14ac:dyDescent="0.15">
      <c r="A634" s="138">
        <f t="shared" si="258"/>
        <v>44285</v>
      </c>
      <c r="B634" s="148">
        <f t="shared" si="247"/>
        <v>1146.3153816199999</v>
      </c>
      <c r="C634" s="139">
        <f t="shared" si="259"/>
        <v>1000</v>
      </c>
      <c r="D634" s="140">
        <f t="shared" si="260"/>
        <v>5622.43</v>
      </c>
      <c r="E634" s="124">
        <f>IF(K634=1,VLOOKUP(A633,[1]Plan1!$BO$80:$BQ$314,3),E633)</f>
        <v>5674.72</v>
      </c>
      <c r="F634" s="141">
        <f t="shared" si="261"/>
        <v>44271</v>
      </c>
      <c r="G634" s="142">
        <f t="shared" si="248"/>
        <v>9.3002491805145304E-3</v>
      </c>
      <c r="H634" s="141">
        <f t="shared" si="262"/>
        <v>44301</v>
      </c>
      <c r="I634" s="141">
        <f t="shared" si="249"/>
        <v>44301</v>
      </c>
      <c r="J634" s="125">
        <f t="shared" si="263"/>
        <v>22</v>
      </c>
      <c r="K634" s="125">
        <f t="shared" si="269"/>
        <v>11</v>
      </c>
      <c r="L634" s="139">
        <f t="shared" si="250"/>
        <v>1.0046393600000001</v>
      </c>
      <c r="M634" s="143">
        <f t="shared" si="270"/>
        <v>1.00859988</v>
      </c>
      <c r="N634" s="143">
        <f t="shared" si="266"/>
        <v>1.0767651711871837</v>
      </c>
      <c r="O634" s="139">
        <f t="shared" si="268"/>
        <v>1.08176067</v>
      </c>
      <c r="P634" s="139">
        <f t="shared" si="251"/>
        <v>1081.7606699999999</v>
      </c>
      <c r="Q634" s="144">
        <f t="shared" si="252"/>
        <v>0</v>
      </c>
      <c r="R634" s="145">
        <f t="shared" si="253"/>
        <v>0</v>
      </c>
      <c r="S634" s="139">
        <f t="shared" si="254"/>
        <v>0</v>
      </c>
      <c r="T634" s="146">
        <f t="shared" si="264"/>
        <v>3.5999999999999997E-2</v>
      </c>
      <c r="U634" s="144">
        <f t="shared" si="267"/>
        <v>413</v>
      </c>
      <c r="V634" s="144">
        <v>252</v>
      </c>
      <c r="W634" s="143">
        <f t="shared" si="255"/>
        <v>1.0596755950000001</v>
      </c>
      <c r="X634" s="139">
        <f t="shared" si="256"/>
        <v>64.554711620000006</v>
      </c>
      <c r="Y634" s="124">
        <f t="shared" si="257"/>
        <v>0</v>
      </c>
      <c r="Z634" s="147" t="s">
        <v>64</v>
      </c>
      <c r="AA634" s="141">
        <f t="shared" si="265"/>
        <v>44392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3"/>
      <c r="BB634" s="1"/>
      <c r="BC634" s="1"/>
      <c r="BD634" s="1"/>
      <c r="BE634" s="1"/>
      <c r="BF634" s="1"/>
      <c r="BG634" s="1"/>
      <c r="BH634" s="1"/>
      <c r="BI634" s="1"/>
      <c r="BJ634" s="1"/>
      <c r="BK634" s="4"/>
      <c r="BL634" s="1"/>
      <c r="BM634" s="1"/>
      <c r="BN634" s="1"/>
      <c r="BO634" s="1"/>
      <c r="BP634" s="1"/>
      <c r="BQ634" s="1"/>
    </row>
    <row r="635" spans="1:69" x14ac:dyDescent="0.15">
      <c r="A635" s="138">
        <f t="shared" si="258"/>
        <v>44286</v>
      </c>
      <c r="B635" s="148">
        <f t="shared" si="247"/>
        <v>1146.95879087</v>
      </c>
      <c r="C635" s="139">
        <f t="shared" si="259"/>
        <v>1000</v>
      </c>
      <c r="D635" s="140">
        <f t="shared" si="260"/>
        <v>5622.43</v>
      </c>
      <c r="E635" s="124">
        <f>IF(K635=1,VLOOKUP(A634,[1]Plan1!$BO$80:$BQ$314,3),E634)</f>
        <v>5674.72</v>
      </c>
      <c r="F635" s="141">
        <f t="shared" si="261"/>
        <v>44271</v>
      </c>
      <c r="G635" s="142">
        <f t="shared" si="248"/>
        <v>9.3002491805145304E-3</v>
      </c>
      <c r="H635" s="141">
        <f t="shared" si="262"/>
        <v>44301</v>
      </c>
      <c r="I635" s="141">
        <f t="shared" si="249"/>
        <v>44301</v>
      </c>
      <c r="J635" s="125">
        <f t="shared" si="263"/>
        <v>22</v>
      </c>
      <c r="K635" s="125">
        <f t="shared" si="269"/>
        <v>12</v>
      </c>
      <c r="L635" s="139">
        <f t="shared" si="250"/>
        <v>1.0050621799999999</v>
      </c>
      <c r="M635" s="143">
        <f t="shared" si="270"/>
        <v>1.00859988</v>
      </c>
      <c r="N635" s="143">
        <f t="shared" si="266"/>
        <v>1.0767651711871837</v>
      </c>
      <c r="O635" s="139">
        <f t="shared" si="268"/>
        <v>1.0822159499999999</v>
      </c>
      <c r="P635" s="139">
        <f t="shared" si="251"/>
        <v>1082.21595</v>
      </c>
      <c r="Q635" s="144">
        <f t="shared" si="252"/>
        <v>0</v>
      </c>
      <c r="R635" s="145">
        <f t="shared" si="253"/>
        <v>0</v>
      </c>
      <c r="S635" s="139">
        <f t="shared" si="254"/>
        <v>0</v>
      </c>
      <c r="T635" s="146">
        <f t="shared" si="264"/>
        <v>3.5999999999999997E-2</v>
      </c>
      <c r="U635" s="144">
        <f t="shared" si="267"/>
        <v>414</v>
      </c>
      <c r="V635" s="144">
        <v>252</v>
      </c>
      <c r="W635" s="143">
        <f t="shared" si="255"/>
        <v>1.0598243270000001</v>
      </c>
      <c r="X635" s="139">
        <f t="shared" si="256"/>
        <v>64.742840869999995</v>
      </c>
      <c r="Y635" s="124">
        <f t="shared" si="257"/>
        <v>0</v>
      </c>
      <c r="Z635" s="147" t="s">
        <v>64</v>
      </c>
      <c r="AA635" s="141">
        <f t="shared" si="265"/>
        <v>44392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3"/>
      <c r="BB635" s="1"/>
      <c r="BC635" s="1"/>
      <c r="BD635" s="1"/>
      <c r="BE635" s="1"/>
      <c r="BF635" s="1"/>
      <c r="BG635" s="1"/>
      <c r="BH635" s="1"/>
      <c r="BI635" s="1"/>
      <c r="BJ635" s="1"/>
      <c r="BK635" s="4"/>
      <c r="BL635" s="1"/>
      <c r="BM635" s="1"/>
      <c r="BN635" s="1"/>
      <c r="BO635" s="1"/>
      <c r="BP635" s="1"/>
      <c r="BQ635" s="1"/>
    </row>
    <row r="636" spans="1:69" x14ac:dyDescent="0.15">
      <c r="A636" s="138">
        <f t="shared" si="258"/>
        <v>44287</v>
      </c>
      <c r="B636" s="148">
        <f t="shared" si="247"/>
        <v>1147.6025692000001</v>
      </c>
      <c r="C636" s="139">
        <f t="shared" si="259"/>
        <v>1000</v>
      </c>
      <c r="D636" s="140">
        <f t="shared" si="260"/>
        <v>5622.43</v>
      </c>
      <c r="E636" s="124">
        <f>IF(K636=1,VLOOKUP(A635,[1]Plan1!$BO$80:$BQ$314,3),E635)</f>
        <v>5674.72</v>
      </c>
      <c r="F636" s="141">
        <f t="shared" si="261"/>
        <v>44271</v>
      </c>
      <c r="G636" s="142">
        <f t="shared" si="248"/>
        <v>9.3002491805145304E-3</v>
      </c>
      <c r="H636" s="141">
        <f t="shared" si="262"/>
        <v>44301</v>
      </c>
      <c r="I636" s="141">
        <f t="shared" si="249"/>
        <v>44301</v>
      </c>
      <c r="J636" s="125">
        <f t="shared" si="263"/>
        <v>22</v>
      </c>
      <c r="K636" s="125">
        <f t="shared" si="269"/>
        <v>13</v>
      </c>
      <c r="L636" s="139">
        <f t="shared" si="250"/>
        <v>1.0054851899999999</v>
      </c>
      <c r="M636" s="143">
        <f t="shared" si="270"/>
        <v>1.00859988</v>
      </c>
      <c r="N636" s="143">
        <f t="shared" si="266"/>
        <v>1.0767651711871837</v>
      </c>
      <c r="O636" s="139">
        <f t="shared" si="268"/>
        <v>1.08267143</v>
      </c>
      <c r="P636" s="139">
        <f t="shared" si="251"/>
        <v>1082.6714300000001</v>
      </c>
      <c r="Q636" s="144">
        <f t="shared" si="252"/>
        <v>0</v>
      </c>
      <c r="R636" s="145">
        <f t="shared" si="253"/>
        <v>0</v>
      </c>
      <c r="S636" s="139">
        <f t="shared" si="254"/>
        <v>0</v>
      </c>
      <c r="T636" s="146">
        <f t="shared" si="264"/>
        <v>3.5999999999999997E-2</v>
      </c>
      <c r="U636" s="144">
        <f t="shared" si="267"/>
        <v>415</v>
      </c>
      <c r="V636" s="144">
        <v>252</v>
      </c>
      <c r="W636" s="143">
        <f t="shared" si="255"/>
        <v>1.0599730789999999</v>
      </c>
      <c r="X636" s="139">
        <f t="shared" si="256"/>
        <v>64.931139200000004</v>
      </c>
      <c r="Y636" s="124">
        <f t="shared" si="257"/>
        <v>0</v>
      </c>
      <c r="Z636" s="147" t="s">
        <v>64</v>
      </c>
      <c r="AA636" s="141">
        <f t="shared" si="265"/>
        <v>44392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3"/>
      <c r="BB636" s="1"/>
      <c r="BC636" s="1"/>
      <c r="BD636" s="1"/>
      <c r="BE636" s="1"/>
      <c r="BF636" s="1"/>
      <c r="BG636" s="1"/>
      <c r="BH636" s="1"/>
      <c r="BI636" s="1"/>
      <c r="BJ636" s="1"/>
      <c r="BK636" s="4"/>
      <c r="BL636" s="1"/>
      <c r="BM636" s="1"/>
      <c r="BN636" s="1"/>
      <c r="BO636" s="1"/>
      <c r="BP636" s="1"/>
      <c r="BQ636" s="1"/>
    </row>
    <row r="637" spans="1:69" x14ac:dyDescent="0.15">
      <c r="A637" s="138">
        <f t="shared" si="258"/>
        <v>44288</v>
      </c>
      <c r="B637" s="148">
        <f t="shared" si="247"/>
        <v>1148.2466966</v>
      </c>
      <c r="C637" s="139">
        <f t="shared" si="259"/>
        <v>1000</v>
      </c>
      <c r="D637" s="140">
        <f t="shared" si="260"/>
        <v>5622.43</v>
      </c>
      <c r="E637" s="124">
        <f>IF(K637=1,VLOOKUP(A636,[1]Plan1!$BO$80:$BQ$314,3),E636)</f>
        <v>5674.72</v>
      </c>
      <c r="F637" s="141">
        <f t="shared" si="261"/>
        <v>44271</v>
      </c>
      <c r="G637" s="142">
        <f t="shared" si="248"/>
        <v>9.3002491805145304E-3</v>
      </c>
      <c r="H637" s="141">
        <f t="shared" si="262"/>
        <v>44301</v>
      </c>
      <c r="I637" s="141">
        <f t="shared" si="249"/>
        <v>44301</v>
      </c>
      <c r="J637" s="125">
        <f t="shared" si="263"/>
        <v>22</v>
      </c>
      <c r="K637" s="125">
        <f t="shared" si="269"/>
        <v>14</v>
      </c>
      <c r="L637" s="139">
        <f t="shared" si="250"/>
        <v>1.00590837</v>
      </c>
      <c r="M637" s="143">
        <f t="shared" si="270"/>
        <v>1.00859988</v>
      </c>
      <c r="N637" s="143">
        <f t="shared" si="266"/>
        <v>1.0767651711871837</v>
      </c>
      <c r="O637" s="139">
        <f t="shared" si="268"/>
        <v>1.0831270900000001</v>
      </c>
      <c r="P637" s="139">
        <f t="shared" si="251"/>
        <v>1083.12709</v>
      </c>
      <c r="Q637" s="144">
        <f t="shared" si="252"/>
        <v>0</v>
      </c>
      <c r="R637" s="145">
        <f t="shared" si="253"/>
        <v>0</v>
      </c>
      <c r="S637" s="139">
        <f t="shared" si="254"/>
        <v>0</v>
      </c>
      <c r="T637" s="146">
        <f t="shared" si="264"/>
        <v>3.5999999999999997E-2</v>
      </c>
      <c r="U637" s="144">
        <f t="shared" si="267"/>
        <v>416</v>
      </c>
      <c r="V637" s="144">
        <v>252</v>
      </c>
      <c r="W637" s="143">
        <f t="shared" si="255"/>
        <v>1.060121852</v>
      </c>
      <c r="X637" s="139">
        <f t="shared" si="256"/>
        <v>65.119606599999997</v>
      </c>
      <c r="Y637" s="124">
        <f t="shared" si="257"/>
        <v>0</v>
      </c>
      <c r="Z637" s="147" t="s">
        <v>64</v>
      </c>
      <c r="AA637" s="141">
        <f t="shared" si="265"/>
        <v>44392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3"/>
      <c r="BB637" s="1"/>
      <c r="BC637" s="1"/>
      <c r="BD637" s="1"/>
      <c r="BE637" s="1"/>
      <c r="BF637" s="1"/>
      <c r="BG637" s="1"/>
      <c r="BH637" s="1"/>
      <c r="BI637" s="1"/>
      <c r="BJ637" s="1"/>
      <c r="BK637" s="4"/>
      <c r="BL637" s="1"/>
      <c r="BM637" s="1"/>
      <c r="BN637" s="1"/>
      <c r="BO637" s="1"/>
      <c r="BP637" s="1"/>
      <c r="BQ637" s="1"/>
    </row>
    <row r="638" spans="1:69" x14ac:dyDescent="0.15">
      <c r="A638" s="138">
        <f t="shared" si="258"/>
        <v>44289</v>
      </c>
      <c r="B638" s="148">
        <f t="shared" si="247"/>
        <v>1148.2466966</v>
      </c>
      <c r="C638" s="139">
        <f t="shared" si="259"/>
        <v>1000</v>
      </c>
      <c r="D638" s="140">
        <f t="shared" si="260"/>
        <v>5622.43</v>
      </c>
      <c r="E638" s="124">
        <f>IF(K638=1,VLOOKUP(A637,[1]Plan1!$BO$80:$BQ$314,3),E637)</f>
        <v>5674.72</v>
      </c>
      <c r="F638" s="141">
        <f t="shared" si="261"/>
        <v>44271</v>
      </c>
      <c r="G638" s="142">
        <f t="shared" si="248"/>
        <v>9.3002491805145304E-3</v>
      </c>
      <c r="H638" s="141">
        <f t="shared" si="262"/>
        <v>44301</v>
      </c>
      <c r="I638" s="141">
        <f t="shared" si="249"/>
        <v>44301</v>
      </c>
      <c r="J638" s="125">
        <f t="shared" si="263"/>
        <v>22</v>
      </c>
      <c r="K638" s="125">
        <f t="shared" si="269"/>
        <v>14</v>
      </c>
      <c r="L638" s="139">
        <f t="shared" si="250"/>
        <v>1.00590837</v>
      </c>
      <c r="M638" s="143">
        <f t="shared" si="270"/>
        <v>1.00859988</v>
      </c>
      <c r="N638" s="143">
        <f t="shared" si="266"/>
        <v>1.0767651711871837</v>
      </c>
      <c r="O638" s="139">
        <f t="shared" si="268"/>
        <v>1.0831270900000001</v>
      </c>
      <c r="P638" s="139">
        <f t="shared" si="251"/>
        <v>1083.12709</v>
      </c>
      <c r="Q638" s="144">
        <f t="shared" si="252"/>
        <v>0</v>
      </c>
      <c r="R638" s="145">
        <f t="shared" si="253"/>
        <v>0</v>
      </c>
      <c r="S638" s="139">
        <f t="shared" si="254"/>
        <v>0</v>
      </c>
      <c r="T638" s="146">
        <f t="shared" si="264"/>
        <v>3.5999999999999997E-2</v>
      </c>
      <c r="U638" s="144">
        <f t="shared" si="267"/>
        <v>416</v>
      </c>
      <c r="V638" s="144">
        <v>252</v>
      </c>
      <c r="W638" s="143">
        <f t="shared" si="255"/>
        <v>1.060121852</v>
      </c>
      <c r="X638" s="139">
        <f t="shared" si="256"/>
        <v>65.119606599999997</v>
      </c>
      <c r="Y638" s="124">
        <f t="shared" si="257"/>
        <v>0</v>
      </c>
      <c r="Z638" s="147" t="s">
        <v>64</v>
      </c>
      <c r="AA638" s="141">
        <f t="shared" si="265"/>
        <v>44392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3"/>
      <c r="BB638" s="1"/>
      <c r="BC638" s="1"/>
      <c r="BD638" s="1"/>
      <c r="BE638" s="1"/>
      <c r="BF638" s="1"/>
      <c r="BG638" s="1"/>
      <c r="BH638" s="1"/>
      <c r="BI638" s="1"/>
      <c r="BJ638" s="1"/>
      <c r="BK638" s="4"/>
      <c r="BL638" s="1"/>
      <c r="BM638" s="1"/>
      <c r="BN638" s="1"/>
      <c r="BO638" s="1"/>
      <c r="BP638" s="1"/>
      <c r="BQ638" s="1"/>
    </row>
    <row r="639" spans="1:69" x14ac:dyDescent="0.15">
      <c r="A639" s="138">
        <f t="shared" si="258"/>
        <v>44290</v>
      </c>
      <c r="B639" s="148">
        <f t="shared" si="247"/>
        <v>1148.2466966</v>
      </c>
      <c r="C639" s="139">
        <f t="shared" si="259"/>
        <v>1000</v>
      </c>
      <c r="D639" s="140">
        <f t="shared" si="260"/>
        <v>5622.43</v>
      </c>
      <c r="E639" s="124">
        <f>IF(K639=1,VLOOKUP(A638,[1]Plan1!$BO$80:$BQ$314,3),E638)</f>
        <v>5674.72</v>
      </c>
      <c r="F639" s="141">
        <f t="shared" si="261"/>
        <v>44271</v>
      </c>
      <c r="G639" s="142">
        <f t="shared" si="248"/>
        <v>9.3002491805145304E-3</v>
      </c>
      <c r="H639" s="141">
        <f t="shared" si="262"/>
        <v>44301</v>
      </c>
      <c r="I639" s="141">
        <f t="shared" si="249"/>
        <v>44301</v>
      </c>
      <c r="J639" s="125">
        <f t="shared" si="263"/>
        <v>22</v>
      </c>
      <c r="K639" s="125">
        <f t="shared" si="269"/>
        <v>14</v>
      </c>
      <c r="L639" s="139">
        <f t="shared" si="250"/>
        <v>1.00590837</v>
      </c>
      <c r="M639" s="143">
        <f t="shared" si="270"/>
        <v>1.00859988</v>
      </c>
      <c r="N639" s="143">
        <f t="shared" si="266"/>
        <v>1.0767651711871837</v>
      </c>
      <c r="O639" s="139">
        <f t="shared" si="268"/>
        <v>1.0831270900000001</v>
      </c>
      <c r="P639" s="139">
        <f t="shared" si="251"/>
        <v>1083.12709</v>
      </c>
      <c r="Q639" s="144">
        <f t="shared" si="252"/>
        <v>0</v>
      </c>
      <c r="R639" s="145">
        <f t="shared" si="253"/>
        <v>0</v>
      </c>
      <c r="S639" s="139">
        <f t="shared" si="254"/>
        <v>0</v>
      </c>
      <c r="T639" s="146">
        <f t="shared" si="264"/>
        <v>3.5999999999999997E-2</v>
      </c>
      <c r="U639" s="144">
        <f t="shared" si="267"/>
        <v>416</v>
      </c>
      <c r="V639" s="144">
        <v>252</v>
      </c>
      <c r="W639" s="143">
        <f t="shared" si="255"/>
        <v>1.060121852</v>
      </c>
      <c r="X639" s="139">
        <f t="shared" si="256"/>
        <v>65.119606599999997</v>
      </c>
      <c r="Y639" s="124">
        <f t="shared" si="257"/>
        <v>0</v>
      </c>
      <c r="Z639" s="147" t="s">
        <v>64</v>
      </c>
      <c r="AA639" s="141">
        <f t="shared" si="265"/>
        <v>44392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3"/>
      <c r="BB639" s="1"/>
      <c r="BC639" s="1"/>
      <c r="BD639" s="1"/>
      <c r="BE639" s="1"/>
      <c r="BF639" s="1"/>
      <c r="BG639" s="1"/>
      <c r="BH639" s="1"/>
      <c r="BI639" s="1"/>
      <c r="BJ639" s="1"/>
      <c r="BK639" s="4"/>
      <c r="BL639" s="1"/>
      <c r="BM639" s="1"/>
      <c r="BN639" s="1"/>
      <c r="BO639" s="1"/>
      <c r="BP639" s="1"/>
      <c r="BQ639" s="1"/>
    </row>
    <row r="640" spans="1:69" x14ac:dyDescent="0.15">
      <c r="A640" s="138">
        <f t="shared" si="258"/>
        <v>44291</v>
      </c>
      <c r="B640" s="148">
        <f t="shared" si="247"/>
        <v>1148.2466966</v>
      </c>
      <c r="C640" s="139">
        <f t="shared" si="259"/>
        <v>1000</v>
      </c>
      <c r="D640" s="140">
        <f t="shared" si="260"/>
        <v>5622.43</v>
      </c>
      <c r="E640" s="124">
        <f>IF(K640=1,VLOOKUP(A639,[1]Plan1!$BO$80:$BQ$314,3),E639)</f>
        <v>5674.72</v>
      </c>
      <c r="F640" s="141">
        <f t="shared" si="261"/>
        <v>44271</v>
      </c>
      <c r="G640" s="142">
        <f t="shared" si="248"/>
        <v>9.3002491805145304E-3</v>
      </c>
      <c r="H640" s="141">
        <f t="shared" si="262"/>
        <v>44301</v>
      </c>
      <c r="I640" s="141">
        <f t="shared" si="249"/>
        <v>44301</v>
      </c>
      <c r="J640" s="125">
        <f t="shared" si="263"/>
        <v>22</v>
      </c>
      <c r="K640" s="125">
        <f t="shared" si="269"/>
        <v>14</v>
      </c>
      <c r="L640" s="139">
        <f t="shared" si="250"/>
        <v>1.00590837</v>
      </c>
      <c r="M640" s="143">
        <f t="shared" si="270"/>
        <v>1.00859988</v>
      </c>
      <c r="N640" s="143">
        <f t="shared" si="266"/>
        <v>1.0767651711871837</v>
      </c>
      <c r="O640" s="139">
        <f t="shared" si="268"/>
        <v>1.0831270900000001</v>
      </c>
      <c r="P640" s="139">
        <f t="shared" si="251"/>
        <v>1083.12709</v>
      </c>
      <c r="Q640" s="144">
        <f t="shared" si="252"/>
        <v>0</v>
      </c>
      <c r="R640" s="145">
        <f t="shared" si="253"/>
        <v>0</v>
      </c>
      <c r="S640" s="139">
        <f t="shared" si="254"/>
        <v>0</v>
      </c>
      <c r="T640" s="146">
        <f t="shared" si="264"/>
        <v>3.5999999999999997E-2</v>
      </c>
      <c r="U640" s="144">
        <f t="shared" si="267"/>
        <v>416</v>
      </c>
      <c r="V640" s="144">
        <v>252</v>
      </c>
      <c r="W640" s="143">
        <f t="shared" si="255"/>
        <v>1.060121852</v>
      </c>
      <c r="X640" s="139">
        <f t="shared" si="256"/>
        <v>65.119606599999997</v>
      </c>
      <c r="Y640" s="124">
        <f t="shared" si="257"/>
        <v>0</v>
      </c>
      <c r="Z640" s="147" t="s">
        <v>64</v>
      </c>
      <c r="AA640" s="141">
        <f t="shared" si="265"/>
        <v>44392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3"/>
      <c r="BB640" s="1"/>
      <c r="BC640" s="1"/>
      <c r="BD640" s="1"/>
      <c r="BE640" s="1"/>
      <c r="BF640" s="1"/>
      <c r="BG640" s="1"/>
      <c r="BH640" s="1"/>
      <c r="BI640" s="1"/>
      <c r="BJ640" s="1"/>
      <c r="BK640" s="4"/>
      <c r="BL640" s="1"/>
      <c r="BM640" s="1"/>
      <c r="BN640" s="1"/>
      <c r="BO640" s="1"/>
      <c r="BP640" s="1"/>
      <c r="BQ640" s="1"/>
    </row>
    <row r="641" spans="1:69" x14ac:dyDescent="0.15">
      <c r="A641" s="138">
        <f t="shared" si="258"/>
        <v>44292</v>
      </c>
      <c r="B641" s="148">
        <f t="shared" si="247"/>
        <v>1148.89119439</v>
      </c>
      <c r="C641" s="139">
        <f t="shared" si="259"/>
        <v>1000</v>
      </c>
      <c r="D641" s="140">
        <f t="shared" si="260"/>
        <v>5622.43</v>
      </c>
      <c r="E641" s="124">
        <f>IF(K641=1,VLOOKUP(A640,[1]Plan1!$BO$80:$BQ$314,3),E640)</f>
        <v>5674.72</v>
      </c>
      <c r="F641" s="141">
        <f t="shared" si="261"/>
        <v>44271</v>
      </c>
      <c r="G641" s="142">
        <f t="shared" si="248"/>
        <v>9.3002491805145304E-3</v>
      </c>
      <c r="H641" s="141">
        <f t="shared" si="262"/>
        <v>44301</v>
      </c>
      <c r="I641" s="141">
        <f t="shared" si="249"/>
        <v>44301</v>
      </c>
      <c r="J641" s="125">
        <f t="shared" si="263"/>
        <v>22</v>
      </c>
      <c r="K641" s="125">
        <f t="shared" si="269"/>
        <v>15</v>
      </c>
      <c r="L641" s="139">
        <f t="shared" si="250"/>
        <v>1.0063317300000001</v>
      </c>
      <c r="M641" s="143">
        <f t="shared" si="270"/>
        <v>1.00859988</v>
      </c>
      <c r="N641" s="143">
        <f t="shared" si="266"/>
        <v>1.0767651711871837</v>
      </c>
      <c r="O641" s="139">
        <f t="shared" si="268"/>
        <v>1.08358295</v>
      </c>
      <c r="P641" s="139">
        <f t="shared" si="251"/>
        <v>1083.58295</v>
      </c>
      <c r="Q641" s="144">
        <f t="shared" si="252"/>
        <v>0</v>
      </c>
      <c r="R641" s="145">
        <f t="shared" si="253"/>
        <v>0</v>
      </c>
      <c r="S641" s="139">
        <f t="shared" si="254"/>
        <v>0</v>
      </c>
      <c r="T641" s="146">
        <f t="shared" si="264"/>
        <v>3.5999999999999997E-2</v>
      </c>
      <c r="U641" s="144">
        <f t="shared" si="267"/>
        <v>417</v>
      </c>
      <c r="V641" s="144">
        <v>252</v>
      </c>
      <c r="W641" s="143">
        <f t="shared" si="255"/>
        <v>1.060270646</v>
      </c>
      <c r="X641" s="139">
        <f t="shared" si="256"/>
        <v>65.308244389999999</v>
      </c>
      <c r="Y641" s="124">
        <f t="shared" si="257"/>
        <v>0</v>
      </c>
      <c r="Z641" s="147" t="s">
        <v>64</v>
      </c>
      <c r="AA641" s="141">
        <f t="shared" si="265"/>
        <v>44392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3"/>
      <c r="BB641" s="1"/>
      <c r="BC641" s="1"/>
      <c r="BD641" s="1"/>
      <c r="BE641" s="1"/>
      <c r="BF641" s="1"/>
      <c r="BG641" s="1"/>
      <c r="BH641" s="1"/>
      <c r="BI641" s="1"/>
      <c r="BJ641" s="1"/>
      <c r="BK641" s="4"/>
      <c r="BL641" s="1"/>
      <c r="BM641" s="1"/>
      <c r="BN641" s="1"/>
      <c r="BO641" s="1"/>
      <c r="BP641" s="1"/>
      <c r="BQ641" s="1"/>
    </row>
    <row r="642" spans="1:69" x14ac:dyDescent="0.15">
      <c r="A642" s="138">
        <f t="shared" si="258"/>
        <v>44293</v>
      </c>
      <c r="B642" s="148">
        <f t="shared" si="247"/>
        <v>1149.53606268</v>
      </c>
      <c r="C642" s="139">
        <f t="shared" si="259"/>
        <v>1000</v>
      </c>
      <c r="D642" s="140">
        <f t="shared" si="260"/>
        <v>5622.43</v>
      </c>
      <c r="E642" s="124">
        <f>IF(K642=1,VLOOKUP(A641,[1]Plan1!$BO$80:$BQ$314,3),E641)</f>
        <v>5674.72</v>
      </c>
      <c r="F642" s="141">
        <f t="shared" si="261"/>
        <v>44271</v>
      </c>
      <c r="G642" s="142">
        <f t="shared" si="248"/>
        <v>9.3002491805145304E-3</v>
      </c>
      <c r="H642" s="141">
        <f t="shared" si="262"/>
        <v>44301</v>
      </c>
      <c r="I642" s="141">
        <f t="shared" si="249"/>
        <v>44301</v>
      </c>
      <c r="J642" s="125">
        <f t="shared" si="263"/>
        <v>22</v>
      </c>
      <c r="K642" s="125">
        <f t="shared" si="269"/>
        <v>16</v>
      </c>
      <c r="L642" s="139">
        <f t="shared" si="250"/>
        <v>1.00675527</v>
      </c>
      <c r="M642" s="143">
        <f t="shared" si="270"/>
        <v>1.00859988</v>
      </c>
      <c r="N642" s="143">
        <f t="shared" si="266"/>
        <v>1.0767651711871837</v>
      </c>
      <c r="O642" s="139">
        <f t="shared" si="268"/>
        <v>1.0840390099999999</v>
      </c>
      <c r="P642" s="139">
        <f t="shared" si="251"/>
        <v>1084.03901</v>
      </c>
      <c r="Q642" s="144">
        <f t="shared" si="252"/>
        <v>0</v>
      </c>
      <c r="R642" s="145">
        <f t="shared" si="253"/>
        <v>0</v>
      </c>
      <c r="S642" s="139">
        <f t="shared" si="254"/>
        <v>0</v>
      </c>
      <c r="T642" s="146">
        <f t="shared" si="264"/>
        <v>3.5999999999999997E-2</v>
      </c>
      <c r="U642" s="144">
        <f t="shared" si="267"/>
        <v>418</v>
      </c>
      <c r="V642" s="144">
        <v>252</v>
      </c>
      <c r="W642" s="143">
        <f t="shared" si="255"/>
        <v>1.060419461</v>
      </c>
      <c r="X642" s="139">
        <f t="shared" si="256"/>
        <v>65.497052679999996</v>
      </c>
      <c r="Y642" s="124">
        <f t="shared" si="257"/>
        <v>0</v>
      </c>
      <c r="Z642" s="147" t="s">
        <v>64</v>
      </c>
      <c r="AA642" s="141">
        <f t="shared" si="265"/>
        <v>44392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3"/>
      <c r="BB642" s="1"/>
      <c r="BC642" s="1"/>
      <c r="BD642" s="1"/>
      <c r="BE642" s="1"/>
      <c r="BF642" s="1"/>
      <c r="BG642" s="1"/>
      <c r="BH642" s="1"/>
      <c r="BI642" s="1"/>
      <c r="BJ642" s="1"/>
      <c r="BK642" s="4"/>
      <c r="BL642" s="1"/>
      <c r="BM642" s="1"/>
      <c r="BN642" s="1"/>
      <c r="BO642" s="1"/>
      <c r="BP642" s="1"/>
      <c r="BQ642" s="1"/>
    </row>
    <row r="643" spans="1:69" x14ac:dyDescent="0.15">
      <c r="A643" s="138">
        <f t="shared" si="258"/>
        <v>44294</v>
      </c>
      <c r="B643" s="148">
        <f t="shared" si="247"/>
        <v>1150.18126979</v>
      </c>
      <c r="C643" s="139">
        <f t="shared" si="259"/>
        <v>1000</v>
      </c>
      <c r="D643" s="140">
        <f t="shared" si="260"/>
        <v>5622.43</v>
      </c>
      <c r="E643" s="124">
        <f>IF(K643=1,VLOOKUP(A642,[1]Plan1!$BO$80:$BQ$314,3),E642)</f>
        <v>5674.72</v>
      </c>
      <c r="F643" s="141">
        <f t="shared" si="261"/>
        <v>44271</v>
      </c>
      <c r="G643" s="142">
        <f t="shared" si="248"/>
        <v>9.3002491805145304E-3</v>
      </c>
      <c r="H643" s="141">
        <f t="shared" si="262"/>
        <v>44301</v>
      </c>
      <c r="I643" s="141">
        <f t="shared" si="249"/>
        <v>44301</v>
      </c>
      <c r="J643" s="125">
        <f t="shared" si="263"/>
        <v>22</v>
      </c>
      <c r="K643" s="125">
        <f t="shared" si="269"/>
        <v>17</v>
      </c>
      <c r="L643" s="139">
        <f t="shared" si="250"/>
        <v>1.0071789799999999</v>
      </c>
      <c r="M643" s="143">
        <f t="shared" si="270"/>
        <v>1.00859988</v>
      </c>
      <c r="N643" s="143">
        <f t="shared" si="266"/>
        <v>1.0767651711871837</v>
      </c>
      <c r="O643" s="139">
        <f t="shared" si="268"/>
        <v>1.0844952400000001</v>
      </c>
      <c r="P643" s="139">
        <f t="shared" si="251"/>
        <v>1084.49524</v>
      </c>
      <c r="Q643" s="144">
        <f t="shared" si="252"/>
        <v>0</v>
      </c>
      <c r="R643" s="145">
        <f t="shared" si="253"/>
        <v>0</v>
      </c>
      <c r="S643" s="139">
        <f t="shared" si="254"/>
        <v>0</v>
      </c>
      <c r="T643" s="146">
        <f t="shared" si="264"/>
        <v>3.5999999999999997E-2</v>
      </c>
      <c r="U643" s="144">
        <f t="shared" si="267"/>
        <v>419</v>
      </c>
      <c r="V643" s="144">
        <v>252</v>
      </c>
      <c r="W643" s="143">
        <f t="shared" si="255"/>
        <v>1.0605682970000001</v>
      </c>
      <c r="X643" s="139">
        <f t="shared" si="256"/>
        <v>65.686029790000006</v>
      </c>
      <c r="Y643" s="124">
        <f t="shared" si="257"/>
        <v>0</v>
      </c>
      <c r="Z643" s="147" t="s">
        <v>64</v>
      </c>
      <c r="AA643" s="141">
        <f t="shared" si="265"/>
        <v>44392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3"/>
      <c r="BB643" s="1"/>
      <c r="BC643" s="1"/>
      <c r="BD643" s="1"/>
      <c r="BE643" s="1"/>
      <c r="BF643" s="1"/>
      <c r="BG643" s="1"/>
      <c r="BH643" s="1"/>
      <c r="BI643" s="1"/>
      <c r="BJ643" s="1"/>
      <c r="BK643" s="4"/>
      <c r="BL643" s="1"/>
      <c r="BM643" s="1"/>
      <c r="BN643" s="1"/>
      <c r="BO643" s="1"/>
      <c r="BP643" s="1"/>
      <c r="BQ643" s="1"/>
    </row>
    <row r="644" spans="1:69" x14ac:dyDescent="0.15">
      <c r="A644" s="138">
        <f t="shared" si="258"/>
        <v>44295</v>
      </c>
      <c r="B644" s="148">
        <f t="shared" si="247"/>
        <v>1150.82685823</v>
      </c>
      <c r="C644" s="139">
        <f t="shared" si="259"/>
        <v>1000</v>
      </c>
      <c r="D644" s="140">
        <f t="shared" si="260"/>
        <v>5622.43</v>
      </c>
      <c r="E644" s="124">
        <f>IF(K644=1,VLOOKUP(A643,[1]Plan1!$BO$80:$BQ$314,3),E643)</f>
        <v>5674.72</v>
      </c>
      <c r="F644" s="141">
        <f t="shared" si="261"/>
        <v>44271</v>
      </c>
      <c r="G644" s="142">
        <f t="shared" si="248"/>
        <v>9.3002491805145304E-3</v>
      </c>
      <c r="H644" s="141">
        <f t="shared" si="262"/>
        <v>44301</v>
      </c>
      <c r="I644" s="141">
        <f t="shared" si="249"/>
        <v>44301</v>
      </c>
      <c r="J644" s="125">
        <f t="shared" si="263"/>
        <v>22</v>
      </c>
      <c r="K644" s="125">
        <f t="shared" si="269"/>
        <v>18</v>
      </c>
      <c r="L644" s="139">
        <f t="shared" si="250"/>
        <v>1.0076028800000001</v>
      </c>
      <c r="M644" s="143">
        <f t="shared" si="270"/>
        <v>1.00859988</v>
      </c>
      <c r="N644" s="143">
        <f t="shared" si="266"/>
        <v>1.0767651711871837</v>
      </c>
      <c r="O644" s="139">
        <f t="shared" si="268"/>
        <v>1.0849516800000001</v>
      </c>
      <c r="P644" s="139">
        <f t="shared" si="251"/>
        <v>1084.9516799999999</v>
      </c>
      <c r="Q644" s="144">
        <f t="shared" si="252"/>
        <v>0</v>
      </c>
      <c r="R644" s="145">
        <f t="shared" si="253"/>
        <v>0</v>
      </c>
      <c r="S644" s="139">
        <f t="shared" si="254"/>
        <v>0</v>
      </c>
      <c r="T644" s="146">
        <f t="shared" si="264"/>
        <v>3.5999999999999997E-2</v>
      </c>
      <c r="U644" s="144">
        <f t="shared" si="267"/>
        <v>420</v>
      </c>
      <c r="V644" s="144">
        <v>252</v>
      </c>
      <c r="W644" s="143">
        <f t="shared" si="255"/>
        <v>1.060717154</v>
      </c>
      <c r="X644" s="139">
        <f t="shared" si="256"/>
        <v>65.875178230000003</v>
      </c>
      <c r="Y644" s="124">
        <f t="shared" si="257"/>
        <v>0</v>
      </c>
      <c r="Z644" s="147" t="s">
        <v>64</v>
      </c>
      <c r="AA644" s="141">
        <f t="shared" si="265"/>
        <v>44392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3"/>
      <c r="BB644" s="1"/>
      <c r="BC644" s="1"/>
      <c r="BD644" s="1"/>
      <c r="BE644" s="1"/>
      <c r="BF644" s="1"/>
      <c r="BG644" s="1"/>
      <c r="BH644" s="1"/>
      <c r="BI644" s="1"/>
      <c r="BJ644" s="1"/>
      <c r="BK644" s="4"/>
      <c r="BL644" s="1"/>
      <c r="BM644" s="1"/>
      <c r="BN644" s="1"/>
      <c r="BO644" s="1"/>
      <c r="BP644" s="1"/>
      <c r="BQ644" s="1"/>
    </row>
    <row r="645" spans="1:69" x14ac:dyDescent="0.15">
      <c r="A645" s="138">
        <f t="shared" si="258"/>
        <v>44296</v>
      </c>
      <c r="B645" s="148">
        <f t="shared" si="247"/>
        <v>1151.47280692</v>
      </c>
      <c r="C645" s="139">
        <f t="shared" si="259"/>
        <v>1000</v>
      </c>
      <c r="D645" s="140">
        <f t="shared" si="260"/>
        <v>5622.43</v>
      </c>
      <c r="E645" s="124">
        <f>IF(K645=1,VLOOKUP(A644,[1]Plan1!$BO$80:$BQ$314,3),E644)</f>
        <v>5674.72</v>
      </c>
      <c r="F645" s="141">
        <f t="shared" si="261"/>
        <v>44271</v>
      </c>
      <c r="G645" s="142">
        <f t="shared" si="248"/>
        <v>9.3002491805145304E-3</v>
      </c>
      <c r="H645" s="141">
        <f t="shared" si="262"/>
        <v>44301</v>
      </c>
      <c r="I645" s="141">
        <f t="shared" si="249"/>
        <v>44301</v>
      </c>
      <c r="J645" s="125">
        <f t="shared" si="263"/>
        <v>22</v>
      </c>
      <c r="K645" s="125">
        <f t="shared" si="269"/>
        <v>19</v>
      </c>
      <c r="L645" s="139">
        <f t="shared" si="250"/>
        <v>1.0080269500000001</v>
      </c>
      <c r="M645" s="143">
        <f t="shared" si="270"/>
        <v>1.00859988</v>
      </c>
      <c r="N645" s="143">
        <f t="shared" si="266"/>
        <v>1.0767651711871837</v>
      </c>
      <c r="O645" s="139">
        <f t="shared" si="268"/>
        <v>1.08540831</v>
      </c>
      <c r="P645" s="139">
        <f t="shared" si="251"/>
        <v>1085.40831</v>
      </c>
      <c r="Q645" s="144">
        <f t="shared" si="252"/>
        <v>0</v>
      </c>
      <c r="R645" s="145">
        <f t="shared" si="253"/>
        <v>0</v>
      </c>
      <c r="S645" s="139">
        <f t="shared" si="254"/>
        <v>0</v>
      </c>
      <c r="T645" s="146">
        <f t="shared" si="264"/>
        <v>3.5999999999999997E-2</v>
      </c>
      <c r="U645" s="144">
        <f t="shared" si="267"/>
        <v>421</v>
      </c>
      <c r="V645" s="144">
        <v>252</v>
      </c>
      <c r="W645" s="143">
        <f t="shared" si="255"/>
        <v>1.0608660320000001</v>
      </c>
      <c r="X645" s="139">
        <f t="shared" si="256"/>
        <v>66.064496919999996</v>
      </c>
      <c r="Y645" s="124">
        <f t="shared" si="257"/>
        <v>0</v>
      </c>
      <c r="Z645" s="147" t="s">
        <v>64</v>
      </c>
      <c r="AA645" s="141">
        <f t="shared" si="265"/>
        <v>44392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3"/>
      <c r="BB645" s="1"/>
      <c r="BC645" s="1"/>
      <c r="BD645" s="1"/>
      <c r="BE645" s="1"/>
      <c r="BF645" s="1"/>
      <c r="BG645" s="1"/>
      <c r="BH645" s="1"/>
      <c r="BI645" s="1"/>
      <c r="BJ645" s="1"/>
      <c r="BK645" s="4"/>
      <c r="BL645" s="1"/>
      <c r="BM645" s="1"/>
      <c r="BN645" s="1"/>
      <c r="BO645" s="1"/>
      <c r="BP645" s="1"/>
      <c r="BQ645" s="1"/>
    </row>
    <row r="646" spans="1:69" x14ac:dyDescent="0.15">
      <c r="A646" s="138">
        <f t="shared" si="258"/>
        <v>44297</v>
      </c>
      <c r="B646" s="148">
        <f t="shared" si="247"/>
        <v>1151.47280692</v>
      </c>
      <c r="C646" s="139">
        <f t="shared" si="259"/>
        <v>1000</v>
      </c>
      <c r="D646" s="140">
        <f t="shared" si="260"/>
        <v>5622.43</v>
      </c>
      <c r="E646" s="124">
        <f>IF(K646=1,VLOOKUP(A645,[1]Plan1!$BO$80:$BQ$314,3),E645)</f>
        <v>5674.72</v>
      </c>
      <c r="F646" s="141">
        <f t="shared" si="261"/>
        <v>44271</v>
      </c>
      <c r="G646" s="142">
        <f t="shared" si="248"/>
        <v>9.3002491805145304E-3</v>
      </c>
      <c r="H646" s="141">
        <f t="shared" si="262"/>
        <v>44301</v>
      </c>
      <c r="I646" s="141">
        <f t="shared" si="249"/>
        <v>44301</v>
      </c>
      <c r="J646" s="125">
        <f t="shared" si="263"/>
        <v>22</v>
      </c>
      <c r="K646" s="125">
        <f t="shared" si="269"/>
        <v>19</v>
      </c>
      <c r="L646" s="139">
        <f t="shared" si="250"/>
        <v>1.0080269500000001</v>
      </c>
      <c r="M646" s="143">
        <f t="shared" si="270"/>
        <v>1.00859988</v>
      </c>
      <c r="N646" s="143">
        <f t="shared" si="266"/>
        <v>1.0767651711871837</v>
      </c>
      <c r="O646" s="139">
        <f t="shared" si="268"/>
        <v>1.08540831</v>
      </c>
      <c r="P646" s="139">
        <f t="shared" si="251"/>
        <v>1085.40831</v>
      </c>
      <c r="Q646" s="144">
        <f t="shared" si="252"/>
        <v>0</v>
      </c>
      <c r="R646" s="145">
        <f t="shared" si="253"/>
        <v>0</v>
      </c>
      <c r="S646" s="139">
        <f t="shared" si="254"/>
        <v>0</v>
      </c>
      <c r="T646" s="146">
        <f t="shared" si="264"/>
        <v>3.5999999999999997E-2</v>
      </c>
      <c r="U646" s="144">
        <f t="shared" si="267"/>
        <v>421</v>
      </c>
      <c r="V646" s="144">
        <v>252</v>
      </c>
      <c r="W646" s="143">
        <f t="shared" si="255"/>
        <v>1.0608660320000001</v>
      </c>
      <c r="X646" s="139">
        <f t="shared" si="256"/>
        <v>66.064496919999996</v>
      </c>
      <c r="Y646" s="124">
        <f t="shared" si="257"/>
        <v>0</v>
      </c>
      <c r="Z646" s="147" t="s">
        <v>64</v>
      </c>
      <c r="AA646" s="141">
        <f t="shared" si="265"/>
        <v>44392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3"/>
      <c r="BB646" s="1"/>
      <c r="BC646" s="1"/>
      <c r="BD646" s="1"/>
      <c r="BE646" s="1"/>
      <c r="BF646" s="1"/>
      <c r="BG646" s="1"/>
      <c r="BH646" s="1"/>
      <c r="BI646" s="1"/>
      <c r="BJ646" s="1"/>
      <c r="BK646" s="4"/>
      <c r="BL646" s="1"/>
      <c r="BM646" s="1"/>
      <c r="BN646" s="1"/>
      <c r="BO646" s="1"/>
      <c r="BP646" s="1"/>
      <c r="BQ646" s="1"/>
    </row>
    <row r="647" spans="1:69" x14ac:dyDescent="0.15">
      <c r="A647" s="138">
        <f t="shared" si="258"/>
        <v>44298</v>
      </c>
      <c r="B647" s="148">
        <f t="shared" si="247"/>
        <v>1151.47280692</v>
      </c>
      <c r="C647" s="139">
        <f t="shared" si="259"/>
        <v>1000</v>
      </c>
      <c r="D647" s="140">
        <f t="shared" si="260"/>
        <v>5622.43</v>
      </c>
      <c r="E647" s="124">
        <f>IF(K647=1,VLOOKUP(A646,[1]Plan1!$BO$80:$BQ$314,3),E646)</f>
        <v>5674.72</v>
      </c>
      <c r="F647" s="141">
        <f t="shared" si="261"/>
        <v>44271</v>
      </c>
      <c r="G647" s="142">
        <f t="shared" si="248"/>
        <v>9.3002491805145304E-3</v>
      </c>
      <c r="H647" s="141">
        <f t="shared" si="262"/>
        <v>44301</v>
      </c>
      <c r="I647" s="141">
        <f t="shared" si="249"/>
        <v>44301</v>
      </c>
      <c r="J647" s="125">
        <f t="shared" si="263"/>
        <v>22</v>
      </c>
      <c r="K647" s="125">
        <f t="shared" si="269"/>
        <v>19</v>
      </c>
      <c r="L647" s="139">
        <f t="shared" si="250"/>
        <v>1.0080269500000001</v>
      </c>
      <c r="M647" s="143">
        <f t="shared" si="270"/>
        <v>1.00859988</v>
      </c>
      <c r="N647" s="143">
        <f t="shared" si="266"/>
        <v>1.0767651711871837</v>
      </c>
      <c r="O647" s="139">
        <f t="shared" si="268"/>
        <v>1.08540831</v>
      </c>
      <c r="P647" s="139">
        <f t="shared" si="251"/>
        <v>1085.40831</v>
      </c>
      <c r="Q647" s="144">
        <f t="shared" si="252"/>
        <v>0</v>
      </c>
      <c r="R647" s="145">
        <f t="shared" si="253"/>
        <v>0</v>
      </c>
      <c r="S647" s="139">
        <f t="shared" si="254"/>
        <v>0</v>
      </c>
      <c r="T647" s="146">
        <f t="shared" si="264"/>
        <v>3.5999999999999997E-2</v>
      </c>
      <c r="U647" s="144">
        <f t="shared" si="267"/>
        <v>421</v>
      </c>
      <c r="V647" s="144">
        <v>252</v>
      </c>
      <c r="W647" s="143">
        <f t="shared" si="255"/>
        <v>1.0608660320000001</v>
      </c>
      <c r="X647" s="139">
        <f t="shared" si="256"/>
        <v>66.064496919999996</v>
      </c>
      <c r="Y647" s="124">
        <f t="shared" si="257"/>
        <v>0</v>
      </c>
      <c r="Z647" s="147" t="s">
        <v>64</v>
      </c>
      <c r="AA647" s="141">
        <f t="shared" si="265"/>
        <v>44392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3"/>
      <c r="BB647" s="1"/>
      <c r="BC647" s="1"/>
      <c r="BD647" s="1"/>
      <c r="BE647" s="1"/>
      <c r="BF647" s="1"/>
      <c r="BG647" s="1"/>
      <c r="BH647" s="1"/>
      <c r="BI647" s="1"/>
      <c r="BJ647" s="1"/>
      <c r="BK647" s="4"/>
      <c r="BL647" s="1"/>
      <c r="BM647" s="1"/>
      <c r="BN647" s="1"/>
      <c r="BO647" s="1"/>
      <c r="BP647" s="1"/>
      <c r="BQ647" s="1"/>
    </row>
    <row r="648" spans="1:69" x14ac:dyDescent="0.15">
      <c r="A648" s="138">
        <f t="shared" si="258"/>
        <v>44299</v>
      </c>
      <c r="B648" s="148">
        <f t="shared" si="247"/>
        <v>1152.1191042799999</v>
      </c>
      <c r="C648" s="139">
        <f t="shared" si="259"/>
        <v>1000</v>
      </c>
      <c r="D648" s="140">
        <f t="shared" si="260"/>
        <v>5622.43</v>
      </c>
      <c r="E648" s="124">
        <f>IF(K648=1,VLOOKUP(A647,[1]Plan1!$BO$80:$BQ$314,3),E647)</f>
        <v>5674.72</v>
      </c>
      <c r="F648" s="141">
        <f t="shared" si="261"/>
        <v>44271</v>
      </c>
      <c r="G648" s="142">
        <f t="shared" si="248"/>
        <v>9.3002491805145304E-3</v>
      </c>
      <c r="H648" s="141">
        <f t="shared" si="262"/>
        <v>44301</v>
      </c>
      <c r="I648" s="141">
        <f t="shared" si="249"/>
        <v>44301</v>
      </c>
      <c r="J648" s="125">
        <f t="shared" si="263"/>
        <v>22</v>
      </c>
      <c r="K648" s="125">
        <f t="shared" si="269"/>
        <v>20</v>
      </c>
      <c r="L648" s="139">
        <f t="shared" si="250"/>
        <v>1.0084512000000001</v>
      </c>
      <c r="M648" s="143">
        <f t="shared" si="270"/>
        <v>1.00859988</v>
      </c>
      <c r="N648" s="143">
        <f t="shared" si="266"/>
        <v>1.0767651711871837</v>
      </c>
      <c r="O648" s="139">
        <f t="shared" si="268"/>
        <v>1.08586512</v>
      </c>
      <c r="P648" s="139">
        <f t="shared" si="251"/>
        <v>1085.8651199999999</v>
      </c>
      <c r="Q648" s="144">
        <f t="shared" si="252"/>
        <v>0</v>
      </c>
      <c r="R648" s="145">
        <f t="shared" si="253"/>
        <v>0</v>
      </c>
      <c r="S648" s="139">
        <f t="shared" si="254"/>
        <v>0</v>
      </c>
      <c r="T648" s="146">
        <f t="shared" si="264"/>
        <v>3.5999999999999997E-2</v>
      </c>
      <c r="U648" s="144">
        <f t="shared" si="267"/>
        <v>422</v>
      </c>
      <c r="V648" s="144">
        <v>252</v>
      </c>
      <c r="W648" s="143">
        <f t="shared" si="255"/>
        <v>1.06101493</v>
      </c>
      <c r="X648" s="139">
        <f t="shared" si="256"/>
        <v>66.253984279999997</v>
      </c>
      <c r="Y648" s="124">
        <f t="shared" si="257"/>
        <v>0</v>
      </c>
      <c r="Z648" s="147" t="s">
        <v>64</v>
      </c>
      <c r="AA648" s="141">
        <f t="shared" si="265"/>
        <v>44392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3"/>
      <c r="BB648" s="1"/>
      <c r="BC648" s="1"/>
      <c r="BD648" s="1"/>
      <c r="BE648" s="1"/>
      <c r="BF648" s="1"/>
      <c r="BG648" s="1"/>
      <c r="BH648" s="1"/>
      <c r="BI648" s="1"/>
      <c r="BJ648" s="1"/>
      <c r="BK648" s="4"/>
      <c r="BL648" s="1"/>
      <c r="BM648" s="1"/>
      <c r="BN648" s="1"/>
      <c r="BO648" s="1"/>
      <c r="BP648" s="1"/>
      <c r="BQ648" s="1"/>
    </row>
    <row r="649" spans="1:69" x14ac:dyDescent="0.15">
      <c r="A649" s="138">
        <f t="shared" si="258"/>
        <v>44300</v>
      </c>
      <c r="B649" s="148">
        <f t="shared" si="247"/>
        <v>1152.7657950299999</v>
      </c>
      <c r="C649" s="139">
        <f t="shared" si="259"/>
        <v>1000</v>
      </c>
      <c r="D649" s="140">
        <f t="shared" si="260"/>
        <v>5622.43</v>
      </c>
      <c r="E649" s="124">
        <f>IF(K649=1,VLOOKUP(A648,[1]Plan1!$BO$80:$BQ$314,3),E648)</f>
        <v>5674.72</v>
      </c>
      <c r="F649" s="141">
        <f t="shared" si="261"/>
        <v>44271</v>
      </c>
      <c r="G649" s="142">
        <f t="shared" si="248"/>
        <v>9.3002491805145304E-3</v>
      </c>
      <c r="H649" s="141">
        <f t="shared" si="262"/>
        <v>44301</v>
      </c>
      <c r="I649" s="141">
        <f t="shared" si="249"/>
        <v>44301</v>
      </c>
      <c r="J649" s="125">
        <f t="shared" si="263"/>
        <v>22</v>
      </c>
      <c r="K649" s="125">
        <f t="shared" si="269"/>
        <v>21</v>
      </c>
      <c r="L649" s="139">
        <f t="shared" si="250"/>
        <v>1.0088756400000001</v>
      </c>
      <c r="M649" s="143">
        <f t="shared" si="270"/>
        <v>1.00859988</v>
      </c>
      <c r="N649" s="143">
        <f t="shared" si="266"/>
        <v>1.0767651711871837</v>
      </c>
      <c r="O649" s="139">
        <f t="shared" si="268"/>
        <v>1.08632215</v>
      </c>
      <c r="P649" s="139">
        <f t="shared" si="251"/>
        <v>1086.32215</v>
      </c>
      <c r="Q649" s="144">
        <f t="shared" si="252"/>
        <v>0</v>
      </c>
      <c r="R649" s="145">
        <f t="shared" si="253"/>
        <v>0</v>
      </c>
      <c r="S649" s="139">
        <f t="shared" si="254"/>
        <v>0</v>
      </c>
      <c r="T649" s="146">
        <f t="shared" si="264"/>
        <v>3.5999999999999997E-2</v>
      </c>
      <c r="U649" s="144">
        <f t="shared" si="267"/>
        <v>423</v>
      </c>
      <c r="V649" s="144">
        <v>252</v>
      </c>
      <c r="W649" s="143">
        <f t="shared" si="255"/>
        <v>1.06116385</v>
      </c>
      <c r="X649" s="139">
        <f t="shared" si="256"/>
        <v>66.443645029999999</v>
      </c>
      <c r="Y649" s="124">
        <f t="shared" si="257"/>
        <v>0</v>
      </c>
      <c r="Z649" s="147" t="s">
        <v>64</v>
      </c>
      <c r="AA649" s="141">
        <f t="shared" si="265"/>
        <v>44392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3"/>
      <c r="BB649" s="1"/>
      <c r="BC649" s="1"/>
      <c r="BD649" s="1"/>
      <c r="BE649" s="1"/>
      <c r="BF649" s="1"/>
      <c r="BG649" s="1"/>
      <c r="BH649" s="1"/>
      <c r="BI649" s="1"/>
      <c r="BJ649" s="1"/>
      <c r="BK649" s="4"/>
      <c r="BL649" s="1"/>
      <c r="BM649" s="1"/>
      <c r="BN649" s="1"/>
      <c r="BO649" s="1"/>
      <c r="BP649" s="1"/>
      <c r="BQ649" s="1"/>
    </row>
    <row r="650" spans="1:69" x14ac:dyDescent="0.15">
      <c r="A650" s="138">
        <f t="shared" si="258"/>
        <v>44301</v>
      </c>
      <c r="B650" s="148">
        <f t="shared" ref="B650:B713" si="271">(P650+X650)</f>
        <v>1153.41281344</v>
      </c>
      <c r="C650" s="139">
        <f t="shared" si="259"/>
        <v>1000</v>
      </c>
      <c r="D650" s="140">
        <f t="shared" si="260"/>
        <v>5622.43</v>
      </c>
      <c r="E650" s="124">
        <f>IF(K650=1,VLOOKUP(A649,[1]Plan1!$BO$80:$BQ$314,3),E649)</f>
        <v>5674.72</v>
      </c>
      <c r="F650" s="141">
        <f t="shared" si="261"/>
        <v>44271</v>
      </c>
      <c r="G650" s="142">
        <f t="shared" ref="G650:G713" si="272">(E650/D650)-1</f>
        <v>9.3002491805145304E-3</v>
      </c>
      <c r="H650" s="141">
        <f t="shared" si="262"/>
        <v>44333</v>
      </c>
      <c r="I650" s="141">
        <f t="shared" ref="I650:I713" si="273">IF(A650&gt;I649,H650,I649)</f>
        <v>44301</v>
      </c>
      <c r="J650" s="125">
        <f t="shared" si="263"/>
        <v>22</v>
      </c>
      <c r="K650" s="125">
        <f t="shared" si="269"/>
        <v>22</v>
      </c>
      <c r="L650" s="139">
        <f t="shared" ref="L650:L713" si="274">TRUNC((E650/D650)^TRUNC((K650/J650),9),8)</f>
        <v>1.00930024</v>
      </c>
      <c r="M650" s="143">
        <f t="shared" si="270"/>
        <v>1.00859988</v>
      </c>
      <c r="N650" s="143">
        <f t="shared" si="266"/>
        <v>1.0767651711871837</v>
      </c>
      <c r="O650" s="139">
        <f t="shared" si="268"/>
        <v>1.0867793400000001</v>
      </c>
      <c r="P650" s="139">
        <f t="shared" ref="P650:P713" si="275">TRUNC(C650*O650,8)</f>
        <v>1086.77934</v>
      </c>
      <c r="Q650" s="144">
        <f t="shared" ref="Q650:Q713" si="276">IF(VLOOKUP(A650,AD$10:AK$114,8)=VLOOKUP(A649,AD$10:AK$114,8),0,VLOOKUP(A650,AD$10:AK$114,8))</f>
        <v>0</v>
      </c>
      <c r="R650" s="145">
        <f t="shared" ref="R650:R713" si="277">IF(Q650&gt;0,VLOOKUP($A650,$AD$10:$AI$114,6),0)</f>
        <v>0</v>
      </c>
      <c r="S650" s="139">
        <f t="shared" ref="S650:S713" si="278">IF(R650&gt;0,TRUNC(R650*P650,8),0)</f>
        <v>0</v>
      </c>
      <c r="T650" s="146">
        <f t="shared" si="264"/>
        <v>3.5999999999999997E-2</v>
      </c>
      <c r="U650" s="144">
        <f t="shared" si="267"/>
        <v>424</v>
      </c>
      <c r="V650" s="144">
        <v>252</v>
      </c>
      <c r="W650" s="143">
        <f t="shared" ref="W650:W713" si="279">ROUND((1+T650)^TRUNC((U650/V650),9),9)</f>
        <v>1.0613127899999999</v>
      </c>
      <c r="X650" s="139">
        <f t="shared" ref="X650:X713" si="280">TRUNC((P650*(W650-1)),8)</f>
        <v>66.633473440000003</v>
      </c>
      <c r="Y650" s="124">
        <f t="shared" ref="Y650:Y713" si="281">IF(Q650&gt;0,S650+X650,0)</f>
        <v>0</v>
      </c>
      <c r="Z650" s="147" t="s">
        <v>64</v>
      </c>
      <c r="AA650" s="141">
        <f t="shared" si="265"/>
        <v>44392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3"/>
      <c r="BB650" s="1"/>
      <c r="BC650" s="1"/>
      <c r="BD650" s="1"/>
      <c r="BE650" s="1"/>
      <c r="BF650" s="1"/>
      <c r="BG650" s="1"/>
      <c r="BH650" s="1"/>
      <c r="BI650" s="1"/>
      <c r="BJ650" s="1"/>
      <c r="BK650" s="4"/>
      <c r="BL650" s="1"/>
      <c r="BM650" s="1"/>
      <c r="BN650" s="1"/>
      <c r="BO650" s="1"/>
      <c r="BP650" s="1"/>
      <c r="BQ650" s="1"/>
    </row>
    <row r="651" spans="1:69" x14ac:dyDescent="0.15">
      <c r="A651" s="138">
        <f t="shared" ref="A651:A714" si="282">(A650+1)</f>
        <v>44302</v>
      </c>
      <c r="B651" s="148">
        <f t="shared" si="271"/>
        <v>1153.7447155099999</v>
      </c>
      <c r="C651" s="139">
        <f t="shared" ref="C651:C714" si="283">TRUNC(IF(Q650&gt;0,VLOOKUP(A650,$AD$12:$AE$114,2),C650),8)</f>
        <v>1000</v>
      </c>
      <c r="D651" s="140">
        <f t="shared" ref="D651:D714" si="284">IF(E651=E650,D650,E650)</f>
        <v>5674.72</v>
      </c>
      <c r="E651" s="124">
        <f>IF(K651=1,VLOOKUP(A650,[1]Plan1!$BO$80:$BQ$314,3),E650)</f>
        <v>5692.31</v>
      </c>
      <c r="F651" s="141">
        <f t="shared" ref="F651:F714" si="285">IF(D651=D650,F650,A651)</f>
        <v>44302</v>
      </c>
      <c r="G651" s="142">
        <f t="shared" si="272"/>
        <v>3.0997124087179806E-3</v>
      </c>
      <c r="H651" s="141">
        <f t="shared" ref="H651:H714" si="286">IF(DAY(A651)=15,VLOOKUP(A651,AH$118:AM$450,4),H650)</f>
        <v>44333</v>
      </c>
      <c r="I651" s="141">
        <f t="shared" si="273"/>
        <v>44333</v>
      </c>
      <c r="J651" s="125">
        <f t="shared" ref="J651:J714" si="287">IF(I651=I650,J650,NETWORKDAYS(I650,I651,$AD$118:$AD$502)-1)</f>
        <v>21</v>
      </c>
      <c r="K651" s="125">
        <f t="shared" si="269"/>
        <v>1</v>
      </c>
      <c r="L651" s="139">
        <f t="shared" si="274"/>
        <v>1.00014738</v>
      </c>
      <c r="M651" s="143">
        <f t="shared" si="270"/>
        <v>1.00930024</v>
      </c>
      <c r="N651" s="143">
        <f t="shared" si="266"/>
        <v>1.0867793457028656</v>
      </c>
      <c r="O651" s="139">
        <f t="shared" si="268"/>
        <v>1.0869395100000001</v>
      </c>
      <c r="P651" s="139">
        <f t="shared" si="275"/>
        <v>1086.9395099999999</v>
      </c>
      <c r="Q651" s="144">
        <f t="shared" si="276"/>
        <v>0</v>
      </c>
      <c r="R651" s="145">
        <f t="shared" si="277"/>
        <v>0</v>
      </c>
      <c r="S651" s="139">
        <f t="shared" si="278"/>
        <v>0</v>
      </c>
      <c r="T651" s="146">
        <f t="shared" ref="T651:T714" si="288">(T650)</f>
        <v>3.5999999999999997E-2</v>
      </c>
      <c r="U651" s="144">
        <f t="shared" si="267"/>
        <v>425</v>
      </c>
      <c r="V651" s="144">
        <v>252</v>
      </c>
      <c r="W651" s="143">
        <f t="shared" si="279"/>
        <v>1.061461751</v>
      </c>
      <c r="X651" s="139">
        <f t="shared" si="280"/>
        <v>66.805205509999993</v>
      </c>
      <c r="Y651" s="124">
        <f t="shared" si="281"/>
        <v>0</v>
      </c>
      <c r="Z651" s="147" t="s">
        <v>64</v>
      </c>
      <c r="AA651" s="141">
        <f t="shared" ref="AA651:AA714" si="289">IF(Q650&gt;0,VLOOKUP(A650,$AD$10:$AL$114,9),AA650)</f>
        <v>44392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3"/>
      <c r="BB651" s="1"/>
      <c r="BC651" s="1"/>
      <c r="BD651" s="1"/>
      <c r="BE651" s="1"/>
      <c r="BF651" s="1"/>
      <c r="BG651" s="1"/>
      <c r="BH651" s="1"/>
      <c r="BI651" s="1"/>
      <c r="BJ651" s="1"/>
      <c r="BK651" s="4"/>
      <c r="BL651" s="1"/>
      <c r="BM651" s="1"/>
      <c r="BN651" s="1"/>
      <c r="BO651" s="1"/>
      <c r="BP651" s="1"/>
      <c r="BQ651" s="1"/>
    </row>
    <row r="652" spans="1:69" x14ac:dyDescent="0.15">
      <c r="A652" s="138">
        <f t="shared" si="282"/>
        <v>44303</v>
      </c>
      <c r="B652" s="148">
        <f t="shared" si="271"/>
        <v>1154.0767199699999</v>
      </c>
      <c r="C652" s="139">
        <f t="shared" si="283"/>
        <v>1000</v>
      </c>
      <c r="D652" s="140">
        <f t="shared" si="284"/>
        <v>5674.72</v>
      </c>
      <c r="E652" s="124">
        <f>IF(K652=1,VLOOKUP(A651,[1]Plan1!$BO$80:$BQ$314,3),E651)</f>
        <v>5692.31</v>
      </c>
      <c r="F652" s="141">
        <f t="shared" si="285"/>
        <v>44302</v>
      </c>
      <c r="G652" s="142">
        <f t="shared" si="272"/>
        <v>3.0997124087179806E-3</v>
      </c>
      <c r="H652" s="141">
        <f t="shared" si="286"/>
        <v>44333</v>
      </c>
      <c r="I652" s="141">
        <f t="shared" si="273"/>
        <v>44333</v>
      </c>
      <c r="J652" s="125">
        <f t="shared" si="287"/>
        <v>21</v>
      </c>
      <c r="K652" s="125">
        <f t="shared" si="269"/>
        <v>2</v>
      </c>
      <c r="L652" s="139">
        <f t="shared" si="274"/>
        <v>1.0002947900000001</v>
      </c>
      <c r="M652" s="143">
        <f t="shared" si="270"/>
        <v>1.00930024</v>
      </c>
      <c r="N652" s="143">
        <f t="shared" si="266"/>
        <v>1.0867793457028656</v>
      </c>
      <c r="O652" s="139">
        <f t="shared" si="268"/>
        <v>1.0870997099999999</v>
      </c>
      <c r="P652" s="139">
        <f t="shared" si="275"/>
        <v>1087.09971</v>
      </c>
      <c r="Q652" s="144">
        <f t="shared" si="276"/>
        <v>0</v>
      </c>
      <c r="R652" s="145">
        <f t="shared" si="277"/>
        <v>0</v>
      </c>
      <c r="S652" s="139">
        <f t="shared" si="278"/>
        <v>0</v>
      </c>
      <c r="T652" s="146">
        <f t="shared" si="288"/>
        <v>3.5999999999999997E-2</v>
      </c>
      <c r="U652" s="144">
        <f t="shared" si="267"/>
        <v>426</v>
      </c>
      <c r="V652" s="144">
        <v>252</v>
      </c>
      <c r="W652" s="143">
        <f t="shared" si="279"/>
        <v>1.061610733</v>
      </c>
      <c r="X652" s="139">
        <f t="shared" si="280"/>
        <v>66.977009969999997</v>
      </c>
      <c r="Y652" s="124">
        <f t="shared" si="281"/>
        <v>0</v>
      </c>
      <c r="Z652" s="147" t="s">
        <v>64</v>
      </c>
      <c r="AA652" s="141">
        <f t="shared" si="289"/>
        <v>44392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3"/>
      <c r="BB652" s="1"/>
      <c r="BC652" s="1"/>
      <c r="BD652" s="1"/>
      <c r="BE652" s="1"/>
      <c r="BF652" s="1"/>
      <c r="BG652" s="1"/>
      <c r="BH652" s="1"/>
      <c r="BI652" s="1"/>
      <c r="BJ652" s="1"/>
      <c r="BK652" s="4"/>
      <c r="BL652" s="1"/>
      <c r="BM652" s="1"/>
      <c r="BN652" s="1"/>
      <c r="BO652" s="1"/>
      <c r="BP652" s="1"/>
      <c r="BQ652" s="1"/>
    </row>
    <row r="653" spans="1:69" x14ac:dyDescent="0.15">
      <c r="A653" s="138">
        <f t="shared" si="282"/>
        <v>44304</v>
      </c>
      <c r="B653" s="148">
        <f t="shared" si="271"/>
        <v>1154.0767199699999</v>
      </c>
      <c r="C653" s="139">
        <f t="shared" si="283"/>
        <v>1000</v>
      </c>
      <c r="D653" s="140">
        <f t="shared" si="284"/>
        <v>5674.72</v>
      </c>
      <c r="E653" s="124">
        <f>IF(K653=1,VLOOKUP(A652,[1]Plan1!$BO$80:$BQ$314,3),E652)</f>
        <v>5692.31</v>
      </c>
      <c r="F653" s="141">
        <f t="shared" si="285"/>
        <v>44302</v>
      </c>
      <c r="G653" s="142">
        <f t="shared" si="272"/>
        <v>3.0997124087179806E-3</v>
      </c>
      <c r="H653" s="141">
        <f t="shared" si="286"/>
        <v>44333</v>
      </c>
      <c r="I653" s="141">
        <f t="shared" si="273"/>
        <v>44333</v>
      </c>
      <c r="J653" s="125">
        <f t="shared" si="287"/>
        <v>21</v>
      </c>
      <c r="K653" s="125">
        <f t="shared" si="269"/>
        <v>2</v>
      </c>
      <c r="L653" s="139">
        <f t="shared" si="274"/>
        <v>1.0002947900000001</v>
      </c>
      <c r="M653" s="143">
        <f t="shared" si="270"/>
        <v>1.00930024</v>
      </c>
      <c r="N653" s="143">
        <f t="shared" si="266"/>
        <v>1.0867793457028656</v>
      </c>
      <c r="O653" s="139">
        <f t="shared" si="268"/>
        <v>1.0870997099999999</v>
      </c>
      <c r="P653" s="139">
        <f t="shared" si="275"/>
        <v>1087.09971</v>
      </c>
      <c r="Q653" s="144">
        <f t="shared" si="276"/>
        <v>0</v>
      </c>
      <c r="R653" s="145">
        <f t="shared" si="277"/>
        <v>0</v>
      </c>
      <c r="S653" s="139">
        <f t="shared" si="278"/>
        <v>0</v>
      </c>
      <c r="T653" s="146">
        <f t="shared" si="288"/>
        <v>3.5999999999999997E-2</v>
      </c>
      <c r="U653" s="144">
        <f t="shared" si="267"/>
        <v>426</v>
      </c>
      <c r="V653" s="144">
        <v>252</v>
      </c>
      <c r="W653" s="143">
        <f t="shared" si="279"/>
        <v>1.061610733</v>
      </c>
      <c r="X653" s="139">
        <f t="shared" si="280"/>
        <v>66.977009969999997</v>
      </c>
      <c r="Y653" s="124">
        <f t="shared" si="281"/>
        <v>0</v>
      </c>
      <c r="Z653" s="147" t="s">
        <v>64</v>
      </c>
      <c r="AA653" s="141">
        <f t="shared" si="289"/>
        <v>44392</v>
      </c>
      <c r="AB653" s="49"/>
      <c r="AC653" s="15"/>
      <c r="AD653" s="16"/>
      <c r="AE653" s="47"/>
      <c r="AF653" s="15"/>
      <c r="AG653" s="15"/>
      <c r="AH653" s="15"/>
      <c r="AI653" s="4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49"/>
      <c r="BL653" s="15"/>
      <c r="BM653" s="15"/>
      <c r="BN653" s="15"/>
      <c r="BO653" s="15"/>
      <c r="BP653" s="15"/>
      <c r="BQ653" s="15"/>
    </row>
    <row r="654" spans="1:69" x14ac:dyDescent="0.15">
      <c r="A654" s="138">
        <f t="shared" si="282"/>
        <v>44305</v>
      </c>
      <c r="B654" s="148">
        <f t="shared" si="271"/>
        <v>1154.0767199699999</v>
      </c>
      <c r="C654" s="139">
        <f t="shared" si="283"/>
        <v>1000</v>
      </c>
      <c r="D654" s="140">
        <f t="shared" si="284"/>
        <v>5674.72</v>
      </c>
      <c r="E654" s="124">
        <f>IF(K654=1,VLOOKUP(A653,[1]Plan1!$BO$80:$BQ$314,3),E653)</f>
        <v>5692.31</v>
      </c>
      <c r="F654" s="141">
        <f t="shared" si="285"/>
        <v>44302</v>
      </c>
      <c r="G654" s="142">
        <f t="shared" si="272"/>
        <v>3.0997124087179806E-3</v>
      </c>
      <c r="H654" s="141">
        <f t="shared" si="286"/>
        <v>44333</v>
      </c>
      <c r="I654" s="141">
        <f t="shared" si="273"/>
        <v>44333</v>
      </c>
      <c r="J654" s="125">
        <f t="shared" si="287"/>
        <v>21</v>
      </c>
      <c r="K654" s="125">
        <f t="shared" si="269"/>
        <v>2</v>
      </c>
      <c r="L654" s="139">
        <f t="shared" si="274"/>
        <v>1.0002947900000001</v>
      </c>
      <c r="M654" s="143">
        <f t="shared" si="270"/>
        <v>1.00930024</v>
      </c>
      <c r="N654" s="143">
        <f t="shared" si="266"/>
        <v>1.0867793457028656</v>
      </c>
      <c r="O654" s="139">
        <f t="shared" si="268"/>
        <v>1.0870997099999999</v>
      </c>
      <c r="P654" s="139">
        <f t="shared" si="275"/>
        <v>1087.09971</v>
      </c>
      <c r="Q654" s="144">
        <f t="shared" si="276"/>
        <v>0</v>
      </c>
      <c r="R654" s="145">
        <f t="shared" si="277"/>
        <v>0</v>
      </c>
      <c r="S654" s="139">
        <f t="shared" si="278"/>
        <v>0</v>
      </c>
      <c r="T654" s="146">
        <f t="shared" si="288"/>
        <v>3.5999999999999997E-2</v>
      </c>
      <c r="U654" s="144">
        <f t="shared" si="267"/>
        <v>426</v>
      </c>
      <c r="V654" s="144">
        <v>252</v>
      </c>
      <c r="W654" s="143">
        <f t="shared" si="279"/>
        <v>1.061610733</v>
      </c>
      <c r="X654" s="139">
        <f t="shared" si="280"/>
        <v>66.977009969999997</v>
      </c>
      <c r="Y654" s="124">
        <f t="shared" si="281"/>
        <v>0</v>
      </c>
      <c r="Z654" s="147" t="s">
        <v>64</v>
      </c>
      <c r="AA654" s="141">
        <f t="shared" si="289"/>
        <v>44392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3"/>
      <c r="BB654" s="1"/>
      <c r="BC654" s="1"/>
      <c r="BD654" s="1"/>
      <c r="BE654" s="1"/>
      <c r="BF654" s="1"/>
      <c r="BG654" s="1"/>
      <c r="BH654" s="1"/>
      <c r="BI654" s="1"/>
      <c r="BJ654" s="1"/>
      <c r="BK654" s="4"/>
      <c r="BL654" s="1"/>
      <c r="BM654" s="1"/>
      <c r="BN654" s="1"/>
      <c r="BO654" s="1"/>
      <c r="BP654" s="1"/>
      <c r="BQ654" s="1"/>
    </row>
    <row r="655" spans="1:69" x14ac:dyDescent="0.15">
      <c r="A655" s="138">
        <f t="shared" si="282"/>
        <v>44306</v>
      </c>
      <c r="B655" s="148">
        <f t="shared" si="271"/>
        <v>1154.40882685</v>
      </c>
      <c r="C655" s="139">
        <f t="shared" si="283"/>
        <v>1000</v>
      </c>
      <c r="D655" s="140">
        <f t="shared" si="284"/>
        <v>5674.72</v>
      </c>
      <c r="E655" s="124">
        <f>IF(K655=1,VLOOKUP(A654,[1]Plan1!$BO$80:$BQ$314,3),E654)</f>
        <v>5692.31</v>
      </c>
      <c r="F655" s="141">
        <f t="shared" si="285"/>
        <v>44302</v>
      </c>
      <c r="G655" s="142">
        <f t="shared" si="272"/>
        <v>3.0997124087179806E-3</v>
      </c>
      <c r="H655" s="141">
        <f t="shared" si="286"/>
        <v>44333</v>
      </c>
      <c r="I655" s="141">
        <f t="shared" si="273"/>
        <v>44333</v>
      </c>
      <c r="J655" s="125">
        <f t="shared" si="287"/>
        <v>21</v>
      </c>
      <c r="K655" s="125">
        <f t="shared" si="269"/>
        <v>3</v>
      </c>
      <c r="L655" s="139">
        <f t="shared" si="274"/>
        <v>1.00044222</v>
      </c>
      <c r="M655" s="143">
        <f t="shared" si="270"/>
        <v>1.00930024</v>
      </c>
      <c r="N655" s="143">
        <f t="shared" si="266"/>
        <v>1.0867793457028656</v>
      </c>
      <c r="O655" s="139">
        <f t="shared" si="268"/>
        <v>1.08725994</v>
      </c>
      <c r="P655" s="139">
        <f t="shared" si="275"/>
        <v>1087.2599399999999</v>
      </c>
      <c r="Q655" s="144">
        <f t="shared" si="276"/>
        <v>0</v>
      </c>
      <c r="R655" s="145">
        <f t="shared" si="277"/>
        <v>0</v>
      </c>
      <c r="S655" s="139">
        <f t="shared" si="278"/>
        <v>0</v>
      </c>
      <c r="T655" s="146">
        <f t="shared" si="288"/>
        <v>3.5999999999999997E-2</v>
      </c>
      <c r="U655" s="144">
        <f t="shared" si="267"/>
        <v>427</v>
      </c>
      <c r="V655" s="144">
        <v>252</v>
      </c>
      <c r="W655" s="143">
        <f t="shared" si="279"/>
        <v>1.061759736</v>
      </c>
      <c r="X655" s="139">
        <f t="shared" si="280"/>
        <v>67.148886849999997</v>
      </c>
      <c r="Y655" s="124">
        <f t="shared" si="281"/>
        <v>0</v>
      </c>
      <c r="Z655" s="147" t="s">
        <v>64</v>
      </c>
      <c r="AA655" s="141">
        <f t="shared" si="289"/>
        <v>44392</v>
      </c>
      <c r="AB655" s="33"/>
      <c r="AC655" s="3"/>
      <c r="AD655" s="50"/>
      <c r="AE655" s="36"/>
      <c r="AF655" s="3"/>
      <c r="AG655" s="3"/>
      <c r="AH655" s="3"/>
      <c r="AI655" s="3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3"/>
      <c r="BL655" s="3"/>
      <c r="BM655" s="3"/>
      <c r="BN655" s="3"/>
      <c r="BO655" s="3"/>
      <c r="BP655" s="3"/>
      <c r="BQ655" s="3"/>
    </row>
    <row r="656" spans="1:69" x14ac:dyDescent="0.15">
      <c r="A656" s="138">
        <f t="shared" si="282"/>
        <v>44307</v>
      </c>
      <c r="B656" s="148">
        <f t="shared" si="271"/>
        <v>1154.74102556</v>
      </c>
      <c r="C656" s="139">
        <f t="shared" si="283"/>
        <v>1000</v>
      </c>
      <c r="D656" s="140">
        <f t="shared" si="284"/>
        <v>5674.72</v>
      </c>
      <c r="E656" s="124">
        <f>IF(K656=1,VLOOKUP(A655,[1]Plan1!$BO$80:$BQ$314,3),E655)</f>
        <v>5692.31</v>
      </c>
      <c r="F656" s="141">
        <f t="shared" si="285"/>
        <v>44302</v>
      </c>
      <c r="G656" s="142">
        <f t="shared" si="272"/>
        <v>3.0997124087179806E-3</v>
      </c>
      <c r="H656" s="141">
        <f t="shared" si="286"/>
        <v>44333</v>
      </c>
      <c r="I656" s="141">
        <f t="shared" si="273"/>
        <v>44333</v>
      </c>
      <c r="J656" s="125">
        <f t="shared" si="287"/>
        <v>21</v>
      </c>
      <c r="K656" s="125">
        <f t="shared" si="269"/>
        <v>4</v>
      </c>
      <c r="L656" s="139">
        <f t="shared" si="274"/>
        <v>1.00058968</v>
      </c>
      <c r="M656" s="143">
        <f t="shared" si="270"/>
        <v>1.00930024</v>
      </c>
      <c r="N656" s="143">
        <f t="shared" si="266"/>
        <v>1.0867793457028656</v>
      </c>
      <c r="O656" s="139">
        <f t="shared" si="268"/>
        <v>1.08742019</v>
      </c>
      <c r="P656" s="139">
        <f t="shared" si="275"/>
        <v>1087.42019</v>
      </c>
      <c r="Q656" s="144">
        <f t="shared" si="276"/>
        <v>0</v>
      </c>
      <c r="R656" s="145">
        <f t="shared" si="277"/>
        <v>0</v>
      </c>
      <c r="S656" s="139">
        <f t="shared" si="278"/>
        <v>0</v>
      </c>
      <c r="T656" s="146">
        <f t="shared" si="288"/>
        <v>3.5999999999999997E-2</v>
      </c>
      <c r="U656" s="144">
        <f t="shared" si="267"/>
        <v>428</v>
      </c>
      <c r="V656" s="144">
        <v>252</v>
      </c>
      <c r="W656" s="143">
        <f t="shared" si="279"/>
        <v>1.0619087599999999</v>
      </c>
      <c r="X656" s="139">
        <f t="shared" si="280"/>
        <v>67.320835560000006</v>
      </c>
      <c r="Y656" s="124">
        <f t="shared" si="281"/>
        <v>0</v>
      </c>
      <c r="Z656" s="147" t="s">
        <v>64</v>
      </c>
      <c r="AA656" s="141">
        <f t="shared" si="289"/>
        <v>44392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3"/>
      <c r="BB656" s="1"/>
      <c r="BC656" s="1"/>
      <c r="BD656" s="1"/>
      <c r="BE656" s="1"/>
      <c r="BF656" s="1"/>
      <c r="BG656" s="1"/>
      <c r="BH656" s="1"/>
      <c r="BI656" s="1"/>
      <c r="BJ656" s="1"/>
      <c r="BK656" s="4"/>
      <c r="BL656" s="1"/>
      <c r="BM656" s="1"/>
      <c r="BN656" s="1"/>
      <c r="BO656" s="1"/>
      <c r="BP656" s="1"/>
      <c r="BQ656" s="1"/>
    </row>
    <row r="657" spans="1:69" x14ac:dyDescent="0.15">
      <c r="A657" s="138">
        <f t="shared" si="282"/>
        <v>44308</v>
      </c>
      <c r="B657" s="148">
        <f t="shared" si="271"/>
        <v>1154.74102556</v>
      </c>
      <c r="C657" s="139">
        <f t="shared" si="283"/>
        <v>1000</v>
      </c>
      <c r="D657" s="140">
        <f t="shared" si="284"/>
        <v>5674.72</v>
      </c>
      <c r="E657" s="124">
        <f>IF(K657=1,VLOOKUP(A656,[1]Plan1!$BO$80:$BQ$314,3),E656)</f>
        <v>5692.31</v>
      </c>
      <c r="F657" s="141">
        <f t="shared" si="285"/>
        <v>44302</v>
      </c>
      <c r="G657" s="142">
        <f t="shared" si="272"/>
        <v>3.0997124087179806E-3</v>
      </c>
      <c r="H657" s="141">
        <f t="shared" si="286"/>
        <v>44333</v>
      </c>
      <c r="I657" s="141">
        <f t="shared" si="273"/>
        <v>44333</v>
      </c>
      <c r="J657" s="125">
        <f t="shared" si="287"/>
        <v>21</v>
      </c>
      <c r="K657" s="125">
        <f t="shared" si="269"/>
        <v>4</v>
      </c>
      <c r="L657" s="139">
        <f t="shared" si="274"/>
        <v>1.00058968</v>
      </c>
      <c r="M657" s="143">
        <f t="shared" si="270"/>
        <v>1.00930024</v>
      </c>
      <c r="N657" s="143">
        <f t="shared" si="266"/>
        <v>1.0867793457028656</v>
      </c>
      <c r="O657" s="139">
        <f t="shared" si="268"/>
        <v>1.08742019</v>
      </c>
      <c r="P657" s="139">
        <f t="shared" si="275"/>
        <v>1087.42019</v>
      </c>
      <c r="Q657" s="144">
        <f t="shared" si="276"/>
        <v>0</v>
      </c>
      <c r="R657" s="145">
        <f t="shared" si="277"/>
        <v>0</v>
      </c>
      <c r="S657" s="139">
        <f t="shared" si="278"/>
        <v>0</v>
      </c>
      <c r="T657" s="146">
        <f t="shared" si="288"/>
        <v>3.5999999999999997E-2</v>
      </c>
      <c r="U657" s="144">
        <f t="shared" si="267"/>
        <v>428</v>
      </c>
      <c r="V657" s="144">
        <v>252</v>
      </c>
      <c r="W657" s="143">
        <f t="shared" si="279"/>
        <v>1.0619087599999999</v>
      </c>
      <c r="X657" s="139">
        <f t="shared" si="280"/>
        <v>67.320835560000006</v>
      </c>
      <c r="Y657" s="124">
        <f t="shared" si="281"/>
        <v>0</v>
      </c>
      <c r="Z657" s="147" t="s">
        <v>64</v>
      </c>
      <c r="AA657" s="141">
        <f t="shared" si="289"/>
        <v>44392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3"/>
      <c r="BB657" s="1"/>
      <c r="BC657" s="1"/>
      <c r="BD657" s="1"/>
      <c r="BE657" s="1"/>
      <c r="BF657" s="1"/>
      <c r="BG657" s="1"/>
      <c r="BH657" s="1"/>
      <c r="BI657" s="1"/>
      <c r="BJ657" s="1"/>
      <c r="BK657" s="4"/>
      <c r="BL657" s="1"/>
      <c r="BM657" s="1"/>
      <c r="BN657" s="1"/>
      <c r="BO657" s="1"/>
      <c r="BP657" s="1"/>
      <c r="BQ657" s="1"/>
    </row>
    <row r="658" spans="1:69" x14ac:dyDescent="0.15">
      <c r="A658" s="138">
        <f t="shared" si="282"/>
        <v>44309</v>
      </c>
      <c r="B658" s="148">
        <f t="shared" si="271"/>
        <v>1155.0733160999998</v>
      </c>
      <c r="C658" s="139">
        <f t="shared" si="283"/>
        <v>1000</v>
      </c>
      <c r="D658" s="140">
        <f t="shared" si="284"/>
        <v>5674.72</v>
      </c>
      <c r="E658" s="124">
        <f>IF(K658=1,VLOOKUP(A657,[1]Plan1!$BO$80:$BQ$314,3),E657)</f>
        <v>5692.31</v>
      </c>
      <c r="F658" s="141">
        <f t="shared" si="285"/>
        <v>44302</v>
      </c>
      <c r="G658" s="142">
        <f t="shared" si="272"/>
        <v>3.0997124087179806E-3</v>
      </c>
      <c r="H658" s="141">
        <f t="shared" si="286"/>
        <v>44333</v>
      </c>
      <c r="I658" s="141">
        <f t="shared" si="273"/>
        <v>44333</v>
      </c>
      <c r="J658" s="125">
        <f t="shared" si="287"/>
        <v>21</v>
      </c>
      <c r="K658" s="125">
        <f t="shared" si="269"/>
        <v>5</v>
      </c>
      <c r="L658" s="139">
        <f t="shared" si="274"/>
        <v>1.00073715</v>
      </c>
      <c r="M658" s="143">
        <f t="shared" si="270"/>
        <v>1.00930024</v>
      </c>
      <c r="N658" s="143">
        <f t="shared" si="266"/>
        <v>1.0867793457028656</v>
      </c>
      <c r="O658" s="139">
        <f t="shared" si="268"/>
        <v>1.0875804600000001</v>
      </c>
      <c r="P658" s="139">
        <f t="shared" si="275"/>
        <v>1087.5804599999999</v>
      </c>
      <c r="Q658" s="144">
        <f t="shared" si="276"/>
        <v>0</v>
      </c>
      <c r="R658" s="145">
        <f t="shared" si="277"/>
        <v>0</v>
      </c>
      <c r="S658" s="139">
        <f t="shared" si="278"/>
        <v>0</v>
      </c>
      <c r="T658" s="146">
        <f t="shared" si="288"/>
        <v>3.5999999999999997E-2</v>
      </c>
      <c r="U658" s="144">
        <f t="shared" si="267"/>
        <v>429</v>
      </c>
      <c r="V658" s="144">
        <v>252</v>
      </c>
      <c r="W658" s="143">
        <f t="shared" si="279"/>
        <v>1.062057805</v>
      </c>
      <c r="X658" s="139">
        <f t="shared" si="280"/>
        <v>67.492856099999997</v>
      </c>
      <c r="Y658" s="124">
        <f t="shared" si="281"/>
        <v>0</v>
      </c>
      <c r="Z658" s="147" t="s">
        <v>64</v>
      </c>
      <c r="AA658" s="141">
        <f t="shared" si="289"/>
        <v>44392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3"/>
      <c r="BB658" s="1"/>
      <c r="BC658" s="1"/>
      <c r="BD658" s="1"/>
      <c r="BE658" s="1"/>
      <c r="BF658" s="1"/>
      <c r="BG658" s="1"/>
      <c r="BH658" s="1"/>
      <c r="BI658" s="1"/>
      <c r="BJ658" s="1"/>
      <c r="BK658" s="4"/>
      <c r="BL658" s="1"/>
      <c r="BM658" s="1"/>
      <c r="BN658" s="1"/>
      <c r="BO658" s="1"/>
      <c r="BP658" s="1"/>
      <c r="BQ658" s="1"/>
    </row>
    <row r="659" spans="1:69" x14ac:dyDescent="0.15">
      <c r="A659" s="138">
        <f t="shared" si="282"/>
        <v>44310</v>
      </c>
      <c r="B659" s="148">
        <f t="shared" si="271"/>
        <v>1155.4057091299999</v>
      </c>
      <c r="C659" s="139">
        <f t="shared" si="283"/>
        <v>1000</v>
      </c>
      <c r="D659" s="140">
        <f t="shared" si="284"/>
        <v>5674.72</v>
      </c>
      <c r="E659" s="124">
        <f>IF(K659=1,VLOOKUP(A658,[1]Plan1!$BO$80:$BQ$314,3),E658)</f>
        <v>5692.31</v>
      </c>
      <c r="F659" s="141">
        <f t="shared" si="285"/>
        <v>44302</v>
      </c>
      <c r="G659" s="142">
        <f t="shared" si="272"/>
        <v>3.0997124087179806E-3</v>
      </c>
      <c r="H659" s="141">
        <f t="shared" si="286"/>
        <v>44333</v>
      </c>
      <c r="I659" s="141">
        <f t="shared" si="273"/>
        <v>44333</v>
      </c>
      <c r="J659" s="125">
        <f t="shared" si="287"/>
        <v>21</v>
      </c>
      <c r="K659" s="125">
        <f t="shared" si="269"/>
        <v>6</v>
      </c>
      <c r="L659" s="139">
        <f t="shared" si="274"/>
        <v>1.0008846499999999</v>
      </c>
      <c r="M659" s="143">
        <f t="shared" si="270"/>
        <v>1.00930024</v>
      </c>
      <c r="N659" s="143">
        <f t="shared" si="266"/>
        <v>1.0867793457028656</v>
      </c>
      <c r="O659" s="139">
        <f t="shared" si="268"/>
        <v>1.08774076</v>
      </c>
      <c r="P659" s="139">
        <f t="shared" si="275"/>
        <v>1087.7407599999999</v>
      </c>
      <c r="Q659" s="144">
        <f t="shared" si="276"/>
        <v>0</v>
      </c>
      <c r="R659" s="145">
        <f t="shared" si="277"/>
        <v>0</v>
      </c>
      <c r="S659" s="139">
        <f t="shared" si="278"/>
        <v>0</v>
      </c>
      <c r="T659" s="146">
        <f t="shared" si="288"/>
        <v>3.5999999999999997E-2</v>
      </c>
      <c r="U659" s="144">
        <f t="shared" si="267"/>
        <v>430</v>
      </c>
      <c r="V659" s="144">
        <v>252</v>
      </c>
      <c r="W659" s="143">
        <f t="shared" si="279"/>
        <v>1.0622068710000001</v>
      </c>
      <c r="X659" s="139">
        <f t="shared" si="280"/>
        <v>67.664949129999997</v>
      </c>
      <c r="Y659" s="124">
        <f t="shared" si="281"/>
        <v>0</v>
      </c>
      <c r="Z659" s="147" t="s">
        <v>64</v>
      </c>
      <c r="AA659" s="141">
        <f t="shared" si="289"/>
        <v>44392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3"/>
      <c r="BB659" s="1"/>
      <c r="BC659" s="1"/>
      <c r="BD659" s="1"/>
      <c r="BE659" s="1"/>
      <c r="BF659" s="1"/>
      <c r="BG659" s="1"/>
      <c r="BH659" s="1"/>
      <c r="BI659" s="1"/>
      <c r="BJ659" s="1"/>
      <c r="BK659" s="4"/>
      <c r="BL659" s="1"/>
      <c r="BM659" s="1"/>
      <c r="BN659" s="1"/>
      <c r="BO659" s="1"/>
      <c r="BP659" s="1"/>
      <c r="BQ659" s="1"/>
    </row>
    <row r="660" spans="1:69" x14ac:dyDescent="0.15">
      <c r="A660" s="138">
        <f t="shared" si="282"/>
        <v>44311</v>
      </c>
      <c r="B660" s="148">
        <f t="shared" si="271"/>
        <v>1155.4057091299999</v>
      </c>
      <c r="C660" s="139">
        <f t="shared" si="283"/>
        <v>1000</v>
      </c>
      <c r="D660" s="140">
        <f t="shared" si="284"/>
        <v>5674.72</v>
      </c>
      <c r="E660" s="124">
        <f>IF(K660=1,VLOOKUP(A659,[1]Plan1!$BO$80:$BQ$314,3),E659)</f>
        <v>5692.31</v>
      </c>
      <c r="F660" s="141">
        <f t="shared" si="285"/>
        <v>44302</v>
      </c>
      <c r="G660" s="142">
        <f t="shared" si="272"/>
        <v>3.0997124087179806E-3</v>
      </c>
      <c r="H660" s="141">
        <f t="shared" si="286"/>
        <v>44333</v>
      </c>
      <c r="I660" s="141">
        <f t="shared" si="273"/>
        <v>44333</v>
      </c>
      <c r="J660" s="125">
        <f t="shared" si="287"/>
        <v>21</v>
      </c>
      <c r="K660" s="125">
        <f t="shared" si="269"/>
        <v>6</v>
      </c>
      <c r="L660" s="139">
        <f t="shared" si="274"/>
        <v>1.0008846499999999</v>
      </c>
      <c r="M660" s="143">
        <f t="shared" si="270"/>
        <v>1.00930024</v>
      </c>
      <c r="N660" s="143">
        <f t="shared" si="266"/>
        <v>1.0867793457028656</v>
      </c>
      <c r="O660" s="139">
        <f t="shared" si="268"/>
        <v>1.08774076</v>
      </c>
      <c r="P660" s="139">
        <f t="shared" si="275"/>
        <v>1087.7407599999999</v>
      </c>
      <c r="Q660" s="144">
        <f t="shared" si="276"/>
        <v>0</v>
      </c>
      <c r="R660" s="145">
        <f t="shared" si="277"/>
        <v>0</v>
      </c>
      <c r="S660" s="139">
        <f t="shared" si="278"/>
        <v>0</v>
      </c>
      <c r="T660" s="146">
        <f t="shared" si="288"/>
        <v>3.5999999999999997E-2</v>
      </c>
      <c r="U660" s="144">
        <f t="shared" si="267"/>
        <v>430</v>
      </c>
      <c r="V660" s="144">
        <v>252</v>
      </c>
      <c r="W660" s="143">
        <f t="shared" si="279"/>
        <v>1.0622068710000001</v>
      </c>
      <c r="X660" s="139">
        <f t="shared" si="280"/>
        <v>67.664949129999997</v>
      </c>
      <c r="Y660" s="124">
        <f t="shared" si="281"/>
        <v>0</v>
      </c>
      <c r="Z660" s="147" t="s">
        <v>64</v>
      </c>
      <c r="AA660" s="141">
        <f t="shared" si="289"/>
        <v>44392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3"/>
      <c r="BB660" s="1"/>
      <c r="BC660" s="1"/>
      <c r="BD660" s="1"/>
      <c r="BE660" s="1"/>
      <c r="BF660" s="1"/>
      <c r="BG660" s="1"/>
      <c r="BH660" s="1"/>
      <c r="BI660" s="1"/>
      <c r="BJ660" s="1"/>
      <c r="BK660" s="4"/>
      <c r="BL660" s="1"/>
      <c r="BM660" s="1"/>
      <c r="BN660" s="1"/>
      <c r="BO660" s="1"/>
      <c r="BP660" s="1"/>
      <c r="BQ660" s="1"/>
    </row>
    <row r="661" spans="1:69" x14ac:dyDescent="0.15">
      <c r="A661" s="138">
        <f t="shared" si="282"/>
        <v>44312</v>
      </c>
      <c r="B661" s="148">
        <f t="shared" si="271"/>
        <v>1155.4057091299999</v>
      </c>
      <c r="C661" s="139">
        <f t="shared" si="283"/>
        <v>1000</v>
      </c>
      <c r="D661" s="140">
        <f t="shared" si="284"/>
        <v>5674.72</v>
      </c>
      <c r="E661" s="124">
        <f>IF(K661=1,VLOOKUP(A660,[1]Plan1!$BO$80:$BQ$314,3),E660)</f>
        <v>5692.31</v>
      </c>
      <c r="F661" s="141">
        <f t="shared" si="285"/>
        <v>44302</v>
      </c>
      <c r="G661" s="142">
        <f t="shared" si="272"/>
        <v>3.0997124087179806E-3</v>
      </c>
      <c r="H661" s="141">
        <f t="shared" si="286"/>
        <v>44333</v>
      </c>
      <c r="I661" s="141">
        <f t="shared" si="273"/>
        <v>44333</v>
      </c>
      <c r="J661" s="125">
        <f t="shared" si="287"/>
        <v>21</v>
      </c>
      <c r="K661" s="125">
        <f t="shared" si="269"/>
        <v>6</v>
      </c>
      <c r="L661" s="139">
        <f t="shared" si="274"/>
        <v>1.0008846499999999</v>
      </c>
      <c r="M661" s="143">
        <f t="shared" si="270"/>
        <v>1.00930024</v>
      </c>
      <c r="N661" s="143">
        <f t="shared" si="266"/>
        <v>1.0867793457028656</v>
      </c>
      <c r="O661" s="139">
        <f t="shared" si="268"/>
        <v>1.08774076</v>
      </c>
      <c r="P661" s="139">
        <f t="shared" si="275"/>
        <v>1087.7407599999999</v>
      </c>
      <c r="Q661" s="144">
        <f t="shared" si="276"/>
        <v>0</v>
      </c>
      <c r="R661" s="145">
        <f t="shared" si="277"/>
        <v>0</v>
      </c>
      <c r="S661" s="139">
        <f t="shared" si="278"/>
        <v>0</v>
      </c>
      <c r="T661" s="146">
        <f t="shared" si="288"/>
        <v>3.5999999999999997E-2</v>
      </c>
      <c r="U661" s="144">
        <f t="shared" si="267"/>
        <v>430</v>
      </c>
      <c r="V661" s="144">
        <v>252</v>
      </c>
      <c r="W661" s="143">
        <f t="shared" si="279"/>
        <v>1.0622068710000001</v>
      </c>
      <c r="X661" s="139">
        <f t="shared" si="280"/>
        <v>67.664949129999997</v>
      </c>
      <c r="Y661" s="124">
        <f t="shared" si="281"/>
        <v>0</v>
      </c>
      <c r="Z661" s="147" t="s">
        <v>64</v>
      </c>
      <c r="AA661" s="141">
        <f t="shared" si="289"/>
        <v>44392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3"/>
      <c r="BB661" s="1"/>
      <c r="BC661" s="1"/>
      <c r="BD661" s="1"/>
      <c r="BE661" s="1"/>
      <c r="BF661" s="1"/>
      <c r="BG661" s="1"/>
      <c r="BH661" s="1"/>
      <c r="BI661" s="1"/>
      <c r="BJ661" s="1"/>
      <c r="BK661" s="4"/>
      <c r="BL661" s="1"/>
      <c r="BM661" s="1"/>
      <c r="BN661" s="1"/>
      <c r="BO661" s="1"/>
      <c r="BP661" s="1"/>
      <c r="BQ661" s="1"/>
    </row>
    <row r="662" spans="1:69" x14ac:dyDescent="0.15">
      <c r="A662" s="138">
        <f t="shared" si="282"/>
        <v>44313</v>
      </c>
      <c r="B662" s="148">
        <f t="shared" si="271"/>
        <v>1155.7381940500002</v>
      </c>
      <c r="C662" s="139">
        <f t="shared" si="283"/>
        <v>1000</v>
      </c>
      <c r="D662" s="140">
        <f t="shared" si="284"/>
        <v>5674.72</v>
      </c>
      <c r="E662" s="124">
        <f>IF(K662=1,VLOOKUP(A661,[1]Plan1!$BO$80:$BQ$314,3),E661)</f>
        <v>5692.31</v>
      </c>
      <c r="F662" s="141">
        <f t="shared" si="285"/>
        <v>44302</v>
      </c>
      <c r="G662" s="142">
        <f t="shared" si="272"/>
        <v>3.0997124087179806E-3</v>
      </c>
      <c r="H662" s="141">
        <f t="shared" si="286"/>
        <v>44333</v>
      </c>
      <c r="I662" s="141">
        <f t="shared" si="273"/>
        <v>44333</v>
      </c>
      <c r="J662" s="125">
        <f t="shared" si="287"/>
        <v>21</v>
      </c>
      <c r="K662" s="125">
        <f t="shared" si="269"/>
        <v>7</v>
      </c>
      <c r="L662" s="139">
        <f t="shared" si="274"/>
        <v>1.00103217</v>
      </c>
      <c r="M662" s="143">
        <f t="shared" si="270"/>
        <v>1.00930024</v>
      </c>
      <c r="N662" s="143">
        <f t="shared" si="266"/>
        <v>1.0867793457028656</v>
      </c>
      <c r="O662" s="139">
        <f t="shared" si="268"/>
        <v>1.08790108</v>
      </c>
      <c r="P662" s="139">
        <f t="shared" si="275"/>
        <v>1087.9010800000001</v>
      </c>
      <c r="Q662" s="144">
        <f t="shared" si="276"/>
        <v>0</v>
      </c>
      <c r="R662" s="145">
        <f t="shared" si="277"/>
        <v>0</v>
      </c>
      <c r="S662" s="139">
        <f t="shared" si="278"/>
        <v>0</v>
      </c>
      <c r="T662" s="146">
        <f t="shared" si="288"/>
        <v>3.5999999999999997E-2</v>
      </c>
      <c r="U662" s="144">
        <f t="shared" si="267"/>
        <v>431</v>
      </c>
      <c r="V662" s="144">
        <v>252</v>
      </c>
      <c r="W662" s="143">
        <f t="shared" si="279"/>
        <v>1.0623559579999999</v>
      </c>
      <c r="X662" s="139">
        <f t="shared" si="280"/>
        <v>67.837114049999997</v>
      </c>
      <c r="Y662" s="124">
        <f t="shared" si="281"/>
        <v>0</v>
      </c>
      <c r="Z662" s="147" t="s">
        <v>64</v>
      </c>
      <c r="AA662" s="141">
        <f t="shared" si="289"/>
        <v>44392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3"/>
      <c r="BB662" s="1"/>
      <c r="BC662" s="1"/>
      <c r="BD662" s="1"/>
      <c r="BE662" s="1"/>
      <c r="BF662" s="1"/>
      <c r="BG662" s="1"/>
      <c r="BH662" s="1"/>
      <c r="BI662" s="1"/>
      <c r="BJ662" s="1"/>
      <c r="BK662" s="4"/>
      <c r="BL662" s="1"/>
      <c r="BM662" s="1"/>
      <c r="BN662" s="1"/>
      <c r="BO662" s="1"/>
      <c r="BP662" s="1"/>
      <c r="BQ662" s="1"/>
    </row>
    <row r="663" spans="1:69" x14ac:dyDescent="0.15">
      <c r="A663" s="138">
        <f t="shared" si="282"/>
        <v>44314</v>
      </c>
      <c r="B663" s="148">
        <f t="shared" si="271"/>
        <v>1156.0707814899999</v>
      </c>
      <c r="C663" s="139">
        <f t="shared" si="283"/>
        <v>1000</v>
      </c>
      <c r="D663" s="140">
        <f t="shared" si="284"/>
        <v>5674.72</v>
      </c>
      <c r="E663" s="124">
        <f>IF(K663=1,VLOOKUP(A662,[1]Plan1!$BO$80:$BQ$314,3),E662)</f>
        <v>5692.31</v>
      </c>
      <c r="F663" s="141">
        <f t="shared" si="285"/>
        <v>44302</v>
      </c>
      <c r="G663" s="142">
        <f t="shared" si="272"/>
        <v>3.0997124087179806E-3</v>
      </c>
      <c r="H663" s="141">
        <f t="shared" si="286"/>
        <v>44333</v>
      </c>
      <c r="I663" s="141">
        <f t="shared" si="273"/>
        <v>44333</v>
      </c>
      <c r="J663" s="125">
        <f t="shared" si="287"/>
        <v>21</v>
      </c>
      <c r="K663" s="125">
        <f t="shared" si="269"/>
        <v>8</v>
      </c>
      <c r="L663" s="139">
        <f t="shared" si="274"/>
        <v>1.0011797099999999</v>
      </c>
      <c r="M663" s="143">
        <f t="shared" si="270"/>
        <v>1.00930024</v>
      </c>
      <c r="N663" s="143">
        <f t="shared" si="266"/>
        <v>1.0867793457028656</v>
      </c>
      <c r="O663" s="139">
        <f t="shared" si="268"/>
        <v>1.08806143</v>
      </c>
      <c r="P663" s="139">
        <f t="shared" si="275"/>
        <v>1088.06143</v>
      </c>
      <c r="Q663" s="144">
        <f t="shared" si="276"/>
        <v>0</v>
      </c>
      <c r="R663" s="145">
        <f t="shared" si="277"/>
        <v>0</v>
      </c>
      <c r="S663" s="139">
        <f t="shared" si="278"/>
        <v>0</v>
      </c>
      <c r="T663" s="146">
        <f t="shared" si="288"/>
        <v>3.5999999999999997E-2</v>
      </c>
      <c r="U663" s="144">
        <f t="shared" si="267"/>
        <v>432</v>
      </c>
      <c r="V663" s="144">
        <v>252</v>
      </c>
      <c r="W663" s="143">
        <f t="shared" si="279"/>
        <v>1.0625050659999999</v>
      </c>
      <c r="X663" s="139">
        <f t="shared" si="280"/>
        <v>68.00935149</v>
      </c>
      <c r="Y663" s="124">
        <f t="shared" si="281"/>
        <v>0</v>
      </c>
      <c r="Z663" s="147" t="s">
        <v>64</v>
      </c>
      <c r="AA663" s="141">
        <f t="shared" si="289"/>
        <v>44392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3"/>
      <c r="BB663" s="1"/>
      <c r="BC663" s="1"/>
      <c r="BD663" s="1"/>
      <c r="BE663" s="1"/>
      <c r="BF663" s="1"/>
      <c r="BG663" s="1"/>
      <c r="BH663" s="1"/>
      <c r="BI663" s="1"/>
      <c r="BJ663" s="1"/>
      <c r="BK663" s="4"/>
      <c r="BL663" s="1"/>
      <c r="BM663" s="1"/>
      <c r="BN663" s="1"/>
      <c r="BO663" s="1"/>
      <c r="BP663" s="1"/>
      <c r="BQ663" s="1"/>
    </row>
    <row r="664" spans="1:69" x14ac:dyDescent="0.15">
      <c r="A664" s="138">
        <f t="shared" si="282"/>
        <v>44315</v>
      </c>
      <c r="B664" s="148">
        <f t="shared" si="271"/>
        <v>1156.40344914</v>
      </c>
      <c r="C664" s="139">
        <f t="shared" si="283"/>
        <v>1000</v>
      </c>
      <c r="D664" s="140">
        <f t="shared" si="284"/>
        <v>5674.72</v>
      </c>
      <c r="E664" s="124">
        <f>IF(K664=1,VLOOKUP(A663,[1]Plan1!$BO$80:$BQ$314,3),E663)</f>
        <v>5692.31</v>
      </c>
      <c r="F664" s="141">
        <f t="shared" si="285"/>
        <v>44302</v>
      </c>
      <c r="G664" s="142">
        <f t="shared" si="272"/>
        <v>3.0997124087179806E-3</v>
      </c>
      <c r="H664" s="141">
        <f t="shared" si="286"/>
        <v>44333</v>
      </c>
      <c r="I664" s="141">
        <f t="shared" si="273"/>
        <v>44333</v>
      </c>
      <c r="J664" s="125">
        <f t="shared" si="287"/>
        <v>21</v>
      </c>
      <c r="K664" s="125">
        <f t="shared" si="269"/>
        <v>9</v>
      </c>
      <c r="L664" s="139">
        <f t="shared" si="274"/>
        <v>1.00132727</v>
      </c>
      <c r="M664" s="143">
        <f t="shared" si="270"/>
        <v>1.00930024</v>
      </c>
      <c r="N664" s="143">
        <f t="shared" si="266"/>
        <v>1.0867793457028656</v>
      </c>
      <c r="O664" s="139">
        <f t="shared" si="268"/>
        <v>1.08822179</v>
      </c>
      <c r="P664" s="139">
        <f t="shared" si="275"/>
        <v>1088.2217900000001</v>
      </c>
      <c r="Q664" s="144">
        <f t="shared" si="276"/>
        <v>0</v>
      </c>
      <c r="R664" s="145">
        <f t="shared" si="277"/>
        <v>0</v>
      </c>
      <c r="S664" s="139">
        <f t="shared" si="278"/>
        <v>0</v>
      </c>
      <c r="T664" s="146">
        <f t="shared" si="288"/>
        <v>3.5999999999999997E-2</v>
      </c>
      <c r="U664" s="144">
        <f t="shared" si="267"/>
        <v>433</v>
      </c>
      <c r="V664" s="144">
        <v>252</v>
      </c>
      <c r="W664" s="143">
        <f t="shared" si="279"/>
        <v>1.0626541940000001</v>
      </c>
      <c r="X664" s="139">
        <f t="shared" si="280"/>
        <v>68.181659139999994</v>
      </c>
      <c r="Y664" s="124">
        <f t="shared" si="281"/>
        <v>0</v>
      </c>
      <c r="Z664" s="147" t="s">
        <v>64</v>
      </c>
      <c r="AA664" s="141">
        <f t="shared" si="289"/>
        <v>44392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3"/>
      <c r="BB664" s="1"/>
      <c r="BC664" s="1"/>
      <c r="BD664" s="1"/>
      <c r="BE664" s="1"/>
      <c r="BF664" s="1"/>
      <c r="BG664" s="1"/>
      <c r="BH664" s="1"/>
      <c r="BI664" s="1"/>
      <c r="BJ664" s="1"/>
      <c r="BK664" s="4"/>
      <c r="BL664" s="1"/>
      <c r="BM664" s="1"/>
      <c r="BN664" s="1"/>
      <c r="BO664" s="1"/>
      <c r="BP664" s="1"/>
      <c r="BQ664" s="1"/>
    </row>
    <row r="665" spans="1:69" x14ac:dyDescent="0.15">
      <c r="A665" s="138">
        <f t="shared" si="282"/>
        <v>44316</v>
      </c>
      <c r="B665" s="148">
        <f t="shared" si="271"/>
        <v>1156.73622045</v>
      </c>
      <c r="C665" s="139">
        <f t="shared" si="283"/>
        <v>1000</v>
      </c>
      <c r="D665" s="140">
        <f t="shared" si="284"/>
        <v>5674.72</v>
      </c>
      <c r="E665" s="124">
        <f>IF(K665=1,VLOOKUP(A664,[1]Plan1!$BO$80:$BQ$314,3),E664)</f>
        <v>5692.31</v>
      </c>
      <c r="F665" s="141">
        <f t="shared" si="285"/>
        <v>44302</v>
      </c>
      <c r="G665" s="142">
        <f t="shared" si="272"/>
        <v>3.0997124087179806E-3</v>
      </c>
      <c r="H665" s="141">
        <f t="shared" si="286"/>
        <v>44333</v>
      </c>
      <c r="I665" s="141">
        <f t="shared" si="273"/>
        <v>44333</v>
      </c>
      <c r="J665" s="125">
        <f t="shared" si="287"/>
        <v>21</v>
      </c>
      <c r="K665" s="125">
        <f t="shared" si="269"/>
        <v>10</v>
      </c>
      <c r="L665" s="139">
        <f t="shared" si="274"/>
        <v>1.0014748499999999</v>
      </c>
      <c r="M665" s="143">
        <f t="shared" si="270"/>
        <v>1.00930024</v>
      </c>
      <c r="N665" s="143">
        <f t="shared" si="266"/>
        <v>1.0867793457028656</v>
      </c>
      <c r="O665" s="139">
        <f t="shared" si="268"/>
        <v>1.08838218</v>
      </c>
      <c r="P665" s="139">
        <f t="shared" si="275"/>
        <v>1088.3821800000001</v>
      </c>
      <c r="Q665" s="144">
        <f t="shared" si="276"/>
        <v>0</v>
      </c>
      <c r="R665" s="145">
        <f t="shared" si="277"/>
        <v>0</v>
      </c>
      <c r="S665" s="139">
        <f t="shared" si="278"/>
        <v>0</v>
      </c>
      <c r="T665" s="146">
        <f t="shared" si="288"/>
        <v>3.5999999999999997E-2</v>
      </c>
      <c r="U665" s="144">
        <f t="shared" si="267"/>
        <v>434</v>
      </c>
      <c r="V665" s="144">
        <v>252</v>
      </c>
      <c r="W665" s="143">
        <f t="shared" si="279"/>
        <v>1.062803344</v>
      </c>
      <c r="X665" s="139">
        <f t="shared" si="280"/>
        <v>68.354040449999999</v>
      </c>
      <c r="Y665" s="124">
        <f t="shared" si="281"/>
        <v>0</v>
      </c>
      <c r="Z665" s="147" t="s">
        <v>64</v>
      </c>
      <c r="AA665" s="141">
        <f t="shared" si="289"/>
        <v>44392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3"/>
      <c r="BB665" s="1"/>
      <c r="BC665" s="1"/>
      <c r="BD665" s="1"/>
      <c r="BE665" s="1"/>
      <c r="BF665" s="1"/>
      <c r="BG665" s="1"/>
      <c r="BH665" s="1"/>
      <c r="BI665" s="1"/>
      <c r="BJ665" s="1"/>
      <c r="BK665" s="4"/>
      <c r="BL665" s="1"/>
      <c r="BM665" s="1"/>
      <c r="BN665" s="1"/>
      <c r="BO665" s="1"/>
      <c r="BP665" s="1"/>
      <c r="BQ665" s="1"/>
    </row>
    <row r="666" spans="1:69" x14ac:dyDescent="0.15">
      <c r="A666" s="138">
        <f t="shared" si="282"/>
        <v>44317</v>
      </c>
      <c r="B666" s="148">
        <f t="shared" si="271"/>
        <v>1157.06909326</v>
      </c>
      <c r="C666" s="139">
        <f t="shared" si="283"/>
        <v>1000</v>
      </c>
      <c r="D666" s="140">
        <f t="shared" si="284"/>
        <v>5674.72</v>
      </c>
      <c r="E666" s="124">
        <f>IF(K666=1,VLOOKUP(A665,[1]Plan1!$BO$80:$BQ$314,3),E665)</f>
        <v>5692.31</v>
      </c>
      <c r="F666" s="141">
        <f t="shared" si="285"/>
        <v>44302</v>
      </c>
      <c r="G666" s="142">
        <f t="shared" si="272"/>
        <v>3.0997124087179806E-3</v>
      </c>
      <c r="H666" s="141">
        <f t="shared" si="286"/>
        <v>44333</v>
      </c>
      <c r="I666" s="141">
        <f t="shared" si="273"/>
        <v>44333</v>
      </c>
      <c r="J666" s="125">
        <f t="shared" si="287"/>
        <v>21</v>
      </c>
      <c r="K666" s="125">
        <f t="shared" si="269"/>
        <v>11</v>
      </c>
      <c r="L666" s="139">
        <f t="shared" si="274"/>
        <v>1.0016224600000001</v>
      </c>
      <c r="M666" s="143">
        <f t="shared" si="270"/>
        <v>1.00930024</v>
      </c>
      <c r="N666" s="143">
        <f t="shared" si="266"/>
        <v>1.0867793457028656</v>
      </c>
      <c r="O666" s="139">
        <f t="shared" si="268"/>
        <v>1.0885426</v>
      </c>
      <c r="P666" s="139">
        <f t="shared" si="275"/>
        <v>1088.5426</v>
      </c>
      <c r="Q666" s="144">
        <f t="shared" si="276"/>
        <v>0</v>
      </c>
      <c r="R666" s="145">
        <f t="shared" si="277"/>
        <v>0</v>
      </c>
      <c r="S666" s="139">
        <f t="shared" si="278"/>
        <v>0</v>
      </c>
      <c r="T666" s="146">
        <f t="shared" si="288"/>
        <v>3.5999999999999997E-2</v>
      </c>
      <c r="U666" s="144">
        <f t="shared" si="267"/>
        <v>435</v>
      </c>
      <c r="V666" s="144">
        <v>252</v>
      </c>
      <c r="W666" s="143">
        <f t="shared" si="279"/>
        <v>1.062952514</v>
      </c>
      <c r="X666" s="139">
        <f t="shared" si="280"/>
        <v>68.526493259999995</v>
      </c>
      <c r="Y666" s="124">
        <f t="shared" si="281"/>
        <v>0</v>
      </c>
      <c r="Z666" s="147" t="s">
        <v>64</v>
      </c>
      <c r="AA666" s="141">
        <f t="shared" si="289"/>
        <v>44392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3"/>
      <c r="BB666" s="1"/>
      <c r="BC666" s="1"/>
      <c r="BD666" s="1"/>
      <c r="BE666" s="1"/>
      <c r="BF666" s="1"/>
      <c r="BG666" s="1"/>
      <c r="BH666" s="1"/>
      <c r="BI666" s="1"/>
      <c r="BJ666" s="1"/>
      <c r="BK666" s="4"/>
      <c r="BL666" s="1"/>
      <c r="BM666" s="1"/>
      <c r="BN666" s="1"/>
      <c r="BO666" s="1"/>
      <c r="BP666" s="1"/>
      <c r="BQ666" s="1"/>
    </row>
    <row r="667" spans="1:69" x14ac:dyDescent="0.15">
      <c r="A667" s="138">
        <f t="shared" si="282"/>
        <v>44318</v>
      </c>
      <c r="B667" s="148">
        <f t="shared" si="271"/>
        <v>1157.06909326</v>
      </c>
      <c r="C667" s="139">
        <f t="shared" si="283"/>
        <v>1000</v>
      </c>
      <c r="D667" s="140">
        <f t="shared" si="284"/>
        <v>5674.72</v>
      </c>
      <c r="E667" s="124">
        <f>IF(K667=1,VLOOKUP(A666,[1]Plan1!$BO$80:$BQ$314,3),E666)</f>
        <v>5692.31</v>
      </c>
      <c r="F667" s="141">
        <f t="shared" si="285"/>
        <v>44302</v>
      </c>
      <c r="G667" s="142">
        <f t="shared" si="272"/>
        <v>3.0997124087179806E-3</v>
      </c>
      <c r="H667" s="141">
        <f t="shared" si="286"/>
        <v>44333</v>
      </c>
      <c r="I667" s="141">
        <f t="shared" si="273"/>
        <v>44333</v>
      </c>
      <c r="J667" s="125">
        <f t="shared" si="287"/>
        <v>21</v>
      </c>
      <c r="K667" s="125">
        <f t="shared" si="269"/>
        <v>11</v>
      </c>
      <c r="L667" s="139">
        <f t="shared" si="274"/>
        <v>1.0016224600000001</v>
      </c>
      <c r="M667" s="143">
        <f t="shared" si="270"/>
        <v>1.00930024</v>
      </c>
      <c r="N667" s="143">
        <f t="shared" si="266"/>
        <v>1.0867793457028656</v>
      </c>
      <c r="O667" s="139">
        <f t="shared" si="268"/>
        <v>1.0885426</v>
      </c>
      <c r="P667" s="139">
        <f t="shared" si="275"/>
        <v>1088.5426</v>
      </c>
      <c r="Q667" s="144">
        <f t="shared" si="276"/>
        <v>0</v>
      </c>
      <c r="R667" s="145">
        <f t="shared" si="277"/>
        <v>0</v>
      </c>
      <c r="S667" s="139">
        <f t="shared" si="278"/>
        <v>0</v>
      </c>
      <c r="T667" s="146">
        <f t="shared" si="288"/>
        <v>3.5999999999999997E-2</v>
      </c>
      <c r="U667" s="144">
        <f t="shared" si="267"/>
        <v>435</v>
      </c>
      <c r="V667" s="144">
        <v>252</v>
      </c>
      <c r="W667" s="143">
        <f t="shared" si="279"/>
        <v>1.062952514</v>
      </c>
      <c r="X667" s="139">
        <f t="shared" si="280"/>
        <v>68.526493259999995</v>
      </c>
      <c r="Y667" s="124">
        <f t="shared" si="281"/>
        <v>0</v>
      </c>
      <c r="Z667" s="147" t="s">
        <v>64</v>
      </c>
      <c r="AA667" s="141">
        <f t="shared" si="289"/>
        <v>44392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3"/>
      <c r="BB667" s="1"/>
      <c r="BC667" s="1"/>
      <c r="BD667" s="1"/>
      <c r="BE667" s="1"/>
      <c r="BF667" s="1"/>
      <c r="BG667" s="1"/>
      <c r="BH667" s="1"/>
      <c r="BI667" s="1"/>
      <c r="BJ667" s="1"/>
      <c r="BK667" s="4"/>
      <c r="BL667" s="1"/>
      <c r="BM667" s="1"/>
      <c r="BN667" s="1"/>
      <c r="BO667" s="1"/>
      <c r="BP667" s="1"/>
      <c r="BQ667" s="1"/>
    </row>
    <row r="668" spans="1:69" x14ac:dyDescent="0.15">
      <c r="A668" s="138">
        <f t="shared" si="282"/>
        <v>44319</v>
      </c>
      <c r="B668" s="148">
        <f t="shared" si="271"/>
        <v>1157.06909326</v>
      </c>
      <c r="C668" s="139">
        <f t="shared" si="283"/>
        <v>1000</v>
      </c>
      <c r="D668" s="140">
        <f t="shared" si="284"/>
        <v>5674.72</v>
      </c>
      <c r="E668" s="124">
        <f>IF(K668=1,VLOOKUP(A667,[1]Plan1!$BO$80:$BQ$314,3),E667)</f>
        <v>5692.31</v>
      </c>
      <c r="F668" s="141">
        <f t="shared" si="285"/>
        <v>44302</v>
      </c>
      <c r="G668" s="142">
        <f t="shared" si="272"/>
        <v>3.0997124087179806E-3</v>
      </c>
      <c r="H668" s="141">
        <f t="shared" si="286"/>
        <v>44333</v>
      </c>
      <c r="I668" s="141">
        <f t="shared" si="273"/>
        <v>44333</v>
      </c>
      <c r="J668" s="125">
        <f t="shared" si="287"/>
        <v>21</v>
      </c>
      <c r="K668" s="125">
        <f t="shared" si="269"/>
        <v>11</v>
      </c>
      <c r="L668" s="139">
        <f t="shared" si="274"/>
        <v>1.0016224600000001</v>
      </c>
      <c r="M668" s="143">
        <f t="shared" si="270"/>
        <v>1.00930024</v>
      </c>
      <c r="N668" s="143">
        <f t="shared" si="266"/>
        <v>1.0867793457028656</v>
      </c>
      <c r="O668" s="139">
        <f t="shared" si="268"/>
        <v>1.0885426</v>
      </c>
      <c r="P668" s="139">
        <f t="shared" si="275"/>
        <v>1088.5426</v>
      </c>
      <c r="Q668" s="144">
        <f t="shared" si="276"/>
        <v>0</v>
      </c>
      <c r="R668" s="145">
        <f t="shared" si="277"/>
        <v>0</v>
      </c>
      <c r="S668" s="139">
        <f t="shared" si="278"/>
        <v>0</v>
      </c>
      <c r="T668" s="146">
        <f t="shared" si="288"/>
        <v>3.5999999999999997E-2</v>
      </c>
      <c r="U668" s="144">
        <f t="shared" si="267"/>
        <v>435</v>
      </c>
      <c r="V668" s="144">
        <v>252</v>
      </c>
      <c r="W668" s="143">
        <f t="shared" si="279"/>
        <v>1.062952514</v>
      </c>
      <c r="X668" s="139">
        <f t="shared" si="280"/>
        <v>68.526493259999995</v>
      </c>
      <c r="Y668" s="124">
        <f t="shared" si="281"/>
        <v>0</v>
      </c>
      <c r="Z668" s="147" t="s">
        <v>64</v>
      </c>
      <c r="AA668" s="141">
        <f t="shared" si="289"/>
        <v>44392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3"/>
      <c r="BB668" s="1"/>
      <c r="BC668" s="1"/>
      <c r="BD668" s="1"/>
      <c r="BE668" s="1"/>
      <c r="BF668" s="1"/>
      <c r="BG668" s="1"/>
      <c r="BH668" s="1"/>
      <c r="BI668" s="1"/>
      <c r="BJ668" s="1"/>
      <c r="BK668" s="4"/>
      <c r="BL668" s="1"/>
      <c r="BM668" s="1"/>
      <c r="BN668" s="1"/>
      <c r="BO668" s="1"/>
      <c r="BP668" s="1"/>
      <c r="BQ668" s="1"/>
    </row>
    <row r="669" spans="1:69" x14ac:dyDescent="0.15">
      <c r="A669" s="138">
        <f t="shared" si="282"/>
        <v>44320</v>
      </c>
      <c r="B669" s="148">
        <f t="shared" si="271"/>
        <v>1157.4020485199999</v>
      </c>
      <c r="C669" s="139">
        <f t="shared" si="283"/>
        <v>1000</v>
      </c>
      <c r="D669" s="140">
        <f t="shared" si="284"/>
        <v>5674.72</v>
      </c>
      <c r="E669" s="124">
        <f>IF(K669=1,VLOOKUP(A668,[1]Plan1!$BO$80:$BQ$314,3),E668)</f>
        <v>5692.31</v>
      </c>
      <c r="F669" s="141">
        <f t="shared" si="285"/>
        <v>44302</v>
      </c>
      <c r="G669" s="142">
        <f t="shared" si="272"/>
        <v>3.0997124087179806E-3</v>
      </c>
      <c r="H669" s="141">
        <f t="shared" si="286"/>
        <v>44333</v>
      </c>
      <c r="I669" s="141">
        <f t="shared" si="273"/>
        <v>44333</v>
      </c>
      <c r="J669" s="125">
        <f t="shared" si="287"/>
        <v>21</v>
      </c>
      <c r="K669" s="125">
        <f t="shared" si="269"/>
        <v>12</v>
      </c>
      <c r="L669" s="139">
        <f t="shared" si="274"/>
        <v>1.00177008</v>
      </c>
      <c r="M669" s="143">
        <f t="shared" si="270"/>
        <v>1.00930024</v>
      </c>
      <c r="N669" s="143">
        <f t="shared" si="266"/>
        <v>1.0867793457028656</v>
      </c>
      <c r="O669" s="139">
        <f t="shared" si="268"/>
        <v>1.08870303</v>
      </c>
      <c r="P669" s="139">
        <f t="shared" si="275"/>
        <v>1088.7030299999999</v>
      </c>
      <c r="Q669" s="144">
        <f t="shared" si="276"/>
        <v>0</v>
      </c>
      <c r="R669" s="145">
        <f t="shared" si="277"/>
        <v>0</v>
      </c>
      <c r="S669" s="139">
        <f t="shared" si="278"/>
        <v>0</v>
      </c>
      <c r="T669" s="146">
        <f t="shared" si="288"/>
        <v>3.5999999999999997E-2</v>
      </c>
      <c r="U669" s="144">
        <f t="shared" si="267"/>
        <v>436</v>
      </c>
      <c r="V669" s="144">
        <v>252</v>
      </c>
      <c r="W669" s="143">
        <f t="shared" si="279"/>
        <v>1.0631017060000001</v>
      </c>
      <c r="X669" s="139">
        <f t="shared" si="280"/>
        <v>68.699018519999996</v>
      </c>
      <c r="Y669" s="124">
        <f t="shared" si="281"/>
        <v>0</v>
      </c>
      <c r="Z669" s="147" t="s">
        <v>64</v>
      </c>
      <c r="AA669" s="141">
        <f t="shared" si="289"/>
        <v>44392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3"/>
      <c r="BB669" s="1"/>
      <c r="BC669" s="1"/>
      <c r="BD669" s="1"/>
      <c r="BE669" s="1"/>
      <c r="BF669" s="1"/>
      <c r="BG669" s="1"/>
      <c r="BH669" s="1"/>
      <c r="BI669" s="1"/>
      <c r="BJ669" s="1"/>
      <c r="BK669" s="4"/>
      <c r="BL669" s="1"/>
      <c r="BM669" s="1"/>
      <c r="BN669" s="1"/>
      <c r="BO669" s="1"/>
      <c r="BP669" s="1"/>
      <c r="BQ669" s="1"/>
    </row>
    <row r="670" spans="1:69" x14ac:dyDescent="0.15">
      <c r="A670" s="138">
        <f t="shared" si="282"/>
        <v>44321</v>
      </c>
      <c r="B670" s="148">
        <f t="shared" si="271"/>
        <v>1157.7351053099999</v>
      </c>
      <c r="C670" s="139">
        <f t="shared" si="283"/>
        <v>1000</v>
      </c>
      <c r="D670" s="140">
        <f t="shared" si="284"/>
        <v>5674.72</v>
      </c>
      <c r="E670" s="124">
        <f>IF(K670=1,VLOOKUP(A669,[1]Plan1!$BO$80:$BQ$314,3),E669)</f>
        <v>5692.31</v>
      </c>
      <c r="F670" s="141">
        <f t="shared" si="285"/>
        <v>44302</v>
      </c>
      <c r="G670" s="142">
        <f t="shared" si="272"/>
        <v>3.0997124087179806E-3</v>
      </c>
      <c r="H670" s="141">
        <f t="shared" si="286"/>
        <v>44333</v>
      </c>
      <c r="I670" s="141">
        <f t="shared" si="273"/>
        <v>44333</v>
      </c>
      <c r="J670" s="125">
        <f t="shared" si="287"/>
        <v>21</v>
      </c>
      <c r="K670" s="125">
        <f t="shared" si="269"/>
        <v>13</v>
      </c>
      <c r="L670" s="139">
        <f t="shared" si="274"/>
        <v>1.00191773</v>
      </c>
      <c r="M670" s="143">
        <f t="shared" si="270"/>
        <v>1.00930024</v>
      </c>
      <c r="N670" s="143">
        <f t="shared" si="266"/>
        <v>1.0867793457028656</v>
      </c>
      <c r="O670" s="139">
        <f t="shared" si="268"/>
        <v>1.08886349</v>
      </c>
      <c r="P670" s="139">
        <f t="shared" si="275"/>
        <v>1088.86349</v>
      </c>
      <c r="Q670" s="144">
        <f t="shared" si="276"/>
        <v>0</v>
      </c>
      <c r="R670" s="145">
        <f t="shared" si="277"/>
        <v>0</v>
      </c>
      <c r="S670" s="139">
        <f t="shared" si="278"/>
        <v>0</v>
      </c>
      <c r="T670" s="146">
        <f t="shared" si="288"/>
        <v>3.5999999999999997E-2</v>
      </c>
      <c r="U670" s="144">
        <f t="shared" si="267"/>
        <v>437</v>
      </c>
      <c r="V670" s="144">
        <v>252</v>
      </c>
      <c r="W670" s="143">
        <f t="shared" si="279"/>
        <v>1.063250918</v>
      </c>
      <c r="X670" s="139">
        <f t="shared" si="280"/>
        <v>68.871615309999996</v>
      </c>
      <c r="Y670" s="124">
        <f t="shared" si="281"/>
        <v>0</v>
      </c>
      <c r="Z670" s="147" t="s">
        <v>64</v>
      </c>
      <c r="AA670" s="141">
        <f t="shared" si="289"/>
        <v>44392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3"/>
      <c r="BB670" s="1"/>
      <c r="BC670" s="1"/>
      <c r="BD670" s="1"/>
      <c r="BE670" s="1"/>
      <c r="BF670" s="1"/>
      <c r="BG670" s="1"/>
      <c r="BH670" s="1"/>
      <c r="BI670" s="1"/>
      <c r="BJ670" s="1"/>
      <c r="BK670" s="4"/>
      <c r="BL670" s="1"/>
      <c r="BM670" s="1"/>
      <c r="BN670" s="1"/>
      <c r="BO670" s="1"/>
      <c r="BP670" s="1"/>
      <c r="BQ670" s="1"/>
    </row>
    <row r="671" spans="1:69" x14ac:dyDescent="0.15">
      <c r="A671" s="138">
        <f t="shared" si="282"/>
        <v>44322</v>
      </c>
      <c r="B671" s="148">
        <f t="shared" si="271"/>
        <v>1158.0682541399999</v>
      </c>
      <c r="C671" s="139">
        <f t="shared" si="283"/>
        <v>1000</v>
      </c>
      <c r="D671" s="140">
        <f t="shared" si="284"/>
        <v>5674.72</v>
      </c>
      <c r="E671" s="124">
        <f>IF(K671=1,VLOOKUP(A670,[1]Plan1!$BO$80:$BQ$314,3),E670)</f>
        <v>5692.31</v>
      </c>
      <c r="F671" s="141">
        <f t="shared" si="285"/>
        <v>44302</v>
      </c>
      <c r="G671" s="142">
        <f t="shared" si="272"/>
        <v>3.0997124087179806E-3</v>
      </c>
      <c r="H671" s="141">
        <f t="shared" si="286"/>
        <v>44333</v>
      </c>
      <c r="I671" s="141">
        <f t="shared" si="273"/>
        <v>44333</v>
      </c>
      <c r="J671" s="125">
        <f t="shared" si="287"/>
        <v>21</v>
      </c>
      <c r="K671" s="125">
        <f t="shared" si="269"/>
        <v>14</v>
      </c>
      <c r="L671" s="139">
        <f t="shared" si="274"/>
        <v>1.0020654</v>
      </c>
      <c r="M671" s="143">
        <f t="shared" si="270"/>
        <v>1.00930024</v>
      </c>
      <c r="N671" s="143">
        <f t="shared" ref="N671:N734" si="290">IF(I671&gt;I670,N670*M671,N670)</f>
        <v>1.0867793457028656</v>
      </c>
      <c r="O671" s="139">
        <f t="shared" si="268"/>
        <v>1.08902397</v>
      </c>
      <c r="P671" s="139">
        <f t="shared" si="275"/>
        <v>1089.02397</v>
      </c>
      <c r="Q671" s="144">
        <f t="shared" si="276"/>
        <v>0</v>
      </c>
      <c r="R671" s="145">
        <f t="shared" si="277"/>
        <v>0</v>
      </c>
      <c r="S671" s="139">
        <f t="shared" si="278"/>
        <v>0</v>
      </c>
      <c r="T671" s="146">
        <f t="shared" si="288"/>
        <v>3.5999999999999997E-2</v>
      </c>
      <c r="U671" s="144">
        <f t="shared" si="267"/>
        <v>438</v>
      </c>
      <c r="V671" s="144">
        <v>252</v>
      </c>
      <c r="W671" s="143">
        <f t="shared" si="279"/>
        <v>1.063400151</v>
      </c>
      <c r="X671" s="139">
        <f t="shared" si="280"/>
        <v>69.044284140000002</v>
      </c>
      <c r="Y671" s="124">
        <f t="shared" si="281"/>
        <v>0</v>
      </c>
      <c r="Z671" s="147" t="s">
        <v>64</v>
      </c>
      <c r="AA671" s="141">
        <f t="shared" si="289"/>
        <v>44392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3"/>
      <c r="BB671" s="1"/>
      <c r="BC671" s="1"/>
      <c r="BD671" s="1"/>
      <c r="BE671" s="1"/>
      <c r="BF671" s="1"/>
      <c r="BG671" s="1"/>
      <c r="BH671" s="1"/>
      <c r="BI671" s="1"/>
      <c r="BJ671" s="1"/>
      <c r="BK671" s="4"/>
      <c r="BL671" s="1"/>
      <c r="BM671" s="1"/>
      <c r="BN671" s="1"/>
      <c r="BO671" s="1"/>
      <c r="BP671" s="1"/>
      <c r="BQ671" s="1"/>
    </row>
    <row r="672" spans="1:69" x14ac:dyDescent="0.15">
      <c r="A672" s="138">
        <f t="shared" si="282"/>
        <v>44323</v>
      </c>
      <c r="B672" s="148">
        <f t="shared" si="271"/>
        <v>1158.40151627</v>
      </c>
      <c r="C672" s="139">
        <f t="shared" si="283"/>
        <v>1000</v>
      </c>
      <c r="D672" s="140">
        <f t="shared" si="284"/>
        <v>5674.72</v>
      </c>
      <c r="E672" s="124">
        <f>IF(K672=1,VLOOKUP(A671,[1]Plan1!$BO$80:$BQ$314,3),E671)</f>
        <v>5692.31</v>
      </c>
      <c r="F672" s="141">
        <f t="shared" si="285"/>
        <v>44302</v>
      </c>
      <c r="G672" s="142">
        <f t="shared" si="272"/>
        <v>3.0997124087179806E-3</v>
      </c>
      <c r="H672" s="141">
        <f t="shared" si="286"/>
        <v>44333</v>
      </c>
      <c r="I672" s="141">
        <f t="shared" si="273"/>
        <v>44333</v>
      </c>
      <c r="J672" s="125">
        <f t="shared" si="287"/>
        <v>21</v>
      </c>
      <c r="K672" s="125">
        <f t="shared" si="269"/>
        <v>15</v>
      </c>
      <c r="L672" s="139">
        <f t="shared" si="274"/>
        <v>1.0022131000000001</v>
      </c>
      <c r="M672" s="143">
        <f t="shared" si="270"/>
        <v>1.00930024</v>
      </c>
      <c r="N672" s="143">
        <f t="shared" si="290"/>
        <v>1.0867793457028656</v>
      </c>
      <c r="O672" s="139">
        <f t="shared" si="268"/>
        <v>1.0891844900000001</v>
      </c>
      <c r="P672" s="139">
        <f t="shared" si="275"/>
        <v>1089.1844900000001</v>
      </c>
      <c r="Q672" s="144">
        <f t="shared" si="276"/>
        <v>0</v>
      </c>
      <c r="R672" s="145">
        <f t="shared" si="277"/>
        <v>0</v>
      </c>
      <c r="S672" s="139">
        <f t="shared" si="278"/>
        <v>0</v>
      </c>
      <c r="T672" s="146">
        <f t="shared" si="288"/>
        <v>3.5999999999999997E-2</v>
      </c>
      <c r="U672" s="144">
        <f t="shared" si="267"/>
        <v>439</v>
      </c>
      <c r="V672" s="144">
        <v>252</v>
      </c>
      <c r="W672" s="143">
        <f t="shared" si="279"/>
        <v>1.0635494050000001</v>
      </c>
      <c r="X672" s="139">
        <f t="shared" si="280"/>
        <v>69.217026270000005</v>
      </c>
      <c r="Y672" s="124">
        <f t="shared" si="281"/>
        <v>0</v>
      </c>
      <c r="Z672" s="147" t="s">
        <v>64</v>
      </c>
      <c r="AA672" s="141">
        <f t="shared" si="289"/>
        <v>44392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3"/>
      <c r="BB672" s="1"/>
      <c r="BC672" s="1"/>
      <c r="BD672" s="1"/>
      <c r="BE672" s="1"/>
      <c r="BF672" s="1"/>
      <c r="BG672" s="1"/>
      <c r="BH672" s="1"/>
      <c r="BI672" s="1"/>
      <c r="BJ672" s="1"/>
      <c r="BK672" s="4"/>
      <c r="BL672" s="1"/>
      <c r="BM672" s="1"/>
      <c r="BN672" s="1"/>
      <c r="BO672" s="1"/>
      <c r="BP672" s="1"/>
      <c r="BQ672" s="1"/>
    </row>
    <row r="673" spans="1:69" x14ac:dyDescent="0.15">
      <c r="A673" s="138">
        <f t="shared" si="282"/>
        <v>44324</v>
      </c>
      <c r="B673" s="148">
        <f t="shared" si="271"/>
        <v>1158.7348609200001</v>
      </c>
      <c r="C673" s="139">
        <f t="shared" si="283"/>
        <v>1000</v>
      </c>
      <c r="D673" s="140">
        <f t="shared" si="284"/>
        <v>5674.72</v>
      </c>
      <c r="E673" s="124">
        <f>IF(K673=1,VLOOKUP(A672,[1]Plan1!$BO$80:$BQ$314,3),E672)</f>
        <v>5692.31</v>
      </c>
      <c r="F673" s="141">
        <f t="shared" si="285"/>
        <v>44302</v>
      </c>
      <c r="G673" s="142">
        <f t="shared" si="272"/>
        <v>3.0997124087179806E-3</v>
      </c>
      <c r="H673" s="141">
        <f t="shared" si="286"/>
        <v>44333</v>
      </c>
      <c r="I673" s="141">
        <f t="shared" si="273"/>
        <v>44333</v>
      </c>
      <c r="J673" s="125">
        <f t="shared" si="287"/>
        <v>21</v>
      </c>
      <c r="K673" s="125">
        <f t="shared" si="269"/>
        <v>16</v>
      </c>
      <c r="L673" s="139">
        <f t="shared" si="274"/>
        <v>1.0023608100000001</v>
      </c>
      <c r="M673" s="143">
        <f t="shared" si="270"/>
        <v>1.00930024</v>
      </c>
      <c r="N673" s="143">
        <f t="shared" si="290"/>
        <v>1.0867793457028656</v>
      </c>
      <c r="O673" s="139">
        <f t="shared" si="268"/>
        <v>1.0893450200000001</v>
      </c>
      <c r="P673" s="139">
        <f t="shared" si="275"/>
        <v>1089.34502</v>
      </c>
      <c r="Q673" s="144">
        <f t="shared" si="276"/>
        <v>0</v>
      </c>
      <c r="R673" s="145">
        <f t="shared" si="277"/>
        <v>0</v>
      </c>
      <c r="S673" s="139">
        <f t="shared" si="278"/>
        <v>0</v>
      </c>
      <c r="T673" s="146">
        <f t="shared" si="288"/>
        <v>3.5999999999999997E-2</v>
      </c>
      <c r="U673" s="144">
        <f t="shared" si="267"/>
        <v>440</v>
      </c>
      <c r="V673" s="144">
        <v>252</v>
      </c>
      <c r="W673" s="143">
        <f t="shared" si="279"/>
        <v>1.063698681</v>
      </c>
      <c r="X673" s="139">
        <f t="shared" si="280"/>
        <v>69.389840919999997</v>
      </c>
      <c r="Y673" s="124">
        <f t="shared" si="281"/>
        <v>0</v>
      </c>
      <c r="Z673" s="147" t="s">
        <v>64</v>
      </c>
      <c r="AA673" s="141">
        <f t="shared" si="289"/>
        <v>44392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3"/>
      <c r="BB673" s="1"/>
      <c r="BC673" s="1"/>
      <c r="BD673" s="1"/>
      <c r="BE673" s="1"/>
      <c r="BF673" s="1"/>
      <c r="BG673" s="1"/>
      <c r="BH673" s="1"/>
      <c r="BI673" s="1"/>
      <c r="BJ673" s="1"/>
      <c r="BK673" s="4"/>
      <c r="BL673" s="1"/>
      <c r="BM673" s="1"/>
      <c r="BN673" s="1"/>
      <c r="BO673" s="1"/>
      <c r="BP673" s="1"/>
      <c r="BQ673" s="1"/>
    </row>
    <row r="674" spans="1:69" x14ac:dyDescent="0.15">
      <c r="A674" s="138">
        <f t="shared" si="282"/>
        <v>44325</v>
      </c>
      <c r="B674" s="148">
        <f t="shared" si="271"/>
        <v>1158.7348609200001</v>
      </c>
      <c r="C674" s="139">
        <f t="shared" si="283"/>
        <v>1000</v>
      </c>
      <c r="D674" s="140">
        <f t="shared" si="284"/>
        <v>5674.72</v>
      </c>
      <c r="E674" s="124">
        <f>IF(K674=1,VLOOKUP(A673,[1]Plan1!$BO$80:$BQ$314,3),E673)</f>
        <v>5692.31</v>
      </c>
      <c r="F674" s="141">
        <f t="shared" si="285"/>
        <v>44302</v>
      </c>
      <c r="G674" s="142">
        <f t="shared" si="272"/>
        <v>3.0997124087179806E-3</v>
      </c>
      <c r="H674" s="141">
        <f t="shared" si="286"/>
        <v>44333</v>
      </c>
      <c r="I674" s="141">
        <f t="shared" si="273"/>
        <v>44333</v>
      </c>
      <c r="J674" s="125">
        <f t="shared" si="287"/>
        <v>21</v>
      </c>
      <c r="K674" s="125">
        <f t="shared" si="269"/>
        <v>16</v>
      </c>
      <c r="L674" s="139">
        <f t="shared" si="274"/>
        <v>1.0023608100000001</v>
      </c>
      <c r="M674" s="143">
        <f t="shared" si="270"/>
        <v>1.00930024</v>
      </c>
      <c r="N674" s="143">
        <f t="shared" si="290"/>
        <v>1.0867793457028656</v>
      </c>
      <c r="O674" s="139">
        <f t="shared" si="268"/>
        <v>1.0893450200000001</v>
      </c>
      <c r="P674" s="139">
        <f t="shared" si="275"/>
        <v>1089.34502</v>
      </c>
      <c r="Q674" s="144">
        <f t="shared" si="276"/>
        <v>0</v>
      </c>
      <c r="R674" s="145">
        <f t="shared" si="277"/>
        <v>0</v>
      </c>
      <c r="S674" s="139">
        <f t="shared" si="278"/>
        <v>0</v>
      </c>
      <c r="T674" s="146">
        <f t="shared" si="288"/>
        <v>3.5999999999999997E-2</v>
      </c>
      <c r="U674" s="144">
        <f t="shared" si="267"/>
        <v>440</v>
      </c>
      <c r="V674" s="144">
        <v>252</v>
      </c>
      <c r="W674" s="143">
        <f t="shared" si="279"/>
        <v>1.063698681</v>
      </c>
      <c r="X674" s="139">
        <f t="shared" si="280"/>
        <v>69.389840919999997</v>
      </c>
      <c r="Y674" s="124">
        <f t="shared" si="281"/>
        <v>0</v>
      </c>
      <c r="Z674" s="147" t="s">
        <v>64</v>
      </c>
      <c r="AA674" s="141">
        <f t="shared" si="289"/>
        <v>44392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3"/>
      <c r="BB674" s="1"/>
      <c r="BC674" s="1"/>
      <c r="BD674" s="1"/>
      <c r="BE674" s="1"/>
      <c r="BF674" s="1"/>
      <c r="BG674" s="1"/>
      <c r="BH674" s="1"/>
      <c r="BI674" s="1"/>
      <c r="BJ674" s="1"/>
      <c r="BK674" s="4"/>
      <c r="BL674" s="1"/>
      <c r="BM674" s="1"/>
      <c r="BN674" s="1"/>
      <c r="BO674" s="1"/>
      <c r="BP674" s="1"/>
      <c r="BQ674" s="1"/>
    </row>
    <row r="675" spans="1:69" x14ac:dyDescent="0.15">
      <c r="A675" s="138">
        <f t="shared" si="282"/>
        <v>44326</v>
      </c>
      <c r="B675" s="148">
        <f t="shared" si="271"/>
        <v>1158.7348609200001</v>
      </c>
      <c r="C675" s="139">
        <f t="shared" si="283"/>
        <v>1000</v>
      </c>
      <c r="D675" s="140">
        <f t="shared" si="284"/>
        <v>5674.72</v>
      </c>
      <c r="E675" s="124">
        <f>IF(K675=1,VLOOKUP(A674,[1]Plan1!$BO$80:$BQ$314,3),E674)</f>
        <v>5692.31</v>
      </c>
      <c r="F675" s="141">
        <f t="shared" si="285"/>
        <v>44302</v>
      </c>
      <c r="G675" s="142">
        <f t="shared" si="272"/>
        <v>3.0997124087179806E-3</v>
      </c>
      <c r="H675" s="141">
        <f t="shared" si="286"/>
        <v>44333</v>
      </c>
      <c r="I675" s="141">
        <f t="shared" si="273"/>
        <v>44333</v>
      </c>
      <c r="J675" s="125">
        <f t="shared" si="287"/>
        <v>21</v>
      </c>
      <c r="K675" s="125">
        <f t="shared" si="269"/>
        <v>16</v>
      </c>
      <c r="L675" s="139">
        <f t="shared" si="274"/>
        <v>1.0023608100000001</v>
      </c>
      <c r="M675" s="143">
        <f t="shared" si="270"/>
        <v>1.00930024</v>
      </c>
      <c r="N675" s="143">
        <f t="shared" si="290"/>
        <v>1.0867793457028656</v>
      </c>
      <c r="O675" s="139">
        <f t="shared" si="268"/>
        <v>1.0893450200000001</v>
      </c>
      <c r="P675" s="139">
        <f t="shared" si="275"/>
        <v>1089.34502</v>
      </c>
      <c r="Q675" s="144">
        <f t="shared" si="276"/>
        <v>0</v>
      </c>
      <c r="R675" s="145">
        <f t="shared" si="277"/>
        <v>0</v>
      </c>
      <c r="S675" s="139">
        <f t="shared" si="278"/>
        <v>0</v>
      </c>
      <c r="T675" s="146">
        <f t="shared" si="288"/>
        <v>3.5999999999999997E-2</v>
      </c>
      <c r="U675" s="144">
        <f t="shared" si="267"/>
        <v>440</v>
      </c>
      <c r="V675" s="144">
        <v>252</v>
      </c>
      <c r="W675" s="143">
        <f t="shared" si="279"/>
        <v>1.063698681</v>
      </c>
      <c r="X675" s="139">
        <f t="shared" si="280"/>
        <v>69.389840919999997</v>
      </c>
      <c r="Y675" s="124">
        <f t="shared" si="281"/>
        <v>0</v>
      </c>
      <c r="Z675" s="147" t="s">
        <v>64</v>
      </c>
      <c r="AA675" s="141">
        <f t="shared" si="289"/>
        <v>44392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3"/>
      <c r="BB675" s="1"/>
      <c r="BC675" s="1"/>
      <c r="BD675" s="1"/>
      <c r="BE675" s="1"/>
      <c r="BF675" s="1"/>
      <c r="BG675" s="1"/>
      <c r="BH675" s="1"/>
      <c r="BI675" s="1"/>
      <c r="BJ675" s="1"/>
      <c r="BK675" s="4"/>
      <c r="BL675" s="1"/>
      <c r="BM675" s="1"/>
      <c r="BN675" s="1"/>
      <c r="BO675" s="1"/>
      <c r="BP675" s="1"/>
      <c r="BQ675" s="1"/>
    </row>
    <row r="676" spans="1:69" x14ac:dyDescent="0.15">
      <c r="A676" s="138">
        <f t="shared" si="282"/>
        <v>44327</v>
      </c>
      <c r="B676" s="148">
        <f t="shared" si="271"/>
        <v>1159.0683072100001</v>
      </c>
      <c r="C676" s="139">
        <f t="shared" si="283"/>
        <v>1000</v>
      </c>
      <c r="D676" s="140">
        <f t="shared" si="284"/>
        <v>5674.72</v>
      </c>
      <c r="E676" s="124">
        <f>IF(K676=1,VLOOKUP(A675,[1]Plan1!$BO$80:$BQ$314,3),E675)</f>
        <v>5692.31</v>
      </c>
      <c r="F676" s="141">
        <f t="shared" si="285"/>
        <v>44302</v>
      </c>
      <c r="G676" s="142">
        <f t="shared" si="272"/>
        <v>3.0997124087179806E-3</v>
      </c>
      <c r="H676" s="141">
        <f t="shared" si="286"/>
        <v>44333</v>
      </c>
      <c r="I676" s="141">
        <f t="shared" si="273"/>
        <v>44333</v>
      </c>
      <c r="J676" s="125">
        <f t="shared" si="287"/>
        <v>21</v>
      </c>
      <c r="K676" s="125">
        <f t="shared" si="269"/>
        <v>17</v>
      </c>
      <c r="L676" s="139">
        <f t="shared" si="274"/>
        <v>1.0025085499999999</v>
      </c>
      <c r="M676" s="143">
        <f t="shared" si="270"/>
        <v>1.00930024</v>
      </c>
      <c r="N676" s="143">
        <f t="shared" si="290"/>
        <v>1.0867793457028656</v>
      </c>
      <c r="O676" s="139">
        <f t="shared" si="268"/>
        <v>1.08950558</v>
      </c>
      <c r="P676" s="139">
        <f t="shared" si="275"/>
        <v>1089.50558</v>
      </c>
      <c r="Q676" s="144">
        <f t="shared" si="276"/>
        <v>0</v>
      </c>
      <c r="R676" s="145">
        <f t="shared" si="277"/>
        <v>0</v>
      </c>
      <c r="S676" s="139">
        <f t="shared" si="278"/>
        <v>0</v>
      </c>
      <c r="T676" s="146">
        <f t="shared" si="288"/>
        <v>3.5999999999999997E-2</v>
      </c>
      <c r="U676" s="144">
        <f t="shared" si="267"/>
        <v>441</v>
      </c>
      <c r="V676" s="144">
        <v>252</v>
      </c>
      <c r="W676" s="143">
        <f t="shared" si="279"/>
        <v>1.063847977</v>
      </c>
      <c r="X676" s="139">
        <f t="shared" si="280"/>
        <v>69.562727210000006</v>
      </c>
      <c r="Y676" s="124">
        <f t="shared" si="281"/>
        <v>0</v>
      </c>
      <c r="Z676" s="147" t="s">
        <v>64</v>
      </c>
      <c r="AA676" s="141">
        <f t="shared" si="289"/>
        <v>44392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3"/>
      <c r="BB676" s="1"/>
      <c r="BC676" s="1"/>
      <c r="BD676" s="1"/>
      <c r="BE676" s="1"/>
      <c r="BF676" s="1"/>
      <c r="BG676" s="1"/>
      <c r="BH676" s="1"/>
      <c r="BI676" s="1"/>
      <c r="BJ676" s="1"/>
      <c r="BK676" s="4"/>
      <c r="BL676" s="1"/>
      <c r="BM676" s="1"/>
      <c r="BN676" s="1"/>
      <c r="BO676" s="1"/>
      <c r="BP676" s="1"/>
      <c r="BQ676" s="1"/>
    </row>
    <row r="677" spans="1:69" x14ac:dyDescent="0.15">
      <c r="A677" s="138">
        <f t="shared" si="282"/>
        <v>44328</v>
      </c>
      <c r="B677" s="148">
        <f t="shared" si="271"/>
        <v>1159.4018349600001</v>
      </c>
      <c r="C677" s="139">
        <f t="shared" si="283"/>
        <v>1000</v>
      </c>
      <c r="D677" s="140">
        <f t="shared" si="284"/>
        <v>5674.72</v>
      </c>
      <c r="E677" s="124">
        <f>IF(K677=1,VLOOKUP(A676,[1]Plan1!$BO$80:$BQ$314,3),E676)</f>
        <v>5692.31</v>
      </c>
      <c r="F677" s="141">
        <f t="shared" si="285"/>
        <v>44302</v>
      </c>
      <c r="G677" s="142">
        <f t="shared" si="272"/>
        <v>3.0997124087179806E-3</v>
      </c>
      <c r="H677" s="141">
        <f t="shared" si="286"/>
        <v>44333</v>
      </c>
      <c r="I677" s="141">
        <f t="shared" si="273"/>
        <v>44333</v>
      </c>
      <c r="J677" s="125">
        <f t="shared" si="287"/>
        <v>21</v>
      </c>
      <c r="K677" s="125">
        <f t="shared" si="269"/>
        <v>18</v>
      </c>
      <c r="L677" s="139">
        <f t="shared" si="274"/>
        <v>1.0026562999999999</v>
      </c>
      <c r="M677" s="143">
        <f t="shared" si="270"/>
        <v>1.00930024</v>
      </c>
      <c r="N677" s="143">
        <f t="shared" si="290"/>
        <v>1.0867793457028656</v>
      </c>
      <c r="O677" s="139">
        <f t="shared" si="268"/>
        <v>1.08966615</v>
      </c>
      <c r="P677" s="139">
        <f t="shared" si="275"/>
        <v>1089.66615</v>
      </c>
      <c r="Q677" s="144">
        <f t="shared" si="276"/>
        <v>0</v>
      </c>
      <c r="R677" s="145">
        <f t="shared" si="277"/>
        <v>0</v>
      </c>
      <c r="S677" s="139">
        <f t="shared" si="278"/>
        <v>0</v>
      </c>
      <c r="T677" s="146">
        <f t="shared" si="288"/>
        <v>3.5999999999999997E-2</v>
      </c>
      <c r="U677" s="144">
        <f t="shared" ref="U677:U740" si="291">IF(Q676&gt;0,1,IF(K677=K676,U676,U676+1))</f>
        <v>442</v>
      </c>
      <c r="V677" s="144">
        <v>252</v>
      </c>
      <c r="W677" s="143">
        <f t="shared" si="279"/>
        <v>1.063997294</v>
      </c>
      <c r="X677" s="139">
        <f t="shared" si="280"/>
        <v>69.73568496</v>
      </c>
      <c r="Y677" s="124">
        <f t="shared" si="281"/>
        <v>0</v>
      </c>
      <c r="Z677" s="147" t="s">
        <v>64</v>
      </c>
      <c r="AA677" s="141">
        <f t="shared" si="289"/>
        <v>44392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3"/>
      <c r="BB677" s="1"/>
      <c r="BC677" s="1"/>
      <c r="BD677" s="1"/>
      <c r="BE677" s="1"/>
      <c r="BF677" s="1"/>
      <c r="BG677" s="1"/>
      <c r="BH677" s="1"/>
      <c r="BI677" s="1"/>
      <c r="BJ677" s="1"/>
      <c r="BK677" s="4"/>
      <c r="BL677" s="1"/>
      <c r="BM677" s="1"/>
      <c r="BN677" s="1"/>
      <c r="BO677" s="1"/>
      <c r="BP677" s="1"/>
      <c r="BQ677" s="1"/>
    </row>
    <row r="678" spans="1:69" x14ac:dyDescent="0.15">
      <c r="A678" s="138">
        <f t="shared" si="282"/>
        <v>44329</v>
      </c>
      <c r="B678" s="148">
        <f t="shared" si="271"/>
        <v>1159.73547611</v>
      </c>
      <c r="C678" s="139">
        <f t="shared" si="283"/>
        <v>1000</v>
      </c>
      <c r="D678" s="140">
        <f t="shared" si="284"/>
        <v>5674.72</v>
      </c>
      <c r="E678" s="124">
        <f>IF(K678=1,VLOOKUP(A677,[1]Plan1!$BO$80:$BQ$314,3),E677)</f>
        <v>5692.31</v>
      </c>
      <c r="F678" s="141">
        <f t="shared" si="285"/>
        <v>44302</v>
      </c>
      <c r="G678" s="142">
        <f t="shared" si="272"/>
        <v>3.0997124087179806E-3</v>
      </c>
      <c r="H678" s="141">
        <f t="shared" si="286"/>
        <v>44333</v>
      </c>
      <c r="I678" s="141">
        <f t="shared" si="273"/>
        <v>44333</v>
      </c>
      <c r="J678" s="125">
        <f t="shared" si="287"/>
        <v>21</v>
      </c>
      <c r="K678" s="125">
        <f t="shared" si="269"/>
        <v>19</v>
      </c>
      <c r="L678" s="139">
        <f t="shared" si="274"/>
        <v>1.00280408</v>
      </c>
      <c r="M678" s="143">
        <f t="shared" si="270"/>
        <v>1.00930024</v>
      </c>
      <c r="N678" s="143">
        <f t="shared" si="290"/>
        <v>1.0867793457028656</v>
      </c>
      <c r="O678" s="139">
        <f t="shared" si="268"/>
        <v>1.08982676</v>
      </c>
      <c r="P678" s="139">
        <f t="shared" si="275"/>
        <v>1089.8267599999999</v>
      </c>
      <c r="Q678" s="144">
        <f t="shared" si="276"/>
        <v>0</v>
      </c>
      <c r="R678" s="145">
        <f t="shared" si="277"/>
        <v>0</v>
      </c>
      <c r="S678" s="139">
        <f t="shared" si="278"/>
        <v>0</v>
      </c>
      <c r="T678" s="146">
        <f t="shared" si="288"/>
        <v>3.5999999999999997E-2</v>
      </c>
      <c r="U678" s="144">
        <f t="shared" si="291"/>
        <v>443</v>
      </c>
      <c r="V678" s="144">
        <v>252</v>
      </c>
      <c r="W678" s="143">
        <f t="shared" si="279"/>
        <v>1.0641466319999999</v>
      </c>
      <c r="X678" s="139">
        <f t="shared" si="280"/>
        <v>69.90871611</v>
      </c>
      <c r="Y678" s="124">
        <f t="shared" si="281"/>
        <v>0</v>
      </c>
      <c r="Z678" s="147" t="s">
        <v>64</v>
      </c>
      <c r="AA678" s="141">
        <f t="shared" si="289"/>
        <v>44392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3"/>
      <c r="BB678" s="1"/>
      <c r="BC678" s="1"/>
      <c r="BD678" s="1"/>
      <c r="BE678" s="1"/>
      <c r="BF678" s="1"/>
      <c r="BG678" s="1"/>
      <c r="BH678" s="1"/>
      <c r="BI678" s="1"/>
      <c r="BJ678" s="1"/>
      <c r="BK678" s="4"/>
      <c r="BL678" s="1"/>
      <c r="BM678" s="1"/>
      <c r="BN678" s="1"/>
      <c r="BO678" s="1"/>
      <c r="BP678" s="1"/>
      <c r="BQ678" s="1"/>
    </row>
    <row r="679" spans="1:69" x14ac:dyDescent="0.15">
      <c r="A679" s="138">
        <f t="shared" si="282"/>
        <v>44330</v>
      </c>
      <c r="B679" s="148">
        <f t="shared" si="271"/>
        <v>1160.06919877</v>
      </c>
      <c r="C679" s="139">
        <f t="shared" si="283"/>
        <v>1000</v>
      </c>
      <c r="D679" s="140">
        <f t="shared" si="284"/>
        <v>5674.72</v>
      </c>
      <c r="E679" s="124">
        <f>IF(K679=1,VLOOKUP(A678,[1]Plan1!$BO$80:$BQ$314,3),E678)</f>
        <v>5692.31</v>
      </c>
      <c r="F679" s="141">
        <f t="shared" si="285"/>
        <v>44302</v>
      </c>
      <c r="G679" s="142">
        <f t="shared" si="272"/>
        <v>3.0997124087179806E-3</v>
      </c>
      <c r="H679" s="141">
        <f t="shared" si="286"/>
        <v>44333</v>
      </c>
      <c r="I679" s="141">
        <f t="shared" si="273"/>
        <v>44333</v>
      </c>
      <c r="J679" s="125">
        <f t="shared" si="287"/>
        <v>21</v>
      </c>
      <c r="K679" s="125">
        <f t="shared" si="269"/>
        <v>20</v>
      </c>
      <c r="L679" s="139">
        <f t="shared" si="274"/>
        <v>1.0029518799999999</v>
      </c>
      <c r="M679" s="143">
        <f t="shared" si="270"/>
        <v>1.00930024</v>
      </c>
      <c r="N679" s="143">
        <f t="shared" si="290"/>
        <v>1.0867793457028656</v>
      </c>
      <c r="O679" s="139">
        <f t="shared" si="268"/>
        <v>1.08998738</v>
      </c>
      <c r="P679" s="139">
        <f t="shared" si="275"/>
        <v>1089.98738</v>
      </c>
      <c r="Q679" s="144">
        <f t="shared" si="276"/>
        <v>0</v>
      </c>
      <c r="R679" s="145">
        <f t="shared" si="277"/>
        <v>0</v>
      </c>
      <c r="S679" s="139">
        <f t="shared" si="278"/>
        <v>0</v>
      </c>
      <c r="T679" s="146">
        <f t="shared" si="288"/>
        <v>3.5999999999999997E-2</v>
      </c>
      <c r="U679" s="144">
        <f t="shared" si="291"/>
        <v>444</v>
      </c>
      <c r="V679" s="144">
        <v>252</v>
      </c>
      <c r="W679" s="143">
        <f t="shared" si="279"/>
        <v>1.0642959910000001</v>
      </c>
      <c r="X679" s="139">
        <f t="shared" si="280"/>
        <v>70.081818769999998</v>
      </c>
      <c r="Y679" s="124">
        <f t="shared" si="281"/>
        <v>0</v>
      </c>
      <c r="Z679" s="147" t="s">
        <v>64</v>
      </c>
      <c r="AA679" s="141">
        <f t="shared" si="289"/>
        <v>44392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3"/>
      <c r="BB679" s="1"/>
      <c r="BC679" s="1"/>
      <c r="BD679" s="1"/>
      <c r="BE679" s="1"/>
      <c r="BF679" s="1"/>
      <c r="BG679" s="1"/>
      <c r="BH679" s="1"/>
      <c r="BI679" s="1"/>
      <c r="BJ679" s="1"/>
      <c r="BK679" s="4"/>
      <c r="BL679" s="1"/>
      <c r="BM679" s="1"/>
      <c r="BN679" s="1"/>
      <c r="BO679" s="1"/>
      <c r="BP679" s="1"/>
      <c r="BQ679" s="1"/>
    </row>
    <row r="680" spans="1:69" x14ac:dyDescent="0.15">
      <c r="A680" s="138">
        <f t="shared" si="282"/>
        <v>44331</v>
      </c>
      <c r="B680" s="148">
        <f t="shared" si="271"/>
        <v>1160.40303488</v>
      </c>
      <c r="C680" s="139">
        <f t="shared" si="283"/>
        <v>1000</v>
      </c>
      <c r="D680" s="140">
        <f t="shared" si="284"/>
        <v>5674.72</v>
      </c>
      <c r="E680" s="124">
        <f>IF(K680=1,VLOOKUP(A679,[1]Plan1!$BO$80:$BQ$314,3),E679)</f>
        <v>5692.31</v>
      </c>
      <c r="F680" s="141">
        <f t="shared" si="285"/>
        <v>44302</v>
      </c>
      <c r="G680" s="142">
        <f t="shared" si="272"/>
        <v>3.0997124087179806E-3</v>
      </c>
      <c r="H680" s="141">
        <f t="shared" si="286"/>
        <v>44362</v>
      </c>
      <c r="I680" s="141">
        <f t="shared" si="273"/>
        <v>44333</v>
      </c>
      <c r="J680" s="125">
        <f t="shared" si="287"/>
        <v>21</v>
      </c>
      <c r="K680" s="125">
        <f t="shared" si="269"/>
        <v>21</v>
      </c>
      <c r="L680" s="139">
        <f t="shared" si="274"/>
        <v>1.0030997100000001</v>
      </c>
      <c r="M680" s="143">
        <f t="shared" si="270"/>
        <v>1.00930024</v>
      </c>
      <c r="N680" s="143">
        <f t="shared" si="290"/>
        <v>1.0867793457028656</v>
      </c>
      <c r="O680" s="139">
        <f t="shared" si="268"/>
        <v>1.0901480400000001</v>
      </c>
      <c r="P680" s="139">
        <f t="shared" si="275"/>
        <v>1090.14804</v>
      </c>
      <c r="Q680" s="144">
        <f t="shared" si="276"/>
        <v>0</v>
      </c>
      <c r="R680" s="145">
        <f t="shared" si="277"/>
        <v>0</v>
      </c>
      <c r="S680" s="139">
        <f t="shared" si="278"/>
        <v>0</v>
      </c>
      <c r="T680" s="146">
        <f t="shared" si="288"/>
        <v>3.5999999999999997E-2</v>
      </c>
      <c r="U680" s="144">
        <f t="shared" si="291"/>
        <v>445</v>
      </c>
      <c r="V680" s="144">
        <v>252</v>
      </c>
      <c r="W680" s="143">
        <f t="shared" si="279"/>
        <v>1.0644453709999999</v>
      </c>
      <c r="X680" s="139">
        <f t="shared" si="280"/>
        <v>70.254994879999998</v>
      </c>
      <c r="Y680" s="124">
        <f t="shared" si="281"/>
        <v>0</v>
      </c>
      <c r="Z680" s="147" t="s">
        <v>64</v>
      </c>
      <c r="AA680" s="141">
        <f t="shared" si="289"/>
        <v>44392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3"/>
      <c r="BB680" s="1"/>
      <c r="BC680" s="1"/>
      <c r="BD680" s="1"/>
      <c r="BE680" s="1"/>
      <c r="BF680" s="1"/>
      <c r="BG680" s="1"/>
      <c r="BH680" s="1"/>
      <c r="BI680" s="1"/>
      <c r="BJ680" s="1"/>
      <c r="BK680" s="4"/>
      <c r="BL680" s="1"/>
      <c r="BM680" s="1"/>
      <c r="BN680" s="1"/>
      <c r="BO680" s="1"/>
      <c r="BP680" s="1"/>
      <c r="BQ680" s="1"/>
    </row>
    <row r="681" spans="1:69" x14ac:dyDescent="0.15">
      <c r="A681" s="138">
        <f t="shared" si="282"/>
        <v>44332</v>
      </c>
      <c r="B681" s="148">
        <f t="shared" si="271"/>
        <v>1160.40303488</v>
      </c>
      <c r="C681" s="139">
        <f t="shared" si="283"/>
        <v>1000</v>
      </c>
      <c r="D681" s="140">
        <f t="shared" si="284"/>
        <v>5674.72</v>
      </c>
      <c r="E681" s="124">
        <f>IF(K681=1,VLOOKUP(A680,[1]Plan1!$BO$80:$BQ$314,3),E680)</f>
        <v>5692.31</v>
      </c>
      <c r="F681" s="141">
        <f t="shared" si="285"/>
        <v>44302</v>
      </c>
      <c r="G681" s="142">
        <f t="shared" si="272"/>
        <v>3.0997124087179806E-3</v>
      </c>
      <c r="H681" s="141">
        <f t="shared" si="286"/>
        <v>44362</v>
      </c>
      <c r="I681" s="141">
        <f t="shared" si="273"/>
        <v>44333</v>
      </c>
      <c r="J681" s="125">
        <f t="shared" si="287"/>
        <v>21</v>
      </c>
      <c r="K681" s="125">
        <f t="shared" si="269"/>
        <v>21</v>
      </c>
      <c r="L681" s="139">
        <f t="shared" si="274"/>
        <v>1.0030997100000001</v>
      </c>
      <c r="M681" s="143">
        <f t="shared" si="270"/>
        <v>1.00930024</v>
      </c>
      <c r="N681" s="143">
        <f t="shared" si="290"/>
        <v>1.0867793457028656</v>
      </c>
      <c r="O681" s="139">
        <f t="shared" ref="O681:O744" si="292">TRUNC(TRUNC((L681*N681),15),8)</f>
        <v>1.0901480400000001</v>
      </c>
      <c r="P681" s="139">
        <f t="shared" si="275"/>
        <v>1090.14804</v>
      </c>
      <c r="Q681" s="144">
        <f t="shared" si="276"/>
        <v>0</v>
      </c>
      <c r="R681" s="145">
        <f t="shared" si="277"/>
        <v>0</v>
      </c>
      <c r="S681" s="139">
        <f t="shared" si="278"/>
        <v>0</v>
      </c>
      <c r="T681" s="146">
        <f t="shared" si="288"/>
        <v>3.5999999999999997E-2</v>
      </c>
      <c r="U681" s="144">
        <f t="shared" si="291"/>
        <v>445</v>
      </c>
      <c r="V681" s="144">
        <v>252</v>
      </c>
      <c r="W681" s="143">
        <f t="shared" si="279"/>
        <v>1.0644453709999999</v>
      </c>
      <c r="X681" s="139">
        <f t="shared" si="280"/>
        <v>70.254994879999998</v>
      </c>
      <c r="Y681" s="124">
        <f t="shared" si="281"/>
        <v>0</v>
      </c>
      <c r="Z681" s="147" t="s">
        <v>64</v>
      </c>
      <c r="AA681" s="141">
        <f t="shared" si="289"/>
        <v>44392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3"/>
      <c r="BB681" s="1"/>
      <c r="BC681" s="1"/>
      <c r="BD681" s="1"/>
      <c r="BE681" s="1"/>
      <c r="BF681" s="1"/>
      <c r="BG681" s="1"/>
      <c r="BH681" s="1"/>
      <c r="BI681" s="1"/>
      <c r="BJ681" s="1"/>
      <c r="BK681" s="4"/>
      <c r="BL681" s="1"/>
      <c r="BM681" s="1"/>
      <c r="BN681" s="1"/>
      <c r="BO681" s="1"/>
      <c r="BP681" s="1"/>
      <c r="BQ681" s="1"/>
    </row>
    <row r="682" spans="1:69" x14ac:dyDescent="0.15">
      <c r="A682" s="138">
        <f t="shared" si="282"/>
        <v>44333</v>
      </c>
      <c r="B682" s="148">
        <f t="shared" si="271"/>
        <v>1160.40303488</v>
      </c>
      <c r="C682" s="139">
        <f t="shared" si="283"/>
        <v>1000</v>
      </c>
      <c r="D682" s="140">
        <f t="shared" si="284"/>
        <v>5674.72</v>
      </c>
      <c r="E682" s="124">
        <f>IF(K682=1,VLOOKUP(A681,[1]Plan1!$BO$80:$BQ$314,3),E681)</f>
        <v>5692.31</v>
      </c>
      <c r="F682" s="141">
        <f t="shared" si="285"/>
        <v>44302</v>
      </c>
      <c r="G682" s="142">
        <f t="shared" si="272"/>
        <v>3.0997124087179806E-3</v>
      </c>
      <c r="H682" s="141">
        <f t="shared" si="286"/>
        <v>44362</v>
      </c>
      <c r="I682" s="141">
        <f t="shared" si="273"/>
        <v>44333</v>
      </c>
      <c r="J682" s="125">
        <f t="shared" si="287"/>
        <v>21</v>
      </c>
      <c r="K682" s="125">
        <f t="shared" ref="K682:K745" si="293">(J682-(NETWORKDAYS(A682,I682,AD$118:AD$502)-1))</f>
        <v>21</v>
      </c>
      <c r="L682" s="139">
        <f t="shared" si="274"/>
        <v>1.0030997100000001</v>
      </c>
      <c r="M682" s="143">
        <f t="shared" ref="M682:M745" si="294">IF(I682&gt;I681,L681,M681)</f>
        <v>1.00930024</v>
      </c>
      <c r="N682" s="143">
        <f t="shared" si="290"/>
        <v>1.0867793457028656</v>
      </c>
      <c r="O682" s="139">
        <f t="shared" si="292"/>
        <v>1.0901480400000001</v>
      </c>
      <c r="P682" s="139">
        <f t="shared" si="275"/>
        <v>1090.14804</v>
      </c>
      <c r="Q682" s="144">
        <f t="shared" si="276"/>
        <v>0</v>
      </c>
      <c r="R682" s="145">
        <f t="shared" si="277"/>
        <v>0</v>
      </c>
      <c r="S682" s="139">
        <f t="shared" si="278"/>
        <v>0</v>
      </c>
      <c r="T682" s="146">
        <f t="shared" si="288"/>
        <v>3.5999999999999997E-2</v>
      </c>
      <c r="U682" s="144">
        <f t="shared" si="291"/>
        <v>445</v>
      </c>
      <c r="V682" s="144">
        <v>252</v>
      </c>
      <c r="W682" s="143">
        <f t="shared" si="279"/>
        <v>1.0644453709999999</v>
      </c>
      <c r="X682" s="139">
        <f t="shared" si="280"/>
        <v>70.254994879999998</v>
      </c>
      <c r="Y682" s="124">
        <f t="shared" si="281"/>
        <v>0</v>
      </c>
      <c r="Z682" s="147" t="s">
        <v>64</v>
      </c>
      <c r="AA682" s="141">
        <f t="shared" si="289"/>
        <v>44392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3"/>
      <c r="BB682" s="1"/>
      <c r="BC682" s="1"/>
      <c r="BD682" s="1"/>
      <c r="BE682" s="1"/>
      <c r="BF682" s="1"/>
      <c r="BG682" s="1"/>
      <c r="BH682" s="1"/>
      <c r="BI682" s="1"/>
      <c r="BJ682" s="1"/>
      <c r="BK682" s="4"/>
      <c r="BL682" s="1"/>
      <c r="BM682" s="1"/>
      <c r="BN682" s="1"/>
      <c r="BO682" s="1"/>
      <c r="BP682" s="1"/>
      <c r="BQ682" s="1"/>
    </row>
    <row r="683" spans="1:69" x14ac:dyDescent="0.15">
      <c r="A683" s="138">
        <f t="shared" si="282"/>
        <v>44334</v>
      </c>
      <c r="B683" s="148">
        <f t="shared" si="271"/>
        <v>1161.0456850099999</v>
      </c>
      <c r="C683" s="139">
        <f t="shared" si="283"/>
        <v>1000</v>
      </c>
      <c r="D683" s="140">
        <f t="shared" si="284"/>
        <v>5692.31</v>
      </c>
      <c r="E683" s="124">
        <f>IF(K683=1,VLOOKUP(A682,[1]Plan1!$BO$80:$BQ$314,3),E682)</f>
        <v>5739.56</v>
      </c>
      <c r="F683" s="141">
        <f t="shared" si="285"/>
        <v>44334</v>
      </c>
      <c r="G683" s="142">
        <f t="shared" si="272"/>
        <v>8.3006723105383262E-3</v>
      </c>
      <c r="H683" s="141">
        <f t="shared" si="286"/>
        <v>44362</v>
      </c>
      <c r="I683" s="141">
        <f t="shared" si="273"/>
        <v>44362</v>
      </c>
      <c r="J683" s="125">
        <f t="shared" si="287"/>
        <v>20</v>
      </c>
      <c r="K683" s="125">
        <f t="shared" si="293"/>
        <v>1</v>
      </c>
      <c r="L683" s="139">
        <f t="shared" si="274"/>
        <v>1.0004134</v>
      </c>
      <c r="M683" s="143">
        <f t="shared" si="294"/>
        <v>1.0030997100000001</v>
      </c>
      <c r="N683" s="143">
        <f t="shared" si="290"/>
        <v>1.0901480465085343</v>
      </c>
      <c r="O683" s="139">
        <f t="shared" si="292"/>
        <v>1.0905987100000001</v>
      </c>
      <c r="P683" s="139">
        <f t="shared" si="275"/>
        <v>1090.59871</v>
      </c>
      <c r="Q683" s="144">
        <f t="shared" si="276"/>
        <v>0</v>
      </c>
      <c r="R683" s="145">
        <f t="shared" si="277"/>
        <v>0</v>
      </c>
      <c r="S683" s="139">
        <f t="shared" si="278"/>
        <v>0</v>
      </c>
      <c r="T683" s="146">
        <f t="shared" si="288"/>
        <v>3.5999999999999997E-2</v>
      </c>
      <c r="U683" s="144">
        <f t="shared" si="291"/>
        <v>446</v>
      </c>
      <c r="V683" s="144">
        <v>252</v>
      </c>
      <c r="W683" s="143">
        <f t="shared" si="279"/>
        <v>1.064594772</v>
      </c>
      <c r="X683" s="139">
        <f t="shared" si="280"/>
        <v>70.446975010000003</v>
      </c>
      <c r="Y683" s="124">
        <f t="shared" si="281"/>
        <v>0</v>
      </c>
      <c r="Z683" s="147" t="s">
        <v>64</v>
      </c>
      <c r="AA683" s="141">
        <f t="shared" si="289"/>
        <v>44392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3"/>
      <c r="BB683" s="1"/>
      <c r="BC683" s="1"/>
      <c r="BD683" s="1"/>
      <c r="BE683" s="1"/>
      <c r="BF683" s="1"/>
      <c r="BG683" s="1"/>
      <c r="BH683" s="1"/>
      <c r="BI683" s="1"/>
      <c r="BJ683" s="1"/>
      <c r="BK683" s="4"/>
      <c r="BL683" s="1"/>
      <c r="BM683" s="1"/>
      <c r="BN683" s="1"/>
      <c r="BO683" s="1"/>
      <c r="BP683" s="1"/>
      <c r="BQ683" s="1"/>
    </row>
    <row r="684" spans="1:69" x14ac:dyDescent="0.15">
      <c r="A684" s="138">
        <f t="shared" si="282"/>
        <v>44335</v>
      </c>
      <c r="B684" s="148">
        <f t="shared" si="271"/>
        <v>1161.6886950199998</v>
      </c>
      <c r="C684" s="139">
        <f t="shared" si="283"/>
        <v>1000</v>
      </c>
      <c r="D684" s="140">
        <f t="shared" si="284"/>
        <v>5692.31</v>
      </c>
      <c r="E684" s="124">
        <f>IF(K684=1,VLOOKUP(A683,[1]Plan1!$BO$80:$BQ$314,3),E683)</f>
        <v>5739.56</v>
      </c>
      <c r="F684" s="141">
        <f t="shared" si="285"/>
        <v>44334</v>
      </c>
      <c r="G684" s="142">
        <f t="shared" si="272"/>
        <v>8.3006723105383262E-3</v>
      </c>
      <c r="H684" s="141">
        <f t="shared" si="286"/>
        <v>44362</v>
      </c>
      <c r="I684" s="141">
        <f t="shared" si="273"/>
        <v>44362</v>
      </c>
      <c r="J684" s="125">
        <f t="shared" si="287"/>
        <v>20</v>
      </c>
      <c r="K684" s="125">
        <f t="shared" si="293"/>
        <v>2</v>
      </c>
      <c r="L684" s="139">
        <f t="shared" si="274"/>
        <v>1.00082698</v>
      </c>
      <c r="M684" s="143">
        <f t="shared" si="294"/>
        <v>1.0030997100000001</v>
      </c>
      <c r="N684" s="143">
        <f t="shared" si="290"/>
        <v>1.0901480465085343</v>
      </c>
      <c r="O684" s="139">
        <f t="shared" si="292"/>
        <v>1.09104957</v>
      </c>
      <c r="P684" s="139">
        <f t="shared" si="275"/>
        <v>1091.0495699999999</v>
      </c>
      <c r="Q684" s="144">
        <f t="shared" si="276"/>
        <v>0</v>
      </c>
      <c r="R684" s="145">
        <f t="shared" si="277"/>
        <v>0</v>
      </c>
      <c r="S684" s="139">
        <f t="shared" si="278"/>
        <v>0</v>
      </c>
      <c r="T684" s="146">
        <f t="shared" si="288"/>
        <v>3.5999999999999997E-2</v>
      </c>
      <c r="U684" s="144">
        <f t="shared" si="291"/>
        <v>447</v>
      </c>
      <c r="V684" s="144">
        <v>252</v>
      </c>
      <c r="W684" s="143">
        <f t="shared" si="279"/>
        <v>1.064744194</v>
      </c>
      <c r="X684" s="139">
        <f t="shared" si="280"/>
        <v>70.639125019999994</v>
      </c>
      <c r="Y684" s="124">
        <f t="shared" si="281"/>
        <v>0</v>
      </c>
      <c r="Z684" s="147" t="s">
        <v>64</v>
      </c>
      <c r="AA684" s="141">
        <f t="shared" si="289"/>
        <v>44392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3"/>
      <c r="BB684" s="1"/>
      <c r="BC684" s="1"/>
      <c r="BD684" s="1"/>
      <c r="BE684" s="1"/>
      <c r="BF684" s="1"/>
      <c r="BG684" s="1"/>
      <c r="BH684" s="1"/>
      <c r="BI684" s="1"/>
      <c r="BJ684" s="1"/>
      <c r="BK684" s="4"/>
      <c r="BL684" s="1"/>
      <c r="BM684" s="1"/>
      <c r="BN684" s="1"/>
      <c r="BO684" s="1"/>
      <c r="BP684" s="1"/>
      <c r="BQ684" s="1"/>
    </row>
    <row r="685" spans="1:69" x14ac:dyDescent="0.15">
      <c r="A685" s="138">
        <f t="shared" si="282"/>
        <v>44336</v>
      </c>
      <c r="B685" s="148">
        <f t="shared" si="271"/>
        <v>1162.33206501</v>
      </c>
      <c r="C685" s="139">
        <f t="shared" si="283"/>
        <v>1000</v>
      </c>
      <c r="D685" s="140">
        <f t="shared" si="284"/>
        <v>5692.31</v>
      </c>
      <c r="E685" s="124">
        <f>IF(K685=1,VLOOKUP(A684,[1]Plan1!$BO$80:$BQ$314,3),E684)</f>
        <v>5739.56</v>
      </c>
      <c r="F685" s="141">
        <f t="shared" si="285"/>
        <v>44334</v>
      </c>
      <c r="G685" s="142">
        <f t="shared" si="272"/>
        <v>8.3006723105383262E-3</v>
      </c>
      <c r="H685" s="141">
        <f t="shared" si="286"/>
        <v>44362</v>
      </c>
      <c r="I685" s="141">
        <f t="shared" si="273"/>
        <v>44362</v>
      </c>
      <c r="J685" s="125">
        <f t="shared" si="287"/>
        <v>20</v>
      </c>
      <c r="K685" s="125">
        <f t="shared" si="293"/>
        <v>3</v>
      </c>
      <c r="L685" s="139">
        <f t="shared" si="274"/>
        <v>1.0012407299999999</v>
      </c>
      <c r="M685" s="143">
        <f t="shared" si="294"/>
        <v>1.0030997100000001</v>
      </c>
      <c r="N685" s="143">
        <f t="shared" si="290"/>
        <v>1.0901480465085343</v>
      </c>
      <c r="O685" s="139">
        <f t="shared" si="292"/>
        <v>1.0915006199999999</v>
      </c>
      <c r="P685" s="139">
        <f t="shared" si="275"/>
        <v>1091.50062</v>
      </c>
      <c r="Q685" s="144">
        <f t="shared" si="276"/>
        <v>0</v>
      </c>
      <c r="R685" s="145">
        <f t="shared" si="277"/>
        <v>0</v>
      </c>
      <c r="S685" s="139">
        <f t="shared" si="278"/>
        <v>0</v>
      </c>
      <c r="T685" s="146">
        <f t="shared" si="288"/>
        <v>3.5999999999999997E-2</v>
      </c>
      <c r="U685" s="144">
        <f t="shared" si="291"/>
        <v>448</v>
      </c>
      <c r="V685" s="144">
        <v>252</v>
      </c>
      <c r="W685" s="143">
        <f t="shared" si="279"/>
        <v>1.0648936369999999</v>
      </c>
      <c r="X685" s="139">
        <f t="shared" si="280"/>
        <v>70.831445009999996</v>
      </c>
      <c r="Y685" s="124">
        <f t="shared" si="281"/>
        <v>0</v>
      </c>
      <c r="Z685" s="147" t="s">
        <v>64</v>
      </c>
      <c r="AA685" s="141">
        <f t="shared" si="289"/>
        <v>44392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3"/>
      <c r="BB685" s="1"/>
      <c r="BC685" s="1"/>
      <c r="BD685" s="1"/>
      <c r="BE685" s="1"/>
      <c r="BF685" s="1"/>
      <c r="BG685" s="1"/>
      <c r="BH685" s="1"/>
      <c r="BI685" s="1"/>
      <c r="BJ685" s="1"/>
      <c r="BK685" s="4"/>
      <c r="BL685" s="1"/>
      <c r="BM685" s="1"/>
      <c r="BN685" s="1"/>
      <c r="BO685" s="1"/>
      <c r="BP685" s="1"/>
      <c r="BQ685" s="1"/>
    </row>
    <row r="686" spans="1:69" x14ac:dyDescent="0.15">
      <c r="A686" s="138">
        <f t="shared" si="282"/>
        <v>44337</v>
      </c>
      <c r="B686" s="148">
        <f t="shared" si="271"/>
        <v>1162.9757727199999</v>
      </c>
      <c r="C686" s="139">
        <f t="shared" si="283"/>
        <v>1000</v>
      </c>
      <c r="D686" s="140">
        <f t="shared" si="284"/>
        <v>5692.31</v>
      </c>
      <c r="E686" s="124">
        <f>IF(K686=1,VLOOKUP(A685,[1]Plan1!$BO$80:$BQ$314,3),E685)</f>
        <v>5739.56</v>
      </c>
      <c r="F686" s="141">
        <f t="shared" si="285"/>
        <v>44334</v>
      </c>
      <c r="G686" s="142">
        <f t="shared" si="272"/>
        <v>8.3006723105383262E-3</v>
      </c>
      <c r="H686" s="141">
        <f t="shared" si="286"/>
        <v>44362</v>
      </c>
      <c r="I686" s="141">
        <f t="shared" si="273"/>
        <v>44362</v>
      </c>
      <c r="J686" s="125">
        <f t="shared" si="287"/>
        <v>20</v>
      </c>
      <c r="K686" s="125">
        <f t="shared" si="293"/>
        <v>4</v>
      </c>
      <c r="L686" s="139">
        <f t="shared" si="274"/>
        <v>1.0016546399999999</v>
      </c>
      <c r="M686" s="143">
        <f t="shared" si="294"/>
        <v>1.0030997100000001</v>
      </c>
      <c r="N686" s="143">
        <f t="shared" si="290"/>
        <v>1.0901480465085343</v>
      </c>
      <c r="O686" s="139">
        <f t="shared" si="292"/>
        <v>1.0919518399999999</v>
      </c>
      <c r="P686" s="139">
        <f t="shared" si="275"/>
        <v>1091.9518399999999</v>
      </c>
      <c r="Q686" s="144">
        <f t="shared" si="276"/>
        <v>0</v>
      </c>
      <c r="R686" s="145">
        <f t="shared" si="277"/>
        <v>0</v>
      </c>
      <c r="S686" s="139">
        <f t="shared" si="278"/>
        <v>0</v>
      </c>
      <c r="T686" s="146">
        <f t="shared" si="288"/>
        <v>3.5999999999999997E-2</v>
      </c>
      <c r="U686" s="144">
        <f t="shared" si="291"/>
        <v>449</v>
      </c>
      <c r="V686" s="144">
        <v>252</v>
      </c>
      <c r="W686" s="143">
        <f t="shared" si="279"/>
        <v>1.0650431</v>
      </c>
      <c r="X686" s="139">
        <f t="shared" si="280"/>
        <v>71.023932720000005</v>
      </c>
      <c r="Y686" s="124">
        <f t="shared" si="281"/>
        <v>0</v>
      </c>
      <c r="Z686" s="147" t="s">
        <v>64</v>
      </c>
      <c r="AA686" s="141">
        <f t="shared" si="289"/>
        <v>44392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3"/>
      <c r="BB686" s="1"/>
      <c r="BC686" s="1"/>
      <c r="BD686" s="1"/>
      <c r="BE686" s="1"/>
      <c r="BF686" s="1"/>
      <c r="BG686" s="1"/>
      <c r="BH686" s="1"/>
      <c r="BI686" s="1"/>
      <c r="BJ686" s="1"/>
      <c r="BK686" s="4"/>
      <c r="BL686" s="1"/>
      <c r="BM686" s="1"/>
      <c r="BN686" s="1"/>
      <c r="BO686" s="1"/>
      <c r="BP686" s="1"/>
      <c r="BQ686" s="1"/>
    </row>
    <row r="687" spans="1:69" x14ac:dyDescent="0.15">
      <c r="A687" s="138">
        <f t="shared" si="282"/>
        <v>44338</v>
      </c>
      <c r="B687" s="148">
        <f t="shared" si="271"/>
        <v>1163.6198523800001</v>
      </c>
      <c r="C687" s="139">
        <f t="shared" si="283"/>
        <v>1000</v>
      </c>
      <c r="D687" s="140">
        <f t="shared" si="284"/>
        <v>5692.31</v>
      </c>
      <c r="E687" s="124">
        <f>IF(K687=1,VLOOKUP(A686,[1]Plan1!$BO$80:$BQ$314,3),E686)</f>
        <v>5739.56</v>
      </c>
      <c r="F687" s="141">
        <f t="shared" si="285"/>
        <v>44334</v>
      </c>
      <c r="G687" s="142">
        <f t="shared" si="272"/>
        <v>8.3006723105383262E-3</v>
      </c>
      <c r="H687" s="141">
        <f t="shared" si="286"/>
        <v>44362</v>
      </c>
      <c r="I687" s="141">
        <f t="shared" si="273"/>
        <v>44362</v>
      </c>
      <c r="J687" s="125">
        <f t="shared" si="287"/>
        <v>20</v>
      </c>
      <c r="K687" s="125">
        <f t="shared" si="293"/>
        <v>5</v>
      </c>
      <c r="L687" s="139">
        <f t="shared" si="274"/>
        <v>1.00206873</v>
      </c>
      <c r="M687" s="143">
        <f t="shared" si="294"/>
        <v>1.0030997100000001</v>
      </c>
      <c r="N687" s="143">
        <f t="shared" si="290"/>
        <v>1.0901480465085343</v>
      </c>
      <c r="O687" s="139">
        <f t="shared" si="292"/>
        <v>1.09240326</v>
      </c>
      <c r="P687" s="139">
        <f t="shared" si="275"/>
        <v>1092.40326</v>
      </c>
      <c r="Q687" s="144">
        <f t="shared" si="276"/>
        <v>0</v>
      </c>
      <c r="R687" s="145">
        <f t="shared" si="277"/>
        <v>0</v>
      </c>
      <c r="S687" s="139">
        <f t="shared" si="278"/>
        <v>0</v>
      </c>
      <c r="T687" s="146">
        <f t="shared" si="288"/>
        <v>3.5999999999999997E-2</v>
      </c>
      <c r="U687" s="144">
        <f t="shared" si="291"/>
        <v>450</v>
      </c>
      <c r="V687" s="144">
        <v>252</v>
      </c>
      <c r="W687" s="143">
        <f t="shared" si="279"/>
        <v>1.0651925849999999</v>
      </c>
      <c r="X687" s="139">
        <f t="shared" si="280"/>
        <v>71.216592379999994</v>
      </c>
      <c r="Y687" s="124">
        <f t="shared" si="281"/>
        <v>0</v>
      </c>
      <c r="Z687" s="147" t="s">
        <v>64</v>
      </c>
      <c r="AA687" s="141">
        <f t="shared" si="289"/>
        <v>44392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3"/>
      <c r="BB687" s="1"/>
      <c r="BC687" s="1"/>
      <c r="BD687" s="1"/>
      <c r="BE687" s="1"/>
      <c r="BF687" s="1"/>
      <c r="BG687" s="1"/>
      <c r="BH687" s="1"/>
      <c r="BI687" s="1"/>
      <c r="BJ687" s="1"/>
      <c r="BK687" s="4"/>
      <c r="BL687" s="1"/>
      <c r="BM687" s="1"/>
      <c r="BN687" s="1"/>
      <c r="BO687" s="1"/>
      <c r="BP687" s="1"/>
      <c r="BQ687" s="1"/>
    </row>
    <row r="688" spans="1:69" x14ac:dyDescent="0.15">
      <c r="A688" s="138">
        <f t="shared" si="282"/>
        <v>44339</v>
      </c>
      <c r="B688" s="148">
        <f t="shared" si="271"/>
        <v>1163.6198523800001</v>
      </c>
      <c r="C688" s="139">
        <f t="shared" si="283"/>
        <v>1000</v>
      </c>
      <c r="D688" s="140">
        <f t="shared" si="284"/>
        <v>5692.31</v>
      </c>
      <c r="E688" s="124">
        <f>IF(K688=1,VLOOKUP(A687,[1]Plan1!$BO$80:$BQ$314,3),E687)</f>
        <v>5739.56</v>
      </c>
      <c r="F688" s="141">
        <f t="shared" si="285"/>
        <v>44334</v>
      </c>
      <c r="G688" s="142">
        <f t="shared" si="272"/>
        <v>8.3006723105383262E-3</v>
      </c>
      <c r="H688" s="141">
        <f t="shared" si="286"/>
        <v>44362</v>
      </c>
      <c r="I688" s="141">
        <f t="shared" si="273"/>
        <v>44362</v>
      </c>
      <c r="J688" s="125">
        <f t="shared" si="287"/>
        <v>20</v>
      </c>
      <c r="K688" s="125">
        <f t="shared" si="293"/>
        <v>5</v>
      </c>
      <c r="L688" s="139">
        <f t="shared" si="274"/>
        <v>1.00206873</v>
      </c>
      <c r="M688" s="143">
        <f t="shared" si="294"/>
        <v>1.0030997100000001</v>
      </c>
      <c r="N688" s="143">
        <f t="shared" si="290"/>
        <v>1.0901480465085343</v>
      </c>
      <c r="O688" s="139">
        <f t="shared" si="292"/>
        <v>1.09240326</v>
      </c>
      <c r="P688" s="139">
        <f t="shared" si="275"/>
        <v>1092.40326</v>
      </c>
      <c r="Q688" s="144">
        <f t="shared" si="276"/>
        <v>0</v>
      </c>
      <c r="R688" s="145">
        <f t="shared" si="277"/>
        <v>0</v>
      </c>
      <c r="S688" s="139">
        <f t="shared" si="278"/>
        <v>0</v>
      </c>
      <c r="T688" s="146">
        <f t="shared" si="288"/>
        <v>3.5999999999999997E-2</v>
      </c>
      <c r="U688" s="144">
        <f t="shared" si="291"/>
        <v>450</v>
      </c>
      <c r="V688" s="144">
        <v>252</v>
      </c>
      <c r="W688" s="143">
        <f t="shared" si="279"/>
        <v>1.0651925849999999</v>
      </c>
      <c r="X688" s="139">
        <f t="shared" si="280"/>
        <v>71.216592379999994</v>
      </c>
      <c r="Y688" s="124">
        <f t="shared" si="281"/>
        <v>0</v>
      </c>
      <c r="Z688" s="147" t="s">
        <v>64</v>
      </c>
      <c r="AA688" s="141">
        <f t="shared" si="289"/>
        <v>44392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3"/>
      <c r="BB688" s="1"/>
      <c r="BC688" s="1"/>
      <c r="BD688" s="1"/>
      <c r="BE688" s="1"/>
      <c r="BF688" s="1"/>
      <c r="BG688" s="1"/>
      <c r="BH688" s="1"/>
      <c r="BI688" s="1"/>
      <c r="BJ688" s="1"/>
      <c r="BK688" s="4"/>
      <c r="BL688" s="1"/>
      <c r="BM688" s="1"/>
      <c r="BN688" s="1"/>
      <c r="BO688" s="1"/>
      <c r="BP688" s="1"/>
      <c r="BQ688" s="1"/>
    </row>
    <row r="689" spans="1:69" x14ac:dyDescent="0.15">
      <c r="A689" s="138">
        <f t="shared" si="282"/>
        <v>44340</v>
      </c>
      <c r="B689" s="148">
        <f t="shared" si="271"/>
        <v>1163.6198523800001</v>
      </c>
      <c r="C689" s="139">
        <f t="shared" si="283"/>
        <v>1000</v>
      </c>
      <c r="D689" s="140">
        <f t="shared" si="284"/>
        <v>5692.31</v>
      </c>
      <c r="E689" s="124">
        <f>IF(K689=1,VLOOKUP(A688,[1]Plan1!$BO$80:$BQ$314,3),E688)</f>
        <v>5739.56</v>
      </c>
      <c r="F689" s="141">
        <f t="shared" si="285"/>
        <v>44334</v>
      </c>
      <c r="G689" s="142">
        <f t="shared" si="272"/>
        <v>8.3006723105383262E-3</v>
      </c>
      <c r="H689" s="141">
        <f t="shared" si="286"/>
        <v>44362</v>
      </c>
      <c r="I689" s="141">
        <f t="shared" si="273"/>
        <v>44362</v>
      </c>
      <c r="J689" s="125">
        <f t="shared" si="287"/>
        <v>20</v>
      </c>
      <c r="K689" s="125">
        <f t="shared" si="293"/>
        <v>5</v>
      </c>
      <c r="L689" s="139">
        <f t="shared" si="274"/>
        <v>1.00206873</v>
      </c>
      <c r="M689" s="143">
        <f t="shared" si="294"/>
        <v>1.0030997100000001</v>
      </c>
      <c r="N689" s="143">
        <f t="shared" si="290"/>
        <v>1.0901480465085343</v>
      </c>
      <c r="O689" s="139">
        <f t="shared" si="292"/>
        <v>1.09240326</v>
      </c>
      <c r="P689" s="139">
        <f t="shared" si="275"/>
        <v>1092.40326</v>
      </c>
      <c r="Q689" s="144">
        <f t="shared" si="276"/>
        <v>0</v>
      </c>
      <c r="R689" s="145">
        <f t="shared" si="277"/>
        <v>0</v>
      </c>
      <c r="S689" s="139">
        <f t="shared" si="278"/>
        <v>0</v>
      </c>
      <c r="T689" s="146">
        <f t="shared" si="288"/>
        <v>3.5999999999999997E-2</v>
      </c>
      <c r="U689" s="144">
        <f t="shared" si="291"/>
        <v>450</v>
      </c>
      <c r="V689" s="144">
        <v>252</v>
      </c>
      <c r="W689" s="143">
        <f t="shared" si="279"/>
        <v>1.0651925849999999</v>
      </c>
      <c r="X689" s="139">
        <f t="shared" si="280"/>
        <v>71.216592379999994</v>
      </c>
      <c r="Y689" s="124">
        <f t="shared" si="281"/>
        <v>0</v>
      </c>
      <c r="Z689" s="147" t="s">
        <v>64</v>
      </c>
      <c r="AA689" s="141">
        <f t="shared" si="289"/>
        <v>44392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3"/>
      <c r="BB689" s="1"/>
      <c r="BC689" s="1"/>
      <c r="BD689" s="1"/>
      <c r="BE689" s="1"/>
      <c r="BF689" s="1"/>
      <c r="BG689" s="1"/>
      <c r="BH689" s="1"/>
      <c r="BI689" s="1"/>
      <c r="BJ689" s="1"/>
      <c r="BK689" s="4"/>
      <c r="BL689" s="1"/>
      <c r="BM689" s="1"/>
      <c r="BN689" s="1"/>
      <c r="BO689" s="1"/>
      <c r="BP689" s="1"/>
      <c r="BQ689" s="1"/>
    </row>
    <row r="690" spans="1:69" x14ac:dyDescent="0.15">
      <c r="A690" s="138">
        <f t="shared" si="282"/>
        <v>44341</v>
      </c>
      <c r="B690" s="148">
        <f t="shared" si="271"/>
        <v>1164.26430301</v>
      </c>
      <c r="C690" s="139">
        <f t="shared" si="283"/>
        <v>1000</v>
      </c>
      <c r="D690" s="140">
        <f t="shared" si="284"/>
        <v>5692.31</v>
      </c>
      <c r="E690" s="124">
        <f>IF(K690=1,VLOOKUP(A689,[1]Plan1!$BO$80:$BQ$314,3),E689)</f>
        <v>5739.56</v>
      </c>
      <c r="F690" s="141">
        <f t="shared" si="285"/>
        <v>44334</v>
      </c>
      <c r="G690" s="142">
        <f t="shared" si="272"/>
        <v>8.3006723105383262E-3</v>
      </c>
      <c r="H690" s="141">
        <f t="shared" si="286"/>
        <v>44362</v>
      </c>
      <c r="I690" s="141">
        <f t="shared" si="273"/>
        <v>44362</v>
      </c>
      <c r="J690" s="125">
        <f t="shared" si="287"/>
        <v>20</v>
      </c>
      <c r="K690" s="125">
        <f t="shared" si="293"/>
        <v>6</v>
      </c>
      <c r="L690" s="139">
        <f t="shared" si="274"/>
        <v>1.002483</v>
      </c>
      <c r="M690" s="143">
        <f t="shared" si="294"/>
        <v>1.0030997100000001</v>
      </c>
      <c r="N690" s="143">
        <f t="shared" si="290"/>
        <v>1.0901480465085343</v>
      </c>
      <c r="O690" s="139">
        <f t="shared" si="292"/>
        <v>1.09285488</v>
      </c>
      <c r="P690" s="139">
        <f t="shared" si="275"/>
        <v>1092.8548800000001</v>
      </c>
      <c r="Q690" s="144">
        <f t="shared" si="276"/>
        <v>0</v>
      </c>
      <c r="R690" s="145">
        <f t="shared" si="277"/>
        <v>0</v>
      </c>
      <c r="S690" s="139">
        <f t="shared" si="278"/>
        <v>0</v>
      </c>
      <c r="T690" s="146">
        <f t="shared" si="288"/>
        <v>3.5999999999999997E-2</v>
      </c>
      <c r="U690" s="144">
        <f t="shared" si="291"/>
        <v>451</v>
      </c>
      <c r="V690" s="144">
        <v>252</v>
      </c>
      <c r="W690" s="143">
        <f t="shared" si="279"/>
        <v>1.065342091</v>
      </c>
      <c r="X690" s="139">
        <f t="shared" si="280"/>
        <v>71.409423009999998</v>
      </c>
      <c r="Y690" s="124">
        <f t="shared" si="281"/>
        <v>0</v>
      </c>
      <c r="Z690" s="147" t="s">
        <v>64</v>
      </c>
      <c r="AA690" s="141">
        <f t="shared" si="289"/>
        <v>44392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3"/>
      <c r="BB690" s="1"/>
      <c r="BC690" s="1"/>
      <c r="BD690" s="1"/>
      <c r="BE690" s="1"/>
      <c r="BF690" s="1"/>
      <c r="BG690" s="1"/>
      <c r="BH690" s="1"/>
      <c r="BI690" s="1"/>
      <c r="BJ690" s="1"/>
      <c r="BK690" s="4"/>
      <c r="BL690" s="1"/>
      <c r="BM690" s="1"/>
      <c r="BN690" s="1"/>
      <c r="BO690" s="1"/>
      <c r="BP690" s="1"/>
      <c r="BQ690" s="1"/>
    </row>
    <row r="691" spans="1:69" x14ac:dyDescent="0.15">
      <c r="A691" s="138">
        <f t="shared" si="282"/>
        <v>44342</v>
      </c>
      <c r="B691" s="148">
        <f t="shared" si="271"/>
        <v>1164.90909278</v>
      </c>
      <c r="C691" s="139">
        <f t="shared" si="283"/>
        <v>1000</v>
      </c>
      <c r="D691" s="140">
        <f t="shared" si="284"/>
        <v>5692.31</v>
      </c>
      <c r="E691" s="124">
        <f>IF(K691=1,VLOOKUP(A690,[1]Plan1!$BO$80:$BQ$314,3),E690)</f>
        <v>5739.56</v>
      </c>
      <c r="F691" s="141">
        <f t="shared" si="285"/>
        <v>44334</v>
      </c>
      <c r="G691" s="142">
        <f t="shared" si="272"/>
        <v>8.3006723105383262E-3</v>
      </c>
      <c r="H691" s="141">
        <f t="shared" si="286"/>
        <v>44362</v>
      </c>
      <c r="I691" s="141">
        <f t="shared" si="273"/>
        <v>44362</v>
      </c>
      <c r="J691" s="125">
        <f t="shared" si="287"/>
        <v>20</v>
      </c>
      <c r="K691" s="125">
        <f t="shared" si="293"/>
        <v>7</v>
      </c>
      <c r="L691" s="139">
        <f t="shared" si="274"/>
        <v>1.00289743</v>
      </c>
      <c r="M691" s="143">
        <f t="shared" si="294"/>
        <v>1.0030997100000001</v>
      </c>
      <c r="N691" s="143">
        <f t="shared" si="290"/>
        <v>1.0901480465085343</v>
      </c>
      <c r="O691" s="139">
        <f t="shared" si="292"/>
        <v>1.09330667</v>
      </c>
      <c r="P691" s="139">
        <f t="shared" si="275"/>
        <v>1093.3066699999999</v>
      </c>
      <c r="Q691" s="144">
        <f t="shared" si="276"/>
        <v>0</v>
      </c>
      <c r="R691" s="145">
        <f t="shared" si="277"/>
        <v>0</v>
      </c>
      <c r="S691" s="139">
        <f t="shared" si="278"/>
        <v>0</v>
      </c>
      <c r="T691" s="146">
        <f t="shared" si="288"/>
        <v>3.5999999999999997E-2</v>
      </c>
      <c r="U691" s="144">
        <f t="shared" si="291"/>
        <v>452</v>
      </c>
      <c r="V691" s="144">
        <v>252</v>
      </c>
      <c r="W691" s="143">
        <f t="shared" si="279"/>
        <v>1.065491618</v>
      </c>
      <c r="X691" s="139">
        <f t="shared" si="280"/>
        <v>71.602422779999998</v>
      </c>
      <c r="Y691" s="124">
        <f t="shared" si="281"/>
        <v>0</v>
      </c>
      <c r="Z691" s="147" t="s">
        <v>64</v>
      </c>
      <c r="AA691" s="141">
        <f t="shared" si="289"/>
        <v>44392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3"/>
      <c r="BB691" s="1"/>
      <c r="BC691" s="1"/>
      <c r="BD691" s="1"/>
      <c r="BE691" s="1"/>
      <c r="BF691" s="1"/>
      <c r="BG691" s="1"/>
      <c r="BH691" s="1"/>
      <c r="BI691" s="1"/>
      <c r="BJ691" s="1"/>
      <c r="BK691" s="4"/>
      <c r="BL691" s="1"/>
      <c r="BM691" s="1"/>
      <c r="BN691" s="1"/>
      <c r="BO691" s="1"/>
      <c r="BP691" s="1"/>
      <c r="BQ691" s="1"/>
    </row>
    <row r="692" spans="1:69" x14ac:dyDescent="0.15">
      <c r="A692" s="138">
        <f t="shared" si="282"/>
        <v>44343</v>
      </c>
      <c r="B692" s="148">
        <f t="shared" si="271"/>
        <v>1165.55423245</v>
      </c>
      <c r="C692" s="139">
        <f t="shared" si="283"/>
        <v>1000</v>
      </c>
      <c r="D692" s="140">
        <f t="shared" si="284"/>
        <v>5692.31</v>
      </c>
      <c r="E692" s="124">
        <f>IF(K692=1,VLOOKUP(A691,[1]Plan1!$BO$80:$BQ$314,3),E691)</f>
        <v>5739.56</v>
      </c>
      <c r="F692" s="141">
        <f t="shared" si="285"/>
        <v>44334</v>
      </c>
      <c r="G692" s="142">
        <f t="shared" si="272"/>
        <v>8.3006723105383262E-3</v>
      </c>
      <c r="H692" s="141">
        <f t="shared" si="286"/>
        <v>44362</v>
      </c>
      <c r="I692" s="141">
        <f t="shared" si="273"/>
        <v>44362</v>
      </c>
      <c r="J692" s="125">
        <f t="shared" si="287"/>
        <v>20</v>
      </c>
      <c r="K692" s="125">
        <f t="shared" si="293"/>
        <v>8</v>
      </c>
      <c r="L692" s="139">
        <f t="shared" si="274"/>
        <v>1.00331203</v>
      </c>
      <c r="M692" s="143">
        <f t="shared" si="294"/>
        <v>1.0030997100000001</v>
      </c>
      <c r="N692" s="143">
        <f t="shared" si="290"/>
        <v>1.0901480465085343</v>
      </c>
      <c r="O692" s="139">
        <f t="shared" si="292"/>
        <v>1.0937586399999999</v>
      </c>
      <c r="P692" s="139">
        <f t="shared" si="275"/>
        <v>1093.75864</v>
      </c>
      <c r="Q692" s="144">
        <f t="shared" si="276"/>
        <v>0</v>
      </c>
      <c r="R692" s="145">
        <f t="shared" si="277"/>
        <v>0</v>
      </c>
      <c r="S692" s="139">
        <f t="shared" si="278"/>
        <v>0</v>
      </c>
      <c r="T692" s="146">
        <f t="shared" si="288"/>
        <v>3.5999999999999997E-2</v>
      </c>
      <c r="U692" s="144">
        <f t="shared" si="291"/>
        <v>453</v>
      </c>
      <c r="V692" s="144">
        <v>252</v>
      </c>
      <c r="W692" s="143">
        <f t="shared" si="279"/>
        <v>1.065641166</v>
      </c>
      <c r="X692" s="139">
        <f t="shared" si="280"/>
        <v>71.795592450000001</v>
      </c>
      <c r="Y692" s="124">
        <f t="shared" si="281"/>
        <v>0</v>
      </c>
      <c r="Z692" s="147" t="s">
        <v>64</v>
      </c>
      <c r="AA692" s="141">
        <f t="shared" si="289"/>
        <v>44392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3"/>
      <c r="BB692" s="1"/>
      <c r="BC692" s="1"/>
      <c r="BD692" s="1"/>
      <c r="BE692" s="1"/>
      <c r="BF692" s="1"/>
      <c r="BG692" s="1"/>
      <c r="BH692" s="1"/>
      <c r="BI692" s="1"/>
      <c r="BJ692" s="1"/>
      <c r="BK692" s="4"/>
      <c r="BL692" s="1"/>
      <c r="BM692" s="1"/>
      <c r="BN692" s="1"/>
      <c r="BO692" s="1"/>
      <c r="BP692" s="1"/>
      <c r="BQ692" s="1"/>
    </row>
    <row r="693" spans="1:69" x14ac:dyDescent="0.15">
      <c r="A693" s="138">
        <f t="shared" si="282"/>
        <v>44344</v>
      </c>
      <c r="B693" s="148">
        <f t="shared" si="271"/>
        <v>1166.19975299</v>
      </c>
      <c r="C693" s="139">
        <f t="shared" si="283"/>
        <v>1000</v>
      </c>
      <c r="D693" s="140">
        <f t="shared" si="284"/>
        <v>5692.31</v>
      </c>
      <c r="E693" s="124">
        <f>IF(K693=1,VLOOKUP(A692,[1]Plan1!$BO$80:$BQ$314,3),E692)</f>
        <v>5739.56</v>
      </c>
      <c r="F693" s="141">
        <f t="shared" si="285"/>
        <v>44334</v>
      </c>
      <c r="G693" s="142">
        <f t="shared" si="272"/>
        <v>8.3006723105383262E-3</v>
      </c>
      <c r="H693" s="141">
        <f t="shared" si="286"/>
        <v>44362</v>
      </c>
      <c r="I693" s="141">
        <f t="shared" si="273"/>
        <v>44362</v>
      </c>
      <c r="J693" s="125">
        <f t="shared" si="287"/>
        <v>20</v>
      </c>
      <c r="K693" s="125">
        <f t="shared" si="293"/>
        <v>9</v>
      </c>
      <c r="L693" s="139">
        <f t="shared" si="274"/>
        <v>1.0037268100000001</v>
      </c>
      <c r="M693" s="143">
        <f t="shared" si="294"/>
        <v>1.0030997100000001</v>
      </c>
      <c r="N693" s="143">
        <f t="shared" si="290"/>
        <v>1.0901480465085343</v>
      </c>
      <c r="O693" s="139">
        <f t="shared" si="292"/>
        <v>1.09421082</v>
      </c>
      <c r="P693" s="139">
        <f t="shared" si="275"/>
        <v>1094.21082</v>
      </c>
      <c r="Q693" s="144">
        <f t="shared" si="276"/>
        <v>0</v>
      </c>
      <c r="R693" s="145">
        <f t="shared" si="277"/>
        <v>0</v>
      </c>
      <c r="S693" s="139">
        <f t="shared" si="278"/>
        <v>0</v>
      </c>
      <c r="T693" s="146">
        <f t="shared" si="288"/>
        <v>3.5999999999999997E-2</v>
      </c>
      <c r="U693" s="144">
        <f t="shared" si="291"/>
        <v>454</v>
      </c>
      <c r="V693" s="144">
        <v>252</v>
      </c>
      <c r="W693" s="143">
        <f t="shared" si="279"/>
        <v>1.0657907339999999</v>
      </c>
      <c r="X693" s="139">
        <f t="shared" si="280"/>
        <v>71.988932989999995</v>
      </c>
      <c r="Y693" s="124">
        <f t="shared" si="281"/>
        <v>0</v>
      </c>
      <c r="Z693" s="147" t="s">
        <v>64</v>
      </c>
      <c r="AA693" s="141">
        <f t="shared" si="289"/>
        <v>44392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3"/>
      <c r="BB693" s="1"/>
      <c r="BC693" s="1"/>
      <c r="BD693" s="1"/>
      <c r="BE693" s="1"/>
      <c r="BF693" s="1"/>
      <c r="BG693" s="1"/>
      <c r="BH693" s="1"/>
      <c r="BI693" s="1"/>
      <c r="BJ693" s="1"/>
      <c r="BK693" s="4"/>
      <c r="BL693" s="1"/>
      <c r="BM693" s="1"/>
      <c r="BN693" s="1"/>
      <c r="BO693" s="1"/>
      <c r="BP693" s="1"/>
      <c r="BQ693" s="1"/>
    </row>
    <row r="694" spans="1:69" x14ac:dyDescent="0.15">
      <c r="A694" s="138">
        <f t="shared" si="282"/>
        <v>44345</v>
      </c>
      <c r="B694" s="148">
        <f t="shared" si="271"/>
        <v>1166.8456034400001</v>
      </c>
      <c r="C694" s="139">
        <f t="shared" si="283"/>
        <v>1000</v>
      </c>
      <c r="D694" s="140">
        <f t="shared" si="284"/>
        <v>5692.31</v>
      </c>
      <c r="E694" s="124">
        <f>IF(K694=1,VLOOKUP(A693,[1]Plan1!$BO$80:$BQ$314,3),E693)</f>
        <v>5739.56</v>
      </c>
      <c r="F694" s="141">
        <f t="shared" si="285"/>
        <v>44334</v>
      </c>
      <c r="G694" s="142">
        <f t="shared" si="272"/>
        <v>8.3006723105383262E-3</v>
      </c>
      <c r="H694" s="141">
        <f t="shared" si="286"/>
        <v>44362</v>
      </c>
      <c r="I694" s="141">
        <f t="shared" si="273"/>
        <v>44362</v>
      </c>
      <c r="J694" s="125">
        <f t="shared" si="287"/>
        <v>20</v>
      </c>
      <c r="K694" s="125">
        <f t="shared" si="293"/>
        <v>10</v>
      </c>
      <c r="L694" s="139">
        <f t="shared" si="274"/>
        <v>1.0041417500000001</v>
      </c>
      <c r="M694" s="143">
        <f t="shared" si="294"/>
        <v>1.0030997100000001</v>
      </c>
      <c r="N694" s="143">
        <f t="shared" si="290"/>
        <v>1.0901480465085343</v>
      </c>
      <c r="O694" s="139">
        <f t="shared" si="292"/>
        <v>1.0946631600000001</v>
      </c>
      <c r="P694" s="139">
        <f t="shared" si="275"/>
        <v>1094.6631600000001</v>
      </c>
      <c r="Q694" s="144">
        <f t="shared" si="276"/>
        <v>0</v>
      </c>
      <c r="R694" s="145">
        <f t="shared" si="277"/>
        <v>0</v>
      </c>
      <c r="S694" s="139">
        <f t="shared" si="278"/>
        <v>0</v>
      </c>
      <c r="T694" s="146">
        <f t="shared" si="288"/>
        <v>3.5999999999999997E-2</v>
      </c>
      <c r="U694" s="144">
        <f t="shared" si="291"/>
        <v>455</v>
      </c>
      <c r="V694" s="144">
        <v>252</v>
      </c>
      <c r="W694" s="143">
        <f t="shared" si="279"/>
        <v>1.0659403240000001</v>
      </c>
      <c r="X694" s="139">
        <f t="shared" si="280"/>
        <v>72.18244344</v>
      </c>
      <c r="Y694" s="124">
        <f t="shared" si="281"/>
        <v>0</v>
      </c>
      <c r="Z694" s="147" t="s">
        <v>64</v>
      </c>
      <c r="AA694" s="141">
        <f t="shared" si="289"/>
        <v>44392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3"/>
      <c r="BB694" s="1"/>
      <c r="BC694" s="1"/>
      <c r="BD694" s="1"/>
      <c r="BE694" s="1"/>
      <c r="BF694" s="1"/>
      <c r="BG694" s="1"/>
      <c r="BH694" s="1"/>
      <c r="BI694" s="1"/>
      <c r="BJ694" s="1"/>
      <c r="BK694" s="4"/>
      <c r="BL694" s="1"/>
      <c r="BM694" s="1"/>
      <c r="BN694" s="1"/>
      <c r="BO694" s="1"/>
      <c r="BP694" s="1"/>
      <c r="BQ694" s="1"/>
    </row>
    <row r="695" spans="1:69" x14ac:dyDescent="0.15">
      <c r="A695" s="138">
        <f t="shared" si="282"/>
        <v>44346</v>
      </c>
      <c r="B695" s="148">
        <f t="shared" si="271"/>
        <v>1166.8456034400001</v>
      </c>
      <c r="C695" s="139">
        <f t="shared" si="283"/>
        <v>1000</v>
      </c>
      <c r="D695" s="140">
        <f t="shared" si="284"/>
        <v>5692.31</v>
      </c>
      <c r="E695" s="124">
        <f>IF(K695=1,VLOOKUP(A694,[1]Plan1!$BO$80:$BQ$314,3),E694)</f>
        <v>5739.56</v>
      </c>
      <c r="F695" s="141">
        <f t="shared" si="285"/>
        <v>44334</v>
      </c>
      <c r="G695" s="142">
        <f t="shared" si="272"/>
        <v>8.3006723105383262E-3</v>
      </c>
      <c r="H695" s="141">
        <f t="shared" si="286"/>
        <v>44362</v>
      </c>
      <c r="I695" s="141">
        <f t="shared" si="273"/>
        <v>44362</v>
      </c>
      <c r="J695" s="125">
        <f t="shared" si="287"/>
        <v>20</v>
      </c>
      <c r="K695" s="125">
        <f t="shared" si="293"/>
        <v>10</v>
      </c>
      <c r="L695" s="139">
        <f t="shared" si="274"/>
        <v>1.0041417500000001</v>
      </c>
      <c r="M695" s="143">
        <f t="shared" si="294"/>
        <v>1.0030997100000001</v>
      </c>
      <c r="N695" s="143">
        <f t="shared" si="290"/>
        <v>1.0901480465085343</v>
      </c>
      <c r="O695" s="139">
        <f t="shared" si="292"/>
        <v>1.0946631600000001</v>
      </c>
      <c r="P695" s="139">
        <f t="shared" si="275"/>
        <v>1094.6631600000001</v>
      </c>
      <c r="Q695" s="144">
        <f t="shared" si="276"/>
        <v>0</v>
      </c>
      <c r="R695" s="145">
        <f t="shared" si="277"/>
        <v>0</v>
      </c>
      <c r="S695" s="139">
        <f t="shared" si="278"/>
        <v>0</v>
      </c>
      <c r="T695" s="146">
        <f t="shared" si="288"/>
        <v>3.5999999999999997E-2</v>
      </c>
      <c r="U695" s="144">
        <f t="shared" si="291"/>
        <v>455</v>
      </c>
      <c r="V695" s="144">
        <v>252</v>
      </c>
      <c r="W695" s="143">
        <f t="shared" si="279"/>
        <v>1.0659403240000001</v>
      </c>
      <c r="X695" s="139">
        <f t="shared" si="280"/>
        <v>72.18244344</v>
      </c>
      <c r="Y695" s="124">
        <f t="shared" si="281"/>
        <v>0</v>
      </c>
      <c r="Z695" s="147" t="s">
        <v>64</v>
      </c>
      <c r="AA695" s="141">
        <f t="shared" si="289"/>
        <v>44392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3"/>
      <c r="BB695" s="1"/>
      <c r="BC695" s="1"/>
      <c r="BD695" s="1"/>
      <c r="BE695" s="1"/>
      <c r="BF695" s="1"/>
      <c r="BG695" s="1"/>
      <c r="BH695" s="1"/>
      <c r="BI695" s="1"/>
      <c r="BJ695" s="1"/>
      <c r="BK695" s="4"/>
      <c r="BL695" s="1"/>
      <c r="BM695" s="1"/>
      <c r="BN695" s="1"/>
      <c r="BO695" s="1"/>
      <c r="BP695" s="1"/>
      <c r="BQ695" s="1"/>
    </row>
    <row r="696" spans="1:69" x14ac:dyDescent="0.15">
      <c r="A696" s="138">
        <f t="shared" si="282"/>
        <v>44347</v>
      </c>
      <c r="B696" s="148">
        <f t="shared" si="271"/>
        <v>1166.8456034400001</v>
      </c>
      <c r="C696" s="139">
        <f t="shared" si="283"/>
        <v>1000</v>
      </c>
      <c r="D696" s="140">
        <f t="shared" si="284"/>
        <v>5692.31</v>
      </c>
      <c r="E696" s="124">
        <f>IF(K696=1,VLOOKUP(A695,[1]Plan1!$BO$80:$BQ$314,3),E695)</f>
        <v>5739.56</v>
      </c>
      <c r="F696" s="141">
        <f t="shared" si="285"/>
        <v>44334</v>
      </c>
      <c r="G696" s="142">
        <f t="shared" si="272"/>
        <v>8.3006723105383262E-3</v>
      </c>
      <c r="H696" s="141">
        <f t="shared" si="286"/>
        <v>44362</v>
      </c>
      <c r="I696" s="141">
        <f t="shared" si="273"/>
        <v>44362</v>
      </c>
      <c r="J696" s="125">
        <f t="shared" si="287"/>
        <v>20</v>
      </c>
      <c r="K696" s="125">
        <f t="shared" si="293"/>
        <v>10</v>
      </c>
      <c r="L696" s="139">
        <f t="shared" si="274"/>
        <v>1.0041417500000001</v>
      </c>
      <c r="M696" s="143">
        <f t="shared" si="294"/>
        <v>1.0030997100000001</v>
      </c>
      <c r="N696" s="143">
        <f t="shared" si="290"/>
        <v>1.0901480465085343</v>
      </c>
      <c r="O696" s="139">
        <f t="shared" si="292"/>
        <v>1.0946631600000001</v>
      </c>
      <c r="P696" s="139">
        <f t="shared" si="275"/>
        <v>1094.6631600000001</v>
      </c>
      <c r="Q696" s="144">
        <f t="shared" si="276"/>
        <v>0</v>
      </c>
      <c r="R696" s="145">
        <f t="shared" si="277"/>
        <v>0</v>
      </c>
      <c r="S696" s="139">
        <f t="shared" si="278"/>
        <v>0</v>
      </c>
      <c r="T696" s="146">
        <f t="shared" si="288"/>
        <v>3.5999999999999997E-2</v>
      </c>
      <c r="U696" s="144">
        <f t="shared" si="291"/>
        <v>455</v>
      </c>
      <c r="V696" s="144">
        <v>252</v>
      </c>
      <c r="W696" s="143">
        <f t="shared" si="279"/>
        <v>1.0659403240000001</v>
      </c>
      <c r="X696" s="139">
        <f t="shared" si="280"/>
        <v>72.18244344</v>
      </c>
      <c r="Y696" s="124">
        <f t="shared" si="281"/>
        <v>0</v>
      </c>
      <c r="Z696" s="147" t="s">
        <v>64</v>
      </c>
      <c r="AA696" s="141">
        <f t="shared" si="289"/>
        <v>44392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3"/>
      <c r="BB696" s="1"/>
      <c r="BC696" s="1"/>
      <c r="BD696" s="1"/>
      <c r="BE696" s="1"/>
      <c r="BF696" s="1"/>
      <c r="BG696" s="1"/>
      <c r="BH696" s="1"/>
      <c r="BI696" s="1"/>
      <c r="BJ696" s="1"/>
      <c r="BK696" s="4"/>
      <c r="BL696" s="1"/>
      <c r="BM696" s="1"/>
      <c r="BN696" s="1"/>
      <c r="BO696" s="1"/>
      <c r="BP696" s="1"/>
      <c r="BQ696" s="1"/>
    </row>
    <row r="697" spans="1:69" x14ac:dyDescent="0.15">
      <c r="A697" s="138">
        <f t="shared" si="282"/>
        <v>44348</v>
      </c>
      <c r="B697" s="148">
        <f t="shared" si="271"/>
        <v>1167.4918254300001</v>
      </c>
      <c r="C697" s="139">
        <f t="shared" si="283"/>
        <v>1000</v>
      </c>
      <c r="D697" s="140">
        <f t="shared" si="284"/>
        <v>5692.31</v>
      </c>
      <c r="E697" s="124">
        <f>IF(K697=1,VLOOKUP(A696,[1]Plan1!$BO$80:$BQ$314,3),E696)</f>
        <v>5739.56</v>
      </c>
      <c r="F697" s="141">
        <f t="shared" si="285"/>
        <v>44334</v>
      </c>
      <c r="G697" s="142">
        <f t="shared" si="272"/>
        <v>8.3006723105383262E-3</v>
      </c>
      <c r="H697" s="141">
        <f t="shared" si="286"/>
        <v>44362</v>
      </c>
      <c r="I697" s="141">
        <f t="shared" si="273"/>
        <v>44362</v>
      </c>
      <c r="J697" s="125">
        <f t="shared" si="287"/>
        <v>20</v>
      </c>
      <c r="K697" s="125">
        <f t="shared" si="293"/>
        <v>11</v>
      </c>
      <c r="L697" s="139">
        <f t="shared" si="274"/>
        <v>1.00455687</v>
      </c>
      <c r="M697" s="143">
        <f t="shared" si="294"/>
        <v>1.0030997100000001</v>
      </c>
      <c r="N697" s="143">
        <f t="shared" si="290"/>
        <v>1.0901480465085343</v>
      </c>
      <c r="O697" s="139">
        <f t="shared" si="292"/>
        <v>1.0951157</v>
      </c>
      <c r="P697" s="139">
        <f t="shared" si="275"/>
        <v>1095.1157000000001</v>
      </c>
      <c r="Q697" s="144">
        <f t="shared" si="276"/>
        <v>0</v>
      </c>
      <c r="R697" s="145">
        <f t="shared" si="277"/>
        <v>0</v>
      </c>
      <c r="S697" s="139">
        <f t="shared" si="278"/>
        <v>0</v>
      </c>
      <c r="T697" s="146">
        <f t="shared" si="288"/>
        <v>3.5999999999999997E-2</v>
      </c>
      <c r="U697" s="144">
        <f t="shared" si="291"/>
        <v>456</v>
      </c>
      <c r="V697" s="144">
        <v>252</v>
      </c>
      <c r="W697" s="143">
        <f t="shared" si="279"/>
        <v>1.0660899349999999</v>
      </c>
      <c r="X697" s="139">
        <f t="shared" si="280"/>
        <v>72.376125430000002</v>
      </c>
      <c r="Y697" s="124">
        <f t="shared" si="281"/>
        <v>0</v>
      </c>
      <c r="Z697" s="147" t="s">
        <v>64</v>
      </c>
      <c r="AA697" s="141">
        <f t="shared" si="289"/>
        <v>44392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3"/>
      <c r="BB697" s="1"/>
      <c r="BC697" s="1"/>
      <c r="BD697" s="1"/>
      <c r="BE697" s="1"/>
      <c r="BF697" s="1"/>
      <c r="BG697" s="1"/>
      <c r="BH697" s="1"/>
      <c r="BI697" s="1"/>
      <c r="BJ697" s="1"/>
      <c r="BK697" s="4"/>
      <c r="BL697" s="1"/>
      <c r="BM697" s="1"/>
      <c r="BN697" s="1"/>
      <c r="BO697" s="1"/>
      <c r="BP697" s="1"/>
      <c r="BQ697" s="1"/>
    </row>
    <row r="698" spans="1:69" x14ac:dyDescent="0.15">
      <c r="A698" s="138">
        <f t="shared" si="282"/>
        <v>44349</v>
      </c>
      <c r="B698" s="148">
        <f t="shared" si="271"/>
        <v>1168.1384084200001</v>
      </c>
      <c r="C698" s="139">
        <f t="shared" si="283"/>
        <v>1000</v>
      </c>
      <c r="D698" s="140">
        <f t="shared" si="284"/>
        <v>5692.31</v>
      </c>
      <c r="E698" s="124">
        <f>IF(K698=1,VLOOKUP(A697,[1]Plan1!$BO$80:$BQ$314,3),E697)</f>
        <v>5739.56</v>
      </c>
      <c r="F698" s="141">
        <f t="shared" si="285"/>
        <v>44334</v>
      </c>
      <c r="G698" s="142">
        <f t="shared" si="272"/>
        <v>8.3006723105383262E-3</v>
      </c>
      <c r="H698" s="141">
        <f t="shared" si="286"/>
        <v>44362</v>
      </c>
      <c r="I698" s="141">
        <f t="shared" si="273"/>
        <v>44362</v>
      </c>
      <c r="J698" s="125">
        <f t="shared" si="287"/>
        <v>20</v>
      </c>
      <c r="K698" s="125">
        <f t="shared" si="293"/>
        <v>12</v>
      </c>
      <c r="L698" s="139">
        <f t="shared" si="274"/>
        <v>1.0049721599999999</v>
      </c>
      <c r="M698" s="143">
        <f t="shared" si="294"/>
        <v>1.0030997100000001</v>
      </c>
      <c r="N698" s="143">
        <f t="shared" si="290"/>
        <v>1.0901480465085343</v>
      </c>
      <c r="O698" s="139">
        <f t="shared" si="292"/>
        <v>1.0955684299999999</v>
      </c>
      <c r="P698" s="139">
        <f t="shared" si="275"/>
        <v>1095.56843</v>
      </c>
      <c r="Q698" s="144">
        <f t="shared" si="276"/>
        <v>0</v>
      </c>
      <c r="R698" s="145">
        <f t="shared" si="277"/>
        <v>0</v>
      </c>
      <c r="S698" s="139">
        <f t="shared" si="278"/>
        <v>0</v>
      </c>
      <c r="T698" s="146">
        <f t="shared" si="288"/>
        <v>3.5999999999999997E-2</v>
      </c>
      <c r="U698" s="144">
        <f t="shared" si="291"/>
        <v>457</v>
      </c>
      <c r="V698" s="144">
        <v>252</v>
      </c>
      <c r="W698" s="143">
        <f t="shared" si="279"/>
        <v>1.066239567</v>
      </c>
      <c r="X698" s="139">
        <f t="shared" si="280"/>
        <v>72.569978419999998</v>
      </c>
      <c r="Y698" s="124">
        <f t="shared" si="281"/>
        <v>0</v>
      </c>
      <c r="Z698" s="147" t="s">
        <v>64</v>
      </c>
      <c r="AA698" s="141">
        <f t="shared" si="289"/>
        <v>44392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3"/>
      <c r="BB698" s="1"/>
      <c r="BC698" s="1"/>
      <c r="BD698" s="1"/>
      <c r="BE698" s="1"/>
      <c r="BF698" s="1"/>
      <c r="BG698" s="1"/>
      <c r="BH698" s="1"/>
      <c r="BI698" s="1"/>
      <c r="BJ698" s="1"/>
      <c r="BK698" s="4"/>
      <c r="BL698" s="1"/>
      <c r="BM698" s="1"/>
      <c r="BN698" s="1"/>
      <c r="BO698" s="1"/>
      <c r="BP698" s="1"/>
      <c r="BQ698" s="1"/>
    </row>
    <row r="699" spans="1:69" x14ac:dyDescent="0.15">
      <c r="A699" s="138">
        <f t="shared" si="282"/>
        <v>44350</v>
      </c>
      <c r="B699" s="148">
        <f t="shared" si="271"/>
        <v>1168.7853407600001</v>
      </c>
      <c r="C699" s="139">
        <f t="shared" si="283"/>
        <v>1000</v>
      </c>
      <c r="D699" s="140">
        <f t="shared" si="284"/>
        <v>5692.31</v>
      </c>
      <c r="E699" s="124">
        <f>IF(K699=1,VLOOKUP(A698,[1]Plan1!$BO$80:$BQ$314,3),E698)</f>
        <v>5739.56</v>
      </c>
      <c r="F699" s="141">
        <f t="shared" si="285"/>
        <v>44334</v>
      </c>
      <c r="G699" s="142">
        <f t="shared" si="272"/>
        <v>8.3006723105383262E-3</v>
      </c>
      <c r="H699" s="141">
        <f t="shared" si="286"/>
        <v>44362</v>
      </c>
      <c r="I699" s="141">
        <f t="shared" si="273"/>
        <v>44362</v>
      </c>
      <c r="J699" s="125">
        <f t="shared" si="287"/>
        <v>20</v>
      </c>
      <c r="K699" s="125">
        <f t="shared" si="293"/>
        <v>13</v>
      </c>
      <c r="L699" s="139">
        <f t="shared" si="274"/>
        <v>1.00538762</v>
      </c>
      <c r="M699" s="143">
        <f t="shared" si="294"/>
        <v>1.0030997100000001</v>
      </c>
      <c r="N699" s="143">
        <f t="shared" si="290"/>
        <v>1.0901480465085343</v>
      </c>
      <c r="O699" s="139">
        <f t="shared" si="292"/>
        <v>1.0960213400000001</v>
      </c>
      <c r="P699" s="139">
        <f t="shared" si="275"/>
        <v>1096.02134</v>
      </c>
      <c r="Q699" s="144">
        <f t="shared" si="276"/>
        <v>0</v>
      </c>
      <c r="R699" s="145">
        <f t="shared" si="277"/>
        <v>0</v>
      </c>
      <c r="S699" s="139">
        <f t="shared" si="278"/>
        <v>0</v>
      </c>
      <c r="T699" s="146">
        <f t="shared" si="288"/>
        <v>3.5999999999999997E-2</v>
      </c>
      <c r="U699" s="144">
        <f t="shared" si="291"/>
        <v>458</v>
      </c>
      <c r="V699" s="144">
        <v>252</v>
      </c>
      <c r="W699" s="143">
        <f t="shared" si="279"/>
        <v>1.0663892189999999</v>
      </c>
      <c r="X699" s="139">
        <f t="shared" si="280"/>
        <v>72.764000760000002</v>
      </c>
      <c r="Y699" s="124">
        <f t="shared" si="281"/>
        <v>0</v>
      </c>
      <c r="Z699" s="147" t="s">
        <v>64</v>
      </c>
      <c r="AA699" s="141">
        <f t="shared" si="289"/>
        <v>44392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3"/>
      <c r="BB699" s="1"/>
      <c r="BC699" s="1"/>
      <c r="BD699" s="1"/>
      <c r="BE699" s="1"/>
      <c r="BF699" s="1"/>
      <c r="BG699" s="1"/>
      <c r="BH699" s="1"/>
      <c r="BI699" s="1"/>
      <c r="BJ699" s="1"/>
      <c r="BK699" s="4"/>
      <c r="BL699" s="1"/>
      <c r="BM699" s="1"/>
      <c r="BN699" s="1"/>
      <c r="BO699" s="1"/>
      <c r="BP699" s="1"/>
      <c r="BQ699" s="1"/>
    </row>
    <row r="700" spans="1:69" x14ac:dyDescent="0.15">
      <c r="A700" s="138">
        <f t="shared" si="282"/>
        <v>44351</v>
      </c>
      <c r="B700" s="148">
        <f t="shared" si="271"/>
        <v>1168.7853407600001</v>
      </c>
      <c r="C700" s="139">
        <f t="shared" si="283"/>
        <v>1000</v>
      </c>
      <c r="D700" s="140">
        <f t="shared" si="284"/>
        <v>5692.31</v>
      </c>
      <c r="E700" s="124">
        <f>IF(K700=1,VLOOKUP(A699,[1]Plan1!$BO$80:$BQ$314,3),E699)</f>
        <v>5739.56</v>
      </c>
      <c r="F700" s="141">
        <f t="shared" si="285"/>
        <v>44334</v>
      </c>
      <c r="G700" s="142">
        <f t="shared" si="272"/>
        <v>8.3006723105383262E-3</v>
      </c>
      <c r="H700" s="141">
        <f t="shared" si="286"/>
        <v>44362</v>
      </c>
      <c r="I700" s="141">
        <f t="shared" si="273"/>
        <v>44362</v>
      </c>
      <c r="J700" s="125">
        <f t="shared" si="287"/>
        <v>20</v>
      </c>
      <c r="K700" s="125">
        <f t="shared" si="293"/>
        <v>13</v>
      </c>
      <c r="L700" s="139">
        <f t="shared" si="274"/>
        <v>1.00538762</v>
      </c>
      <c r="M700" s="143">
        <f t="shared" si="294"/>
        <v>1.0030997100000001</v>
      </c>
      <c r="N700" s="143">
        <f t="shared" si="290"/>
        <v>1.0901480465085343</v>
      </c>
      <c r="O700" s="139">
        <f t="shared" si="292"/>
        <v>1.0960213400000001</v>
      </c>
      <c r="P700" s="139">
        <f t="shared" si="275"/>
        <v>1096.02134</v>
      </c>
      <c r="Q700" s="144">
        <f t="shared" si="276"/>
        <v>0</v>
      </c>
      <c r="R700" s="145">
        <f t="shared" si="277"/>
        <v>0</v>
      </c>
      <c r="S700" s="139">
        <f t="shared" si="278"/>
        <v>0</v>
      </c>
      <c r="T700" s="146">
        <f t="shared" si="288"/>
        <v>3.5999999999999997E-2</v>
      </c>
      <c r="U700" s="144">
        <f t="shared" si="291"/>
        <v>458</v>
      </c>
      <c r="V700" s="144">
        <v>252</v>
      </c>
      <c r="W700" s="143">
        <f t="shared" si="279"/>
        <v>1.0663892189999999</v>
      </c>
      <c r="X700" s="139">
        <f t="shared" si="280"/>
        <v>72.764000760000002</v>
      </c>
      <c r="Y700" s="124">
        <f t="shared" si="281"/>
        <v>0</v>
      </c>
      <c r="Z700" s="147" t="s">
        <v>64</v>
      </c>
      <c r="AA700" s="141">
        <f t="shared" si="289"/>
        <v>44392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3"/>
      <c r="BB700" s="1"/>
      <c r="BC700" s="1"/>
      <c r="BD700" s="1"/>
      <c r="BE700" s="1"/>
      <c r="BF700" s="1"/>
      <c r="BG700" s="1"/>
      <c r="BH700" s="1"/>
      <c r="BI700" s="1"/>
      <c r="BJ700" s="1"/>
      <c r="BK700" s="4"/>
      <c r="BL700" s="1"/>
      <c r="BM700" s="1"/>
      <c r="BN700" s="1"/>
      <c r="BO700" s="1"/>
      <c r="BP700" s="1"/>
      <c r="BQ700" s="1"/>
    </row>
    <row r="701" spans="1:69" x14ac:dyDescent="0.15">
      <c r="A701" s="138">
        <f t="shared" si="282"/>
        <v>44352</v>
      </c>
      <c r="B701" s="148">
        <f t="shared" si="271"/>
        <v>1169.4326460999998</v>
      </c>
      <c r="C701" s="139">
        <f t="shared" si="283"/>
        <v>1000</v>
      </c>
      <c r="D701" s="140">
        <f t="shared" si="284"/>
        <v>5692.31</v>
      </c>
      <c r="E701" s="124">
        <f>IF(K701=1,VLOOKUP(A700,[1]Plan1!$BO$80:$BQ$314,3),E700)</f>
        <v>5739.56</v>
      </c>
      <c r="F701" s="141">
        <f t="shared" si="285"/>
        <v>44334</v>
      </c>
      <c r="G701" s="142">
        <f t="shared" si="272"/>
        <v>8.3006723105383262E-3</v>
      </c>
      <c r="H701" s="141">
        <f t="shared" si="286"/>
        <v>44362</v>
      </c>
      <c r="I701" s="141">
        <f t="shared" si="273"/>
        <v>44362</v>
      </c>
      <c r="J701" s="125">
        <f t="shared" si="287"/>
        <v>20</v>
      </c>
      <c r="K701" s="125">
        <f t="shared" si="293"/>
        <v>14</v>
      </c>
      <c r="L701" s="139">
        <f t="shared" si="274"/>
        <v>1.00580326</v>
      </c>
      <c r="M701" s="143">
        <f t="shared" si="294"/>
        <v>1.0030997100000001</v>
      </c>
      <c r="N701" s="143">
        <f t="shared" si="290"/>
        <v>1.0901480465085343</v>
      </c>
      <c r="O701" s="139">
        <f t="shared" si="292"/>
        <v>1.0964744500000001</v>
      </c>
      <c r="P701" s="139">
        <f t="shared" si="275"/>
        <v>1096.4744499999999</v>
      </c>
      <c r="Q701" s="144">
        <f t="shared" si="276"/>
        <v>0</v>
      </c>
      <c r="R701" s="145">
        <f t="shared" si="277"/>
        <v>0</v>
      </c>
      <c r="S701" s="139">
        <f t="shared" si="278"/>
        <v>0</v>
      </c>
      <c r="T701" s="146">
        <f t="shared" si="288"/>
        <v>3.5999999999999997E-2</v>
      </c>
      <c r="U701" s="144">
        <f t="shared" si="291"/>
        <v>459</v>
      </c>
      <c r="V701" s="144">
        <v>252</v>
      </c>
      <c r="W701" s="143">
        <f t="shared" si="279"/>
        <v>1.0665388929999999</v>
      </c>
      <c r="X701" s="139">
        <f t="shared" si="280"/>
        <v>72.958196099999995</v>
      </c>
      <c r="Y701" s="124">
        <f t="shared" si="281"/>
        <v>0</v>
      </c>
      <c r="Z701" s="147" t="s">
        <v>64</v>
      </c>
      <c r="AA701" s="141">
        <f t="shared" si="289"/>
        <v>44392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3"/>
      <c r="BB701" s="1"/>
      <c r="BC701" s="1"/>
      <c r="BD701" s="1"/>
      <c r="BE701" s="1"/>
      <c r="BF701" s="1"/>
      <c r="BG701" s="1"/>
      <c r="BH701" s="1"/>
      <c r="BI701" s="1"/>
      <c r="BJ701" s="1"/>
      <c r="BK701" s="4"/>
      <c r="BL701" s="1"/>
      <c r="BM701" s="1"/>
      <c r="BN701" s="1"/>
      <c r="BO701" s="1"/>
      <c r="BP701" s="1"/>
      <c r="BQ701" s="1"/>
    </row>
    <row r="702" spans="1:69" x14ac:dyDescent="0.15">
      <c r="A702" s="138">
        <f t="shared" si="282"/>
        <v>44353</v>
      </c>
      <c r="B702" s="148">
        <f t="shared" si="271"/>
        <v>1169.4326460999998</v>
      </c>
      <c r="C702" s="139">
        <f t="shared" si="283"/>
        <v>1000</v>
      </c>
      <c r="D702" s="140">
        <f t="shared" si="284"/>
        <v>5692.31</v>
      </c>
      <c r="E702" s="124">
        <f>IF(K702=1,VLOOKUP(A701,[1]Plan1!$BO$80:$BQ$314,3),E701)</f>
        <v>5739.56</v>
      </c>
      <c r="F702" s="141">
        <f t="shared" si="285"/>
        <v>44334</v>
      </c>
      <c r="G702" s="142">
        <f t="shared" si="272"/>
        <v>8.3006723105383262E-3</v>
      </c>
      <c r="H702" s="141">
        <f t="shared" si="286"/>
        <v>44362</v>
      </c>
      <c r="I702" s="141">
        <f t="shared" si="273"/>
        <v>44362</v>
      </c>
      <c r="J702" s="125">
        <f t="shared" si="287"/>
        <v>20</v>
      </c>
      <c r="K702" s="125">
        <f t="shared" si="293"/>
        <v>14</v>
      </c>
      <c r="L702" s="139">
        <f t="shared" si="274"/>
        <v>1.00580326</v>
      </c>
      <c r="M702" s="143">
        <f t="shared" si="294"/>
        <v>1.0030997100000001</v>
      </c>
      <c r="N702" s="143">
        <f t="shared" si="290"/>
        <v>1.0901480465085343</v>
      </c>
      <c r="O702" s="139">
        <f t="shared" si="292"/>
        <v>1.0964744500000001</v>
      </c>
      <c r="P702" s="139">
        <f t="shared" si="275"/>
        <v>1096.4744499999999</v>
      </c>
      <c r="Q702" s="144">
        <f t="shared" si="276"/>
        <v>0</v>
      </c>
      <c r="R702" s="145">
        <f t="shared" si="277"/>
        <v>0</v>
      </c>
      <c r="S702" s="139">
        <f t="shared" si="278"/>
        <v>0</v>
      </c>
      <c r="T702" s="146">
        <f t="shared" si="288"/>
        <v>3.5999999999999997E-2</v>
      </c>
      <c r="U702" s="144">
        <f t="shared" si="291"/>
        <v>459</v>
      </c>
      <c r="V702" s="144">
        <v>252</v>
      </c>
      <c r="W702" s="143">
        <f t="shared" si="279"/>
        <v>1.0665388929999999</v>
      </c>
      <c r="X702" s="139">
        <f t="shared" si="280"/>
        <v>72.958196099999995</v>
      </c>
      <c r="Y702" s="124">
        <f t="shared" si="281"/>
        <v>0</v>
      </c>
      <c r="Z702" s="147" t="s">
        <v>64</v>
      </c>
      <c r="AA702" s="141">
        <f t="shared" si="289"/>
        <v>44392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3"/>
      <c r="BB702" s="1"/>
      <c r="BC702" s="1"/>
      <c r="BD702" s="1"/>
      <c r="BE702" s="1"/>
      <c r="BF702" s="1"/>
      <c r="BG702" s="1"/>
      <c r="BH702" s="1"/>
      <c r="BI702" s="1"/>
      <c r="BJ702" s="1"/>
      <c r="BK702" s="4"/>
      <c r="BL702" s="1"/>
      <c r="BM702" s="1"/>
      <c r="BN702" s="1"/>
      <c r="BO702" s="1"/>
      <c r="BP702" s="1"/>
      <c r="BQ702" s="1"/>
    </row>
    <row r="703" spans="1:69" x14ac:dyDescent="0.15">
      <c r="A703" s="138">
        <f t="shared" si="282"/>
        <v>44354</v>
      </c>
      <c r="B703" s="148">
        <f t="shared" si="271"/>
        <v>1169.4326460999998</v>
      </c>
      <c r="C703" s="139">
        <f t="shared" si="283"/>
        <v>1000</v>
      </c>
      <c r="D703" s="140">
        <f t="shared" si="284"/>
        <v>5692.31</v>
      </c>
      <c r="E703" s="124">
        <f>IF(K703=1,VLOOKUP(A702,[1]Plan1!$BO$80:$BQ$314,3),E702)</f>
        <v>5739.56</v>
      </c>
      <c r="F703" s="141">
        <f t="shared" si="285"/>
        <v>44334</v>
      </c>
      <c r="G703" s="142">
        <f t="shared" si="272"/>
        <v>8.3006723105383262E-3</v>
      </c>
      <c r="H703" s="141">
        <f t="shared" si="286"/>
        <v>44362</v>
      </c>
      <c r="I703" s="141">
        <f t="shared" si="273"/>
        <v>44362</v>
      </c>
      <c r="J703" s="125">
        <f t="shared" si="287"/>
        <v>20</v>
      </c>
      <c r="K703" s="125">
        <f t="shared" si="293"/>
        <v>14</v>
      </c>
      <c r="L703" s="139">
        <f t="shared" si="274"/>
        <v>1.00580326</v>
      </c>
      <c r="M703" s="143">
        <f t="shared" si="294"/>
        <v>1.0030997100000001</v>
      </c>
      <c r="N703" s="143">
        <f t="shared" si="290"/>
        <v>1.0901480465085343</v>
      </c>
      <c r="O703" s="139">
        <f t="shared" si="292"/>
        <v>1.0964744500000001</v>
      </c>
      <c r="P703" s="139">
        <f t="shared" si="275"/>
        <v>1096.4744499999999</v>
      </c>
      <c r="Q703" s="144">
        <f t="shared" si="276"/>
        <v>0</v>
      </c>
      <c r="R703" s="145">
        <f t="shared" si="277"/>
        <v>0</v>
      </c>
      <c r="S703" s="139">
        <f t="shared" si="278"/>
        <v>0</v>
      </c>
      <c r="T703" s="146">
        <f t="shared" si="288"/>
        <v>3.5999999999999997E-2</v>
      </c>
      <c r="U703" s="144">
        <f t="shared" si="291"/>
        <v>459</v>
      </c>
      <c r="V703" s="144">
        <v>252</v>
      </c>
      <c r="W703" s="143">
        <f t="shared" si="279"/>
        <v>1.0665388929999999</v>
      </c>
      <c r="X703" s="139">
        <f t="shared" si="280"/>
        <v>72.958196099999995</v>
      </c>
      <c r="Y703" s="124">
        <f t="shared" si="281"/>
        <v>0</v>
      </c>
      <c r="Z703" s="147" t="s">
        <v>64</v>
      </c>
      <c r="AA703" s="141">
        <f t="shared" si="289"/>
        <v>44392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3"/>
      <c r="BB703" s="1"/>
      <c r="BC703" s="1"/>
      <c r="BD703" s="1"/>
      <c r="BE703" s="1"/>
      <c r="BF703" s="1"/>
      <c r="BG703" s="1"/>
      <c r="BH703" s="1"/>
      <c r="BI703" s="1"/>
      <c r="BJ703" s="1"/>
      <c r="BK703" s="4"/>
      <c r="BL703" s="1"/>
      <c r="BM703" s="1"/>
      <c r="BN703" s="1"/>
      <c r="BO703" s="1"/>
      <c r="BP703" s="1"/>
      <c r="BQ703" s="1"/>
    </row>
    <row r="704" spans="1:69" x14ac:dyDescent="0.15">
      <c r="A704" s="138">
        <f t="shared" si="282"/>
        <v>44355</v>
      </c>
      <c r="B704" s="148">
        <f t="shared" si="271"/>
        <v>1170.08030211</v>
      </c>
      <c r="C704" s="139">
        <f t="shared" si="283"/>
        <v>1000</v>
      </c>
      <c r="D704" s="140">
        <f t="shared" si="284"/>
        <v>5692.31</v>
      </c>
      <c r="E704" s="124">
        <f>IF(K704=1,VLOOKUP(A703,[1]Plan1!$BO$80:$BQ$314,3),E703)</f>
        <v>5739.56</v>
      </c>
      <c r="F704" s="141">
        <f t="shared" si="285"/>
        <v>44334</v>
      </c>
      <c r="G704" s="142">
        <f t="shared" si="272"/>
        <v>8.3006723105383262E-3</v>
      </c>
      <c r="H704" s="141">
        <f t="shared" si="286"/>
        <v>44362</v>
      </c>
      <c r="I704" s="141">
        <f t="shared" si="273"/>
        <v>44362</v>
      </c>
      <c r="J704" s="125">
        <f t="shared" si="287"/>
        <v>20</v>
      </c>
      <c r="K704" s="125">
        <f t="shared" si="293"/>
        <v>15</v>
      </c>
      <c r="L704" s="139">
        <f t="shared" si="274"/>
        <v>1.0062190600000001</v>
      </c>
      <c r="M704" s="143">
        <f t="shared" si="294"/>
        <v>1.0030997100000001</v>
      </c>
      <c r="N704" s="143">
        <f t="shared" si="290"/>
        <v>1.0901480465085343</v>
      </c>
      <c r="O704" s="139">
        <f t="shared" si="292"/>
        <v>1.0969277399999999</v>
      </c>
      <c r="P704" s="139">
        <f t="shared" si="275"/>
        <v>1096.9277400000001</v>
      </c>
      <c r="Q704" s="144">
        <f t="shared" si="276"/>
        <v>0</v>
      </c>
      <c r="R704" s="145">
        <f t="shared" si="277"/>
        <v>0</v>
      </c>
      <c r="S704" s="139">
        <f t="shared" si="278"/>
        <v>0</v>
      </c>
      <c r="T704" s="146">
        <f t="shared" si="288"/>
        <v>3.5999999999999997E-2</v>
      </c>
      <c r="U704" s="144">
        <f t="shared" si="291"/>
        <v>460</v>
      </c>
      <c r="V704" s="144">
        <v>252</v>
      </c>
      <c r="W704" s="143">
        <f t="shared" si="279"/>
        <v>1.0666885880000001</v>
      </c>
      <c r="X704" s="139">
        <f t="shared" si="280"/>
        <v>73.152562110000005</v>
      </c>
      <c r="Y704" s="124">
        <f t="shared" si="281"/>
        <v>0</v>
      </c>
      <c r="Z704" s="147" t="s">
        <v>64</v>
      </c>
      <c r="AA704" s="141">
        <f t="shared" si="289"/>
        <v>44392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3"/>
      <c r="BB704" s="1"/>
      <c r="BC704" s="1"/>
      <c r="BD704" s="1"/>
      <c r="BE704" s="1"/>
      <c r="BF704" s="1"/>
      <c r="BG704" s="1"/>
      <c r="BH704" s="1"/>
      <c r="BI704" s="1"/>
      <c r="BJ704" s="1"/>
      <c r="BK704" s="4"/>
      <c r="BL704" s="1"/>
      <c r="BM704" s="1"/>
      <c r="BN704" s="1"/>
      <c r="BO704" s="1"/>
      <c r="BP704" s="1"/>
      <c r="BQ704" s="1"/>
    </row>
    <row r="705" spans="1:69" x14ac:dyDescent="0.15">
      <c r="A705" s="138">
        <f t="shared" si="282"/>
        <v>44356</v>
      </c>
      <c r="B705" s="148">
        <f t="shared" si="271"/>
        <v>1170.7283195800001</v>
      </c>
      <c r="C705" s="139">
        <f t="shared" si="283"/>
        <v>1000</v>
      </c>
      <c r="D705" s="140">
        <f t="shared" si="284"/>
        <v>5692.31</v>
      </c>
      <c r="E705" s="124">
        <f>IF(K705=1,VLOOKUP(A704,[1]Plan1!$BO$80:$BQ$314,3),E704)</f>
        <v>5739.56</v>
      </c>
      <c r="F705" s="141">
        <f t="shared" si="285"/>
        <v>44334</v>
      </c>
      <c r="G705" s="142">
        <f t="shared" si="272"/>
        <v>8.3006723105383262E-3</v>
      </c>
      <c r="H705" s="141">
        <f t="shared" si="286"/>
        <v>44362</v>
      </c>
      <c r="I705" s="141">
        <f t="shared" si="273"/>
        <v>44362</v>
      </c>
      <c r="J705" s="125">
        <f t="shared" si="287"/>
        <v>20</v>
      </c>
      <c r="K705" s="125">
        <f t="shared" si="293"/>
        <v>16</v>
      </c>
      <c r="L705" s="139">
        <f t="shared" si="274"/>
        <v>1.0066350399999999</v>
      </c>
      <c r="M705" s="143">
        <f t="shared" si="294"/>
        <v>1.0030997100000001</v>
      </c>
      <c r="N705" s="143">
        <f t="shared" si="290"/>
        <v>1.0901480465085343</v>
      </c>
      <c r="O705" s="139">
        <f t="shared" si="292"/>
        <v>1.0973812199999999</v>
      </c>
      <c r="P705" s="139">
        <f t="shared" si="275"/>
        <v>1097.38122</v>
      </c>
      <c r="Q705" s="144">
        <f t="shared" si="276"/>
        <v>0</v>
      </c>
      <c r="R705" s="145">
        <f t="shared" si="277"/>
        <v>0</v>
      </c>
      <c r="S705" s="139">
        <f t="shared" si="278"/>
        <v>0</v>
      </c>
      <c r="T705" s="146">
        <f t="shared" si="288"/>
        <v>3.5999999999999997E-2</v>
      </c>
      <c r="U705" s="144">
        <f t="shared" si="291"/>
        <v>461</v>
      </c>
      <c r="V705" s="144">
        <v>252</v>
      </c>
      <c r="W705" s="143">
        <f t="shared" si="279"/>
        <v>1.066838304</v>
      </c>
      <c r="X705" s="139">
        <f t="shared" si="280"/>
        <v>73.347099580000005</v>
      </c>
      <c r="Y705" s="124">
        <f t="shared" si="281"/>
        <v>0</v>
      </c>
      <c r="Z705" s="147" t="s">
        <v>64</v>
      </c>
      <c r="AA705" s="141">
        <f t="shared" si="289"/>
        <v>44392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3"/>
      <c r="BB705" s="1"/>
      <c r="BC705" s="1"/>
      <c r="BD705" s="1"/>
      <c r="BE705" s="1"/>
      <c r="BF705" s="1"/>
      <c r="BG705" s="1"/>
      <c r="BH705" s="1"/>
      <c r="BI705" s="1"/>
      <c r="BJ705" s="1"/>
      <c r="BK705" s="4"/>
      <c r="BL705" s="1"/>
      <c r="BM705" s="1"/>
      <c r="BN705" s="1"/>
      <c r="BO705" s="1"/>
      <c r="BP705" s="1"/>
      <c r="BQ705" s="1"/>
    </row>
    <row r="706" spans="1:69" x14ac:dyDescent="0.15">
      <c r="A706" s="138">
        <f t="shared" si="282"/>
        <v>44357</v>
      </c>
      <c r="B706" s="148">
        <f t="shared" si="271"/>
        <v>1171.3766868500002</v>
      </c>
      <c r="C706" s="139">
        <f t="shared" si="283"/>
        <v>1000</v>
      </c>
      <c r="D706" s="140">
        <f t="shared" si="284"/>
        <v>5692.31</v>
      </c>
      <c r="E706" s="124">
        <f>IF(K706=1,VLOOKUP(A705,[1]Plan1!$BO$80:$BQ$314,3),E705)</f>
        <v>5739.56</v>
      </c>
      <c r="F706" s="141">
        <f t="shared" si="285"/>
        <v>44334</v>
      </c>
      <c r="G706" s="142">
        <f t="shared" si="272"/>
        <v>8.3006723105383262E-3</v>
      </c>
      <c r="H706" s="141">
        <f t="shared" si="286"/>
        <v>44362</v>
      </c>
      <c r="I706" s="141">
        <f t="shared" si="273"/>
        <v>44362</v>
      </c>
      <c r="J706" s="125">
        <f t="shared" si="287"/>
        <v>20</v>
      </c>
      <c r="K706" s="125">
        <f t="shared" si="293"/>
        <v>17</v>
      </c>
      <c r="L706" s="139">
        <f t="shared" si="274"/>
        <v>1.0070511900000001</v>
      </c>
      <c r="M706" s="143">
        <f t="shared" si="294"/>
        <v>1.0030997100000001</v>
      </c>
      <c r="N706" s="143">
        <f t="shared" si="290"/>
        <v>1.0901480465085343</v>
      </c>
      <c r="O706" s="139">
        <f t="shared" si="292"/>
        <v>1.09783488</v>
      </c>
      <c r="P706" s="139">
        <f t="shared" si="275"/>
        <v>1097.8348800000001</v>
      </c>
      <c r="Q706" s="144">
        <f t="shared" si="276"/>
        <v>0</v>
      </c>
      <c r="R706" s="145">
        <f t="shared" si="277"/>
        <v>0</v>
      </c>
      <c r="S706" s="139">
        <f t="shared" si="278"/>
        <v>0</v>
      </c>
      <c r="T706" s="146">
        <f t="shared" si="288"/>
        <v>3.5999999999999997E-2</v>
      </c>
      <c r="U706" s="144">
        <f t="shared" si="291"/>
        <v>462</v>
      </c>
      <c r="V706" s="144">
        <v>252</v>
      </c>
      <c r="W706" s="143">
        <f t="shared" si="279"/>
        <v>1.06698804</v>
      </c>
      <c r="X706" s="139">
        <f t="shared" si="280"/>
        <v>73.54180685</v>
      </c>
      <c r="Y706" s="124">
        <f t="shared" si="281"/>
        <v>0</v>
      </c>
      <c r="Z706" s="147" t="s">
        <v>64</v>
      </c>
      <c r="AA706" s="141">
        <f t="shared" si="289"/>
        <v>44392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3"/>
      <c r="BB706" s="1"/>
      <c r="BC706" s="1"/>
      <c r="BD706" s="1"/>
      <c r="BE706" s="1"/>
      <c r="BF706" s="1"/>
      <c r="BG706" s="1"/>
      <c r="BH706" s="1"/>
      <c r="BI706" s="1"/>
      <c r="BJ706" s="1"/>
      <c r="BK706" s="4"/>
      <c r="BL706" s="1"/>
      <c r="BM706" s="1"/>
      <c r="BN706" s="1"/>
      <c r="BO706" s="1"/>
      <c r="BP706" s="1"/>
      <c r="BQ706" s="1"/>
    </row>
    <row r="707" spans="1:69" x14ac:dyDescent="0.15">
      <c r="A707" s="138">
        <f t="shared" si="282"/>
        <v>44358</v>
      </c>
      <c r="B707" s="148">
        <f t="shared" si="271"/>
        <v>1172.0254169</v>
      </c>
      <c r="C707" s="139">
        <f t="shared" si="283"/>
        <v>1000</v>
      </c>
      <c r="D707" s="140">
        <f t="shared" si="284"/>
        <v>5692.31</v>
      </c>
      <c r="E707" s="124">
        <f>IF(K707=1,VLOOKUP(A706,[1]Plan1!$BO$80:$BQ$314,3),E706)</f>
        <v>5739.56</v>
      </c>
      <c r="F707" s="141">
        <f t="shared" si="285"/>
        <v>44334</v>
      </c>
      <c r="G707" s="142">
        <f t="shared" si="272"/>
        <v>8.3006723105383262E-3</v>
      </c>
      <c r="H707" s="141">
        <f t="shared" si="286"/>
        <v>44362</v>
      </c>
      <c r="I707" s="141">
        <f t="shared" si="273"/>
        <v>44362</v>
      </c>
      <c r="J707" s="125">
        <f t="shared" si="287"/>
        <v>20</v>
      </c>
      <c r="K707" s="125">
        <f t="shared" si="293"/>
        <v>18</v>
      </c>
      <c r="L707" s="139">
        <f t="shared" si="274"/>
        <v>1.0074675099999999</v>
      </c>
      <c r="M707" s="143">
        <f t="shared" si="294"/>
        <v>1.0030997100000001</v>
      </c>
      <c r="N707" s="143">
        <f t="shared" si="290"/>
        <v>1.0901480465085343</v>
      </c>
      <c r="O707" s="139">
        <f t="shared" si="292"/>
        <v>1.0982887299999999</v>
      </c>
      <c r="P707" s="139">
        <f t="shared" si="275"/>
        <v>1098.28873</v>
      </c>
      <c r="Q707" s="144">
        <f t="shared" si="276"/>
        <v>0</v>
      </c>
      <c r="R707" s="145">
        <f t="shared" si="277"/>
        <v>0</v>
      </c>
      <c r="S707" s="139">
        <f t="shared" si="278"/>
        <v>0</v>
      </c>
      <c r="T707" s="146">
        <f t="shared" si="288"/>
        <v>3.5999999999999997E-2</v>
      </c>
      <c r="U707" s="144">
        <f t="shared" si="291"/>
        <v>463</v>
      </c>
      <c r="V707" s="144">
        <v>252</v>
      </c>
      <c r="W707" s="143">
        <f t="shared" si="279"/>
        <v>1.0671377980000001</v>
      </c>
      <c r="X707" s="139">
        <f t="shared" si="280"/>
        <v>73.736686899999995</v>
      </c>
      <c r="Y707" s="124">
        <f t="shared" si="281"/>
        <v>0</v>
      </c>
      <c r="Z707" s="147" t="s">
        <v>64</v>
      </c>
      <c r="AA707" s="141">
        <f t="shared" si="289"/>
        <v>44392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3"/>
      <c r="BB707" s="1"/>
      <c r="BC707" s="1"/>
      <c r="BD707" s="1"/>
      <c r="BE707" s="1"/>
      <c r="BF707" s="1"/>
      <c r="BG707" s="1"/>
      <c r="BH707" s="1"/>
      <c r="BI707" s="1"/>
      <c r="BJ707" s="1"/>
      <c r="BK707" s="4"/>
      <c r="BL707" s="1"/>
      <c r="BM707" s="1"/>
      <c r="BN707" s="1"/>
      <c r="BO707" s="1"/>
      <c r="BP707" s="1"/>
      <c r="BQ707" s="1"/>
    </row>
    <row r="708" spans="1:69" x14ac:dyDescent="0.15">
      <c r="A708" s="138">
        <f t="shared" si="282"/>
        <v>44359</v>
      </c>
      <c r="B708" s="148">
        <f t="shared" si="271"/>
        <v>1172.6745087300001</v>
      </c>
      <c r="C708" s="139">
        <f t="shared" si="283"/>
        <v>1000</v>
      </c>
      <c r="D708" s="140">
        <f t="shared" si="284"/>
        <v>5692.31</v>
      </c>
      <c r="E708" s="124">
        <f>IF(K708=1,VLOOKUP(A707,[1]Plan1!$BO$80:$BQ$314,3),E707)</f>
        <v>5739.56</v>
      </c>
      <c r="F708" s="141">
        <f t="shared" si="285"/>
        <v>44334</v>
      </c>
      <c r="G708" s="142">
        <f t="shared" si="272"/>
        <v>8.3006723105383262E-3</v>
      </c>
      <c r="H708" s="141">
        <f t="shared" si="286"/>
        <v>44362</v>
      </c>
      <c r="I708" s="141">
        <f t="shared" si="273"/>
        <v>44362</v>
      </c>
      <c r="J708" s="125">
        <f t="shared" si="287"/>
        <v>20</v>
      </c>
      <c r="K708" s="125">
        <f t="shared" si="293"/>
        <v>19</v>
      </c>
      <c r="L708" s="139">
        <f t="shared" si="274"/>
        <v>1.007884</v>
      </c>
      <c r="M708" s="143">
        <f t="shared" si="294"/>
        <v>1.0030997100000001</v>
      </c>
      <c r="N708" s="143">
        <f t="shared" si="290"/>
        <v>1.0901480465085343</v>
      </c>
      <c r="O708" s="139">
        <f t="shared" si="292"/>
        <v>1.0987427700000001</v>
      </c>
      <c r="P708" s="139">
        <f t="shared" si="275"/>
        <v>1098.7427700000001</v>
      </c>
      <c r="Q708" s="144">
        <f t="shared" si="276"/>
        <v>0</v>
      </c>
      <c r="R708" s="145">
        <f t="shared" si="277"/>
        <v>0</v>
      </c>
      <c r="S708" s="139">
        <f t="shared" si="278"/>
        <v>0</v>
      </c>
      <c r="T708" s="146">
        <f t="shared" si="288"/>
        <v>3.5999999999999997E-2</v>
      </c>
      <c r="U708" s="144">
        <f t="shared" si="291"/>
        <v>464</v>
      </c>
      <c r="V708" s="144">
        <v>252</v>
      </c>
      <c r="W708" s="143">
        <f t="shared" si="279"/>
        <v>1.0672875770000001</v>
      </c>
      <c r="X708" s="139">
        <f t="shared" si="280"/>
        <v>73.931738730000006</v>
      </c>
      <c r="Y708" s="124">
        <f t="shared" si="281"/>
        <v>0</v>
      </c>
      <c r="Z708" s="147" t="s">
        <v>64</v>
      </c>
      <c r="AA708" s="141">
        <f t="shared" si="289"/>
        <v>44392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3"/>
      <c r="BB708" s="1"/>
      <c r="BC708" s="1"/>
      <c r="BD708" s="1"/>
      <c r="BE708" s="1"/>
      <c r="BF708" s="1"/>
      <c r="BG708" s="1"/>
      <c r="BH708" s="1"/>
      <c r="BI708" s="1"/>
      <c r="BJ708" s="1"/>
      <c r="BK708" s="4"/>
      <c r="BL708" s="1"/>
      <c r="BM708" s="1"/>
      <c r="BN708" s="1"/>
      <c r="BO708" s="1"/>
      <c r="BP708" s="1"/>
      <c r="BQ708" s="1"/>
    </row>
    <row r="709" spans="1:69" x14ac:dyDescent="0.15">
      <c r="A709" s="138">
        <f t="shared" si="282"/>
        <v>44360</v>
      </c>
      <c r="B709" s="148">
        <f t="shared" si="271"/>
        <v>1172.6745087300001</v>
      </c>
      <c r="C709" s="139">
        <f t="shared" si="283"/>
        <v>1000</v>
      </c>
      <c r="D709" s="140">
        <f t="shared" si="284"/>
        <v>5692.31</v>
      </c>
      <c r="E709" s="124">
        <f>IF(K709=1,VLOOKUP(A708,[1]Plan1!$BO$80:$BQ$314,3),E708)</f>
        <v>5739.56</v>
      </c>
      <c r="F709" s="141">
        <f t="shared" si="285"/>
        <v>44334</v>
      </c>
      <c r="G709" s="142">
        <f t="shared" si="272"/>
        <v>8.3006723105383262E-3</v>
      </c>
      <c r="H709" s="141">
        <f t="shared" si="286"/>
        <v>44362</v>
      </c>
      <c r="I709" s="141">
        <f t="shared" si="273"/>
        <v>44362</v>
      </c>
      <c r="J709" s="125">
        <f t="shared" si="287"/>
        <v>20</v>
      </c>
      <c r="K709" s="125">
        <f t="shared" si="293"/>
        <v>19</v>
      </c>
      <c r="L709" s="139">
        <f t="shared" si="274"/>
        <v>1.007884</v>
      </c>
      <c r="M709" s="143">
        <f t="shared" si="294"/>
        <v>1.0030997100000001</v>
      </c>
      <c r="N709" s="143">
        <f t="shared" si="290"/>
        <v>1.0901480465085343</v>
      </c>
      <c r="O709" s="139">
        <f t="shared" si="292"/>
        <v>1.0987427700000001</v>
      </c>
      <c r="P709" s="139">
        <f t="shared" si="275"/>
        <v>1098.7427700000001</v>
      </c>
      <c r="Q709" s="144">
        <f t="shared" si="276"/>
        <v>0</v>
      </c>
      <c r="R709" s="145">
        <f t="shared" si="277"/>
        <v>0</v>
      </c>
      <c r="S709" s="139">
        <f t="shared" si="278"/>
        <v>0</v>
      </c>
      <c r="T709" s="146">
        <f t="shared" si="288"/>
        <v>3.5999999999999997E-2</v>
      </c>
      <c r="U709" s="144">
        <f t="shared" si="291"/>
        <v>464</v>
      </c>
      <c r="V709" s="144">
        <v>252</v>
      </c>
      <c r="W709" s="143">
        <f t="shared" si="279"/>
        <v>1.0672875770000001</v>
      </c>
      <c r="X709" s="139">
        <f t="shared" si="280"/>
        <v>73.931738730000006</v>
      </c>
      <c r="Y709" s="124">
        <f t="shared" si="281"/>
        <v>0</v>
      </c>
      <c r="Z709" s="147" t="s">
        <v>64</v>
      </c>
      <c r="AA709" s="141">
        <f t="shared" si="289"/>
        <v>44392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3"/>
      <c r="BB709" s="1"/>
      <c r="BC709" s="1"/>
      <c r="BD709" s="1"/>
      <c r="BE709" s="1"/>
      <c r="BF709" s="1"/>
      <c r="BG709" s="1"/>
      <c r="BH709" s="1"/>
      <c r="BI709" s="1"/>
      <c r="BJ709" s="1"/>
      <c r="BK709" s="4"/>
      <c r="BL709" s="1"/>
      <c r="BM709" s="1"/>
      <c r="BN709" s="1"/>
      <c r="BO709" s="1"/>
      <c r="BP709" s="1"/>
      <c r="BQ709" s="1"/>
    </row>
    <row r="710" spans="1:69" x14ac:dyDescent="0.15">
      <c r="A710" s="138">
        <f t="shared" si="282"/>
        <v>44361</v>
      </c>
      <c r="B710" s="148">
        <f t="shared" si="271"/>
        <v>1172.6745087300001</v>
      </c>
      <c r="C710" s="139">
        <f t="shared" si="283"/>
        <v>1000</v>
      </c>
      <c r="D710" s="140">
        <f t="shared" si="284"/>
        <v>5692.31</v>
      </c>
      <c r="E710" s="124">
        <f>IF(K710=1,VLOOKUP(A709,[1]Plan1!$BO$80:$BQ$314,3),E709)</f>
        <v>5739.56</v>
      </c>
      <c r="F710" s="141">
        <f t="shared" si="285"/>
        <v>44334</v>
      </c>
      <c r="G710" s="142">
        <f t="shared" si="272"/>
        <v>8.3006723105383262E-3</v>
      </c>
      <c r="H710" s="141">
        <f t="shared" si="286"/>
        <v>44362</v>
      </c>
      <c r="I710" s="141">
        <f t="shared" si="273"/>
        <v>44362</v>
      </c>
      <c r="J710" s="125">
        <f t="shared" si="287"/>
        <v>20</v>
      </c>
      <c r="K710" s="125">
        <f t="shared" si="293"/>
        <v>19</v>
      </c>
      <c r="L710" s="139">
        <f t="shared" si="274"/>
        <v>1.007884</v>
      </c>
      <c r="M710" s="143">
        <f t="shared" si="294"/>
        <v>1.0030997100000001</v>
      </c>
      <c r="N710" s="143">
        <f t="shared" si="290"/>
        <v>1.0901480465085343</v>
      </c>
      <c r="O710" s="139">
        <f t="shared" si="292"/>
        <v>1.0987427700000001</v>
      </c>
      <c r="P710" s="139">
        <f t="shared" si="275"/>
        <v>1098.7427700000001</v>
      </c>
      <c r="Q710" s="144">
        <f t="shared" si="276"/>
        <v>0</v>
      </c>
      <c r="R710" s="145">
        <f t="shared" si="277"/>
        <v>0</v>
      </c>
      <c r="S710" s="139">
        <f t="shared" si="278"/>
        <v>0</v>
      </c>
      <c r="T710" s="146">
        <f t="shared" si="288"/>
        <v>3.5999999999999997E-2</v>
      </c>
      <c r="U710" s="144">
        <f t="shared" si="291"/>
        <v>464</v>
      </c>
      <c r="V710" s="144">
        <v>252</v>
      </c>
      <c r="W710" s="143">
        <f t="shared" si="279"/>
        <v>1.0672875770000001</v>
      </c>
      <c r="X710" s="139">
        <f t="shared" si="280"/>
        <v>73.931738730000006</v>
      </c>
      <c r="Y710" s="124">
        <f t="shared" si="281"/>
        <v>0</v>
      </c>
      <c r="Z710" s="147" t="s">
        <v>64</v>
      </c>
      <c r="AA710" s="141">
        <f t="shared" si="289"/>
        <v>44392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3"/>
      <c r="BB710" s="1"/>
      <c r="BC710" s="1"/>
      <c r="BD710" s="1"/>
      <c r="BE710" s="1"/>
      <c r="BF710" s="1"/>
      <c r="BG710" s="1"/>
      <c r="BH710" s="1"/>
      <c r="BI710" s="1"/>
      <c r="BJ710" s="1"/>
      <c r="BK710" s="4"/>
      <c r="BL710" s="1"/>
      <c r="BM710" s="1"/>
      <c r="BN710" s="1"/>
      <c r="BO710" s="1"/>
      <c r="BP710" s="1"/>
      <c r="BQ710" s="1"/>
    </row>
    <row r="711" spans="1:69" x14ac:dyDescent="0.15">
      <c r="A711" s="138">
        <f t="shared" si="282"/>
        <v>44362</v>
      </c>
      <c r="B711" s="148">
        <f t="shared" si="271"/>
        <v>1173.3239624799999</v>
      </c>
      <c r="C711" s="139">
        <f t="shared" si="283"/>
        <v>1000</v>
      </c>
      <c r="D711" s="140">
        <f t="shared" si="284"/>
        <v>5692.31</v>
      </c>
      <c r="E711" s="124">
        <f>IF(K711=1,VLOOKUP(A710,[1]Plan1!$BO$80:$BQ$314,3),E710)</f>
        <v>5739.56</v>
      </c>
      <c r="F711" s="141">
        <f t="shared" si="285"/>
        <v>44334</v>
      </c>
      <c r="G711" s="142">
        <f t="shared" si="272"/>
        <v>8.3006723105383262E-3</v>
      </c>
      <c r="H711" s="141">
        <f t="shared" si="286"/>
        <v>44392</v>
      </c>
      <c r="I711" s="141">
        <f t="shared" si="273"/>
        <v>44362</v>
      </c>
      <c r="J711" s="125">
        <f t="shared" si="287"/>
        <v>20</v>
      </c>
      <c r="K711" s="125">
        <f t="shared" si="293"/>
        <v>20</v>
      </c>
      <c r="L711" s="139">
        <f t="shared" si="274"/>
        <v>1.0083006699999999</v>
      </c>
      <c r="M711" s="143">
        <f t="shared" si="294"/>
        <v>1.0030997100000001</v>
      </c>
      <c r="N711" s="143">
        <f t="shared" si="290"/>
        <v>1.0901480465085343</v>
      </c>
      <c r="O711" s="139">
        <f t="shared" si="292"/>
        <v>1.099197</v>
      </c>
      <c r="P711" s="139">
        <f t="shared" si="275"/>
        <v>1099.1969999999999</v>
      </c>
      <c r="Q711" s="144">
        <f t="shared" si="276"/>
        <v>0</v>
      </c>
      <c r="R711" s="145">
        <f t="shared" si="277"/>
        <v>0</v>
      </c>
      <c r="S711" s="139">
        <f t="shared" si="278"/>
        <v>0</v>
      </c>
      <c r="T711" s="146">
        <f t="shared" si="288"/>
        <v>3.5999999999999997E-2</v>
      </c>
      <c r="U711" s="144">
        <f t="shared" si="291"/>
        <v>465</v>
      </c>
      <c r="V711" s="144">
        <v>252</v>
      </c>
      <c r="W711" s="143">
        <f t="shared" si="279"/>
        <v>1.0674373770000001</v>
      </c>
      <c r="X711" s="139">
        <f t="shared" si="280"/>
        <v>74.126962480000003</v>
      </c>
      <c r="Y711" s="124">
        <f t="shared" si="281"/>
        <v>0</v>
      </c>
      <c r="Z711" s="147" t="s">
        <v>64</v>
      </c>
      <c r="AA711" s="141">
        <f t="shared" si="289"/>
        <v>44392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3"/>
      <c r="BB711" s="1"/>
      <c r="BC711" s="1"/>
      <c r="BD711" s="1"/>
      <c r="BE711" s="1"/>
      <c r="BF711" s="1"/>
      <c r="BG711" s="1"/>
      <c r="BH711" s="1"/>
      <c r="BI711" s="1"/>
      <c r="BJ711" s="1"/>
      <c r="BK711" s="4"/>
      <c r="BL711" s="1"/>
      <c r="BM711" s="1"/>
      <c r="BN711" s="1"/>
      <c r="BO711" s="1"/>
      <c r="BP711" s="1"/>
      <c r="BQ711" s="1"/>
    </row>
    <row r="712" spans="1:69" x14ac:dyDescent="0.15">
      <c r="A712" s="138">
        <f t="shared" si="282"/>
        <v>44363</v>
      </c>
      <c r="B712" s="148">
        <f t="shared" si="271"/>
        <v>1173.7706377599998</v>
      </c>
      <c r="C712" s="139">
        <f t="shared" si="283"/>
        <v>1000</v>
      </c>
      <c r="D712" s="140">
        <f t="shared" si="284"/>
        <v>5739.56</v>
      </c>
      <c r="E712" s="124">
        <f>IF(K712=1,VLOOKUP(A711,[1]Plan1!$BO$80:$BQ$314,3),E711)</f>
        <v>5769.98</v>
      </c>
      <c r="F712" s="141">
        <f t="shared" si="285"/>
        <v>44363</v>
      </c>
      <c r="G712" s="142">
        <f t="shared" si="272"/>
        <v>5.3000578441551038E-3</v>
      </c>
      <c r="H712" s="141">
        <f t="shared" si="286"/>
        <v>44392</v>
      </c>
      <c r="I712" s="141">
        <f t="shared" si="273"/>
        <v>44392</v>
      </c>
      <c r="J712" s="125">
        <f t="shared" si="287"/>
        <v>22</v>
      </c>
      <c r="K712" s="125">
        <f t="shared" si="293"/>
        <v>1</v>
      </c>
      <c r="L712" s="139">
        <f t="shared" si="274"/>
        <v>1.0002403</v>
      </c>
      <c r="M712" s="143">
        <f t="shared" si="294"/>
        <v>1.0083006699999999</v>
      </c>
      <c r="N712" s="143">
        <f t="shared" si="290"/>
        <v>1.0991970056937461</v>
      </c>
      <c r="O712" s="139">
        <f t="shared" si="292"/>
        <v>1.0994611400000001</v>
      </c>
      <c r="P712" s="139">
        <f t="shared" si="275"/>
        <v>1099.4611399999999</v>
      </c>
      <c r="Q712" s="144">
        <f t="shared" si="276"/>
        <v>0</v>
      </c>
      <c r="R712" s="145">
        <f t="shared" si="277"/>
        <v>0</v>
      </c>
      <c r="S712" s="139">
        <f t="shared" si="278"/>
        <v>0</v>
      </c>
      <c r="T712" s="146">
        <f t="shared" si="288"/>
        <v>3.5999999999999997E-2</v>
      </c>
      <c r="U712" s="144">
        <f t="shared" si="291"/>
        <v>466</v>
      </c>
      <c r="V712" s="144">
        <v>252</v>
      </c>
      <c r="W712" s="143">
        <f t="shared" si="279"/>
        <v>1.067587198</v>
      </c>
      <c r="X712" s="139">
        <f t="shared" si="280"/>
        <v>74.309497759999999</v>
      </c>
      <c r="Y712" s="124">
        <f t="shared" si="281"/>
        <v>0</v>
      </c>
      <c r="Z712" s="147" t="s">
        <v>64</v>
      </c>
      <c r="AA712" s="141">
        <f t="shared" si="289"/>
        <v>44392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3"/>
      <c r="BB712" s="1"/>
      <c r="BC712" s="1"/>
      <c r="BD712" s="1"/>
      <c r="BE712" s="1"/>
      <c r="BF712" s="1"/>
      <c r="BG712" s="1"/>
      <c r="BH712" s="1"/>
      <c r="BI712" s="1"/>
      <c r="BJ712" s="1"/>
      <c r="BK712" s="4"/>
      <c r="BL712" s="1"/>
      <c r="BM712" s="1"/>
      <c r="BN712" s="1"/>
      <c r="BO712" s="1"/>
      <c r="BP712" s="1"/>
      <c r="BQ712" s="1"/>
    </row>
    <row r="713" spans="1:69" x14ac:dyDescent="0.15">
      <c r="A713" s="138">
        <f t="shared" si="282"/>
        <v>44364</v>
      </c>
      <c r="B713" s="148">
        <f t="shared" si="271"/>
        <v>1174.21747934</v>
      </c>
      <c r="C713" s="139">
        <f t="shared" si="283"/>
        <v>1000</v>
      </c>
      <c r="D713" s="140">
        <f t="shared" si="284"/>
        <v>5739.56</v>
      </c>
      <c r="E713" s="124">
        <f>IF(K713=1,VLOOKUP(A712,[1]Plan1!$BO$80:$BQ$314,3),E712)</f>
        <v>5769.98</v>
      </c>
      <c r="F713" s="141">
        <f t="shared" si="285"/>
        <v>44363</v>
      </c>
      <c r="G713" s="142">
        <f t="shared" si="272"/>
        <v>5.3000578441551038E-3</v>
      </c>
      <c r="H713" s="141">
        <f t="shared" si="286"/>
        <v>44392</v>
      </c>
      <c r="I713" s="141">
        <f t="shared" si="273"/>
        <v>44392</v>
      </c>
      <c r="J713" s="125">
        <f t="shared" si="287"/>
        <v>22</v>
      </c>
      <c r="K713" s="125">
        <f t="shared" si="293"/>
        <v>2</v>
      </c>
      <c r="L713" s="139">
        <f t="shared" si="274"/>
        <v>1.00048066</v>
      </c>
      <c r="M713" s="143">
        <f t="shared" si="294"/>
        <v>1.0083006699999999</v>
      </c>
      <c r="N713" s="143">
        <f t="shared" si="290"/>
        <v>1.0991970056937461</v>
      </c>
      <c r="O713" s="139">
        <f t="shared" si="292"/>
        <v>1.09972534</v>
      </c>
      <c r="P713" s="139">
        <f t="shared" si="275"/>
        <v>1099.72534</v>
      </c>
      <c r="Q713" s="144">
        <f t="shared" si="276"/>
        <v>0</v>
      </c>
      <c r="R713" s="145">
        <f t="shared" si="277"/>
        <v>0</v>
      </c>
      <c r="S713" s="139">
        <f t="shared" si="278"/>
        <v>0</v>
      </c>
      <c r="T713" s="146">
        <f t="shared" si="288"/>
        <v>3.5999999999999997E-2</v>
      </c>
      <c r="U713" s="144">
        <f t="shared" si="291"/>
        <v>467</v>
      </c>
      <c r="V713" s="144">
        <v>252</v>
      </c>
      <c r="W713" s="143">
        <f t="shared" si="279"/>
        <v>1.0677370399999999</v>
      </c>
      <c r="X713" s="139">
        <f t="shared" si="280"/>
        <v>74.492139339999994</v>
      </c>
      <c r="Y713" s="124">
        <f t="shared" si="281"/>
        <v>0</v>
      </c>
      <c r="Z713" s="147" t="s">
        <v>64</v>
      </c>
      <c r="AA713" s="141">
        <f t="shared" si="289"/>
        <v>44392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3"/>
      <c r="BB713" s="1"/>
      <c r="BC713" s="1"/>
      <c r="BD713" s="1"/>
      <c r="BE713" s="1"/>
      <c r="BF713" s="1"/>
      <c r="BG713" s="1"/>
      <c r="BH713" s="1"/>
      <c r="BI713" s="1"/>
      <c r="BJ713" s="1"/>
      <c r="BK713" s="4"/>
      <c r="BL713" s="1"/>
      <c r="BM713" s="1"/>
      <c r="BN713" s="1"/>
      <c r="BO713" s="1"/>
      <c r="BP713" s="1"/>
      <c r="BQ713" s="1"/>
    </row>
    <row r="714" spans="1:69" x14ac:dyDescent="0.15">
      <c r="A714" s="138">
        <f t="shared" si="282"/>
        <v>44365</v>
      </c>
      <c r="B714" s="148">
        <f t="shared" ref="B714:B777" si="295">(P714+X714)</f>
        <v>1174.6644979500002</v>
      </c>
      <c r="C714" s="139">
        <f t="shared" si="283"/>
        <v>1000</v>
      </c>
      <c r="D714" s="140">
        <f t="shared" si="284"/>
        <v>5739.56</v>
      </c>
      <c r="E714" s="124">
        <f>IF(K714=1,VLOOKUP(A713,[1]Plan1!$BO$80:$BQ$314,3),E713)</f>
        <v>5769.98</v>
      </c>
      <c r="F714" s="141">
        <f t="shared" si="285"/>
        <v>44363</v>
      </c>
      <c r="G714" s="142">
        <f t="shared" ref="G714:G777" si="296">(E714/D714)-1</f>
        <v>5.3000578441551038E-3</v>
      </c>
      <c r="H714" s="141">
        <f t="shared" si="286"/>
        <v>44392</v>
      </c>
      <c r="I714" s="141">
        <f t="shared" ref="I714:I777" si="297">IF(A714&gt;I713,H714,I713)</f>
        <v>44392</v>
      </c>
      <c r="J714" s="125">
        <f t="shared" si="287"/>
        <v>22</v>
      </c>
      <c r="K714" s="125">
        <f t="shared" si="293"/>
        <v>3</v>
      </c>
      <c r="L714" s="139">
        <f t="shared" ref="L714:L777" si="298">TRUNC((E714/D714)^TRUNC((K714/J714),9),8)</f>
        <v>1.0007210799999999</v>
      </c>
      <c r="M714" s="143">
        <f t="shared" si="294"/>
        <v>1.0083006699999999</v>
      </c>
      <c r="N714" s="143">
        <f t="shared" si="290"/>
        <v>1.0991970056937461</v>
      </c>
      <c r="O714" s="139">
        <f t="shared" si="292"/>
        <v>1.09998961</v>
      </c>
      <c r="P714" s="139">
        <f t="shared" ref="P714:P777" si="299">TRUNC(C714*O714,8)</f>
        <v>1099.9896100000001</v>
      </c>
      <c r="Q714" s="144">
        <f t="shared" ref="Q714:Q777" si="300">IF(VLOOKUP(A714,AD$10:AK$114,8)=VLOOKUP(A713,AD$10:AK$114,8),0,VLOOKUP(A714,AD$10:AK$114,8))</f>
        <v>0</v>
      </c>
      <c r="R714" s="145">
        <f t="shared" ref="R714:R777" si="301">IF(Q714&gt;0,VLOOKUP($A714,$AD$10:$AI$114,6),0)</f>
        <v>0</v>
      </c>
      <c r="S714" s="139">
        <f t="shared" ref="S714:S777" si="302">IF(R714&gt;0,TRUNC(R714*P714,8),0)</f>
        <v>0</v>
      </c>
      <c r="T714" s="146">
        <f t="shared" si="288"/>
        <v>3.5999999999999997E-2</v>
      </c>
      <c r="U714" s="144">
        <f t="shared" si="291"/>
        <v>468</v>
      </c>
      <c r="V714" s="144">
        <v>252</v>
      </c>
      <c r="W714" s="143">
        <f t="shared" ref="W714:W777" si="303">ROUND((1+T714)^TRUNC((U714/V714),9),9)</f>
        <v>1.067886903</v>
      </c>
      <c r="X714" s="139">
        <f t="shared" ref="X714:X777" si="304">TRUNC((P714*(W714-1)),8)</f>
        <v>74.674887949999999</v>
      </c>
      <c r="Y714" s="124">
        <f t="shared" ref="Y714:Y777" si="305">IF(Q714&gt;0,S714+X714,0)</f>
        <v>0</v>
      </c>
      <c r="Z714" s="147" t="s">
        <v>64</v>
      </c>
      <c r="AA714" s="141">
        <f t="shared" si="289"/>
        <v>44392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3"/>
      <c r="BB714" s="1"/>
      <c r="BC714" s="1"/>
      <c r="BD714" s="1"/>
      <c r="BE714" s="1"/>
      <c r="BF714" s="1"/>
      <c r="BG714" s="1"/>
      <c r="BH714" s="1"/>
      <c r="BI714" s="1"/>
      <c r="BJ714" s="1"/>
      <c r="BK714" s="4"/>
      <c r="BL714" s="1"/>
      <c r="BM714" s="1"/>
      <c r="BN714" s="1"/>
      <c r="BO714" s="1"/>
      <c r="BP714" s="1"/>
      <c r="BQ714" s="1"/>
    </row>
    <row r="715" spans="1:69" x14ac:dyDescent="0.15">
      <c r="A715" s="138">
        <f t="shared" ref="A715:A778" si="306">(A714+1)</f>
        <v>44366</v>
      </c>
      <c r="B715" s="148">
        <f t="shared" si="295"/>
        <v>1175.1116829600001</v>
      </c>
      <c r="C715" s="139">
        <f t="shared" ref="C715:C778" si="307">TRUNC(IF(Q714&gt;0,VLOOKUP(A714,$AD$12:$AE$114,2),C714),8)</f>
        <v>1000</v>
      </c>
      <c r="D715" s="140">
        <f t="shared" ref="D715:D778" si="308">IF(E715=E714,D714,E714)</f>
        <v>5739.56</v>
      </c>
      <c r="E715" s="124">
        <f>IF(K715=1,VLOOKUP(A714,[1]Plan1!$BO$80:$BQ$314,3),E714)</f>
        <v>5769.98</v>
      </c>
      <c r="F715" s="141">
        <f t="shared" ref="F715:F778" si="309">IF(D715=D714,F714,A715)</f>
        <v>44363</v>
      </c>
      <c r="G715" s="142">
        <f t="shared" si="296"/>
        <v>5.3000578441551038E-3</v>
      </c>
      <c r="H715" s="141">
        <f t="shared" ref="H715:H778" si="310">IF(DAY(A715)=15,VLOOKUP(A715,AH$118:AM$450,4),H714)</f>
        <v>44392</v>
      </c>
      <c r="I715" s="141">
        <f t="shared" si="297"/>
        <v>44392</v>
      </c>
      <c r="J715" s="125">
        <f t="shared" ref="J715:J778" si="311">IF(I715=I714,J714,NETWORKDAYS(I714,I715,$AD$118:$AD$502)-1)</f>
        <v>22</v>
      </c>
      <c r="K715" s="125">
        <f t="shared" si="293"/>
        <v>4</v>
      </c>
      <c r="L715" s="139">
        <f t="shared" si="298"/>
        <v>1.0009615599999999</v>
      </c>
      <c r="M715" s="143">
        <f t="shared" si="294"/>
        <v>1.0083006699999999</v>
      </c>
      <c r="N715" s="143">
        <f t="shared" si="290"/>
        <v>1.0991970056937461</v>
      </c>
      <c r="O715" s="139">
        <f t="shared" si="292"/>
        <v>1.10025394</v>
      </c>
      <c r="P715" s="139">
        <f t="shared" si="299"/>
        <v>1100.2539400000001</v>
      </c>
      <c r="Q715" s="144">
        <f t="shared" si="300"/>
        <v>0</v>
      </c>
      <c r="R715" s="145">
        <f t="shared" si="301"/>
        <v>0</v>
      </c>
      <c r="S715" s="139">
        <f t="shared" si="302"/>
        <v>0</v>
      </c>
      <c r="T715" s="146">
        <f t="shared" ref="T715:T778" si="312">(T714)</f>
        <v>3.5999999999999997E-2</v>
      </c>
      <c r="U715" s="144">
        <f t="shared" si="291"/>
        <v>469</v>
      </c>
      <c r="V715" s="144">
        <v>252</v>
      </c>
      <c r="W715" s="143">
        <f t="shared" si="303"/>
        <v>1.068036787</v>
      </c>
      <c r="X715" s="139">
        <f t="shared" si="304"/>
        <v>74.857742959999996</v>
      </c>
      <c r="Y715" s="124">
        <f t="shared" si="305"/>
        <v>0</v>
      </c>
      <c r="Z715" s="147" t="s">
        <v>64</v>
      </c>
      <c r="AA715" s="141">
        <f t="shared" ref="AA715:AA778" si="313">IF(Q714&gt;0,VLOOKUP(A714,$AD$10:$AL$114,9),AA714)</f>
        <v>44392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3"/>
      <c r="BB715" s="1"/>
      <c r="BC715" s="1"/>
      <c r="BD715" s="1"/>
      <c r="BE715" s="1"/>
      <c r="BF715" s="1"/>
      <c r="BG715" s="1"/>
      <c r="BH715" s="1"/>
      <c r="BI715" s="1"/>
      <c r="BJ715" s="1"/>
      <c r="BK715" s="4"/>
      <c r="BL715" s="1"/>
      <c r="BM715" s="1"/>
      <c r="BN715" s="1"/>
      <c r="BO715" s="1"/>
      <c r="BP715" s="1"/>
      <c r="BQ715" s="1"/>
    </row>
    <row r="716" spans="1:69" x14ac:dyDescent="0.15">
      <c r="A716" s="138">
        <f t="shared" si="306"/>
        <v>44367</v>
      </c>
      <c r="B716" s="148">
        <f t="shared" si="295"/>
        <v>1175.1116829600001</v>
      </c>
      <c r="C716" s="139">
        <f t="shared" si="307"/>
        <v>1000</v>
      </c>
      <c r="D716" s="140">
        <f t="shared" si="308"/>
        <v>5739.56</v>
      </c>
      <c r="E716" s="124">
        <f>IF(K716=1,VLOOKUP(A715,[1]Plan1!$BO$80:$BQ$314,3),E715)</f>
        <v>5769.98</v>
      </c>
      <c r="F716" s="141">
        <f t="shared" si="309"/>
        <v>44363</v>
      </c>
      <c r="G716" s="142">
        <f t="shared" si="296"/>
        <v>5.3000578441551038E-3</v>
      </c>
      <c r="H716" s="141">
        <f t="shared" si="310"/>
        <v>44392</v>
      </c>
      <c r="I716" s="141">
        <f t="shared" si="297"/>
        <v>44392</v>
      </c>
      <c r="J716" s="125">
        <f t="shared" si="311"/>
        <v>22</v>
      </c>
      <c r="K716" s="125">
        <f t="shared" si="293"/>
        <v>4</v>
      </c>
      <c r="L716" s="139">
        <f t="shared" si="298"/>
        <v>1.0009615599999999</v>
      </c>
      <c r="M716" s="143">
        <f t="shared" si="294"/>
        <v>1.0083006699999999</v>
      </c>
      <c r="N716" s="143">
        <f t="shared" si="290"/>
        <v>1.0991970056937461</v>
      </c>
      <c r="O716" s="139">
        <f t="shared" si="292"/>
        <v>1.10025394</v>
      </c>
      <c r="P716" s="139">
        <f t="shared" si="299"/>
        <v>1100.2539400000001</v>
      </c>
      <c r="Q716" s="144">
        <f t="shared" si="300"/>
        <v>0</v>
      </c>
      <c r="R716" s="145">
        <f t="shared" si="301"/>
        <v>0</v>
      </c>
      <c r="S716" s="139">
        <f t="shared" si="302"/>
        <v>0</v>
      </c>
      <c r="T716" s="146">
        <f t="shared" si="312"/>
        <v>3.5999999999999997E-2</v>
      </c>
      <c r="U716" s="144">
        <f t="shared" si="291"/>
        <v>469</v>
      </c>
      <c r="V716" s="144">
        <v>252</v>
      </c>
      <c r="W716" s="143">
        <f t="shared" si="303"/>
        <v>1.068036787</v>
      </c>
      <c r="X716" s="139">
        <f t="shared" si="304"/>
        <v>74.857742959999996</v>
      </c>
      <c r="Y716" s="124">
        <f t="shared" si="305"/>
        <v>0</v>
      </c>
      <c r="Z716" s="147" t="s">
        <v>64</v>
      </c>
      <c r="AA716" s="141">
        <f t="shared" si="313"/>
        <v>44392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3"/>
      <c r="BB716" s="1"/>
      <c r="BC716" s="1"/>
      <c r="BD716" s="1"/>
      <c r="BE716" s="1"/>
      <c r="BF716" s="1"/>
      <c r="BG716" s="1"/>
      <c r="BH716" s="1"/>
      <c r="BI716" s="1"/>
      <c r="BJ716" s="1"/>
      <c r="BK716" s="4"/>
      <c r="BL716" s="1"/>
      <c r="BM716" s="1"/>
      <c r="BN716" s="1"/>
      <c r="BO716" s="1"/>
      <c r="BP716" s="1"/>
      <c r="BQ716" s="1"/>
    </row>
    <row r="717" spans="1:69" x14ac:dyDescent="0.15">
      <c r="A717" s="138">
        <f t="shared" si="306"/>
        <v>44368</v>
      </c>
      <c r="B717" s="148">
        <f t="shared" si="295"/>
        <v>1175.1116829600001</v>
      </c>
      <c r="C717" s="139">
        <f t="shared" si="307"/>
        <v>1000</v>
      </c>
      <c r="D717" s="140">
        <f t="shared" si="308"/>
        <v>5739.56</v>
      </c>
      <c r="E717" s="124">
        <f>IF(K717=1,VLOOKUP(A716,[1]Plan1!$BO$80:$BQ$314,3),E716)</f>
        <v>5769.98</v>
      </c>
      <c r="F717" s="141">
        <f t="shared" si="309"/>
        <v>44363</v>
      </c>
      <c r="G717" s="142">
        <f t="shared" si="296"/>
        <v>5.3000578441551038E-3</v>
      </c>
      <c r="H717" s="141">
        <f t="shared" si="310"/>
        <v>44392</v>
      </c>
      <c r="I717" s="141">
        <f t="shared" si="297"/>
        <v>44392</v>
      </c>
      <c r="J717" s="125">
        <f t="shared" si="311"/>
        <v>22</v>
      </c>
      <c r="K717" s="125">
        <f t="shared" si="293"/>
        <v>4</v>
      </c>
      <c r="L717" s="139">
        <f t="shared" si="298"/>
        <v>1.0009615599999999</v>
      </c>
      <c r="M717" s="143">
        <f t="shared" si="294"/>
        <v>1.0083006699999999</v>
      </c>
      <c r="N717" s="143">
        <f t="shared" si="290"/>
        <v>1.0991970056937461</v>
      </c>
      <c r="O717" s="139">
        <f t="shared" si="292"/>
        <v>1.10025394</v>
      </c>
      <c r="P717" s="139">
        <f t="shared" si="299"/>
        <v>1100.2539400000001</v>
      </c>
      <c r="Q717" s="144">
        <f t="shared" si="300"/>
        <v>0</v>
      </c>
      <c r="R717" s="145">
        <f t="shared" si="301"/>
        <v>0</v>
      </c>
      <c r="S717" s="139">
        <f t="shared" si="302"/>
        <v>0</v>
      </c>
      <c r="T717" s="146">
        <f t="shared" si="312"/>
        <v>3.5999999999999997E-2</v>
      </c>
      <c r="U717" s="144">
        <f t="shared" si="291"/>
        <v>469</v>
      </c>
      <c r="V717" s="144">
        <v>252</v>
      </c>
      <c r="W717" s="143">
        <f t="shared" si="303"/>
        <v>1.068036787</v>
      </c>
      <c r="X717" s="139">
        <f t="shared" si="304"/>
        <v>74.857742959999996</v>
      </c>
      <c r="Y717" s="124">
        <f t="shared" si="305"/>
        <v>0</v>
      </c>
      <c r="Z717" s="147" t="s">
        <v>64</v>
      </c>
      <c r="AA717" s="141">
        <f t="shared" si="313"/>
        <v>44392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3"/>
      <c r="BB717" s="1"/>
      <c r="BC717" s="1"/>
      <c r="BD717" s="1"/>
      <c r="BE717" s="1"/>
      <c r="BF717" s="1"/>
      <c r="BG717" s="1"/>
      <c r="BH717" s="1"/>
      <c r="BI717" s="1"/>
      <c r="BJ717" s="1"/>
      <c r="BK717" s="4"/>
      <c r="BL717" s="1"/>
      <c r="BM717" s="1"/>
      <c r="BN717" s="1"/>
      <c r="BO717" s="1"/>
      <c r="BP717" s="1"/>
      <c r="BQ717" s="1"/>
    </row>
    <row r="718" spans="1:69" x14ac:dyDescent="0.15">
      <c r="A718" s="138">
        <f t="shared" si="306"/>
        <v>44369</v>
      </c>
      <c r="B718" s="148">
        <f t="shared" si="295"/>
        <v>1175.5590344000002</v>
      </c>
      <c r="C718" s="139">
        <f t="shared" si="307"/>
        <v>1000</v>
      </c>
      <c r="D718" s="140">
        <f t="shared" si="308"/>
        <v>5739.56</v>
      </c>
      <c r="E718" s="124">
        <f>IF(K718=1,VLOOKUP(A717,[1]Plan1!$BO$80:$BQ$314,3),E717)</f>
        <v>5769.98</v>
      </c>
      <c r="F718" s="141">
        <f t="shared" si="309"/>
        <v>44363</v>
      </c>
      <c r="G718" s="142">
        <f t="shared" si="296"/>
        <v>5.3000578441551038E-3</v>
      </c>
      <c r="H718" s="141">
        <f t="shared" si="310"/>
        <v>44392</v>
      </c>
      <c r="I718" s="141">
        <f t="shared" si="297"/>
        <v>44392</v>
      </c>
      <c r="J718" s="125">
        <f t="shared" si="311"/>
        <v>22</v>
      </c>
      <c r="K718" s="125">
        <f t="shared" si="293"/>
        <v>5</v>
      </c>
      <c r="L718" s="139">
        <f t="shared" si="298"/>
        <v>1.00120209</v>
      </c>
      <c r="M718" s="143">
        <f t="shared" si="294"/>
        <v>1.0083006699999999</v>
      </c>
      <c r="N718" s="143">
        <f t="shared" si="290"/>
        <v>1.0991970056937461</v>
      </c>
      <c r="O718" s="139">
        <f t="shared" si="292"/>
        <v>1.1005183300000001</v>
      </c>
      <c r="P718" s="139">
        <f t="shared" si="299"/>
        <v>1100.5183300000001</v>
      </c>
      <c r="Q718" s="144">
        <f t="shared" si="300"/>
        <v>0</v>
      </c>
      <c r="R718" s="145">
        <f t="shared" si="301"/>
        <v>0</v>
      </c>
      <c r="S718" s="139">
        <f t="shared" si="302"/>
        <v>0</v>
      </c>
      <c r="T718" s="146">
        <f t="shared" si="312"/>
        <v>3.5999999999999997E-2</v>
      </c>
      <c r="U718" s="144">
        <f t="shared" si="291"/>
        <v>470</v>
      </c>
      <c r="V718" s="144">
        <v>252</v>
      </c>
      <c r="W718" s="143">
        <f t="shared" si="303"/>
        <v>1.068186692</v>
      </c>
      <c r="X718" s="139">
        <f t="shared" si="304"/>
        <v>75.040704399999996</v>
      </c>
      <c r="Y718" s="124">
        <f t="shared" si="305"/>
        <v>0</v>
      </c>
      <c r="Z718" s="147" t="s">
        <v>64</v>
      </c>
      <c r="AA718" s="141">
        <f t="shared" si="313"/>
        <v>44392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3"/>
      <c r="BB718" s="1"/>
      <c r="BC718" s="1"/>
      <c r="BD718" s="1"/>
      <c r="BE718" s="1"/>
      <c r="BF718" s="1"/>
      <c r="BG718" s="1"/>
      <c r="BH718" s="1"/>
      <c r="BI718" s="1"/>
      <c r="BJ718" s="1"/>
      <c r="BK718" s="4"/>
      <c r="BL718" s="1"/>
      <c r="BM718" s="1"/>
      <c r="BN718" s="1"/>
      <c r="BO718" s="1"/>
      <c r="BP718" s="1"/>
      <c r="BQ718" s="1"/>
    </row>
    <row r="719" spans="1:69" x14ac:dyDescent="0.15">
      <c r="A719" s="138">
        <f t="shared" si="306"/>
        <v>44370</v>
      </c>
      <c r="B719" s="148">
        <f t="shared" si="295"/>
        <v>1176.0065737</v>
      </c>
      <c r="C719" s="139">
        <f t="shared" si="307"/>
        <v>1000</v>
      </c>
      <c r="D719" s="140">
        <f t="shared" si="308"/>
        <v>5739.56</v>
      </c>
      <c r="E719" s="124">
        <f>IF(K719=1,VLOOKUP(A718,[1]Plan1!$BO$80:$BQ$314,3),E718)</f>
        <v>5769.98</v>
      </c>
      <c r="F719" s="141">
        <f t="shared" si="309"/>
        <v>44363</v>
      </c>
      <c r="G719" s="142">
        <f t="shared" si="296"/>
        <v>5.3000578441551038E-3</v>
      </c>
      <c r="H719" s="141">
        <f t="shared" si="310"/>
        <v>44392</v>
      </c>
      <c r="I719" s="141">
        <f t="shared" si="297"/>
        <v>44392</v>
      </c>
      <c r="J719" s="125">
        <f t="shared" si="311"/>
        <v>22</v>
      </c>
      <c r="K719" s="125">
        <f t="shared" si="293"/>
        <v>6</v>
      </c>
      <c r="L719" s="139">
        <f t="shared" si="298"/>
        <v>1.00144269</v>
      </c>
      <c r="M719" s="143">
        <f t="shared" si="294"/>
        <v>1.0083006699999999</v>
      </c>
      <c r="N719" s="143">
        <f t="shared" si="290"/>
        <v>1.0991970056937461</v>
      </c>
      <c r="O719" s="139">
        <f t="shared" si="292"/>
        <v>1.1007828</v>
      </c>
      <c r="P719" s="139">
        <f t="shared" si="299"/>
        <v>1100.7828</v>
      </c>
      <c r="Q719" s="144">
        <f t="shared" si="300"/>
        <v>0</v>
      </c>
      <c r="R719" s="145">
        <f t="shared" si="301"/>
        <v>0</v>
      </c>
      <c r="S719" s="139">
        <f t="shared" si="302"/>
        <v>0</v>
      </c>
      <c r="T719" s="146">
        <f t="shared" si="312"/>
        <v>3.5999999999999997E-2</v>
      </c>
      <c r="U719" s="144">
        <f t="shared" si="291"/>
        <v>471</v>
      </c>
      <c r="V719" s="144">
        <v>252</v>
      </c>
      <c r="W719" s="143">
        <f t="shared" si="303"/>
        <v>1.068336618</v>
      </c>
      <c r="X719" s="139">
        <f t="shared" si="304"/>
        <v>75.223773699999995</v>
      </c>
      <c r="Y719" s="124">
        <f t="shared" si="305"/>
        <v>0</v>
      </c>
      <c r="Z719" s="147" t="s">
        <v>64</v>
      </c>
      <c r="AA719" s="141">
        <f t="shared" si="313"/>
        <v>44392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3"/>
      <c r="BB719" s="1"/>
      <c r="BC719" s="1"/>
      <c r="BD719" s="1"/>
      <c r="BE719" s="1"/>
      <c r="BF719" s="1"/>
      <c r="BG719" s="1"/>
      <c r="BH719" s="1"/>
      <c r="BI719" s="1"/>
      <c r="BJ719" s="1"/>
      <c r="BK719" s="4"/>
      <c r="BL719" s="1"/>
      <c r="BM719" s="1"/>
      <c r="BN719" s="1"/>
      <c r="BO719" s="1"/>
      <c r="BP719" s="1"/>
      <c r="BQ719" s="1"/>
    </row>
    <row r="720" spans="1:69" x14ac:dyDescent="0.15">
      <c r="A720" s="138">
        <f t="shared" si="306"/>
        <v>44371</v>
      </c>
      <c r="B720" s="148">
        <f t="shared" si="295"/>
        <v>1176.4542688399999</v>
      </c>
      <c r="C720" s="139">
        <f t="shared" si="307"/>
        <v>1000</v>
      </c>
      <c r="D720" s="140">
        <f t="shared" si="308"/>
        <v>5739.56</v>
      </c>
      <c r="E720" s="124">
        <f>IF(K720=1,VLOOKUP(A719,[1]Plan1!$BO$80:$BQ$314,3),E719)</f>
        <v>5769.98</v>
      </c>
      <c r="F720" s="141">
        <f t="shared" si="309"/>
        <v>44363</v>
      </c>
      <c r="G720" s="142">
        <f t="shared" si="296"/>
        <v>5.3000578441551038E-3</v>
      </c>
      <c r="H720" s="141">
        <f t="shared" si="310"/>
        <v>44392</v>
      </c>
      <c r="I720" s="141">
        <f t="shared" si="297"/>
        <v>44392</v>
      </c>
      <c r="J720" s="125">
        <f t="shared" si="311"/>
        <v>22</v>
      </c>
      <c r="K720" s="125">
        <f t="shared" si="293"/>
        <v>7</v>
      </c>
      <c r="L720" s="139">
        <f t="shared" si="298"/>
        <v>1.00168334</v>
      </c>
      <c r="M720" s="143">
        <f t="shared" si="294"/>
        <v>1.0083006699999999</v>
      </c>
      <c r="N720" s="143">
        <f t="shared" si="290"/>
        <v>1.0991970056937461</v>
      </c>
      <c r="O720" s="139">
        <f t="shared" si="292"/>
        <v>1.1010473199999999</v>
      </c>
      <c r="P720" s="139">
        <f t="shared" si="299"/>
        <v>1101.0473199999999</v>
      </c>
      <c r="Q720" s="144">
        <f t="shared" si="300"/>
        <v>0</v>
      </c>
      <c r="R720" s="145">
        <f t="shared" si="301"/>
        <v>0</v>
      </c>
      <c r="S720" s="139">
        <f t="shared" si="302"/>
        <v>0</v>
      </c>
      <c r="T720" s="146">
        <f t="shared" si="312"/>
        <v>3.5999999999999997E-2</v>
      </c>
      <c r="U720" s="144">
        <f t="shared" si="291"/>
        <v>472</v>
      </c>
      <c r="V720" s="144">
        <v>252</v>
      </c>
      <c r="W720" s="143">
        <f t="shared" si="303"/>
        <v>1.0684865649999999</v>
      </c>
      <c r="X720" s="139">
        <f t="shared" si="304"/>
        <v>75.406948839999998</v>
      </c>
      <c r="Y720" s="124">
        <f t="shared" si="305"/>
        <v>0</v>
      </c>
      <c r="Z720" s="147" t="s">
        <v>64</v>
      </c>
      <c r="AA720" s="141">
        <f t="shared" si="313"/>
        <v>44392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3"/>
      <c r="BB720" s="1"/>
      <c r="BC720" s="1"/>
      <c r="BD720" s="1"/>
      <c r="BE720" s="1"/>
      <c r="BF720" s="1"/>
      <c r="BG720" s="1"/>
      <c r="BH720" s="1"/>
      <c r="BI720" s="1"/>
      <c r="BJ720" s="1"/>
      <c r="BK720" s="4"/>
      <c r="BL720" s="1"/>
      <c r="BM720" s="1"/>
      <c r="BN720" s="1"/>
      <c r="BO720" s="1"/>
      <c r="BP720" s="1"/>
      <c r="BQ720" s="1"/>
    </row>
    <row r="721" spans="1:69" x14ac:dyDescent="0.15">
      <c r="A721" s="138">
        <f t="shared" si="306"/>
        <v>44372</v>
      </c>
      <c r="B721" s="148">
        <f t="shared" si="295"/>
        <v>1176.9021412499999</v>
      </c>
      <c r="C721" s="139">
        <f t="shared" si="307"/>
        <v>1000</v>
      </c>
      <c r="D721" s="140">
        <f t="shared" si="308"/>
        <v>5739.56</v>
      </c>
      <c r="E721" s="124">
        <f>IF(K721=1,VLOOKUP(A720,[1]Plan1!$BO$80:$BQ$314,3),E720)</f>
        <v>5769.98</v>
      </c>
      <c r="F721" s="141">
        <f t="shared" si="309"/>
        <v>44363</v>
      </c>
      <c r="G721" s="142">
        <f t="shared" si="296"/>
        <v>5.3000578441551038E-3</v>
      </c>
      <c r="H721" s="141">
        <f t="shared" si="310"/>
        <v>44392</v>
      </c>
      <c r="I721" s="141">
        <f t="shared" si="297"/>
        <v>44392</v>
      </c>
      <c r="J721" s="125">
        <f t="shared" si="311"/>
        <v>22</v>
      </c>
      <c r="K721" s="125">
        <f t="shared" si="293"/>
        <v>8</v>
      </c>
      <c r="L721" s="139">
        <f t="shared" si="298"/>
        <v>1.00192405</v>
      </c>
      <c r="M721" s="143">
        <f t="shared" si="294"/>
        <v>1.0083006699999999</v>
      </c>
      <c r="N721" s="143">
        <f t="shared" si="290"/>
        <v>1.0991970056937461</v>
      </c>
      <c r="O721" s="139">
        <f t="shared" si="292"/>
        <v>1.1013119099999999</v>
      </c>
      <c r="P721" s="139">
        <f t="shared" si="299"/>
        <v>1101.3119099999999</v>
      </c>
      <c r="Q721" s="144">
        <f t="shared" si="300"/>
        <v>0</v>
      </c>
      <c r="R721" s="145">
        <f t="shared" si="301"/>
        <v>0</v>
      </c>
      <c r="S721" s="139">
        <f t="shared" si="302"/>
        <v>0</v>
      </c>
      <c r="T721" s="146">
        <f t="shared" si="312"/>
        <v>3.5999999999999997E-2</v>
      </c>
      <c r="U721" s="144">
        <f t="shared" si="291"/>
        <v>473</v>
      </c>
      <c r="V721" s="144">
        <v>252</v>
      </c>
      <c r="W721" s="143">
        <f t="shared" si="303"/>
        <v>1.0686365330000001</v>
      </c>
      <c r="X721" s="139">
        <f t="shared" si="304"/>
        <v>75.590231250000002</v>
      </c>
      <c r="Y721" s="124">
        <f t="shared" si="305"/>
        <v>0</v>
      </c>
      <c r="Z721" s="147" t="s">
        <v>64</v>
      </c>
      <c r="AA721" s="141">
        <f t="shared" si="313"/>
        <v>44392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3"/>
      <c r="BB721" s="1"/>
      <c r="BC721" s="1"/>
      <c r="BD721" s="1"/>
      <c r="BE721" s="1"/>
      <c r="BF721" s="1"/>
      <c r="BG721" s="1"/>
      <c r="BH721" s="1"/>
      <c r="BI721" s="1"/>
      <c r="BJ721" s="1"/>
      <c r="BK721" s="4"/>
      <c r="BL721" s="1"/>
      <c r="BM721" s="1"/>
      <c r="BN721" s="1"/>
      <c r="BO721" s="1"/>
      <c r="BP721" s="1"/>
      <c r="BQ721" s="1"/>
    </row>
    <row r="722" spans="1:69" x14ac:dyDescent="0.15">
      <c r="A722" s="138">
        <f t="shared" si="306"/>
        <v>44373</v>
      </c>
      <c r="B722" s="148">
        <f t="shared" si="295"/>
        <v>1177.35016959</v>
      </c>
      <c r="C722" s="139">
        <f t="shared" si="307"/>
        <v>1000</v>
      </c>
      <c r="D722" s="140">
        <f t="shared" si="308"/>
        <v>5739.56</v>
      </c>
      <c r="E722" s="124">
        <f>IF(K722=1,VLOOKUP(A721,[1]Plan1!$BO$80:$BQ$314,3),E721)</f>
        <v>5769.98</v>
      </c>
      <c r="F722" s="141">
        <f t="shared" si="309"/>
        <v>44363</v>
      </c>
      <c r="G722" s="142">
        <f t="shared" si="296"/>
        <v>5.3000578441551038E-3</v>
      </c>
      <c r="H722" s="141">
        <f t="shared" si="310"/>
        <v>44392</v>
      </c>
      <c r="I722" s="141">
        <f t="shared" si="297"/>
        <v>44392</v>
      </c>
      <c r="J722" s="125">
        <f t="shared" si="311"/>
        <v>22</v>
      </c>
      <c r="K722" s="125">
        <f t="shared" si="293"/>
        <v>9</v>
      </c>
      <c r="L722" s="139">
        <f t="shared" si="298"/>
        <v>1.00216481</v>
      </c>
      <c r="M722" s="143">
        <f t="shared" si="294"/>
        <v>1.0083006699999999</v>
      </c>
      <c r="N722" s="143">
        <f t="shared" si="290"/>
        <v>1.0991970056937461</v>
      </c>
      <c r="O722" s="139">
        <f t="shared" si="292"/>
        <v>1.1015765500000001</v>
      </c>
      <c r="P722" s="139">
        <f t="shared" si="299"/>
        <v>1101.57655</v>
      </c>
      <c r="Q722" s="144">
        <f t="shared" si="300"/>
        <v>0</v>
      </c>
      <c r="R722" s="145">
        <f t="shared" si="301"/>
        <v>0</v>
      </c>
      <c r="S722" s="139">
        <f t="shared" si="302"/>
        <v>0</v>
      </c>
      <c r="T722" s="146">
        <f t="shared" si="312"/>
        <v>3.5999999999999997E-2</v>
      </c>
      <c r="U722" s="144">
        <f t="shared" si="291"/>
        <v>474</v>
      </c>
      <c r="V722" s="144">
        <v>252</v>
      </c>
      <c r="W722" s="143">
        <f t="shared" si="303"/>
        <v>1.0687865219999999</v>
      </c>
      <c r="X722" s="139">
        <f t="shared" si="304"/>
        <v>75.773619589999996</v>
      </c>
      <c r="Y722" s="124">
        <f t="shared" si="305"/>
        <v>0</v>
      </c>
      <c r="Z722" s="147" t="s">
        <v>64</v>
      </c>
      <c r="AA722" s="141">
        <f t="shared" si="313"/>
        <v>44392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3"/>
      <c r="BB722" s="1"/>
      <c r="BC722" s="1"/>
      <c r="BD722" s="1"/>
      <c r="BE722" s="1"/>
      <c r="BF722" s="1"/>
      <c r="BG722" s="1"/>
      <c r="BH722" s="1"/>
      <c r="BI722" s="1"/>
      <c r="BJ722" s="1"/>
      <c r="BK722" s="4"/>
      <c r="BL722" s="1"/>
      <c r="BM722" s="1"/>
      <c r="BN722" s="1"/>
      <c r="BO722" s="1"/>
      <c r="BP722" s="1"/>
      <c r="BQ722" s="1"/>
    </row>
    <row r="723" spans="1:69" x14ac:dyDescent="0.15">
      <c r="A723" s="138">
        <f t="shared" si="306"/>
        <v>44374</v>
      </c>
      <c r="B723" s="148">
        <f t="shared" si="295"/>
        <v>1177.35016959</v>
      </c>
      <c r="C723" s="139">
        <f t="shared" si="307"/>
        <v>1000</v>
      </c>
      <c r="D723" s="140">
        <f t="shared" si="308"/>
        <v>5739.56</v>
      </c>
      <c r="E723" s="124">
        <f>IF(K723=1,VLOOKUP(A722,[1]Plan1!$BO$80:$BQ$314,3),E722)</f>
        <v>5769.98</v>
      </c>
      <c r="F723" s="141">
        <f t="shared" si="309"/>
        <v>44363</v>
      </c>
      <c r="G723" s="142">
        <f t="shared" si="296"/>
        <v>5.3000578441551038E-3</v>
      </c>
      <c r="H723" s="141">
        <f t="shared" si="310"/>
        <v>44392</v>
      </c>
      <c r="I723" s="141">
        <f t="shared" si="297"/>
        <v>44392</v>
      </c>
      <c r="J723" s="125">
        <f t="shared" si="311"/>
        <v>22</v>
      </c>
      <c r="K723" s="125">
        <f t="shared" si="293"/>
        <v>9</v>
      </c>
      <c r="L723" s="139">
        <f t="shared" si="298"/>
        <v>1.00216481</v>
      </c>
      <c r="M723" s="143">
        <f t="shared" si="294"/>
        <v>1.0083006699999999</v>
      </c>
      <c r="N723" s="143">
        <f t="shared" si="290"/>
        <v>1.0991970056937461</v>
      </c>
      <c r="O723" s="139">
        <f t="shared" si="292"/>
        <v>1.1015765500000001</v>
      </c>
      <c r="P723" s="139">
        <f t="shared" si="299"/>
        <v>1101.57655</v>
      </c>
      <c r="Q723" s="144">
        <f t="shared" si="300"/>
        <v>0</v>
      </c>
      <c r="R723" s="145">
        <f t="shared" si="301"/>
        <v>0</v>
      </c>
      <c r="S723" s="139">
        <f t="shared" si="302"/>
        <v>0</v>
      </c>
      <c r="T723" s="146">
        <f t="shared" si="312"/>
        <v>3.5999999999999997E-2</v>
      </c>
      <c r="U723" s="144">
        <f t="shared" si="291"/>
        <v>474</v>
      </c>
      <c r="V723" s="144">
        <v>252</v>
      </c>
      <c r="W723" s="143">
        <f t="shared" si="303"/>
        <v>1.0687865219999999</v>
      </c>
      <c r="X723" s="139">
        <f t="shared" si="304"/>
        <v>75.773619589999996</v>
      </c>
      <c r="Y723" s="124">
        <f t="shared" si="305"/>
        <v>0</v>
      </c>
      <c r="Z723" s="147" t="s">
        <v>64</v>
      </c>
      <c r="AA723" s="141">
        <f t="shared" si="313"/>
        <v>44392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3"/>
      <c r="BB723" s="1"/>
      <c r="BC723" s="1"/>
      <c r="BD723" s="1"/>
      <c r="BE723" s="1"/>
      <c r="BF723" s="1"/>
      <c r="BG723" s="1"/>
      <c r="BH723" s="1"/>
      <c r="BI723" s="1"/>
      <c r="BJ723" s="1"/>
      <c r="BK723" s="4"/>
      <c r="BL723" s="1"/>
      <c r="BM723" s="1"/>
      <c r="BN723" s="1"/>
      <c r="BO723" s="1"/>
      <c r="BP723" s="1"/>
      <c r="BQ723" s="1"/>
    </row>
    <row r="724" spans="1:69" x14ac:dyDescent="0.15">
      <c r="A724" s="138">
        <f t="shared" si="306"/>
        <v>44375</v>
      </c>
      <c r="B724" s="148">
        <f t="shared" si="295"/>
        <v>1177.35016959</v>
      </c>
      <c r="C724" s="139">
        <f t="shared" si="307"/>
        <v>1000</v>
      </c>
      <c r="D724" s="140">
        <f t="shared" si="308"/>
        <v>5739.56</v>
      </c>
      <c r="E724" s="124">
        <f>IF(K724=1,VLOOKUP(A723,[1]Plan1!$BO$80:$BQ$314,3),E723)</f>
        <v>5769.98</v>
      </c>
      <c r="F724" s="141">
        <f t="shared" si="309"/>
        <v>44363</v>
      </c>
      <c r="G724" s="142">
        <f t="shared" si="296"/>
        <v>5.3000578441551038E-3</v>
      </c>
      <c r="H724" s="141">
        <f t="shared" si="310"/>
        <v>44392</v>
      </c>
      <c r="I724" s="141">
        <f t="shared" si="297"/>
        <v>44392</v>
      </c>
      <c r="J724" s="125">
        <f t="shared" si="311"/>
        <v>22</v>
      </c>
      <c r="K724" s="125">
        <f t="shared" si="293"/>
        <v>9</v>
      </c>
      <c r="L724" s="139">
        <f t="shared" si="298"/>
        <v>1.00216481</v>
      </c>
      <c r="M724" s="143">
        <f t="shared" si="294"/>
        <v>1.0083006699999999</v>
      </c>
      <c r="N724" s="143">
        <f t="shared" si="290"/>
        <v>1.0991970056937461</v>
      </c>
      <c r="O724" s="139">
        <f t="shared" si="292"/>
        <v>1.1015765500000001</v>
      </c>
      <c r="P724" s="139">
        <f t="shared" si="299"/>
        <v>1101.57655</v>
      </c>
      <c r="Q724" s="144">
        <f t="shared" si="300"/>
        <v>0</v>
      </c>
      <c r="R724" s="145">
        <f t="shared" si="301"/>
        <v>0</v>
      </c>
      <c r="S724" s="139">
        <f t="shared" si="302"/>
        <v>0</v>
      </c>
      <c r="T724" s="146">
        <f t="shared" si="312"/>
        <v>3.5999999999999997E-2</v>
      </c>
      <c r="U724" s="144">
        <f t="shared" si="291"/>
        <v>474</v>
      </c>
      <c r="V724" s="144">
        <v>252</v>
      </c>
      <c r="W724" s="143">
        <f t="shared" si="303"/>
        <v>1.0687865219999999</v>
      </c>
      <c r="X724" s="139">
        <f t="shared" si="304"/>
        <v>75.773619589999996</v>
      </c>
      <c r="Y724" s="124">
        <f t="shared" si="305"/>
        <v>0</v>
      </c>
      <c r="Z724" s="147" t="s">
        <v>64</v>
      </c>
      <c r="AA724" s="141">
        <f t="shared" si="313"/>
        <v>44392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3"/>
      <c r="BB724" s="1"/>
      <c r="BC724" s="1"/>
      <c r="BD724" s="1"/>
      <c r="BE724" s="1"/>
      <c r="BF724" s="1"/>
      <c r="BG724" s="1"/>
      <c r="BH724" s="1"/>
      <c r="BI724" s="1"/>
      <c r="BJ724" s="1"/>
      <c r="BK724" s="4"/>
      <c r="BL724" s="1"/>
      <c r="BM724" s="1"/>
      <c r="BN724" s="1"/>
      <c r="BO724" s="1"/>
      <c r="BP724" s="1"/>
      <c r="BQ724" s="1"/>
    </row>
    <row r="725" spans="1:69" x14ac:dyDescent="0.15">
      <c r="A725" s="138">
        <f t="shared" si="306"/>
        <v>44376</v>
      </c>
      <c r="B725" s="148">
        <f t="shared" si="295"/>
        <v>1177.7983859599999</v>
      </c>
      <c r="C725" s="139">
        <f t="shared" si="307"/>
        <v>1000</v>
      </c>
      <c r="D725" s="140">
        <f t="shared" si="308"/>
        <v>5739.56</v>
      </c>
      <c r="E725" s="124">
        <f>IF(K725=1,VLOOKUP(A724,[1]Plan1!$BO$80:$BQ$314,3),E724)</f>
        <v>5769.98</v>
      </c>
      <c r="F725" s="141">
        <f t="shared" si="309"/>
        <v>44363</v>
      </c>
      <c r="G725" s="142">
        <f t="shared" si="296"/>
        <v>5.3000578441551038E-3</v>
      </c>
      <c r="H725" s="141">
        <f t="shared" si="310"/>
        <v>44392</v>
      </c>
      <c r="I725" s="141">
        <f t="shared" si="297"/>
        <v>44392</v>
      </c>
      <c r="J725" s="125">
        <f t="shared" si="311"/>
        <v>22</v>
      </c>
      <c r="K725" s="125">
        <f t="shared" si="293"/>
        <v>10</v>
      </c>
      <c r="L725" s="139">
        <f t="shared" si="298"/>
        <v>1.0024056400000001</v>
      </c>
      <c r="M725" s="143">
        <f t="shared" si="294"/>
        <v>1.0083006699999999</v>
      </c>
      <c r="N725" s="143">
        <f t="shared" si="290"/>
        <v>1.0991970056937461</v>
      </c>
      <c r="O725" s="139">
        <f t="shared" si="292"/>
        <v>1.10184127</v>
      </c>
      <c r="P725" s="139">
        <f t="shared" si="299"/>
        <v>1101.8412699999999</v>
      </c>
      <c r="Q725" s="144">
        <f t="shared" si="300"/>
        <v>0</v>
      </c>
      <c r="R725" s="145">
        <f t="shared" si="301"/>
        <v>0</v>
      </c>
      <c r="S725" s="139">
        <f t="shared" si="302"/>
        <v>0</v>
      </c>
      <c r="T725" s="146">
        <f t="shared" si="312"/>
        <v>3.5999999999999997E-2</v>
      </c>
      <c r="U725" s="144">
        <f t="shared" si="291"/>
        <v>475</v>
      </c>
      <c r="V725" s="144">
        <v>252</v>
      </c>
      <c r="W725" s="143">
        <f t="shared" si="303"/>
        <v>1.0689365319999999</v>
      </c>
      <c r="X725" s="139">
        <f t="shared" si="304"/>
        <v>75.957115959999996</v>
      </c>
      <c r="Y725" s="124">
        <f t="shared" si="305"/>
        <v>0</v>
      </c>
      <c r="Z725" s="147" t="s">
        <v>64</v>
      </c>
      <c r="AA725" s="141">
        <f t="shared" si="313"/>
        <v>44392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3"/>
      <c r="BB725" s="1"/>
      <c r="BC725" s="1"/>
      <c r="BD725" s="1"/>
      <c r="BE725" s="1"/>
      <c r="BF725" s="1"/>
      <c r="BG725" s="1"/>
      <c r="BH725" s="1"/>
      <c r="BI725" s="1"/>
      <c r="BJ725" s="1"/>
      <c r="BK725" s="4"/>
      <c r="BL725" s="1"/>
      <c r="BM725" s="1"/>
      <c r="BN725" s="1"/>
      <c r="BO725" s="1"/>
      <c r="BP725" s="1"/>
      <c r="BQ725" s="1"/>
    </row>
    <row r="726" spans="1:69" x14ac:dyDescent="0.15">
      <c r="A726" s="138">
        <f t="shared" si="306"/>
        <v>44377</v>
      </c>
      <c r="B726" s="148">
        <f t="shared" si="295"/>
        <v>1178.2467701500002</v>
      </c>
      <c r="C726" s="139">
        <f t="shared" si="307"/>
        <v>1000</v>
      </c>
      <c r="D726" s="140">
        <f t="shared" si="308"/>
        <v>5739.56</v>
      </c>
      <c r="E726" s="124">
        <f>IF(K726=1,VLOOKUP(A725,[1]Plan1!$BO$80:$BQ$314,3),E725)</f>
        <v>5769.98</v>
      </c>
      <c r="F726" s="141">
        <f t="shared" si="309"/>
        <v>44363</v>
      </c>
      <c r="G726" s="142">
        <f t="shared" si="296"/>
        <v>5.3000578441551038E-3</v>
      </c>
      <c r="H726" s="141">
        <f t="shared" si="310"/>
        <v>44392</v>
      </c>
      <c r="I726" s="141">
        <f t="shared" si="297"/>
        <v>44392</v>
      </c>
      <c r="J726" s="125">
        <f t="shared" si="311"/>
        <v>22</v>
      </c>
      <c r="K726" s="125">
        <f t="shared" si="293"/>
        <v>11</v>
      </c>
      <c r="L726" s="139">
        <f t="shared" si="298"/>
        <v>1.0026465200000001</v>
      </c>
      <c r="M726" s="143">
        <f t="shared" si="294"/>
        <v>1.0083006699999999</v>
      </c>
      <c r="N726" s="143">
        <f t="shared" si="290"/>
        <v>1.0991970056937461</v>
      </c>
      <c r="O726" s="139">
        <f t="shared" si="292"/>
        <v>1.1021060499999999</v>
      </c>
      <c r="P726" s="139">
        <f t="shared" si="299"/>
        <v>1102.1060500000001</v>
      </c>
      <c r="Q726" s="144">
        <f t="shared" si="300"/>
        <v>0</v>
      </c>
      <c r="R726" s="145">
        <f t="shared" si="301"/>
        <v>0</v>
      </c>
      <c r="S726" s="139">
        <f t="shared" si="302"/>
        <v>0</v>
      </c>
      <c r="T726" s="146">
        <f t="shared" si="312"/>
        <v>3.5999999999999997E-2</v>
      </c>
      <c r="U726" s="144">
        <f t="shared" si="291"/>
        <v>476</v>
      </c>
      <c r="V726" s="144">
        <v>252</v>
      </c>
      <c r="W726" s="143">
        <f t="shared" si="303"/>
        <v>1.069086564</v>
      </c>
      <c r="X726" s="139">
        <f t="shared" si="304"/>
        <v>76.140720150000007</v>
      </c>
      <c r="Y726" s="124">
        <f t="shared" si="305"/>
        <v>0</v>
      </c>
      <c r="Z726" s="147" t="s">
        <v>64</v>
      </c>
      <c r="AA726" s="141">
        <f t="shared" si="313"/>
        <v>44392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3"/>
      <c r="BB726" s="1"/>
      <c r="BC726" s="1"/>
      <c r="BD726" s="1"/>
      <c r="BE726" s="1"/>
      <c r="BF726" s="1"/>
      <c r="BG726" s="1"/>
      <c r="BH726" s="1"/>
      <c r="BI726" s="1"/>
      <c r="BJ726" s="1"/>
      <c r="BK726" s="4"/>
      <c r="BL726" s="1"/>
      <c r="BM726" s="1"/>
      <c r="BN726" s="1"/>
      <c r="BO726" s="1"/>
      <c r="BP726" s="1"/>
      <c r="BQ726" s="1"/>
    </row>
    <row r="727" spans="1:69" x14ac:dyDescent="0.15">
      <c r="A727" s="138">
        <f t="shared" si="306"/>
        <v>44378</v>
      </c>
      <c r="B727" s="148">
        <f t="shared" si="295"/>
        <v>1178.6953199999998</v>
      </c>
      <c r="C727" s="139">
        <f t="shared" si="307"/>
        <v>1000</v>
      </c>
      <c r="D727" s="140">
        <f t="shared" si="308"/>
        <v>5739.56</v>
      </c>
      <c r="E727" s="124">
        <f>IF(K727=1,VLOOKUP(A726,[1]Plan1!$BO$80:$BQ$314,3),E726)</f>
        <v>5769.98</v>
      </c>
      <c r="F727" s="141">
        <f t="shared" si="309"/>
        <v>44363</v>
      </c>
      <c r="G727" s="142">
        <f t="shared" si="296"/>
        <v>5.3000578441551038E-3</v>
      </c>
      <c r="H727" s="141">
        <f t="shared" si="310"/>
        <v>44392</v>
      </c>
      <c r="I727" s="141">
        <f t="shared" si="297"/>
        <v>44392</v>
      </c>
      <c r="J727" s="125">
        <f t="shared" si="311"/>
        <v>22</v>
      </c>
      <c r="K727" s="125">
        <f t="shared" si="293"/>
        <v>12</v>
      </c>
      <c r="L727" s="139">
        <f t="shared" si="298"/>
        <v>1.00288746</v>
      </c>
      <c r="M727" s="143">
        <f t="shared" si="294"/>
        <v>1.0083006699999999</v>
      </c>
      <c r="N727" s="143">
        <f t="shared" si="290"/>
        <v>1.0991970056937461</v>
      </c>
      <c r="O727" s="139">
        <f t="shared" si="292"/>
        <v>1.10237089</v>
      </c>
      <c r="P727" s="139">
        <f t="shared" si="299"/>
        <v>1102.3708899999999</v>
      </c>
      <c r="Q727" s="144">
        <f t="shared" si="300"/>
        <v>0</v>
      </c>
      <c r="R727" s="145">
        <f t="shared" si="301"/>
        <v>0</v>
      </c>
      <c r="S727" s="139">
        <f t="shared" si="302"/>
        <v>0</v>
      </c>
      <c r="T727" s="146">
        <f t="shared" si="312"/>
        <v>3.5999999999999997E-2</v>
      </c>
      <c r="U727" s="144">
        <f t="shared" si="291"/>
        <v>477</v>
      </c>
      <c r="V727" s="144">
        <v>252</v>
      </c>
      <c r="W727" s="143">
        <f t="shared" si="303"/>
        <v>1.069236616</v>
      </c>
      <c r="X727" s="139">
        <f t="shared" si="304"/>
        <v>76.324430000000007</v>
      </c>
      <c r="Y727" s="124">
        <f t="shared" si="305"/>
        <v>0</v>
      </c>
      <c r="Z727" s="147" t="s">
        <v>64</v>
      </c>
      <c r="AA727" s="141">
        <f t="shared" si="313"/>
        <v>44392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3"/>
      <c r="BB727" s="1"/>
      <c r="BC727" s="1"/>
      <c r="BD727" s="1"/>
      <c r="BE727" s="1"/>
      <c r="BF727" s="1"/>
      <c r="BG727" s="1"/>
      <c r="BH727" s="1"/>
      <c r="BI727" s="1"/>
      <c r="BJ727" s="1"/>
      <c r="BK727" s="4"/>
      <c r="BL727" s="1"/>
      <c r="BM727" s="1"/>
      <c r="BN727" s="1"/>
      <c r="BO727" s="1"/>
      <c r="BP727" s="1"/>
      <c r="BQ727" s="1"/>
    </row>
    <row r="728" spans="1:69" x14ac:dyDescent="0.15">
      <c r="A728" s="138">
        <f t="shared" si="306"/>
        <v>44379</v>
      </c>
      <c r="B728" s="148">
        <f t="shared" si="295"/>
        <v>1179.14403664</v>
      </c>
      <c r="C728" s="139">
        <f t="shared" si="307"/>
        <v>1000</v>
      </c>
      <c r="D728" s="140">
        <f t="shared" si="308"/>
        <v>5739.56</v>
      </c>
      <c r="E728" s="124">
        <f>IF(K728=1,VLOOKUP(A727,[1]Plan1!$BO$80:$BQ$314,3),E727)</f>
        <v>5769.98</v>
      </c>
      <c r="F728" s="141">
        <f t="shared" si="309"/>
        <v>44363</v>
      </c>
      <c r="G728" s="142">
        <f t="shared" si="296"/>
        <v>5.3000578441551038E-3</v>
      </c>
      <c r="H728" s="141">
        <f t="shared" si="310"/>
        <v>44392</v>
      </c>
      <c r="I728" s="141">
        <f t="shared" si="297"/>
        <v>44392</v>
      </c>
      <c r="J728" s="125">
        <f t="shared" si="311"/>
        <v>22</v>
      </c>
      <c r="K728" s="125">
        <f t="shared" si="293"/>
        <v>13</v>
      </c>
      <c r="L728" s="139">
        <f t="shared" si="298"/>
        <v>1.0031284600000001</v>
      </c>
      <c r="M728" s="143">
        <f t="shared" si="294"/>
        <v>1.0083006699999999</v>
      </c>
      <c r="N728" s="143">
        <f t="shared" si="290"/>
        <v>1.0991970056937461</v>
      </c>
      <c r="O728" s="139">
        <f t="shared" si="292"/>
        <v>1.1026357899999999</v>
      </c>
      <c r="P728" s="139">
        <f t="shared" si="299"/>
        <v>1102.63579</v>
      </c>
      <c r="Q728" s="144">
        <f t="shared" si="300"/>
        <v>0</v>
      </c>
      <c r="R728" s="145">
        <f t="shared" si="301"/>
        <v>0</v>
      </c>
      <c r="S728" s="139">
        <f t="shared" si="302"/>
        <v>0</v>
      </c>
      <c r="T728" s="146">
        <f t="shared" si="312"/>
        <v>3.5999999999999997E-2</v>
      </c>
      <c r="U728" s="144">
        <f t="shared" si="291"/>
        <v>478</v>
      </c>
      <c r="V728" s="144">
        <v>252</v>
      </c>
      <c r="W728" s="143">
        <f t="shared" si="303"/>
        <v>1.0693866889999999</v>
      </c>
      <c r="X728" s="139">
        <f t="shared" si="304"/>
        <v>76.508246639999996</v>
      </c>
      <c r="Y728" s="124">
        <f t="shared" si="305"/>
        <v>0</v>
      </c>
      <c r="Z728" s="147" t="s">
        <v>64</v>
      </c>
      <c r="AA728" s="141">
        <f t="shared" si="313"/>
        <v>44392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3"/>
      <c r="BB728" s="1"/>
      <c r="BC728" s="1"/>
      <c r="BD728" s="1"/>
      <c r="BE728" s="1"/>
      <c r="BF728" s="1"/>
      <c r="BG728" s="1"/>
      <c r="BH728" s="1"/>
      <c r="BI728" s="1"/>
      <c r="BJ728" s="1"/>
      <c r="BK728" s="4"/>
      <c r="BL728" s="1"/>
      <c r="BM728" s="1"/>
      <c r="BN728" s="1"/>
      <c r="BO728" s="1"/>
      <c r="BP728" s="1"/>
      <c r="BQ728" s="1"/>
    </row>
    <row r="729" spans="1:69" x14ac:dyDescent="0.15">
      <c r="A729" s="138">
        <f t="shared" si="306"/>
        <v>44380</v>
      </c>
      <c r="B729" s="148">
        <f t="shared" si="295"/>
        <v>1179.5929426099999</v>
      </c>
      <c r="C729" s="139">
        <f t="shared" si="307"/>
        <v>1000</v>
      </c>
      <c r="D729" s="140">
        <f t="shared" si="308"/>
        <v>5739.56</v>
      </c>
      <c r="E729" s="124">
        <f>IF(K729=1,VLOOKUP(A728,[1]Plan1!$BO$80:$BQ$314,3),E728)</f>
        <v>5769.98</v>
      </c>
      <c r="F729" s="141">
        <f t="shared" si="309"/>
        <v>44363</v>
      </c>
      <c r="G729" s="142">
        <f t="shared" si="296"/>
        <v>5.3000578441551038E-3</v>
      </c>
      <c r="H729" s="141">
        <f t="shared" si="310"/>
        <v>44392</v>
      </c>
      <c r="I729" s="141">
        <f t="shared" si="297"/>
        <v>44392</v>
      </c>
      <c r="J729" s="125">
        <f t="shared" si="311"/>
        <v>22</v>
      </c>
      <c r="K729" s="125">
        <f t="shared" si="293"/>
        <v>14</v>
      </c>
      <c r="L729" s="139">
        <f t="shared" si="298"/>
        <v>1.0033695199999999</v>
      </c>
      <c r="M729" s="143">
        <f t="shared" si="294"/>
        <v>1.0083006699999999</v>
      </c>
      <c r="N729" s="143">
        <f t="shared" si="290"/>
        <v>1.0991970056937461</v>
      </c>
      <c r="O729" s="139">
        <f t="shared" si="292"/>
        <v>1.10290077</v>
      </c>
      <c r="P729" s="139">
        <f t="shared" si="299"/>
        <v>1102.90077</v>
      </c>
      <c r="Q729" s="144">
        <f t="shared" si="300"/>
        <v>0</v>
      </c>
      <c r="R729" s="145">
        <f t="shared" si="301"/>
        <v>0</v>
      </c>
      <c r="S729" s="139">
        <f t="shared" si="302"/>
        <v>0</v>
      </c>
      <c r="T729" s="146">
        <f t="shared" si="312"/>
        <v>3.5999999999999997E-2</v>
      </c>
      <c r="U729" s="144">
        <f t="shared" si="291"/>
        <v>479</v>
      </c>
      <c r="V729" s="144">
        <v>252</v>
      </c>
      <c r="W729" s="143">
        <f t="shared" si="303"/>
        <v>1.0695367840000001</v>
      </c>
      <c r="X729" s="139">
        <f t="shared" si="304"/>
        <v>76.69217261</v>
      </c>
      <c r="Y729" s="124">
        <f t="shared" si="305"/>
        <v>0</v>
      </c>
      <c r="Z729" s="147" t="s">
        <v>64</v>
      </c>
      <c r="AA729" s="141">
        <f t="shared" si="313"/>
        <v>44392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3"/>
      <c r="BB729" s="1"/>
      <c r="BC729" s="1"/>
      <c r="BD729" s="1"/>
      <c r="BE729" s="1"/>
      <c r="BF729" s="1"/>
      <c r="BG729" s="1"/>
      <c r="BH729" s="1"/>
      <c r="BI729" s="1"/>
      <c r="BJ729" s="1"/>
      <c r="BK729" s="4"/>
      <c r="BL729" s="1"/>
      <c r="BM729" s="1"/>
      <c r="BN729" s="1"/>
      <c r="BO729" s="1"/>
      <c r="BP729" s="1"/>
      <c r="BQ729" s="1"/>
    </row>
    <row r="730" spans="1:69" x14ac:dyDescent="0.15">
      <c r="A730" s="138">
        <f t="shared" si="306"/>
        <v>44381</v>
      </c>
      <c r="B730" s="148">
        <f t="shared" si="295"/>
        <v>1179.5929426099999</v>
      </c>
      <c r="C730" s="139">
        <f t="shared" si="307"/>
        <v>1000</v>
      </c>
      <c r="D730" s="140">
        <f t="shared" si="308"/>
        <v>5739.56</v>
      </c>
      <c r="E730" s="124">
        <f>IF(K730=1,VLOOKUP(A729,[1]Plan1!$BO$80:$BQ$314,3),E729)</f>
        <v>5769.98</v>
      </c>
      <c r="F730" s="141">
        <f t="shared" si="309"/>
        <v>44363</v>
      </c>
      <c r="G730" s="142">
        <f t="shared" si="296"/>
        <v>5.3000578441551038E-3</v>
      </c>
      <c r="H730" s="141">
        <f t="shared" si="310"/>
        <v>44392</v>
      </c>
      <c r="I730" s="141">
        <f t="shared" si="297"/>
        <v>44392</v>
      </c>
      <c r="J730" s="125">
        <f t="shared" si="311"/>
        <v>22</v>
      </c>
      <c r="K730" s="125">
        <f t="shared" si="293"/>
        <v>14</v>
      </c>
      <c r="L730" s="139">
        <f t="shared" si="298"/>
        <v>1.0033695199999999</v>
      </c>
      <c r="M730" s="143">
        <f t="shared" si="294"/>
        <v>1.0083006699999999</v>
      </c>
      <c r="N730" s="143">
        <f t="shared" si="290"/>
        <v>1.0991970056937461</v>
      </c>
      <c r="O730" s="139">
        <f t="shared" si="292"/>
        <v>1.10290077</v>
      </c>
      <c r="P730" s="139">
        <f t="shared" si="299"/>
        <v>1102.90077</v>
      </c>
      <c r="Q730" s="144">
        <f t="shared" si="300"/>
        <v>0</v>
      </c>
      <c r="R730" s="145">
        <f t="shared" si="301"/>
        <v>0</v>
      </c>
      <c r="S730" s="139">
        <f t="shared" si="302"/>
        <v>0</v>
      </c>
      <c r="T730" s="146">
        <f t="shared" si="312"/>
        <v>3.5999999999999997E-2</v>
      </c>
      <c r="U730" s="144">
        <f t="shared" si="291"/>
        <v>479</v>
      </c>
      <c r="V730" s="144">
        <v>252</v>
      </c>
      <c r="W730" s="143">
        <f t="shared" si="303"/>
        <v>1.0695367840000001</v>
      </c>
      <c r="X730" s="139">
        <f t="shared" si="304"/>
        <v>76.69217261</v>
      </c>
      <c r="Y730" s="124">
        <f t="shared" si="305"/>
        <v>0</v>
      </c>
      <c r="Z730" s="147" t="s">
        <v>64</v>
      </c>
      <c r="AA730" s="141">
        <f t="shared" si="313"/>
        <v>44392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3"/>
      <c r="BB730" s="1"/>
      <c r="BC730" s="1"/>
      <c r="BD730" s="1"/>
      <c r="BE730" s="1"/>
      <c r="BF730" s="1"/>
      <c r="BG730" s="1"/>
      <c r="BH730" s="1"/>
      <c r="BI730" s="1"/>
      <c r="BJ730" s="1"/>
      <c r="BK730" s="4"/>
      <c r="BL730" s="1"/>
      <c r="BM730" s="1"/>
      <c r="BN730" s="1"/>
      <c r="BO730" s="1"/>
      <c r="BP730" s="1"/>
      <c r="BQ730" s="1"/>
    </row>
    <row r="731" spans="1:69" x14ac:dyDescent="0.15">
      <c r="A731" s="138">
        <f t="shared" si="306"/>
        <v>44382</v>
      </c>
      <c r="B731" s="148">
        <f t="shared" si="295"/>
        <v>1179.5929426099999</v>
      </c>
      <c r="C731" s="139">
        <f t="shared" si="307"/>
        <v>1000</v>
      </c>
      <c r="D731" s="140">
        <f t="shared" si="308"/>
        <v>5739.56</v>
      </c>
      <c r="E731" s="124">
        <f>IF(K731=1,VLOOKUP(A730,[1]Plan1!$BO$80:$BQ$314,3),E730)</f>
        <v>5769.98</v>
      </c>
      <c r="F731" s="141">
        <f t="shared" si="309"/>
        <v>44363</v>
      </c>
      <c r="G731" s="142">
        <f t="shared" si="296"/>
        <v>5.3000578441551038E-3</v>
      </c>
      <c r="H731" s="141">
        <f t="shared" si="310"/>
        <v>44392</v>
      </c>
      <c r="I731" s="141">
        <f t="shared" si="297"/>
        <v>44392</v>
      </c>
      <c r="J731" s="125">
        <f t="shared" si="311"/>
        <v>22</v>
      </c>
      <c r="K731" s="125">
        <f t="shared" si="293"/>
        <v>14</v>
      </c>
      <c r="L731" s="139">
        <f t="shared" si="298"/>
        <v>1.0033695199999999</v>
      </c>
      <c r="M731" s="143">
        <f t="shared" si="294"/>
        <v>1.0083006699999999</v>
      </c>
      <c r="N731" s="143">
        <f t="shared" si="290"/>
        <v>1.0991970056937461</v>
      </c>
      <c r="O731" s="139">
        <f t="shared" si="292"/>
        <v>1.10290077</v>
      </c>
      <c r="P731" s="139">
        <f t="shared" si="299"/>
        <v>1102.90077</v>
      </c>
      <c r="Q731" s="144">
        <f t="shared" si="300"/>
        <v>0</v>
      </c>
      <c r="R731" s="145">
        <f t="shared" si="301"/>
        <v>0</v>
      </c>
      <c r="S731" s="139">
        <f t="shared" si="302"/>
        <v>0</v>
      </c>
      <c r="T731" s="146">
        <f t="shared" si="312"/>
        <v>3.5999999999999997E-2</v>
      </c>
      <c r="U731" s="144">
        <f t="shared" si="291"/>
        <v>479</v>
      </c>
      <c r="V731" s="144">
        <v>252</v>
      </c>
      <c r="W731" s="143">
        <f t="shared" si="303"/>
        <v>1.0695367840000001</v>
      </c>
      <c r="X731" s="139">
        <f t="shared" si="304"/>
        <v>76.69217261</v>
      </c>
      <c r="Y731" s="124">
        <f t="shared" si="305"/>
        <v>0</v>
      </c>
      <c r="Z731" s="147" t="s">
        <v>64</v>
      </c>
      <c r="AA731" s="141">
        <f t="shared" si="313"/>
        <v>44392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3"/>
      <c r="BB731" s="1"/>
      <c r="BC731" s="1"/>
      <c r="BD731" s="1"/>
      <c r="BE731" s="1"/>
      <c r="BF731" s="1"/>
      <c r="BG731" s="1"/>
      <c r="BH731" s="1"/>
      <c r="BI731" s="1"/>
      <c r="BJ731" s="1"/>
      <c r="BK731" s="4"/>
      <c r="BL731" s="1"/>
      <c r="BM731" s="1"/>
      <c r="BN731" s="1"/>
      <c r="BO731" s="1"/>
      <c r="BP731" s="1"/>
      <c r="BQ731" s="1"/>
    </row>
    <row r="732" spans="1:69" x14ac:dyDescent="0.15">
      <c r="A732" s="138">
        <f t="shared" si="306"/>
        <v>44383</v>
      </c>
      <c r="B732" s="148">
        <f t="shared" si="295"/>
        <v>1180.04199298</v>
      </c>
      <c r="C732" s="139">
        <f t="shared" si="307"/>
        <v>1000</v>
      </c>
      <c r="D732" s="140">
        <f t="shared" si="308"/>
        <v>5739.56</v>
      </c>
      <c r="E732" s="124">
        <f>IF(K732=1,VLOOKUP(A731,[1]Plan1!$BO$80:$BQ$314,3),E731)</f>
        <v>5769.98</v>
      </c>
      <c r="F732" s="141">
        <f t="shared" si="309"/>
        <v>44363</v>
      </c>
      <c r="G732" s="142">
        <f t="shared" si="296"/>
        <v>5.3000578441551038E-3</v>
      </c>
      <c r="H732" s="141">
        <f t="shared" si="310"/>
        <v>44392</v>
      </c>
      <c r="I732" s="141">
        <f t="shared" si="297"/>
        <v>44392</v>
      </c>
      <c r="J732" s="125">
        <f t="shared" si="311"/>
        <v>22</v>
      </c>
      <c r="K732" s="125">
        <f t="shared" si="293"/>
        <v>15</v>
      </c>
      <c r="L732" s="139">
        <f t="shared" si="298"/>
        <v>1.0036106300000001</v>
      </c>
      <c r="M732" s="143">
        <f t="shared" si="294"/>
        <v>1.0083006699999999</v>
      </c>
      <c r="N732" s="143">
        <f t="shared" si="290"/>
        <v>1.0991970056937461</v>
      </c>
      <c r="O732" s="139">
        <f t="shared" si="292"/>
        <v>1.10316579</v>
      </c>
      <c r="P732" s="139">
        <f t="shared" si="299"/>
        <v>1103.16579</v>
      </c>
      <c r="Q732" s="144">
        <f t="shared" si="300"/>
        <v>0</v>
      </c>
      <c r="R732" s="145">
        <f t="shared" si="301"/>
        <v>0</v>
      </c>
      <c r="S732" s="139">
        <f t="shared" si="302"/>
        <v>0</v>
      </c>
      <c r="T732" s="146">
        <f t="shared" si="312"/>
        <v>3.5999999999999997E-2</v>
      </c>
      <c r="U732" s="144">
        <f t="shared" si="291"/>
        <v>480</v>
      </c>
      <c r="V732" s="144">
        <v>252</v>
      </c>
      <c r="W732" s="143">
        <f t="shared" si="303"/>
        <v>1.0696868989999999</v>
      </c>
      <c r="X732" s="139">
        <f t="shared" si="304"/>
        <v>76.876202980000002</v>
      </c>
      <c r="Y732" s="124">
        <f t="shared" si="305"/>
        <v>0</v>
      </c>
      <c r="Z732" s="147" t="s">
        <v>64</v>
      </c>
      <c r="AA732" s="141">
        <f t="shared" si="313"/>
        <v>44392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3"/>
      <c r="BB732" s="1"/>
      <c r="BC732" s="1"/>
      <c r="BD732" s="1"/>
      <c r="BE732" s="1"/>
      <c r="BF732" s="1"/>
      <c r="BG732" s="1"/>
      <c r="BH732" s="1"/>
      <c r="BI732" s="1"/>
      <c r="BJ732" s="1"/>
      <c r="BK732" s="4"/>
      <c r="BL732" s="1"/>
      <c r="BM732" s="1"/>
      <c r="BN732" s="1"/>
      <c r="BO732" s="1"/>
      <c r="BP732" s="1"/>
      <c r="BQ732" s="1"/>
    </row>
    <row r="733" spans="1:69" x14ac:dyDescent="0.15">
      <c r="A733" s="138">
        <f t="shared" si="306"/>
        <v>44384</v>
      </c>
      <c r="B733" s="148">
        <f t="shared" si="295"/>
        <v>1180.49123278</v>
      </c>
      <c r="C733" s="139">
        <f t="shared" si="307"/>
        <v>1000</v>
      </c>
      <c r="D733" s="140">
        <f t="shared" si="308"/>
        <v>5739.56</v>
      </c>
      <c r="E733" s="124">
        <f>IF(K733=1,VLOOKUP(A732,[1]Plan1!$BO$80:$BQ$314,3),E732)</f>
        <v>5769.98</v>
      </c>
      <c r="F733" s="141">
        <f t="shared" si="309"/>
        <v>44363</v>
      </c>
      <c r="G733" s="142">
        <f t="shared" si="296"/>
        <v>5.3000578441551038E-3</v>
      </c>
      <c r="H733" s="141">
        <f t="shared" si="310"/>
        <v>44392</v>
      </c>
      <c r="I733" s="141">
        <f t="shared" si="297"/>
        <v>44392</v>
      </c>
      <c r="J733" s="125">
        <f t="shared" si="311"/>
        <v>22</v>
      </c>
      <c r="K733" s="125">
        <f t="shared" si="293"/>
        <v>16</v>
      </c>
      <c r="L733" s="139">
        <f t="shared" si="298"/>
        <v>1.0038518000000001</v>
      </c>
      <c r="M733" s="143">
        <f t="shared" si="294"/>
        <v>1.0083006699999999</v>
      </c>
      <c r="N733" s="143">
        <f t="shared" si="290"/>
        <v>1.0991970056937461</v>
      </c>
      <c r="O733" s="139">
        <f t="shared" si="292"/>
        <v>1.1034308900000001</v>
      </c>
      <c r="P733" s="139">
        <f t="shared" si="299"/>
        <v>1103.4308900000001</v>
      </c>
      <c r="Q733" s="144">
        <f t="shared" si="300"/>
        <v>0</v>
      </c>
      <c r="R733" s="145">
        <f t="shared" si="301"/>
        <v>0</v>
      </c>
      <c r="S733" s="139">
        <f t="shared" si="302"/>
        <v>0</v>
      </c>
      <c r="T733" s="146">
        <f t="shared" si="312"/>
        <v>3.5999999999999997E-2</v>
      </c>
      <c r="U733" s="144">
        <f t="shared" si="291"/>
        <v>481</v>
      </c>
      <c r="V733" s="144">
        <v>252</v>
      </c>
      <c r="W733" s="143">
        <f t="shared" si="303"/>
        <v>1.069837036</v>
      </c>
      <c r="X733" s="139">
        <f t="shared" si="304"/>
        <v>77.060342779999999</v>
      </c>
      <c r="Y733" s="124">
        <f t="shared" si="305"/>
        <v>0</v>
      </c>
      <c r="Z733" s="147" t="s">
        <v>64</v>
      </c>
      <c r="AA733" s="141">
        <f t="shared" si="313"/>
        <v>44392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3"/>
      <c r="BB733" s="1"/>
      <c r="BC733" s="1"/>
      <c r="BD733" s="1"/>
      <c r="BE733" s="1"/>
      <c r="BF733" s="1"/>
      <c r="BG733" s="1"/>
      <c r="BH733" s="1"/>
      <c r="BI733" s="1"/>
      <c r="BJ733" s="1"/>
      <c r="BK733" s="4"/>
      <c r="BL733" s="1"/>
      <c r="BM733" s="1"/>
      <c r="BN733" s="1"/>
      <c r="BO733" s="1"/>
      <c r="BP733" s="1"/>
      <c r="BQ733" s="1"/>
    </row>
    <row r="734" spans="1:69" x14ac:dyDescent="0.15">
      <c r="A734" s="138">
        <f t="shared" si="306"/>
        <v>44385</v>
      </c>
      <c r="B734" s="148">
        <f t="shared" si="295"/>
        <v>1180.9406395599999</v>
      </c>
      <c r="C734" s="139">
        <f t="shared" si="307"/>
        <v>1000</v>
      </c>
      <c r="D734" s="140">
        <f t="shared" si="308"/>
        <v>5739.56</v>
      </c>
      <c r="E734" s="124">
        <f>IF(K734=1,VLOOKUP(A733,[1]Plan1!$BO$80:$BQ$314,3),E733)</f>
        <v>5769.98</v>
      </c>
      <c r="F734" s="141">
        <f t="shared" si="309"/>
        <v>44363</v>
      </c>
      <c r="G734" s="142">
        <f t="shared" si="296"/>
        <v>5.3000578441551038E-3</v>
      </c>
      <c r="H734" s="141">
        <f t="shared" si="310"/>
        <v>44392</v>
      </c>
      <c r="I734" s="141">
        <f t="shared" si="297"/>
        <v>44392</v>
      </c>
      <c r="J734" s="125">
        <f t="shared" si="311"/>
        <v>22</v>
      </c>
      <c r="K734" s="125">
        <f t="shared" si="293"/>
        <v>17</v>
      </c>
      <c r="L734" s="139">
        <f t="shared" si="298"/>
        <v>1.0040930299999999</v>
      </c>
      <c r="M734" s="143">
        <f t="shared" si="294"/>
        <v>1.0083006699999999</v>
      </c>
      <c r="N734" s="143">
        <f t="shared" si="290"/>
        <v>1.0991970056937461</v>
      </c>
      <c r="O734" s="139">
        <f t="shared" si="292"/>
        <v>1.1036960499999999</v>
      </c>
      <c r="P734" s="139">
        <f t="shared" si="299"/>
        <v>1103.69605</v>
      </c>
      <c r="Q734" s="144">
        <f t="shared" si="300"/>
        <v>0</v>
      </c>
      <c r="R734" s="145">
        <f t="shared" si="301"/>
        <v>0</v>
      </c>
      <c r="S734" s="139">
        <f t="shared" si="302"/>
        <v>0</v>
      </c>
      <c r="T734" s="146">
        <f t="shared" si="312"/>
        <v>3.5999999999999997E-2</v>
      </c>
      <c r="U734" s="144">
        <f t="shared" si="291"/>
        <v>482</v>
      </c>
      <c r="V734" s="144">
        <v>252</v>
      </c>
      <c r="W734" s="143">
        <f t="shared" si="303"/>
        <v>1.0699871940000001</v>
      </c>
      <c r="X734" s="139">
        <f t="shared" si="304"/>
        <v>77.244589559999994</v>
      </c>
      <c r="Y734" s="124">
        <f t="shared" si="305"/>
        <v>0</v>
      </c>
      <c r="Z734" s="147" t="s">
        <v>64</v>
      </c>
      <c r="AA734" s="141">
        <f t="shared" si="313"/>
        <v>44392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3"/>
      <c r="BB734" s="1"/>
      <c r="BC734" s="1"/>
      <c r="BD734" s="1"/>
      <c r="BE734" s="1"/>
      <c r="BF734" s="1"/>
      <c r="BG734" s="1"/>
      <c r="BH734" s="1"/>
      <c r="BI734" s="1"/>
      <c r="BJ734" s="1"/>
      <c r="BK734" s="4"/>
      <c r="BL734" s="1"/>
      <c r="BM734" s="1"/>
      <c r="BN734" s="1"/>
      <c r="BO734" s="1"/>
      <c r="BP734" s="1"/>
      <c r="BQ734" s="1"/>
    </row>
    <row r="735" spans="1:69" x14ac:dyDescent="0.15">
      <c r="A735" s="138">
        <f t="shared" si="306"/>
        <v>44386</v>
      </c>
      <c r="B735" s="148">
        <f t="shared" si="295"/>
        <v>1181.39021226</v>
      </c>
      <c r="C735" s="139">
        <f t="shared" si="307"/>
        <v>1000</v>
      </c>
      <c r="D735" s="140">
        <f t="shared" si="308"/>
        <v>5739.56</v>
      </c>
      <c r="E735" s="124">
        <f>IF(K735=1,VLOOKUP(A734,[1]Plan1!$BO$80:$BQ$314,3),E734)</f>
        <v>5769.98</v>
      </c>
      <c r="F735" s="141">
        <f t="shared" si="309"/>
        <v>44363</v>
      </c>
      <c r="G735" s="142">
        <f t="shared" si="296"/>
        <v>5.3000578441551038E-3</v>
      </c>
      <c r="H735" s="141">
        <f t="shared" si="310"/>
        <v>44392</v>
      </c>
      <c r="I735" s="141">
        <f t="shared" si="297"/>
        <v>44392</v>
      </c>
      <c r="J735" s="125">
        <f t="shared" si="311"/>
        <v>22</v>
      </c>
      <c r="K735" s="125">
        <f t="shared" si="293"/>
        <v>18</v>
      </c>
      <c r="L735" s="139">
        <f t="shared" si="298"/>
        <v>1.0043343199999999</v>
      </c>
      <c r="M735" s="143">
        <f t="shared" si="294"/>
        <v>1.0083006699999999</v>
      </c>
      <c r="N735" s="143">
        <f t="shared" ref="N735:N798" si="314">IF(I735&gt;I734,N734*M735,N734)</f>
        <v>1.0991970056937461</v>
      </c>
      <c r="O735" s="139">
        <f t="shared" si="292"/>
        <v>1.1039612700000001</v>
      </c>
      <c r="P735" s="139">
        <f t="shared" si="299"/>
        <v>1103.96127</v>
      </c>
      <c r="Q735" s="144">
        <f t="shared" si="300"/>
        <v>0</v>
      </c>
      <c r="R735" s="145">
        <f t="shared" si="301"/>
        <v>0</v>
      </c>
      <c r="S735" s="139">
        <f t="shared" si="302"/>
        <v>0</v>
      </c>
      <c r="T735" s="146">
        <f t="shared" si="312"/>
        <v>3.5999999999999997E-2</v>
      </c>
      <c r="U735" s="144">
        <f t="shared" si="291"/>
        <v>483</v>
      </c>
      <c r="V735" s="144">
        <v>252</v>
      </c>
      <c r="W735" s="143">
        <f t="shared" si="303"/>
        <v>1.070137372</v>
      </c>
      <c r="X735" s="139">
        <f t="shared" si="304"/>
        <v>77.428942259999999</v>
      </c>
      <c r="Y735" s="124">
        <f t="shared" si="305"/>
        <v>0</v>
      </c>
      <c r="Z735" s="147" t="s">
        <v>64</v>
      </c>
      <c r="AA735" s="141">
        <f t="shared" si="313"/>
        <v>44392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3"/>
      <c r="BB735" s="1"/>
      <c r="BC735" s="1"/>
      <c r="BD735" s="1"/>
      <c r="BE735" s="1"/>
      <c r="BF735" s="1"/>
      <c r="BG735" s="1"/>
      <c r="BH735" s="1"/>
      <c r="BI735" s="1"/>
      <c r="BJ735" s="1"/>
      <c r="BK735" s="4"/>
      <c r="BL735" s="1"/>
      <c r="BM735" s="1"/>
      <c r="BN735" s="1"/>
      <c r="BO735" s="1"/>
      <c r="BP735" s="1"/>
      <c r="BQ735" s="1"/>
    </row>
    <row r="736" spans="1:69" x14ac:dyDescent="0.15">
      <c r="A736" s="138">
        <f t="shared" si="306"/>
        <v>44387</v>
      </c>
      <c r="B736" s="148">
        <f t="shared" si="295"/>
        <v>1181.8399638400001</v>
      </c>
      <c r="C736" s="139">
        <f t="shared" si="307"/>
        <v>1000</v>
      </c>
      <c r="D736" s="140">
        <f t="shared" si="308"/>
        <v>5739.56</v>
      </c>
      <c r="E736" s="124">
        <f>IF(K736=1,VLOOKUP(A735,[1]Plan1!$BO$80:$BQ$314,3),E735)</f>
        <v>5769.98</v>
      </c>
      <c r="F736" s="141">
        <f t="shared" si="309"/>
        <v>44363</v>
      </c>
      <c r="G736" s="142">
        <f t="shared" si="296"/>
        <v>5.3000578441551038E-3</v>
      </c>
      <c r="H736" s="141">
        <f t="shared" si="310"/>
        <v>44392</v>
      </c>
      <c r="I736" s="141">
        <f t="shared" si="297"/>
        <v>44392</v>
      </c>
      <c r="J736" s="125">
        <f t="shared" si="311"/>
        <v>22</v>
      </c>
      <c r="K736" s="125">
        <f t="shared" si="293"/>
        <v>19</v>
      </c>
      <c r="L736" s="139">
        <f t="shared" si="298"/>
        <v>1.0045756699999999</v>
      </c>
      <c r="M736" s="143">
        <f t="shared" si="294"/>
        <v>1.0083006699999999</v>
      </c>
      <c r="N736" s="143">
        <f t="shared" si="314"/>
        <v>1.0991970056937461</v>
      </c>
      <c r="O736" s="139">
        <f t="shared" si="292"/>
        <v>1.1042265600000001</v>
      </c>
      <c r="P736" s="139">
        <f t="shared" si="299"/>
        <v>1104.2265600000001</v>
      </c>
      <c r="Q736" s="144">
        <f t="shared" si="300"/>
        <v>0</v>
      </c>
      <c r="R736" s="145">
        <f t="shared" si="301"/>
        <v>0</v>
      </c>
      <c r="S736" s="139">
        <f t="shared" si="302"/>
        <v>0</v>
      </c>
      <c r="T736" s="146">
        <f t="shared" si="312"/>
        <v>3.5999999999999997E-2</v>
      </c>
      <c r="U736" s="144">
        <f t="shared" si="291"/>
        <v>484</v>
      </c>
      <c r="V736" s="144">
        <v>252</v>
      </c>
      <c r="W736" s="143">
        <f t="shared" si="303"/>
        <v>1.070287572</v>
      </c>
      <c r="X736" s="139">
        <f t="shared" si="304"/>
        <v>77.613403840000004</v>
      </c>
      <c r="Y736" s="124">
        <f t="shared" si="305"/>
        <v>0</v>
      </c>
      <c r="Z736" s="147" t="s">
        <v>64</v>
      </c>
      <c r="AA736" s="141">
        <f t="shared" si="313"/>
        <v>44392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3"/>
      <c r="BB736" s="1"/>
      <c r="BC736" s="1"/>
      <c r="BD736" s="1"/>
      <c r="BE736" s="1"/>
      <c r="BF736" s="1"/>
      <c r="BG736" s="1"/>
      <c r="BH736" s="1"/>
      <c r="BI736" s="1"/>
      <c r="BJ736" s="1"/>
      <c r="BK736" s="4"/>
      <c r="BL736" s="1"/>
      <c r="BM736" s="1"/>
      <c r="BN736" s="1"/>
      <c r="BO736" s="1"/>
      <c r="BP736" s="1"/>
      <c r="BQ736" s="1"/>
    </row>
    <row r="737" spans="1:69" x14ac:dyDescent="0.15">
      <c r="A737" s="138">
        <f t="shared" si="306"/>
        <v>44388</v>
      </c>
      <c r="B737" s="148">
        <f t="shared" si="295"/>
        <v>1181.8399638400001</v>
      </c>
      <c r="C737" s="139">
        <f t="shared" si="307"/>
        <v>1000</v>
      </c>
      <c r="D737" s="140">
        <f t="shared" si="308"/>
        <v>5739.56</v>
      </c>
      <c r="E737" s="124">
        <f>IF(K737=1,VLOOKUP(A736,[1]Plan1!$BO$80:$BQ$314,3),E736)</f>
        <v>5769.98</v>
      </c>
      <c r="F737" s="141">
        <f t="shared" si="309"/>
        <v>44363</v>
      </c>
      <c r="G737" s="142">
        <f t="shared" si="296"/>
        <v>5.3000578441551038E-3</v>
      </c>
      <c r="H737" s="141">
        <f t="shared" si="310"/>
        <v>44392</v>
      </c>
      <c r="I737" s="141">
        <f t="shared" si="297"/>
        <v>44392</v>
      </c>
      <c r="J737" s="125">
        <f t="shared" si="311"/>
        <v>22</v>
      </c>
      <c r="K737" s="125">
        <f t="shared" si="293"/>
        <v>19</v>
      </c>
      <c r="L737" s="139">
        <f t="shared" si="298"/>
        <v>1.0045756699999999</v>
      </c>
      <c r="M737" s="143">
        <f t="shared" si="294"/>
        <v>1.0083006699999999</v>
      </c>
      <c r="N737" s="143">
        <f t="shared" si="314"/>
        <v>1.0991970056937461</v>
      </c>
      <c r="O737" s="139">
        <f t="shared" si="292"/>
        <v>1.1042265600000001</v>
      </c>
      <c r="P737" s="139">
        <f t="shared" si="299"/>
        <v>1104.2265600000001</v>
      </c>
      <c r="Q737" s="144">
        <f t="shared" si="300"/>
        <v>0</v>
      </c>
      <c r="R737" s="145">
        <f t="shared" si="301"/>
        <v>0</v>
      </c>
      <c r="S737" s="139">
        <f t="shared" si="302"/>
        <v>0</v>
      </c>
      <c r="T737" s="146">
        <f t="shared" si="312"/>
        <v>3.5999999999999997E-2</v>
      </c>
      <c r="U737" s="144">
        <f t="shared" si="291"/>
        <v>484</v>
      </c>
      <c r="V737" s="144">
        <v>252</v>
      </c>
      <c r="W737" s="143">
        <f t="shared" si="303"/>
        <v>1.070287572</v>
      </c>
      <c r="X737" s="139">
        <f t="shared" si="304"/>
        <v>77.613403840000004</v>
      </c>
      <c r="Y737" s="124">
        <f t="shared" si="305"/>
        <v>0</v>
      </c>
      <c r="Z737" s="147" t="s">
        <v>64</v>
      </c>
      <c r="AA737" s="141">
        <f t="shared" si="313"/>
        <v>44392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3"/>
      <c r="BB737" s="1"/>
      <c r="BC737" s="1"/>
      <c r="BD737" s="1"/>
      <c r="BE737" s="1"/>
      <c r="BF737" s="1"/>
      <c r="BG737" s="1"/>
      <c r="BH737" s="1"/>
      <c r="BI737" s="1"/>
      <c r="BJ737" s="1"/>
      <c r="BK737" s="4"/>
      <c r="BL737" s="1"/>
      <c r="BM737" s="1"/>
      <c r="BN737" s="1"/>
      <c r="BO737" s="1"/>
      <c r="BP737" s="1"/>
      <c r="BQ737" s="1"/>
    </row>
    <row r="738" spans="1:69" x14ac:dyDescent="0.15">
      <c r="A738" s="138">
        <f t="shared" si="306"/>
        <v>44389</v>
      </c>
      <c r="B738" s="148">
        <f t="shared" si="295"/>
        <v>1181.8399638400001</v>
      </c>
      <c r="C738" s="139">
        <f t="shared" si="307"/>
        <v>1000</v>
      </c>
      <c r="D738" s="140">
        <f t="shared" si="308"/>
        <v>5739.56</v>
      </c>
      <c r="E738" s="124">
        <f>IF(K738=1,VLOOKUP(A737,[1]Plan1!$BO$80:$BQ$314,3),E737)</f>
        <v>5769.98</v>
      </c>
      <c r="F738" s="141">
        <f t="shared" si="309"/>
        <v>44363</v>
      </c>
      <c r="G738" s="142">
        <f t="shared" si="296"/>
        <v>5.3000578441551038E-3</v>
      </c>
      <c r="H738" s="141">
        <f t="shared" si="310"/>
        <v>44392</v>
      </c>
      <c r="I738" s="141">
        <f t="shared" si="297"/>
        <v>44392</v>
      </c>
      <c r="J738" s="125">
        <f t="shared" si="311"/>
        <v>22</v>
      </c>
      <c r="K738" s="125">
        <f t="shared" si="293"/>
        <v>19</v>
      </c>
      <c r="L738" s="139">
        <f t="shared" si="298"/>
        <v>1.0045756699999999</v>
      </c>
      <c r="M738" s="143">
        <f t="shared" si="294"/>
        <v>1.0083006699999999</v>
      </c>
      <c r="N738" s="143">
        <f t="shared" si="314"/>
        <v>1.0991970056937461</v>
      </c>
      <c r="O738" s="139">
        <f t="shared" si="292"/>
        <v>1.1042265600000001</v>
      </c>
      <c r="P738" s="139">
        <f t="shared" si="299"/>
        <v>1104.2265600000001</v>
      </c>
      <c r="Q738" s="144">
        <f t="shared" si="300"/>
        <v>0</v>
      </c>
      <c r="R738" s="145">
        <f t="shared" si="301"/>
        <v>0</v>
      </c>
      <c r="S738" s="139">
        <f t="shared" si="302"/>
        <v>0</v>
      </c>
      <c r="T738" s="146">
        <f t="shared" si="312"/>
        <v>3.5999999999999997E-2</v>
      </c>
      <c r="U738" s="144">
        <f t="shared" si="291"/>
        <v>484</v>
      </c>
      <c r="V738" s="144">
        <v>252</v>
      </c>
      <c r="W738" s="143">
        <f t="shared" si="303"/>
        <v>1.070287572</v>
      </c>
      <c r="X738" s="139">
        <f t="shared" si="304"/>
        <v>77.613403840000004</v>
      </c>
      <c r="Y738" s="124">
        <f t="shared" si="305"/>
        <v>0</v>
      </c>
      <c r="Z738" s="147" t="s">
        <v>64</v>
      </c>
      <c r="AA738" s="141">
        <f t="shared" si="313"/>
        <v>44392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3"/>
      <c r="BB738" s="1"/>
      <c r="BC738" s="1"/>
      <c r="BD738" s="1"/>
      <c r="BE738" s="1"/>
      <c r="BF738" s="1"/>
      <c r="BG738" s="1"/>
      <c r="BH738" s="1"/>
      <c r="BI738" s="1"/>
      <c r="BJ738" s="1"/>
      <c r="BK738" s="4"/>
      <c r="BL738" s="1"/>
      <c r="BM738" s="1"/>
      <c r="BN738" s="1"/>
      <c r="BO738" s="1"/>
      <c r="BP738" s="1"/>
      <c r="BQ738" s="1"/>
    </row>
    <row r="739" spans="1:69" x14ac:dyDescent="0.15">
      <c r="A739" s="138">
        <f t="shared" si="306"/>
        <v>44390</v>
      </c>
      <c r="B739" s="148">
        <f t="shared" si="295"/>
        <v>1182.28988252</v>
      </c>
      <c r="C739" s="139">
        <f t="shared" si="307"/>
        <v>1000</v>
      </c>
      <c r="D739" s="140">
        <f t="shared" si="308"/>
        <v>5739.56</v>
      </c>
      <c r="E739" s="124">
        <f>IF(K739=1,VLOOKUP(A738,[1]Plan1!$BO$80:$BQ$314,3),E738)</f>
        <v>5769.98</v>
      </c>
      <c r="F739" s="141">
        <f t="shared" si="309"/>
        <v>44363</v>
      </c>
      <c r="G739" s="142">
        <f t="shared" si="296"/>
        <v>5.3000578441551038E-3</v>
      </c>
      <c r="H739" s="141">
        <f t="shared" si="310"/>
        <v>44392</v>
      </c>
      <c r="I739" s="141">
        <f t="shared" si="297"/>
        <v>44392</v>
      </c>
      <c r="J739" s="125">
        <f t="shared" si="311"/>
        <v>22</v>
      </c>
      <c r="K739" s="125">
        <f t="shared" si="293"/>
        <v>20</v>
      </c>
      <c r="L739" s="139">
        <f t="shared" si="298"/>
        <v>1.0048170700000001</v>
      </c>
      <c r="M739" s="143">
        <f t="shared" si="294"/>
        <v>1.0083006699999999</v>
      </c>
      <c r="N739" s="143">
        <f t="shared" si="314"/>
        <v>1.0991970056937461</v>
      </c>
      <c r="O739" s="139">
        <f t="shared" si="292"/>
        <v>1.1044919099999999</v>
      </c>
      <c r="P739" s="139">
        <f t="shared" si="299"/>
        <v>1104.49191</v>
      </c>
      <c r="Q739" s="144">
        <f t="shared" si="300"/>
        <v>0</v>
      </c>
      <c r="R739" s="145">
        <f t="shared" si="301"/>
        <v>0</v>
      </c>
      <c r="S739" s="139">
        <f t="shared" si="302"/>
        <v>0</v>
      </c>
      <c r="T739" s="146">
        <f t="shared" si="312"/>
        <v>3.5999999999999997E-2</v>
      </c>
      <c r="U739" s="144">
        <f t="shared" si="291"/>
        <v>485</v>
      </c>
      <c r="V739" s="144">
        <v>252</v>
      </c>
      <c r="W739" s="143">
        <f t="shared" si="303"/>
        <v>1.070437793</v>
      </c>
      <c r="X739" s="139">
        <f t="shared" si="304"/>
        <v>77.797972520000002</v>
      </c>
      <c r="Y739" s="124">
        <f t="shared" si="305"/>
        <v>0</v>
      </c>
      <c r="Z739" s="147" t="s">
        <v>64</v>
      </c>
      <c r="AA739" s="141">
        <f t="shared" si="313"/>
        <v>44392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3"/>
      <c r="BB739" s="1"/>
      <c r="BC739" s="1"/>
      <c r="BD739" s="1"/>
      <c r="BE739" s="1"/>
      <c r="BF739" s="1"/>
      <c r="BG739" s="1"/>
      <c r="BH739" s="1"/>
      <c r="BI739" s="1"/>
      <c r="BJ739" s="1"/>
      <c r="BK739" s="4"/>
      <c r="BL739" s="1"/>
      <c r="BM739" s="1"/>
      <c r="BN739" s="1"/>
      <c r="BO739" s="1"/>
      <c r="BP739" s="1"/>
      <c r="BQ739" s="1"/>
    </row>
    <row r="740" spans="1:69" x14ac:dyDescent="0.15">
      <c r="A740" s="138">
        <f t="shared" si="306"/>
        <v>44391</v>
      </c>
      <c r="B740" s="148">
        <f t="shared" si="295"/>
        <v>1182.73996837</v>
      </c>
      <c r="C740" s="139">
        <f t="shared" si="307"/>
        <v>1000</v>
      </c>
      <c r="D740" s="140">
        <f t="shared" si="308"/>
        <v>5739.56</v>
      </c>
      <c r="E740" s="124">
        <f>IF(K740=1,VLOOKUP(A739,[1]Plan1!$BO$80:$BQ$314,3),E739)</f>
        <v>5769.98</v>
      </c>
      <c r="F740" s="141">
        <f t="shared" si="309"/>
        <v>44363</v>
      </c>
      <c r="G740" s="142">
        <f t="shared" si="296"/>
        <v>5.3000578441551038E-3</v>
      </c>
      <c r="H740" s="141">
        <f t="shared" si="310"/>
        <v>44392</v>
      </c>
      <c r="I740" s="141">
        <f t="shared" si="297"/>
        <v>44392</v>
      </c>
      <c r="J740" s="125">
        <f t="shared" si="311"/>
        <v>22</v>
      </c>
      <c r="K740" s="125">
        <f t="shared" si="293"/>
        <v>21</v>
      </c>
      <c r="L740" s="139">
        <f t="shared" si="298"/>
        <v>1.0050585299999999</v>
      </c>
      <c r="M740" s="143">
        <f t="shared" si="294"/>
        <v>1.0083006699999999</v>
      </c>
      <c r="N740" s="143">
        <f t="shared" si="314"/>
        <v>1.0991970056937461</v>
      </c>
      <c r="O740" s="139">
        <f t="shared" si="292"/>
        <v>1.10475732</v>
      </c>
      <c r="P740" s="139">
        <f t="shared" si="299"/>
        <v>1104.7573199999999</v>
      </c>
      <c r="Q740" s="144">
        <f t="shared" si="300"/>
        <v>0</v>
      </c>
      <c r="R740" s="145">
        <f t="shared" si="301"/>
        <v>0</v>
      </c>
      <c r="S740" s="139">
        <f t="shared" si="302"/>
        <v>0</v>
      </c>
      <c r="T740" s="146">
        <f t="shared" si="312"/>
        <v>3.5999999999999997E-2</v>
      </c>
      <c r="U740" s="144">
        <f t="shared" si="291"/>
        <v>486</v>
      </c>
      <c r="V740" s="144">
        <v>252</v>
      </c>
      <c r="W740" s="143">
        <f t="shared" si="303"/>
        <v>1.0705880350000001</v>
      </c>
      <c r="X740" s="139">
        <f t="shared" si="304"/>
        <v>77.982648370000007</v>
      </c>
      <c r="Y740" s="124">
        <f t="shared" si="305"/>
        <v>0</v>
      </c>
      <c r="Z740" s="147" t="s">
        <v>64</v>
      </c>
      <c r="AA740" s="141">
        <f t="shared" si="313"/>
        <v>44392</v>
      </c>
      <c r="AB740" s="33"/>
      <c r="AC740" s="3"/>
      <c r="AD740" s="50"/>
      <c r="AE740" s="36"/>
      <c r="AF740" s="3"/>
      <c r="AG740" s="3"/>
      <c r="AH740" s="3"/>
      <c r="AI740" s="35"/>
      <c r="AJ740" s="3"/>
      <c r="AK740" s="3"/>
      <c r="AL740" s="3"/>
      <c r="AM740" s="3"/>
      <c r="AN740" s="3"/>
      <c r="AO740" s="3"/>
      <c r="AP740" s="3"/>
      <c r="AQ740" s="3"/>
      <c r="AR740" s="1"/>
      <c r="AS740" s="3"/>
      <c r="AT740" s="1"/>
      <c r="AU740" s="3"/>
      <c r="AV740" s="3"/>
      <c r="AW740" s="3"/>
      <c r="AX740" s="3"/>
      <c r="AY740" s="3"/>
      <c r="AZ740" s="1"/>
      <c r="BA740" s="3"/>
      <c r="BB740" s="3"/>
      <c r="BC740" s="3"/>
      <c r="BD740" s="3"/>
      <c r="BE740" s="1"/>
      <c r="BF740" s="3"/>
      <c r="BG740" s="3"/>
      <c r="BH740" s="3"/>
      <c r="BI740" s="3"/>
      <c r="BJ740" s="3"/>
      <c r="BK740" s="33"/>
      <c r="BL740" s="3"/>
      <c r="BM740" s="3"/>
      <c r="BN740" s="3"/>
      <c r="BO740" s="3"/>
      <c r="BP740" s="3"/>
      <c r="BQ740" s="3"/>
    </row>
    <row r="741" spans="1:69" x14ac:dyDescent="0.15">
      <c r="A741" s="138">
        <f t="shared" si="306"/>
        <v>44392</v>
      </c>
      <c r="B741" s="148">
        <f t="shared" si="295"/>
        <v>1183.19023212</v>
      </c>
      <c r="C741" s="139">
        <f t="shared" si="307"/>
        <v>1000</v>
      </c>
      <c r="D741" s="140">
        <f t="shared" si="308"/>
        <v>5739.56</v>
      </c>
      <c r="E741" s="124">
        <f>IF(K741=1,VLOOKUP(A740,[1]Plan1!$BO$80:$BQ$314,3),E740)</f>
        <v>5769.98</v>
      </c>
      <c r="F741" s="141">
        <f t="shared" si="309"/>
        <v>44363</v>
      </c>
      <c r="G741" s="142">
        <f t="shared" si="296"/>
        <v>5.3000578441551038E-3</v>
      </c>
      <c r="H741" s="141">
        <f t="shared" si="310"/>
        <v>44424</v>
      </c>
      <c r="I741" s="141">
        <f t="shared" si="297"/>
        <v>44392</v>
      </c>
      <c r="J741" s="125">
        <f t="shared" si="311"/>
        <v>22</v>
      </c>
      <c r="K741" s="125">
        <f t="shared" si="293"/>
        <v>22</v>
      </c>
      <c r="L741" s="139">
        <f t="shared" si="298"/>
        <v>1.00530005</v>
      </c>
      <c r="M741" s="143">
        <f t="shared" si="294"/>
        <v>1.0083006699999999</v>
      </c>
      <c r="N741" s="143">
        <f t="shared" si="314"/>
        <v>1.0991970056937461</v>
      </c>
      <c r="O741" s="139">
        <f t="shared" si="292"/>
        <v>1.1050228</v>
      </c>
      <c r="P741" s="139">
        <f t="shared" si="299"/>
        <v>1105.0228</v>
      </c>
      <c r="Q741" s="144">
        <f t="shared" si="300"/>
        <v>1</v>
      </c>
      <c r="R741" s="145">
        <f t="shared" si="301"/>
        <v>0</v>
      </c>
      <c r="S741" s="139">
        <f t="shared" si="302"/>
        <v>0</v>
      </c>
      <c r="T741" s="146">
        <f t="shared" si="312"/>
        <v>3.5999999999999997E-2</v>
      </c>
      <c r="U741" s="144">
        <f t="shared" ref="U741:U804" si="315">IF(Q740&gt;0,1,IF(K741=K740,U740,U740+1))</f>
        <v>487</v>
      </c>
      <c r="V741" s="144">
        <v>252</v>
      </c>
      <c r="W741" s="143">
        <f t="shared" si="303"/>
        <v>1.070738298</v>
      </c>
      <c r="X741" s="139">
        <f t="shared" si="304"/>
        <v>78.167432120000001</v>
      </c>
      <c r="Y741" s="124">
        <f t="shared" si="305"/>
        <v>78.167432120000001</v>
      </c>
      <c r="Z741" s="147" t="s">
        <v>64</v>
      </c>
      <c r="AA741" s="141">
        <f t="shared" si="313"/>
        <v>44392</v>
      </c>
      <c r="AB741" s="33"/>
      <c r="AC741" s="3"/>
      <c r="AD741" s="50"/>
      <c r="AE741" s="36"/>
      <c r="AF741" s="3"/>
      <c r="AG741" s="3"/>
      <c r="AH741" s="3"/>
      <c r="AI741" s="35"/>
      <c r="AJ741" s="3"/>
      <c r="AK741" s="3"/>
      <c r="AL741" s="3"/>
      <c r="AM741" s="3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3"/>
      <c r="BB741" s="1"/>
      <c r="BC741" s="1"/>
      <c r="BD741" s="1"/>
      <c r="BE741" s="1"/>
      <c r="BF741" s="1"/>
      <c r="BG741" s="1"/>
      <c r="BH741" s="1"/>
      <c r="BI741" s="1"/>
      <c r="BJ741" s="1"/>
      <c r="BK741" s="33"/>
      <c r="BL741" s="3"/>
      <c r="BM741" s="3"/>
      <c r="BN741" s="3"/>
      <c r="BO741" s="3"/>
      <c r="BP741" s="3"/>
      <c r="BQ741" s="3"/>
    </row>
    <row r="742" spans="1:69" x14ac:dyDescent="0.15">
      <c r="A742" s="138">
        <f t="shared" si="306"/>
        <v>44393</v>
      </c>
      <c r="B742" s="148">
        <f t="shared" si="295"/>
        <v>1105.65794394</v>
      </c>
      <c r="C742" s="139">
        <f t="shared" si="307"/>
        <v>1000</v>
      </c>
      <c r="D742" s="140">
        <f t="shared" si="308"/>
        <v>5769.98</v>
      </c>
      <c r="E742" s="124">
        <f>IF(K742=1,VLOOKUP(A741,[1]Plan1!$BO$80:$BQ$314,3),E741)</f>
        <v>5825.37</v>
      </c>
      <c r="F742" s="141">
        <f t="shared" si="309"/>
        <v>44393</v>
      </c>
      <c r="G742" s="142">
        <f t="shared" si="296"/>
        <v>9.5996866540266623E-3</v>
      </c>
      <c r="H742" s="141">
        <f t="shared" si="310"/>
        <v>44424</v>
      </c>
      <c r="I742" s="141">
        <f t="shared" si="297"/>
        <v>44424</v>
      </c>
      <c r="J742" s="125">
        <f t="shared" si="311"/>
        <v>22</v>
      </c>
      <c r="K742" s="125">
        <f t="shared" si="293"/>
        <v>1</v>
      </c>
      <c r="L742" s="139">
        <f t="shared" si="298"/>
        <v>1.0004343600000001</v>
      </c>
      <c r="M742" s="143">
        <f t="shared" si="294"/>
        <v>1.00530005</v>
      </c>
      <c r="N742" s="143">
        <f t="shared" si="314"/>
        <v>1.1050228047837733</v>
      </c>
      <c r="O742" s="139">
        <f t="shared" si="292"/>
        <v>1.1055027799999999</v>
      </c>
      <c r="P742" s="139">
        <f t="shared" si="299"/>
        <v>1105.50278</v>
      </c>
      <c r="Q742" s="144">
        <f t="shared" si="300"/>
        <v>0</v>
      </c>
      <c r="R742" s="145">
        <f t="shared" si="301"/>
        <v>0</v>
      </c>
      <c r="S742" s="139">
        <f t="shared" si="302"/>
        <v>0</v>
      </c>
      <c r="T742" s="146">
        <f t="shared" si="312"/>
        <v>3.5999999999999997E-2</v>
      </c>
      <c r="U742" s="144">
        <f t="shared" si="315"/>
        <v>1</v>
      </c>
      <c r="V742" s="144">
        <v>252</v>
      </c>
      <c r="W742" s="143">
        <f t="shared" si="303"/>
        <v>1.000140356</v>
      </c>
      <c r="X742" s="139">
        <f t="shared" si="304"/>
        <v>0.15516394</v>
      </c>
      <c r="Y742" s="124">
        <f t="shared" si="305"/>
        <v>0</v>
      </c>
      <c r="Z742" s="147" t="s">
        <v>64</v>
      </c>
      <c r="AA742" s="141">
        <f t="shared" si="313"/>
        <v>44578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3"/>
      <c r="BB742" s="1"/>
      <c r="BC742" s="1"/>
      <c r="BD742" s="1"/>
      <c r="BE742" s="1"/>
      <c r="BF742" s="1"/>
      <c r="BG742" s="1"/>
      <c r="BH742" s="1"/>
      <c r="BI742" s="1"/>
      <c r="BJ742" s="1"/>
      <c r="BK742" s="4"/>
      <c r="BL742" s="1"/>
      <c r="BM742" s="1"/>
      <c r="BN742" s="1"/>
      <c r="BO742" s="1"/>
      <c r="BP742" s="1"/>
      <c r="BQ742" s="1"/>
    </row>
    <row r="743" spans="1:69" x14ac:dyDescent="0.15">
      <c r="A743" s="138">
        <f t="shared" si="306"/>
        <v>44394</v>
      </c>
      <c r="B743" s="148">
        <f t="shared" si="295"/>
        <v>1106.2934537000001</v>
      </c>
      <c r="C743" s="139">
        <f t="shared" si="307"/>
        <v>1000</v>
      </c>
      <c r="D743" s="140">
        <f t="shared" si="308"/>
        <v>5769.98</v>
      </c>
      <c r="E743" s="124">
        <f>IF(K743=1,VLOOKUP(A742,[1]Plan1!$BO$80:$BQ$314,3),E742)</f>
        <v>5825.37</v>
      </c>
      <c r="F743" s="141">
        <f t="shared" si="309"/>
        <v>44393</v>
      </c>
      <c r="G743" s="142">
        <f t="shared" si="296"/>
        <v>9.5996866540266623E-3</v>
      </c>
      <c r="H743" s="141">
        <f t="shared" si="310"/>
        <v>44424</v>
      </c>
      <c r="I743" s="141">
        <f t="shared" si="297"/>
        <v>44424</v>
      </c>
      <c r="J743" s="125">
        <f t="shared" si="311"/>
        <v>22</v>
      </c>
      <c r="K743" s="125">
        <f t="shared" si="293"/>
        <v>2</v>
      </c>
      <c r="L743" s="139">
        <f t="shared" si="298"/>
        <v>1.0008689099999999</v>
      </c>
      <c r="M743" s="143">
        <f t="shared" si="294"/>
        <v>1.00530005</v>
      </c>
      <c r="N743" s="143">
        <f t="shared" si="314"/>
        <v>1.1050228047837733</v>
      </c>
      <c r="O743" s="139">
        <f t="shared" si="292"/>
        <v>1.1059829699999999</v>
      </c>
      <c r="P743" s="139">
        <f t="shared" si="299"/>
        <v>1105.98297</v>
      </c>
      <c r="Q743" s="144">
        <f t="shared" si="300"/>
        <v>0</v>
      </c>
      <c r="R743" s="145">
        <f t="shared" si="301"/>
        <v>0</v>
      </c>
      <c r="S743" s="139">
        <f t="shared" si="302"/>
        <v>0</v>
      </c>
      <c r="T743" s="146">
        <f t="shared" si="312"/>
        <v>3.5999999999999997E-2</v>
      </c>
      <c r="U743" s="144">
        <f t="shared" si="315"/>
        <v>2</v>
      </c>
      <c r="V743" s="144">
        <v>252</v>
      </c>
      <c r="W743" s="143">
        <f t="shared" si="303"/>
        <v>1.0002807309999999</v>
      </c>
      <c r="X743" s="139">
        <f t="shared" si="304"/>
        <v>0.31048369999999997</v>
      </c>
      <c r="Y743" s="124">
        <f t="shared" si="305"/>
        <v>0</v>
      </c>
      <c r="Z743" s="147" t="s">
        <v>64</v>
      </c>
      <c r="AA743" s="141">
        <f t="shared" si="313"/>
        <v>44578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3"/>
      <c r="BB743" s="1"/>
      <c r="BC743" s="1"/>
      <c r="BD743" s="1"/>
      <c r="BE743" s="1"/>
      <c r="BF743" s="1"/>
      <c r="BG743" s="1"/>
      <c r="BH743" s="1"/>
      <c r="BI743" s="1"/>
      <c r="BJ743" s="1"/>
      <c r="BK743" s="4"/>
      <c r="BL743" s="1"/>
      <c r="BM743" s="1"/>
      <c r="BN743" s="1"/>
      <c r="BO743" s="1"/>
      <c r="BP743" s="1"/>
      <c r="BQ743" s="1"/>
    </row>
    <row r="744" spans="1:69" x14ac:dyDescent="0.15">
      <c r="A744" s="138">
        <f t="shared" si="306"/>
        <v>44395</v>
      </c>
      <c r="B744" s="148">
        <f t="shared" si="295"/>
        <v>1106.2934537000001</v>
      </c>
      <c r="C744" s="139">
        <f t="shared" si="307"/>
        <v>1000</v>
      </c>
      <c r="D744" s="140">
        <f t="shared" si="308"/>
        <v>5769.98</v>
      </c>
      <c r="E744" s="124">
        <f>IF(K744=1,VLOOKUP(A743,[1]Plan1!$BO$80:$BQ$314,3),E743)</f>
        <v>5825.37</v>
      </c>
      <c r="F744" s="141">
        <f t="shared" si="309"/>
        <v>44393</v>
      </c>
      <c r="G744" s="142">
        <f t="shared" si="296"/>
        <v>9.5996866540266623E-3</v>
      </c>
      <c r="H744" s="141">
        <f t="shared" si="310"/>
        <v>44424</v>
      </c>
      <c r="I744" s="141">
        <f t="shared" si="297"/>
        <v>44424</v>
      </c>
      <c r="J744" s="125">
        <f t="shared" si="311"/>
        <v>22</v>
      </c>
      <c r="K744" s="125">
        <f t="shared" si="293"/>
        <v>2</v>
      </c>
      <c r="L744" s="139">
        <f t="shared" si="298"/>
        <v>1.0008689099999999</v>
      </c>
      <c r="M744" s="143">
        <f t="shared" si="294"/>
        <v>1.00530005</v>
      </c>
      <c r="N744" s="143">
        <f t="shared" si="314"/>
        <v>1.1050228047837733</v>
      </c>
      <c r="O744" s="139">
        <f t="shared" si="292"/>
        <v>1.1059829699999999</v>
      </c>
      <c r="P744" s="139">
        <f t="shared" si="299"/>
        <v>1105.98297</v>
      </c>
      <c r="Q744" s="144">
        <f t="shared" si="300"/>
        <v>0</v>
      </c>
      <c r="R744" s="145">
        <f t="shared" si="301"/>
        <v>0</v>
      </c>
      <c r="S744" s="139">
        <f t="shared" si="302"/>
        <v>0</v>
      </c>
      <c r="T744" s="146">
        <f t="shared" si="312"/>
        <v>3.5999999999999997E-2</v>
      </c>
      <c r="U744" s="144">
        <f t="shared" si="315"/>
        <v>2</v>
      </c>
      <c r="V744" s="144">
        <v>252</v>
      </c>
      <c r="W744" s="143">
        <f t="shared" si="303"/>
        <v>1.0002807309999999</v>
      </c>
      <c r="X744" s="139">
        <f t="shared" si="304"/>
        <v>0.31048369999999997</v>
      </c>
      <c r="Y744" s="124">
        <f t="shared" si="305"/>
        <v>0</v>
      </c>
      <c r="Z744" s="147" t="s">
        <v>64</v>
      </c>
      <c r="AA744" s="141">
        <f t="shared" si="313"/>
        <v>44578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3"/>
      <c r="BB744" s="1"/>
      <c r="BC744" s="1"/>
      <c r="BD744" s="1"/>
      <c r="BE744" s="1"/>
      <c r="BF744" s="1"/>
      <c r="BG744" s="1"/>
      <c r="BH744" s="1"/>
      <c r="BI744" s="1"/>
      <c r="BJ744" s="1"/>
      <c r="BK744" s="4"/>
      <c r="BL744" s="1"/>
      <c r="BM744" s="1"/>
      <c r="BN744" s="1"/>
      <c r="BO744" s="1"/>
      <c r="BP744" s="1"/>
      <c r="BQ744" s="1"/>
    </row>
    <row r="745" spans="1:69" x14ac:dyDescent="0.15">
      <c r="A745" s="138">
        <f t="shared" si="306"/>
        <v>44396</v>
      </c>
      <c r="B745" s="148">
        <f t="shared" si="295"/>
        <v>1106.2934537000001</v>
      </c>
      <c r="C745" s="139">
        <f t="shared" si="307"/>
        <v>1000</v>
      </c>
      <c r="D745" s="140">
        <f t="shared" si="308"/>
        <v>5769.98</v>
      </c>
      <c r="E745" s="124">
        <f>IF(K745=1,VLOOKUP(A744,[1]Plan1!$BO$80:$BQ$314,3),E744)</f>
        <v>5825.37</v>
      </c>
      <c r="F745" s="141">
        <f t="shared" si="309"/>
        <v>44393</v>
      </c>
      <c r="G745" s="142">
        <f t="shared" si="296"/>
        <v>9.5996866540266623E-3</v>
      </c>
      <c r="H745" s="141">
        <f t="shared" si="310"/>
        <v>44424</v>
      </c>
      <c r="I745" s="141">
        <f t="shared" si="297"/>
        <v>44424</v>
      </c>
      <c r="J745" s="125">
        <f t="shared" si="311"/>
        <v>22</v>
      </c>
      <c r="K745" s="125">
        <f t="shared" si="293"/>
        <v>2</v>
      </c>
      <c r="L745" s="139">
        <f t="shared" si="298"/>
        <v>1.0008689099999999</v>
      </c>
      <c r="M745" s="143">
        <f t="shared" si="294"/>
        <v>1.00530005</v>
      </c>
      <c r="N745" s="143">
        <f t="shared" si="314"/>
        <v>1.1050228047837733</v>
      </c>
      <c r="O745" s="139">
        <f t="shared" ref="O745:O808" si="316">TRUNC(TRUNC((L745*N745),15),8)</f>
        <v>1.1059829699999999</v>
      </c>
      <c r="P745" s="139">
        <f t="shared" si="299"/>
        <v>1105.98297</v>
      </c>
      <c r="Q745" s="144">
        <f t="shared" si="300"/>
        <v>0</v>
      </c>
      <c r="R745" s="145">
        <f t="shared" si="301"/>
        <v>0</v>
      </c>
      <c r="S745" s="139">
        <f t="shared" si="302"/>
        <v>0</v>
      </c>
      <c r="T745" s="146">
        <f t="shared" si="312"/>
        <v>3.5999999999999997E-2</v>
      </c>
      <c r="U745" s="144">
        <f t="shared" si="315"/>
        <v>2</v>
      </c>
      <c r="V745" s="144">
        <v>252</v>
      </c>
      <c r="W745" s="143">
        <f t="shared" si="303"/>
        <v>1.0002807309999999</v>
      </c>
      <c r="X745" s="139">
        <f t="shared" si="304"/>
        <v>0.31048369999999997</v>
      </c>
      <c r="Y745" s="124">
        <f t="shared" si="305"/>
        <v>0</v>
      </c>
      <c r="Z745" s="147" t="s">
        <v>64</v>
      </c>
      <c r="AA745" s="141">
        <f t="shared" si="313"/>
        <v>44578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3"/>
      <c r="BB745" s="1"/>
      <c r="BC745" s="1"/>
      <c r="BD745" s="1"/>
      <c r="BE745" s="1"/>
      <c r="BF745" s="1"/>
      <c r="BG745" s="1"/>
      <c r="BH745" s="1"/>
      <c r="BI745" s="1"/>
      <c r="BJ745" s="1"/>
      <c r="BK745" s="4"/>
      <c r="BL745" s="1"/>
      <c r="BM745" s="1"/>
      <c r="BN745" s="1"/>
      <c r="BO745" s="1"/>
      <c r="BP745" s="1"/>
      <c r="BQ745" s="1"/>
    </row>
    <row r="746" spans="1:69" x14ac:dyDescent="0.15">
      <c r="A746" s="138">
        <f t="shared" si="306"/>
        <v>44397</v>
      </c>
      <c r="B746" s="148">
        <f t="shared" si="295"/>
        <v>1106.9293204799999</v>
      </c>
      <c r="C746" s="139">
        <f t="shared" si="307"/>
        <v>1000</v>
      </c>
      <c r="D746" s="140">
        <f t="shared" si="308"/>
        <v>5769.98</v>
      </c>
      <c r="E746" s="124">
        <f>IF(K746=1,VLOOKUP(A745,[1]Plan1!$BO$80:$BQ$314,3),E745)</f>
        <v>5825.37</v>
      </c>
      <c r="F746" s="141">
        <f t="shared" si="309"/>
        <v>44393</v>
      </c>
      <c r="G746" s="142">
        <f t="shared" si="296"/>
        <v>9.5996866540266623E-3</v>
      </c>
      <c r="H746" s="141">
        <f t="shared" si="310"/>
        <v>44424</v>
      </c>
      <c r="I746" s="141">
        <f t="shared" si="297"/>
        <v>44424</v>
      </c>
      <c r="J746" s="125">
        <f t="shared" si="311"/>
        <v>22</v>
      </c>
      <c r="K746" s="125">
        <f t="shared" ref="K746:K809" si="317">(J746-(NETWORKDAYS(A746,I746,AD$118:AD$502)-1))</f>
        <v>3</v>
      </c>
      <c r="L746" s="139">
        <f t="shared" si="298"/>
        <v>1.0013036500000001</v>
      </c>
      <c r="M746" s="143">
        <f t="shared" ref="M746:M809" si="318">IF(I746&gt;I745,L745,M745)</f>
        <v>1.00530005</v>
      </c>
      <c r="N746" s="143">
        <f t="shared" si="314"/>
        <v>1.1050228047837733</v>
      </c>
      <c r="O746" s="139">
        <f t="shared" si="316"/>
        <v>1.10646336</v>
      </c>
      <c r="P746" s="139">
        <f t="shared" si="299"/>
        <v>1106.46336</v>
      </c>
      <c r="Q746" s="144">
        <f t="shared" si="300"/>
        <v>0</v>
      </c>
      <c r="R746" s="145">
        <f t="shared" si="301"/>
        <v>0</v>
      </c>
      <c r="S746" s="139">
        <f t="shared" si="302"/>
        <v>0</v>
      </c>
      <c r="T746" s="146">
        <f t="shared" si="312"/>
        <v>3.5999999999999997E-2</v>
      </c>
      <c r="U746" s="144">
        <f t="shared" si="315"/>
        <v>3</v>
      </c>
      <c r="V746" s="144">
        <v>252</v>
      </c>
      <c r="W746" s="143">
        <f t="shared" si="303"/>
        <v>1.000421126</v>
      </c>
      <c r="X746" s="139">
        <f t="shared" si="304"/>
        <v>0.46596048000000001</v>
      </c>
      <c r="Y746" s="124">
        <f t="shared" si="305"/>
        <v>0</v>
      </c>
      <c r="Z746" s="147" t="s">
        <v>64</v>
      </c>
      <c r="AA746" s="141">
        <f t="shared" si="313"/>
        <v>44578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3"/>
      <c r="BB746" s="1"/>
      <c r="BC746" s="1"/>
      <c r="BD746" s="1"/>
      <c r="BE746" s="1"/>
      <c r="BF746" s="1"/>
      <c r="BG746" s="1"/>
      <c r="BH746" s="1"/>
      <c r="BI746" s="1"/>
      <c r="BJ746" s="1"/>
      <c r="BK746" s="4"/>
      <c r="BL746" s="1"/>
      <c r="BM746" s="1"/>
      <c r="BN746" s="1"/>
      <c r="BO746" s="1"/>
      <c r="BP746" s="1"/>
      <c r="BQ746" s="1"/>
    </row>
    <row r="747" spans="1:69" x14ac:dyDescent="0.15">
      <c r="A747" s="138">
        <f t="shared" si="306"/>
        <v>44398</v>
      </c>
      <c r="B747" s="148">
        <f t="shared" si="295"/>
        <v>1107.5655644200001</v>
      </c>
      <c r="C747" s="139">
        <f t="shared" si="307"/>
        <v>1000</v>
      </c>
      <c r="D747" s="140">
        <f t="shared" si="308"/>
        <v>5769.98</v>
      </c>
      <c r="E747" s="124">
        <f>IF(K747=1,VLOOKUP(A746,[1]Plan1!$BO$80:$BQ$314,3),E746)</f>
        <v>5825.37</v>
      </c>
      <c r="F747" s="141">
        <f t="shared" si="309"/>
        <v>44393</v>
      </c>
      <c r="G747" s="142">
        <f t="shared" si="296"/>
        <v>9.5996866540266623E-3</v>
      </c>
      <c r="H747" s="141">
        <f t="shared" si="310"/>
        <v>44424</v>
      </c>
      <c r="I747" s="141">
        <f t="shared" si="297"/>
        <v>44424</v>
      </c>
      <c r="J747" s="125">
        <f t="shared" si="311"/>
        <v>22</v>
      </c>
      <c r="K747" s="125">
        <f t="shared" si="317"/>
        <v>4</v>
      </c>
      <c r="L747" s="139">
        <f t="shared" si="298"/>
        <v>1.00173858</v>
      </c>
      <c r="M747" s="143">
        <f t="shared" si="318"/>
        <v>1.00530005</v>
      </c>
      <c r="N747" s="143">
        <f t="shared" si="314"/>
        <v>1.1050228047837733</v>
      </c>
      <c r="O747" s="139">
        <f t="shared" si="316"/>
        <v>1.1069439700000001</v>
      </c>
      <c r="P747" s="139">
        <f t="shared" si="299"/>
        <v>1106.94397</v>
      </c>
      <c r="Q747" s="144">
        <f t="shared" si="300"/>
        <v>0</v>
      </c>
      <c r="R747" s="145">
        <f t="shared" si="301"/>
        <v>0</v>
      </c>
      <c r="S747" s="139">
        <f t="shared" si="302"/>
        <v>0</v>
      </c>
      <c r="T747" s="146">
        <f t="shared" si="312"/>
        <v>3.5999999999999997E-2</v>
      </c>
      <c r="U747" s="144">
        <f t="shared" si="315"/>
        <v>4</v>
      </c>
      <c r="V747" s="144">
        <v>252</v>
      </c>
      <c r="W747" s="143">
        <f t="shared" si="303"/>
        <v>1.0005615409999999</v>
      </c>
      <c r="X747" s="139">
        <f t="shared" si="304"/>
        <v>0.62159441999999998</v>
      </c>
      <c r="Y747" s="124">
        <f t="shared" si="305"/>
        <v>0</v>
      </c>
      <c r="Z747" s="147" t="s">
        <v>64</v>
      </c>
      <c r="AA747" s="141">
        <f t="shared" si="313"/>
        <v>44578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3"/>
      <c r="BB747" s="1"/>
      <c r="BC747" s="1"/>
      <c r="BD747" s="1"/>
      <c r="BE747" s="1"/>
      <c r="BF747" s="1"/>
      <c r="BG747" s="1"/>
      <c r="BH747" s="1"/>
      <c r="BI747" s="1"/>
      <c r="BJ747" s="1"/>
      <c r="BK747" s="4"/>
      <c r="BL747" s="1"/>
      <c r="BM747" s="1"/>
      <c r="BN747" s="1"/>
      <c r="BO747" s="1"/>
      <c r="BP747" s="1"/>
      <c r="BQ747" s="1"/>
    </row>
    <row r="748" spans="1:69" x14ac:dyDescent="0.15">
      <c r="A748" s="138">
        <f t="shared" si="306"/>
        <v>44399</v>
      </c>
      <c r="B748" s="148">
        <f t="shared" si="295"/>
        <v>1108.2021745100001</v>
      </c>
      <c r="C748" s="139">
        <f t="shared" si="307"/>
        <v>1000</v>
      </c>
      <c r="D748" s="140">
        <f t="shared" si="308"/>
        <v>5769.98</v>
      </c>
      <c r="E748" s="124">
        <f>IF(K748=1,VLOOKUP(A747,[1]Plan1!$BO$80:$BQ$314,3),E747)</f>
        <v>5825.37</v>
      </c>
      <c r="F748" s="141">
        <f t="shared" si="309"/>
        <v>44393</v>
      </c>
      <c r="G748" s="142">
        <f t="shared" si="296"/>
        <v>9.5996866540266623E-3</v>
      </c>
      <c r="H748" s="141">
        <f t="shared" si="310"/>
        <v>44424</v>
      </c>
      <c r="I748" s="141">
        <f t="shared" si="297"/>
        <v>44424</v>
      </c>
      <c r="J748" s="125">
        <f t="shared" si="311"/>
        <v>22</v>
      </c>
      <c r="K748" s="125">
        <f t="shared" si="317"/>
        <v>5</v>
      </c>
      <c r="L748" s="139">
        <f t="shared" si="298"/>
        <v>1.0021736999999999</v>
      </c>
      <c r="M748" s="143">
        <f t="shared" si="318"/>
        <v>1.00530005</v>
      </c>
      <c r="N748" s="143">
        <f t="shared" si="314"/>
        <v>1.1050228047837733</v>
      </c>
      <c r="O748" s="139">
        <f t="shared" si="316"/>
        <v>1.10742479</v>
      </c>
      <c r="P748" s="139">
        <f t="shared" si="299"/>
        <v>1107.42479</v>
      </c>
      <c r="Q748" s="144">
        <f t="shared" si="300"/>
        <v>0</v>
      </c>
      <c r="R748" s="145">
        <f t="shared" si="301"/>
        <v>0</v>
      </c>
      <c r="S748" s="139">
        <f t="shared" si="302"/>
        <v>0</v>
      </c>
      <c r="T748" s="146">
        <f t="shared" si="312"/>
        <v>3.5999999999999997E-2</v>
      </c>
      <c r="U748" s="144">
        <f t="shared" si="315"/>
        <v>5</v>
      </c>
      <c r="V748" s="144">
        <v>252</v>
      </c>
      <c r="W748" s="143">
        <f t="shared" si="303"/>
        <v>1.0007019749999999</v>
      </c>
      <c r="X748" s="139">
        <f t="shared" si="304"/>
        <v>0.77738450999999997</v>
      </c>
      <c r="Y748" s="124">
        <f t="shared" si="305"/>
        <v>0</v>
      </c>
      <c r="Z748" s="147" t="s">
        <v>64</v>
      </c>
      <c r="AA748" s="141">
        <f t="shared" si="313"/>
        <v>44578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3"/>
      <c r="BB748" s="1"/>
      <c r="BC748" s="1"/>
      <c r="BD748" s="1"/>
      <c r="BE748" s="1"/>
      <c r="BF748" s="1"/>
      <c r="BG748" s="1"/>
      <c r="BH748" s="1"/>
      <c r="BI748" s="1"/>
      <c r="BJ748" s="1"/>
      <c r="BK748" s="4"/>
      <c r="BL748" s="1"/>
      <c r="BM748" s="1"/>
      <c r="BN748" s="1"/>
      <c r="BO748" s="1"/>
      <c r="BP748" s="1"/>
      <c r="BQ748" s="1"/>
    </row>
    <row r="749" spans="1:69" x14ac:dyDescent="0.15">
      <c r="A749" s="138">
        <f t="shared" si="306"/>
        <v>44400</v>
      </c>
      <c r="B749" s="148">
        <f t="shared" si="295"/>
        <v>1108.8391319699999</v>
      </c>
      <c r="C749" s="139">
        <f t="shared" si="307"/>
        <v>1000</v>
      </c>
      <c r="D749" s="140">
        <f t="shared" si="308"/>
        <v>5769.98</v>
      </c>
      <c r="E749" s="124">
        <f>IF(K749=1,VLOOKUP(A748,[1]Plan1!$BO$80:$BQ$314,3),E748)</f>
        <v>5825.37</v>
      </c>
      <c r="F749" s="141">
        <f t="shared" si="309"/>
        <v>44393</v>
      </c>
      <c r="G749" s="142">
        <f t="shared" si="296"/>
        <v>9.5996866540266623E-3</v>
      </c>
      <c r="H749" s="141">
        <f t="shared" si="310"/>
        <v>44424</v>
      </c>
      <c r="I749" s="141">
        <f t="shared" si="297"/>
        <v>44424</v>
      </c>
      <c r="J749" s="125">
        <f t="shared" si="311"/>
        <v>22</v>
      </c>
      <c r="K749" s="125">
        <f t="shared" si="317"/>
        <v>6</v>
      </c>
      <c r="L749" s="139">
        <f t="shared" si="298"/>
        <v>1.0026090000000001</v>
      </c>
      <c r="M749" s="143">
        <f t="shared" si="318"/>
        <v>1.00530005</v>
      </c>
      <c r="N749" s="143">
        <f t="shared" si="314"/>
        <v>1.1050228047837733</v>
      </c>
      <c r="O749" s="139">
        <f t="shared" si="316"/>
        <v>1.1079057999999999</v>
      </c>
      <c r="P749" s="139">
        <f t="shared" si="299"/>
        <v>1107.9058</v>
      </c>
      <c r="Q749" s="144">
        <f t="shared" si="300"/>
        <v>0</v>
      </c>
      <c r="R749" s="145">
        <f t="shared" si="301"/>
        <v>0</v>
      </c>
      <c r="S749" s="139">
        <f t="shared" si="302"/>
        <v>0</v>
      </c>
      <c r="T749" s="146">
        <f t="shared" si="312"/>
        <v>3.5999999999999997E-2</v>
      </c>
      <c r="U749" s="144">
        <f t="shared" si="315"/>
        <v>6</v>
      </c>
      <c r="V749" s="144">
        <v>252</v>
      </c>
      <c r="W749" s="143">
        <f t="shared" si="303"/>
        <v>1.000842429</v>
      </c>
      <c r="X749" s="139">
        <f t="shared" si="304"/>
        <v>0.93333197000000001</v>
      </c>
      <c r="Y749" s="124">
        <f t="shared" si="305"/>
        <v>0</v>
      </c>
      <c r="Z749" s="147" t="s">
        <v>64</v>
      </c>
      <c r="AA749" s="141">
        <f t="shared" si="313"/>
        <v>44578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3"/>
      <c r="BB749" s="1"/>
      <c r="BC749" s="1"/>
      <c r="BD749" s="1"/>
      <c r="BE749" s="1"/>
      <c r="BF749" s="1"/>
      <c r="BG749" s="1"/>
      <c r="BH749" s="1"/>
      <c r="BI749" s="1"/>
      <c r="BJ749" s="1"/>
      <c r="BK749" s="4"/>
      <c r="BL749" s="1"/>
      <c r="BM749" s="1"/>
      <c r="BN749" s="1"/>
      <c r="BO749" s="1"/>
      <c r="BP749" s="1"/>
      <c r="BQ749" s="1"/>
    </row>
    <row r="750" spans="1:69" x14ac:dyDescent="0.15">
      <c r="A750" s="138">
        <f t="shared" si="306"/>
        <v>44401</v>
      </c>
      <c r="B750" s="148">
        <f t="shared" si="295"/>
        <v>1109.4764769400001</v>
      </c>
      <c r="C750" s="139">
        <f t="shared" si="307"/>
        <v>1000</v>
      </c>
      <c r="D750" s="140">
        <f t="shared" si="308"/>
        <v>5769.98</v>
      </c>
      <c r="E750" s="124">
        <f>IF(K750=1,VLOOKUP(A749,[1]Plan1!$BO$80:$BQ$314,3),E749)</f>
        <v>5825.37</v>
      </c>
      <c r="F750" s="141">
        <f t="shared" si="309"/>
        <v>44393</v>
      </c>
      <c r="G750" s="142">
        <f t="shared" si="296"/>
        <v>9.5996866540266623E-3</v>
      </c>
      <c r="H750" s="141">
        <f t="shared" si="310"/>
        <v>44424</v>
      </c>
      <c r="I750" s="141">
        <f t="shared" si="297"/>
        <v>44424</v>
      </c>
      <c r="J750" s="125">
        <f t="shared" si="311"/>
        <v>22</v>
      </c>
      <c r="K750" s="125">
        <f t="shared" si="317"/>
        <v>7</v>
      </c>
      <c r="L750" s="139">
        <f t="shared" si="298"/>
        <v>1.0030444999999999</v>
      </c>
      <c r="M750" s="143">
        <f t="shared" si="318"/>
        <v>1.00530005</v>
      </c>
      <c r="N750" s="143">
        <f t="shared" si="314"/>
        <v>1.1050228047837733</v>
      </c>
      <c r="O750" s="139">
        <f t="shared" si="316"/>
        <v>1.10838704</v>
      </c>
      <c r="P750" s="139">
        <f t="shared" si="299"/>
        <v>1108.3870400000001</v>
      </c>
      <c r="Q750" s="144">
        <f t="shared" si="300"/>
        <v>0</v>
      </c>
      <c r="R750" s="145">
        <f t="shared" si="301"/>
        <v>0</v>
      </c>
      <c r="S750" s="139">
        <f t="shared" si="302"/>
        <v>0</v>
      </c>
      <c r="T750" s="146">
        <f t="shared" si="312"/>
        <v>3.5999999999999997E-2</v>
      </c>
      <c r="U750" s="144">
        <f t="shared" si="315"/>
        <v>7</v>
      </c>
      <c r="V750" s="144">
        <v>252</v>
      </c>
      <c r="W750" s="143">
        <f t="shared" si="303"/>
        <v>1.0009829029999999</v>
      </c>
      <c r="X750" s="139">
        <f t="shared" si="304"/>
        <v>1.0894369399999999</v>
      </c>
      <c r="Y750" s="124">
        <f t="shared" si="305"/>
        <v>0</v>
      </c>
      <c r="Z750" s="147" t="s">
        <v>64</v>
      </c>
      <c r="AA750" s="141">
        <f t="shared" si="313"/>
        <v>44578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3"/>
      <c r="BB750" s="1"/>
      <c r="BC750" s="1"/>
      <c r="BD750" s="1"/>
      <c r="BE750" s="1"/>
      <c r="BF750" s="1"/>
      <c r="BG750" s="1"/>
      <c r="BH750" s="1"/>
      <c r="BI750" s="1"/>
      <c r="BJ750" s="1"/>
      <c r="BK750" s="4"/>
      <c r="BL750" s="1"/>
      <c r="BM750" s="1"/>
      <c r="BN750" s="1"/>
      <c r="BO750" s="1"/>
      <c r="BP750" s="1"/>
      <c r="BQ750" s="1"/>
    </row>
    <row r="751" spans="1:69" x14ac:dyDescent="0.15">
      <c r="A751" s="138">
        <f t="shared" si="306"/>
        <v>44402</v>
      </c>
      <c r="B751" s="148">
        <f t="shared" si="295"/>
        <v>1109.4764769400001</v>
      </c>
      <c r="C751" s="139">
        <f t="shared" si="307"/>
        <v>1000</v>
      </c>
      <c r="D751" s="140">
        <f t="shared" si="308"/>
        <v>5769.98</v>
      </c>
      <c r="E751" s="124">
        <f>IF(K751=1,VLOOKUP(A750,[1]Plan1!$BO$80:$BQ$314,3),E750)</f>
        <v>5825.37</v>
      </c>
      <c r="F751" s="141">
        <f t="shared" si="309"/>
        <v>44393</v>
      </c>
      <c r="G751" s="142">
        <f t="shared" si="296"/>
        <v>9.5996866540266623E-3</v>
      </c>
      <c r="H751" s="141">
        <f t="shared" si="310"/>
        <v>44424</v>
      </c>
      <c r="I751" s="141">
        <f t="shared" si="297"/>
        <v>44424</v>
      </c>
      <c r="J751" s="125">
        <f t="shared" si="311"/>
        <v>22</v>
      </c>
      <c r="K751" s="125">
        <f t="shared" si="317"/>
        <v>7</v>
      </c>
      <c r="L751" s="139">
        <f t="shared" si="298"/>
        <v>1.0030444999999999</v>
      </c>
      <c r="M751" s="143">
        <f t="shared" si="318"/>
        <v>1.00530005</v>
      </c>
      <c r="N751" s="143">
        <f t="shared" si="314"/>
        <v>1.1050228047837733</v>
      </c>
      <c r="O751" s="139">
        <f t="shared" si="316"/>
        <v>1.10838704</v>
      </c>
      <c r="P751" s="139">
        <f t="shared" si="299"/>
        <v>1108.3870400000001</v>
      </c>
      <c r="Q751" s="144">
        <f t="shared" si="300"/>
        <v>0</v>
      </c>
      <c r="R751" s="145">
        <f t="shared" si="301"/>
        <v>0</v>
      </c>
      <c r="S751" s="139">
        <f t="shared" si="302"/>
        <v>0</v>
      </c>
      <c r="T751" s="146">
        <f t="shared" si="312"/>
        <v>3.5999999999999997E-2</v>
      </c>
      <c r="U751" s="144">
        <f t="shared" si="315"/>
        <v>7</v>
      </c>
      <c r="V751" s="144">
        <v>252</v>
      </c>
      <c r="W751" s="143">
        <f t="shared" si="303"/>
        <v>1.0009829029999999</v>
      </c>
      <c r="X751" s="139">
        <f t="shared" si="304"/>
        <v>1.0894369399999999</v>
      </c>
      <c r="Y751" s="124">
        <f t="shared" si="305"/>
        <v>0</v>
      </c>
      <c r="Z751" s="147" t="s">
        <v>64</v>
      </c>
      <c r="AA751" s="141">
        <f t="shared" si="313"/>
        <v>44578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3"/>
      <c r="BB751" s="1"/>
      <c r="BC751" s="1"/>
      <c r="BD751" s="1"/>
      <c r="BE751" s="1"/>
      <c r="BF751" s="1"/>
      <c r="BG751" s="1"/>
      <c r="BH751" s="1"/>
      <c r="BI751" s="1"/>
      <c r="BJ751" s="1"/>
      <c r="BK751" s="4"/>
      <c r="BL751" s="1"/>
      <c r="BM751" s="1"/>
      <c r="BN751" s="1"/>
      <c r="BO751" s="1"/>
      <c r="BP751" s="1"/>
      <c r="BQ751" s="1"/>
    </row>
    <row r="752" spans="1:69" x14ac:dyDescent="0.15">
      <c r="A752" s="138">
        <f t="shared" si="306"/>
        <v>44403</v>
      </c>
      <c r="B752" s="148">
        <f t="shared" si="295"/>
        <v>1109.4764769400001</v>
      </c>
      <c r="C752" s="139">
        <f t="shared" si="307"/>
        <v>1000</v>
      </c>
      <c r="D752" s="140">
        <f t="shared" si="308"/>
        <v>5769.98</v>
      </c>
      <c r="E752" s="124">
        <f>IF(K752=1,VLOOKUP(A751,[1]Plan1!$BO$80:$BQ$314,3),E751)</f>
        <v>5825.37</v>
      </c>
      <c r="F752" s="141">
        <f t="shared" si="309"/>
        <v>44393</v>
      </c>
      <c r="G752" s="142">
        <f t="shared" si="296"/>
        <v>9.5996866540266623E-3</v>
      </c>
      <c r="H752" s="141">
        <f t="shared" si="310"/>
        <v>44424</v>
      </c>
      <c r="I752" s="141">
        <f t="shared" si="297"/>
        <v>44424</v>
      </c>
      <c r="J752" s="125">
        <f t="shared" si="311"/>
        <v>22</v>
      </c>
      <c r="K752" s="125">
        <f t="shared" si="317"/>
        <v>7</v>
      </c>
      <c r="L752" s="139">
        <f t="shared" si="298"/>
        <v>1.0030444999999999</v>
      </c>
      <c r="M752" s="143">
        <f t="shared" si="318"/>
        <v>1.00530005</v>
      </c>
      <c r="N752" s="143">
        <f t="shared" si="314"/>
        <v>1.1050228047837733</v>
      </c>
      <c r="O752" s="139">
        <f t="shared" si="316"/>
        <v>1.10838704</v>
      </c>
      <c r="P752" s="139">
        <f t="shared" si="299"/>
        <v>1108.3870400000001</v>
      </c>
      <c r="Q752" s="144">
        <f t="shared" si="300"/>
        <v>0</v>
      </c>
      <c r="R752" s="145">
        <f t="shared" si="301"/>
        <v>0</v>
      </c>
      <c r="S752" s="139">
        <f t="shared" si="302"/>
        <v>0</v>
      </c>
      <c r="T752" s="146">
        <f t="shared" si="312"/>
        <v>3.5999999999999997E-2</v>
      </c>
      <c r="U752" s="144">
        <f t="shared" si="315"/>
        <v>7</v>
      </c>
      <c r="V752" s="144">
        <v>252</v>
      </c>
      <c r="W752" s="143">
        <f t="shared" si="303"/>
        <v>1.0009829029999999</v>
      </c>
      <c r="X752" s="139">
        <f t="shared" si="304"/>
        <v>1.0894369399999999</v>
      </c>
      <c r="Y752" s="124">
        <f t="shared" si="305"/>
        <v>0</v>
      </c>
      <c r="Z752" s="147" t="s">
        <v>64</v>
      </c>
      <c r="AA752" s="141">
        <f t="shared" si="313"/>
        <v>44578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3"/>
      <c r="BB752" s="1"/>
      <c r="BC752" s="1"/>
      <c r="BD752" s="1"/>
      <c r="BE752" s="1"/>
      <c r="BF752" s="1"/>
      <c r="BG752" s="1"/>
      <c r="BH752" s="1"/>
      <c r="BI752" s="1"/>
      <c r="BJ752" s="1"/>
      <c r="BK752" s="4"/>
      <c r="BL752" s="1"/>
      <c r="BM752" s="1"/>
      <c r="BN752" s="1"/>
      <c r="BO752" s="1"/>
      <c r="BP752" s="1"/>
      <c r="BQ752" s="1"/>
    </row>
    <row r="753" spans="1:69" x14ac:dyDescent="0.15">
      <c r="A753" s="138">
        <f t="shared" si="306"/>
        <v>44404</v>
      </c>
      <c r="B753" s="148">
        <f t="shared" si="295"/>
        <v>1110.1141795200001</v>
      </c>
      <c r="C753" s="139">
        <f t="shared" si="307"/>
        <v>1000</v>
      </c>
      <c r="D753" s="140">
        <f t="shared" si="308"/>
        <v>5769.98</v>
      </c>
      <c r="E753" s="124">
        <f>IF(K753=1,VLOOKUP(A752,[1]Plan1!$BO$80:$BQ$314,3),E752)</f>
        <v>5825.37</v>
      </c>
      <c r="F753" s="141">
        <f t="shared" si="309"/>
        <v>44393</v>
      </c>
      <c r="G753" s="142">
        <f t="shared" si="296"/>
        <v>9.5996866540266623E-3</v>
      </c>
      <c r="H753" s="141">
        <f t="shared" si="310"/>
        <v>44424</v>
      </c>
      <c r="I753" s="141">
        <f t="shared" si="297"/>
        <v>44424</v>
      </c>
      <c r="J753" s="125">
        <f t="shared" si="311"/>
        <v>22</v>
      </c>
      <c r="K753" s="125">
        <f t="shared" si="317"/>
        <v>8</v>
      </c>
      <c r="L753" s="139">
        <f t="shared" si="298"/>
        <v>1.0034801799999999</v>
      </c>
      <c r="M753" s="143">
        <f t="shared" si="318"/>
        <v>1.00530005</v>
      </c>
      <c r="N753" s="143">
        <f t="shared" si="314"/>
        <v>1.1050228047837733</v>
      </c>
      <c r="O753" s="139">
        <f t="shared" si="316"/>
        <v>1.1088684799999999</v>
      </c>
      <c r="P753" s="139">
        <f t="shared" si="299"/>
        <v>1108.8684800000001</v>
      </c>
      <c r="Q753" s="144">
        <f t="shared" si="300"/>
        <v>0</v>
      </c>
      <c r="R753" s="145">
        <f t="shared" si="301"/>
        <v>0</v>
      </c>
      <c r="S753" s="139">
        <f t="shared" si="302"/>
        <v>0</v>
      </c>
      <c r="T753" s="146">
        <f t="shared" si="312"/>
        <v>3.5999999999999997E-2</v>
      </c>
      <c r="U753" s="144">
        <f t="shared" si="315"/>
        <v>8</v>
      </c>
      <c r="V753" s="144">
        <v>252</v>
      </c>
      <c r="W753" s="143">
        <f t="shared" si="303"/>
        <v>1.001123397</v>
      </c>
      <c r="X753" s="139">
        <f t="shared" si="304"/>
        <v>1.2456995200000001</v>
      </c>
      <c r="Y753" s="124">
        <f t="shared" si="305"/>
        <v>0</v>
      </c>
      <c r="Z753" s="147" t="s">
        <v>64</v>
      </c>
      <c r="AA753" s="141">
        <f t="shared" si="313"/>
        <v>44578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3"/>
      <c r="BB753" s="1"/>
      <c r="BC753" s="1"/>
      <c r="BD753" s="1"/>
      <c r="BE753" s="1"/>
      <c r="BF753" s="1"/>
      <c r="BG753" s="1"/>
      <c r="BH753" s="1"/>
      <c r="BI753" s="1"/>
      <c r="BJ753" s="1"/>
      <c r="BK753" s="4"/>
      <c r="BL753" s="1"/>
      <c r="BM753" s="1"/>
      <c r="BN753" s="1"/>
      <c r="BO753" s="1"/>
      <c r="BP753" s="1"/>
      <c r="BQ753" s="1"/>
    </row>
    <row r="754" spans="1:69" x14ac:dyDescent="0.15">
      <c r="A754" s="138">
        <f t="shared" si="306"/>
        <v>44405</v>
      </c>
      <c r="B754" s="148">
        <f t="shared" si="295"/>
        <v>1110.75225873</v>
      </c>
      <c r="C754" s="139">
        <f t="shared" si="307"/>
        <v>1000</v>
      </c>
      <c r="D754" s="140">
        <f t="shared" si="308"/>
        <v>5769.98</v>
      </c>
      <c r="E754" s="124">
        <f>IF(K754=1,VLOOKUP(A753,[1]Plan1!$BO$80:$BQ$314,3),E753)</f>
        <v>5825.37</v>
      </c>
      <c r="F754" s="141">
        <f t="shared" si="309"/>
        <v>44393</v>
      </c>
      <c r="G754" s="142">
        <f t="shared" si="296"/>
        <v>9.5996866540266623E-3</v>
      </c>
      <c r="H754" s="141">
        <f t="shared" si="310"/>
        <v>44424</v>
      </c>
      <c r="I754" s="141">
        <f t="shared" si="297"/>
        <v>44424</v>
      </c>
      <c r="J754" s="125">
        <f t="shared" si="311"/>
        <v>22</v>
      </c>
      <c r="K754" s="125">
        <f t="shared" si="317"/>
        <v>9</v>
      </c>
      <c r="L754" s="139">
        <f t="shared" si="298"/>
        <v>1.0039160600000001</v>
      </c>
      <c r="M754" s="143">
        <f t="shared" si="318"/>
        <v>1.00530005</v>
      </c>
      <c r="N754" s="143">
        <f t="shared" si="314"/>
        <v>1.1050228047837733</v>
      </c>
      <c r="O754" s="139">
        <f t="shared" si="316"/>
        <v>1.1093501400000001</v>
      </c>
      <c r="P754" s="139">
        <f t="shared" si="299"/>
        <v>1109.35014</v>
      </c>
      <c r="Q754" s="144">
        <f t="shared" si="300"/>
        <v>0</v>
      </c>
      <c r="R754" s="145">
        <f t="shared" si="301"/>
        <v>0</v>
      </c>
      <c r="S754" s="139">
        <f t="shared" si="302"/>
        <v>0</v>
      </c>
      <c r="T754" s="146">
        <f t="shared" si="312"/>
        <v>3.5999999999999997E-2</v>
      </c>
      <c r="U754" s="144">
        <f t="shared" si="315"/>
        <v>9</v>
      </c>
      <c r="V754" s="144">
        <v>252</v>
      </c>
      <c r="W754" s="143">
        <f t="shared" si="303"/>
        <v>1.00126391</v>
      </c>
      <c r="X754" s="139">
        <f t="shared" si="304"/>
        <v>1.40211873</v>
      </c>
      <c r="Y754" s="124">
        <f t="shared" si="305"/>
        <v>0</v>
      </c>
      <c r="Z754" s="147" t="s">
        <v>64</v>
      </c>
      <c r="AA754" s="141">
        <f t="shared" si="313"/>
        <v>44578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3"/>
      <c r="BB754" s="1"/>
      <c r="BC754" s="1"/>
      <c r="BD754" s="1"/>
      <c r="BE754" s="1"/>
      <c r="BF754" s="1"/>
      <c r="BG754" s="1"/>
      <c r="BH754" s="1"/>
      <c r="BI754" s="1"/>
      <c r="BJ754" s="1"/>
      <c r="BK754" s="4"/>
      <c r="BL754" s="1"/>
      <c r="BM754" s="1"/>
      <c r="BN754" s="1"/>
      <c r="BO754" s="1"/>
      <c r="BP754" s="1"/>
      <c r="BQ754" s="1"/>
    </row>
    <row r="755" spans="1:69" x14ac:dyDescent="0.15">
      <c r="A755" s="138">
        <f t="shared" si="306"/>
        <v>44406</v>
      </c>
      <c r="B755" s="148">
        <f t="shared" si="295"/>
        <v>1111.39068576</v>
      </c>
      <c r="C755" s="139">
        <f t="shared" si="307"/>
        <v>1000</v>
      </c>
      <c r="D755" s="140">
        <f t="shared" si="308"/>
        <v>5769.98</v>
      </c>
      <c r="E755" s="124">
        <f>IF(K755=1,VLOOKUP(A754,[1]Plan1!$BO$80:$BQ$314,3),E754)</f>
        <v>5825.37</v>
      </c>
      <c r="F755" s="141">
        <f t="shared" si="309"/>
        <v>44393</v>
      </c>
      <c r="G755" s="142">
        <f t="shared" si="296"/>
        <v>9.5996866540266623E-3</v>
      </c>
      <c r="H755" s="141">
        <f t="shared" si="310"/>
        <v>44424</v>
      </c>
      <c r="I755" s="141">
        <f t="shared" si="297"/>
        <v>44424</v>
      </c>
      <c r="J755" s="125">
        <f t="shared" si="311"/>
        <v>22</v>
      </c>
      <c r="K755" s="125">
        <f t="shared" si="317"/>
        <v>10</v>
      </c>
      <c r="L755" s="139">
        <f t="shared" si="298"/>
        <v>1.0043521200000001</v>
      </c>
      <c r="M755" s="143">
        <f t="shared" si="318"/>
        <v>1.00530005</v>
      </c>
      <c r="N755" s="143">
        <f t="shared" si="314"/>
        <v>1.1050228047837733</v>
      </c>
      <c r="O755" s="139">
        <f t="shared" si="316"/>
        <v>1.10983199</v>
      </c>
      <c r="P755" s="139">
        <f t="shared" si="299"/>
        <v>1109.8319899999999</v>
      </c>
      <c r="Q755" s="144">
        <f t="shared" si="300"/>
        <v>0</v>
      </c>
      <c r="R755" s="145">
        <f t="shared" si="301"/>
        <v>0</v>
      </c>
      <c r="S755" s="139">
        <f t="shared" si="302"/>
        <v>0</v>
      </c>
      <c r="T755" s="146">
        <f t="shared" si="312"/>
        <v>3.5999999999999997E-2</v>
      </c>
      <c r="U755" s="144">
        <f t="shared" si="315"/>
        <v>10</v>
      </c>
      <c r="V755" s="144">
        <v>252</v>
      </c>
      <c r="W755" s="143">
        <f t="shared" si="303"/>
        <v>1.001404443</v>
      </c>
      <c r="X755" s="139">
        <f t="shared" si="304"/>
        <v>1.55869576</v>
      </c>
      <c r="Y755" s="124">
        <f t="shared" si="305"/>
        <v>0</v>
      </c>
      <c r="Z755" s="147" t="s">
        <v>64</v>
      </c>
      <c r="AA755" s="141">
        <f t="shared" si="313"/>
        <v>44578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3"/>
      <c r="BB755" s="1"/>
      <c r="BC755" s="1"/>
      <c r="BD755" s="1"/>
      <c r="BE755" s="1"/>
      <c r="BF755" s="1"/>
      <c r="BG755" s="1"/>
      <c r="BH755" s="1"/>
      <c r="BI755" s="1"/>
      <c r="BJ755" s="1"/>
      <c r="BK755" s="4"/>
      <c r="BL755" s="1"/>
      <c r="BM755" s="1"/>
      <c r="BN755" s="1"/>
      <c r="BO755" s="1"/>
      <c r="BP755" s="1"/>
      <c r="BQ755" s="1"/>
    </row>
    <row r="756" spans="1:69" x14ac:dyDescent="0.15">
      <c r="A756" s="138">
        <f t="shared" si="306"/>
        <v>44407</v>
      </c>
      <c r="B756" s="148">
        <f t="shared" si="295"/>
        <v>1112.0294907799998</v>
      </c>
      <c r="C756" s="139">
        <f t="shared" si="307"/>
        <v>1000</v>
      </c>
      <c r="D756" s="140">
        <f t="shared" si="308"/>
        <v>5769.98</v>
      </c>
      <c r="E756" s="124">
        <f>IF(K756=1,VLOOKUP(A755,[1]Plan1!$BO$80:$BQ$314,3),E755)</f>
        <v>5825.37</v>
      </c>
      <c r="F756" s="141">
        <f t="shared" si="309"/>
        <v>44393</v>
      </c>
      <c r="G756" s="142">
        <f t="shared" si="296"/>
        <v>9.5996866540266623E-3</v>
      </c>
      <c r="H756" s="141">
        <f t="shared" si="310"/>
        <v>44424</v>
      </c>
      <c r="I756" s="141">
        <f t="shared" si="297"/>
        <v>44424</v>
      </c>
      <c r="J756" s="125">
        <f t="shared" si="311"/>
        <v>22</v>
      </c>
      <c r="K756" s="125">
        <f t="shared" si="317"/>
        <v>11</v>
      </c>
      <c r="L756" s="139">
        <f t="shared" si="298"/>
        <v>1.00478837</v>
      </c>
      <c r="M756" s="143">
        <f t="shared" si="318"/>
        <v>1.00530005</v>
      </c>
      <c r="N756" s="143">
        <f t="shared" si="314"/>
        <v>1.1050228047837733</v>
      </c>
      <c r="O756" s="139">
        <f t="shared" si="316"/>
        <v>1.1103140600000001</v>
      </c>
      <c r="P756" s="139">
        <f t="shared" si="299"/>
        <v>1110.3140599999999</v>
      </c>
      <c r="Q756" s="144">
        <f t="shared" si="300"/>
        <v>0</v>
      </c>
      <c r="R756" s="145">
        <f t="shared" si="301"/>
        <v>0</v>
      </c>
      <c r="S756" s="139">
        <f t="shared" si="302"/>
        <v>0</v>
      </c>
      <c r="T756" s="146">
        <f t="shared" si="312"/>
        <v>3.5999999999999997E-2</v>
      </c>
      <c r="U756" s="144">
        <f t="shared" si="315"/>
        <v>11</v>
      </c>
      <c r="V756" s="144">
        <v>252</v>
      </c>
      <c r="W756" s="143">
        <f t="shared" si="303"/>
        <v>1.001544996</v>
      </c>
      <c r="X756" s="139">
        <f t="shared" si="304"/>
        <v>1.7154307799999999</v>
      </c>
      <c r="Y756" s="124">
        <f t="shared" si="305"/>
        <v>0</v>
      </c>
      <c r="Z756" s="147" t="s">
        <v>64</v>
      </c>
      <c r="AA756" s="141">
        <f t="shared" si="313"/>
        <v>44578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3"/>
      <c r="BB756" s="1"/>
      <c r="BC756" s="1"/>
      <c r="BD756" s="1"/>
      <c r="BE756" s="1"/>
      <c r="BF756" s="1"/>
      <c r="BG756" s="1"/>
      <c r="BH756" s="1"/>
      <c r="BI756" s="1"/>
      <c r="BJ756" s="1"/>
      <c r="BK756" s="4"/>
      <c r="BL756" s="1"/>
      <c r="BM756" s="1"/>
      <c r="BN756" s="1"/>
      <c r="BO756" s="1"/>
      <c r="BP756" s="1"/>
      <c r="BQ756" s="1"/>
    </row>
    <row r="757" spans="1:69" x14ac:dyDescent="0.15">
      <c r="A757" s="138">
        <f t="shared" si="306"/>
        <v>44408</v>
      </c>
      <c r="B757" s="148">
        <f t="shared" si="295"/>
        <v>1112.66867389</v>
      </c>
      <c r="C757" s="139">
        <f t="shared" si="307"/>
        <v>1000</v>
      </c>
      <c r="D757" s="140">
        <f t="shared" si="308"/>
        <v>5769.98</v>
      </c>
      <c r="E757" s="124">
        <f>IF(K757=1,VLOOKUP(A756,[1]Plan1!$BO$80:$BQ$314,3),E756)</f>
        <v>5825.37</v>
      </c>
      <c r="F757" s="141">
        <f t="shared" si="309"/>
        <v>44393</v>
      </c>
      <c r="G757" s="142">
        <f t="shared" si="296"/>
        <v>9.5996866540266623E-3</v>
      </c>
      <c r="H757" s="141">
        <f t="shared" si="310"/>
        <v>44424</v>
      </c>
      <c r="I757" s="141">
        <f t="shared" si="297"/>
        <v>44424</v>
      </c>
      <c r="J757" s="125">
        <f t="shared" si="311"/>
        <v>22</v>
      </c>
      <c r="K757" s="125">
        <f t="shared" si="317"/>
        <v>12</v>
      </c>
      <c r="L757" s="139">
        <f t="shared" si="298"/>
        <v>1.00522482</v>
      </c>
      <c r="M757" s="143">
        <f t="shared" si="318"/>
        <v>1.00530005</v>
      </c>
      <c r="N757" s="143">
        <f t="shared" si="314"/>
        <v>1.1050228047837733</v>
      </c>
      <c r="O757" s="139">
        <f t="shared" si="316"/>
        <v>1.11079635</v>
      </c>
      <c r="P757" s="139">
        <f t="shared" si="299"/>
        <v>1110.7963500000001</v>
      </c>
      <c r="Q757" s="144">
        <f t="shared" si="300"/>
        <v>0</v>
      </c>
      <c r="R757" s="145">
        <f t="shared" si="301"/>
        <v>0</v>
      </c>
      <c r="S757" s="139">
        <f t="shared" si="302"/>
        <v>0</v>
      </c>
      <c r="T757" s="146">
        <f t="shared" si="312"/>
        <v>3.5999999999999997E-2</v>
      </c>
      <c r="U757" s="144">
        <f t="shared" si="315"/>
        <v>12</v>
      </c>
      <c r="V757" s="144">
        <v>252</v>
      </c>
      <c r="W757" s="143">
        <f t="shared" si="303"/>
        <v>1.0016855689999999</v>
      </c>
      <c r="X757" s="139">
        <f t="shared" si="304"/>
        <v>1.8723238900000001</v>
      </c>
      <c r="Y757" s="124">
        <f t="shared" si="305"/>
        <v>0</v>
      </c>
      <c r="Z757" s="147" t="s">
        <v>64</v>
      </c>
      <c r="AA757" s="141">
        <f t="shared" si="313"/>
        <v>44578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3"/>
      <c r="BB757" s="1"/>
      <c r="BC757" s="1"/>
      <c r="BD757" s="1"/>
      <c r="BE757" s="1"/>
      <c r="BF757" s="1"/>
      <c r="BG757" s="1"/>
      <c r="BH757" s="1"/>
      <c r="BI757" s="1"/>
      <c r="BJ757" s="1"/>
      <c r="BK757" s="4"/>
      <c r="BL757" s="1"/>
      <c r="BM757" s="1"/>
      <c r="BN757" s="1"/>
      <c r="BO757" s="1"/>
      <c r="BP757" s="1"/>
      <c r="BQ757" s="1"/>
    </row>
    <row r="758" spans="1:69" x14ac:dyDescent="0.15">
      <c r="A758" s="138">
        <f t="shared" si="306"/>
        <v>44409</v>
      </c>
      <c r="B758" s="148">
        <f t="shared" si="295"/>
        <v>1112.66867389</v>
      </c>
      <c r="C758" s="139">
        <f t="shared" si="307"/>
        <v>1000</v>
      </c>
      <c r="D758" s="140">
        <f t="shared" si="308"/>
        <v>5769.98</v>
      </c>
      <c r="E758" s="124">
        <f>IF(K758=1,VLOOKUP(A757,[1]Plan1!$BO$80:$BQ$314,3),E757)</f>
        <v>5825.37</v>
      </c>
      <c r="F758" s="141">
        <f t="shared" si="309"/>
        <v>44393</v>
      </c>
      <c r="G758" s="142">
        <f t="shared" si="296"/>
        <v>9.5996866540266623E-3</v>
      </c>
      <c r="H758" s="141">
        <f t="shared" si="310"/>
        <v>44424</v>
      </c>
      <c r="I758" s="141">
        <f t="shared" si="297"/>
        <v>44424</v>
      </c>
      <c r="J758" s="125">
        <f t="shared" si="311"/>
        <v>22</v>
      </c>
      <c r="K758" s="125">
        <f t="shared" si="317"/>
        <v>12</v>
      </c>
      <c r="L758" s="139">
        <f t="shared" si="298"/>
        <v>1.00522482</v>
      </c>
      <c r="M758" s="143">
        <f t="shared" si="318"/>
        <v>1.00530005</v>
      </c>
      <c r="N758" s="143">
        <f t="shared" si="314"/>
        <v>1.1050228047837733</v>
      </c>
      <c r="O758" s="139">
        <f t="shared" si="316"/>
        <v>1.11079635</v>
      </c>
      <c r="P758" s="139">
        <f t="shared" si="299"/>
        <v>1110.7963500000001</v>
      </c>
      <c r="Q758" s="144">
        <f t="shared" si="300"/>
        <v>0</v>
      </c>
      <c r="R758" s="145">
        <f t="shared" si="301"/>
        <v>0</v>
      </c>
      <c r="S758" s="139">
        <f t="shared" si="302"/>
        <v>0</v>
      </c>
      <c r="T758" s="146">
        <f t="shared" si="312"/>
        <v>3.5999999999999997E-2</v>
      </c>
      <c r="U758" s="144">
        <f t="shared" si="315"/>
        <v>12</v>
      </c>
      <c r="V758" s="144">
        <v>252</v>
      </c>
      <c r="W758" s="143">
        <f t="shared" si="303"/>
        <v>1.0016855689999999</v>
      </c>
      <c r="X758" s="139">
        <f t="shared" si="304"/>
        <v>1.8723238900000001</v>
      </c>
      <c r="Y758" s="124">
        <f t="shared" si="305"/>
        <v>0</v>
      </c>
      <c r="Z758" s="147" t="s">
        <v>64</v>
      </c>
      <c r="AA758" s="141">
        <f t="shared" si="313"/>
        <v>44578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3"/>
      <c r="BB758" s="1"/>
      <c r="BC758" s="1"/>
      <c r="BD758" s="1"/>
      <c r="BE758" s="1"/>
      <c r="BF758" s="1"/>
      <c r="BG758" s="1"/>
      <c r="BH758" s="1"/>
      <c r="BI758" s="1"/>
      <c r="BJ758" s="1"/>
      <c r="BK758" s="4"/>
      <c r="BL758" s="1"/>
      <c r="BM758" s="1"/>
      <c r="BN758" s="1"/>
      <c r="BO758" s="1"/>
      <c r="BP758" s="1"/>
      <c r="BQ758" s="1"/>
    </row>
    <row r="759" spans="1:69" x14ac:dyDescent="0.15">
      <c r="A759" s="138">
        <f t="shared" si="306"/>
        <v>44410</v>
      </c>
      <c r="B759" s="148">
        <f t="shared" si="295"/>
        <v>1112.66867389</v>
      </c>
      <c r="C759" s="139">
        <f t="shared" si="307"/>
        <v>1000</v>
      </c>
      <c r="D759" s="140">
        <f t="shared" si="308"/>
        <v>5769.98</v>
      </c>
      <c r="E759" s="124">
        <f>IF(K759=1,VLOOKUP(A758,[1]Plan1!$BO$80:$BQ$314,3),E758)</f>
        <v>5825.37</v>
      </c>
      <c r="F759" s="141">
        <f t="shared" si="309"/>
        <v>44393</v>
      </c>
      <c r="G759" s="142">
        <f t="shared" si="296"/>
        <v>9.5996866540266623E-3</v>
      </c>
      <c r="H759" s="141">
        <f t="shared" si="310"/>
        <v>44424</v>
      </c>
      <c r="I759" s="141">
        <f t="shared" si="297"/>
        <v>44424</v>
      </c>
      <c r="J759" s="125">
        <f t="shared" si="311"/>
        <v>22</v>
      </c>
      <c r="K759" s="125">
        <f t="shared" si="317"/>
        <v>12</v>
      </c>
      <c r="L759" s="139">
        <f t="shared" si="298"/>
        <v>1.00522482</v>
      </c>
      <c r="M759" s="143">
        <f t="shared" si="318"/>
        <v>1.00530005</v>
      </c>
      <c r="N759" s="143">
        <f t="shared" si="314"/>
        <v>1.1050228047837733</v>
      </c>
      <c r="O759" s="139">
        <f t="shared" si="316"/>
        <v>1.11079635</v>
      </c>
      <c r="P759" s="139">
        <f t="shared" si="299"/>
        <v>1110.7963500000001</v>
      </c>
      <c r="Q759" s="144">
        <f t="shared" si="300"/>
        <v>0</v>
      </c>
      <c r="R759" s="145">
        <f t="shared" si="301"/>
        <v>0</v>
      </c>
      <c r="S759" s="139">
        <f t="shared" si="302"/>
        <v>0</v>
      </c>
      <c r="T759" s="146">
        <f t="shared" si="312"/>
        <v>3.5999999999999997E-2</v>
      </c>
      <c r="U759" s="144">
        <f t="shared" si="315"/>
        <v>12</v>
      </c>
      <c r="V759" s="144">
        <v>252</v>
      </c>
      <c r="W759" s="143">
        <f t="shared" si="303"/>
        <v>1.0016855689999999</v>
      </c>
      <c r="X759" s="139">
        <f t="shared" si="304"/>
        <v>1.8723238900000001</v>
      </c>
      <c r="Y759" s="124">
        <f t="shared" si="305"/>
        <v>0</v>
      </c>
      <c r="Z759" s="147" t="s">
        <v>64</v>
      </c>
      <c r="AA759" s="141">
        <f t="shared" si="313"/>
        <v>44578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3"/>
      <c r="BB759" s="1"/>
      <c r="BC759" s="1"/>
      <c r="BD759" s="1"/>
      <c r="BE759" s="1"/>
      <c r="BF759" s="1"/>
      <c r="BG759" s="1"/>
      <c r="BH759" s="1"/>
      <c r="BI759" s="1"/>
      <c r="BJ759" s="1"/>
      <c r="BK759" s="4"/>
      <c r="BL759" s="1"/>
      <c r="BM759" s="1"/>
      <c r="BN759" s="1"/>
      <c r="BO759" s="1"/>
      <c r="BP759" s="1"/>
      <c r="BQ759" s="1"/>
    </row>
    <row r="760" spans="1:69" x14ac:dyDescent="0.15">
      <c r="A760" s="138">
        <f t="shared" si="306"/>
        <v>44411</v>
      </c>
      <c r="B760" s="148">
        <f t="shared" si="295"/>
        <v>1113.3082040499999</v>
      </c>
      <c r="C760" s="139">
        <f t="shared" si="307"/>
        <v>1000</v>
      </c>
      <c r="D760" s="140">
        <f t="shared" si="308"/>
        <v>5769.98</v>
      </c>
      <c r="E760" s="124">
        <f>IF(K760=1,VLOOKUP(A759,[1]Plan1!$BO$80:$BQ$314,3),E759)</f>
        <v>5825.37</v>
      </c>
      <c r="F760" s="141">
        <f t="shared" si="309"/>
        <v>44393</v>
      </c>
      <c r="G760" s="142">
        <f t="shared" si="296"/>
        <v>9.5996866540266623E-3</v>
      </c>
      <c r="H760" s="141">
        <f t="shared" si="310"/>
        <v>44424</v>
      </c>
      <c r="I760" s="141">
        <f t="shared" si="297"/>
        <v>44424</v>
      </c>
      <c r="J760" s="125">
        <f t="shared" si="311"/>
        <v>22</v>
      </c>
      <c r="K760" s="125">
        <f t="shared" si="317"/>
        <v>13</v>
      </c>
      <c r="L760" s="139">
        <f t="shared" si="298"/>
        <v>1.0056614500000001</v>
      </c>
      <c r="M760" s="143">
        <f t="shared" si="318"/>
        <v>1.00530005</v>
      </c>
      <c r="N760" s="143">
        <f t="shared" si="314"/>
        <v>1.1050228047837733</v>
      </c>
      <c r="O760" s="139">
        <f t="shared" si="316"/>
        <v>1.1112788300000001</v>
      </c>
      <c r="P760" s="139">
        <f t="shared" si="299"/>
        <v>1111.27883</v>
      </c>
      <c r="Q760" s="144">
        <f t="shared" si="300"/>
        <v>0</v>
      </c>
      <c r="R760" s="145">
        <f t="shared" si="301"/>
        <v>0</v>
      </c>
      <c r="S760" s="139">
        <f t="shared" si="302"/>
        <v>0</v>
      </c>
      <c r="T760" s="146">
        <f t="shared" si="312"/>
        <v>3.5999999999999997E-2</v>
      </c>
      <c r="U760" s="144">
        <f t="shared" si="315"/>
        <v>13</v>
      </c>
      <c r="V760" s="144">
        <v>252</v>
      </c>
      <c r="W760" s="143">
        <f t="shared" si="303"/>
        <v>1.0018261610000001</v>
      </c>
      <c r="X760" s="139">
        <f t="shared" si="304"/>
        <v>2.0293740499999999</v>
      </c>
      <c r="Y760" s="124">
        <f t="shared" si="305"/>
        <v>0</v>
      </c>
      <c r="Z760" s="147" t="s">
        <v>64</v>
      </c>
      <c r="AA760" s="141">
        <f t="shared" si="313"/>
        <v>44578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3"/>
      <c r="BB760" s="1"/>
      <c r="BC760" s="1"/>
      <c r="BD760" s="1"/>
      <c r="BE760" s="1"/>
      <c r="BF760" s="1"/>
      <c r="BG760" s="1"/>
      <c r="BH760" s="1"/>
      <c r="BI760" s="1"/>
      <c r="BJ760" s="1"/>
      <c r="BK760" s="4"/>
      <c r="BL760" s="1"/>
      <c r="BM760" s="1"/>
      <c r="BN760" s="1"/>
      <c r="BO760" s="1"/>
      <c r="BP760" s="1"/>
      <c r="BQ760" s="1"/>
    </row>
    <row r="761" spans="1:69" x14ac:dyDescent="0.15">
      <c r="A761" s="138">
        <f t="shared" si="306"/>
        <v>44412</v>
      </c>
      <c r="B761" s="148">
        <f t="shared" si="295"/>
        <v>1113.9481125499999</v>
      </c>
      <c r="C761" s="139">
        <f t="shared" si="307"/>
        <v>1000</v>
      </c>
      <c r="D761" s="140">
        <f t="shared" si="308"/>
        <v>5769.98</v>
      </c>
      <c r="E761" s="124">
        <f>IF(K761=1,VLOOKUP(A760,[1]Plan1!$BO$80:$BQ$314,3),E760)</f>
        <v>5825.37</v>
      </c>
      <c r="F761" s="141">
        <f t="shared" si="309"/>
        <v>44393</v>
      </c>
      <c r="G761" s="142">
        <f t="shared" si="296"/>
        <v>9.5996866540266623E-3</v>
      </c>
      <c r="H761" s="141">
        <f t="shared" si="310"/>
        <v>44424</v>
      </c>
      <c r="I761" s="141">
        <f t="shared" si="297"/>
        <v>44424</v>
      </c>
      <c r="J761" s="125">
        <f t="shared" si="311"/>
        <v>22</v>
      </c>
      <c r="K761" s="125">
        <f t="shared" si="317"/>
        <v>14</v>
      </c>
      <c r="L761" s="139">
        <f t="shared" si="298"/>
        <v>1.0060982700000001</v>
      </c>
      <c r="M761" s="143">
        <f t="shared" si="318"/>
        <v>1.00530005</v>
      </c>
      <c r="N761" s="143">
        <f t="shared" si="314"/>
        <v>1.1050228047837733</v>
      </c>
      <c r="O761" s="139">
        <f t="shared" si="316"/>
        <v>1.1117615300000001</v>
      </c>
      <c r="P761" s="139">
        <f t="shared" si="299"/>
        <v>1111.76153</v>
      </c>
      <c r="Q761" s="144">
        <f t="shared" si="300"/>
        <v>0</v>
      </c>
      <c r="R761" s="145">
        <f t="shared" si="301"/>
        <v>0</v>
      </c>
      <c r="S761" s="139">
        <f t="shared" si="302"/>
        <v>0</v>
      </c>
      <c r="T761" s="146">
        <f t="shared" si="312"/>
        <v>3.5999999999999997E-2</v>
      </c>
      <c r="U761" s="144">
        <f t="shared" si="315"/>
        <v>14</v>
      </c>
      <c r="V761" s="144">
        <v>252</v>
      </c>
      <c r="W761" s="143">
        <f t="shared" si="303"/>
        <v>1.0019667729999999</v>
      </c>
      <c r="X761" s="139">
        <f t="shared" si="304"/>
        <v>2.1865825499999998</v>
      </c>
      <c r="Y761" s="124">
        <f t="shared" si="305"/>
        <v>0</v>
      </c>
      <c r="Z761" s="147" t="s">
        <v>64</v>
      </c>
      <c r="AA761" s="141">
        <f t="shared" si="313"/>
        <v>44578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3"/>
      <c r="BB761" s="1"/>
      <c r="BC761" s="1"/>
      <c r="BD761" s="1"/>
      <c r="BE761" s="1"/>
      <c r="BF761" s="1"/>
      <c r="BG761" s="1"/>
      <c r="BH761" s="1"/>
      <c r="BI761" s="1"/>
      <c r="BJ761" s="1"/>
      <c r="BK761" s="4"/>
      <c r="BL761" s="1"/>
      <c r="BM761" s="1"/>
      <c r="BN761" s="1"/>
      <c r="BO761" s="1"/>
      <c r="BP761" s="1"/>
      <c r="BQ761" s="1"/>
    </row>
    <row r="762" spans="1:69" x14ac:dyDescent="0.15">
      <c r="A762" s="138">
        <f t="shared" si="306"/>
        <v>44413</v>
      </c>
      <c r="B762" s="148">
        <f t="shared" si="295"/>
        <v>1114.5883794700001</v>
      </c>
      <c r="C762" s="139">
        <f t="shared" si="307"/>
        <v>1000</v>
      </c>
      <c r="D762" s="140">
        <f t="shared" si="308"/>
        <v>5769.98</v>
      </c>
      <c r="E762" s="124">
        <f>IF(K762=1,VLOOKUP(A761,[1]Plan1!$BO$80:$BQ$314,3),E761)</f>
        <v>5825.37</v>
      </c>
      <c r="F762" s="141">
        <f t="shared" si="309"/>
        <v>44393</v>
      </c>
      <c r="G762" s="142">
        <f t="shared" si="296"/>
        <v>9.5996866540266623E-3</v>
      </c>
      <c r="H762" s="141">
        <f t="shared" si="310"/>
        <v>44424</v>
      </c>
      <c r="I762" s="141">
        <f t="shared" si="297"/>
        <v>44424</v>
      </c>
      <c r="J762" s="125">
        <f t="shared" si="311"/>
        <v>22</v>
      </c>
      <c r="K762" s="125">
        <f t="shared" si="317"/>
        <v>15</v>
      </c>
      <c r="L762" s="139">
        <f t="shared" si="298"/>
        <v>1.00653528</v>
      </c>
      <c r="M762" s="143">
        <f t="shared" si="318"/>
        <v>1.00530005</v>
      </c>
      <c r="N762" s="143">
        <f t="shared" si="314"/>
        <v>1.1050228047837733</v>
      </c>
      <c r="O762" s="139">
        <f t="shared" si="316"/>
        <v>1.1122444300000001</v>
      </c>
      <c r="P762" s="139">
        <f t="shared" si="299"/>
        <v>1112.24443</v>
      </c>
      <c r="Q762" s="144">
        <f t="shared" si="300"/>
        <v>0</v>
      </c>
      <c r="R762" s="145">
        <f t="shared" si="301"/>
        <v>0</v>
      </c>
      <c r="S762" s="139">
        <f t="shared" si="302"/>
        <v>0</v>
      </c>
      <c r="T762" s="146">
        <f t="shared" si="312"/>
        <v>3.5999999999999997E-2</v>
      </c>
      <c r="U762" s="144">
        <f t="shared" si="315"/>
        <v>15</v>
      </c>
      <c r="V762" s="144">
        <v>252</v>
      </c>
      <c r="W762" s="143">
        <f t="shared" si="303"/>
        <v>1.0021074050000001</v>
      </c>
      <c r="X762" s="139">
        <f t="shared" si="304"/>
        <v>2.3439494700000001</v>
      </c>
      <c r="Y762" s="124">
        <f t="shared" si="305"/>
        <v>0</v>
      </c>
      <c r="Z762" s="147" t="s">
        <v>64</v>
      </c>
      <c r="AA762" s="141">
        <f t="shared" si="313"/>
        <v>44578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3"/>
      <c r="BB762" s="1"/>
      <c r="BC762" s="1"/>
      <c r="BD762" s="1"/>
      <c r="BE762" s="1"/>
      <c r="BF762" s="1"/>
      <c r="BG762" s="1"/>
      <c r="BH762" s="1"/>
      <c r="BI762" s="1"/>
      <c r="BJ762" s="1"/>
      <c r="BK762" s="4"/>
      <c r="BL762" s="1"/>
      <c r="BM762" s="1"/>
      <c r="BN762" s="1"/>
      <c r="BO762" s="1"/>
      <c r="BP762" s="1"/>
      <c r="BQ762" s="1"/>
    </row>
    <row r="763" spans="1:69" x14ac:dyDescent="0.15">
      <c r="A763" s="138">
        <f t="shared" si="306"/>
        <v>44414</v>
      </c>
      <c r="B763" s="148">
        <f t="shared" si="295"/>
        <v>1115.2290238400001</v>
      </c>
      <c r="C763" s="139">
        <f t="shared" si="307"/>
        <v>1000</v>
      </c>
      <c r="D763" s="140">
        <f t="shared" si="308"/>
        <v>5769.98</v>
      </c>
      <c r="E763" s="124">
        <f>IF(K763=1,VLOOKUP(A762,[1]Plan1!$BO$80:$BQ$314,3),E762)</f>
        <v>5825.37</v>
      </c>
      <c r="F763" s="141">
        <f t="shared" si="309"/>
        <v>44393</v>
      </c>
      <c r="G763" s="142">
        <f t="shared" si="296"/>
        <v>9.5996866540266623E-3</v>
      </c>
      <c r="H763" s="141">
        <f t="shared" si="310"/>
        <v>44424</v>
      </c>
      <c r="I763" s="141">
        <f t="shared" si="297"/>
        <v>44424</v>
      </c>
      <c r="J763" s="125">
        <f t="shared" si="311"/>
        <v>22</v>
      </c>
      <c r="K763" s="125">
        <f t="shared" si="317"/>
        <v>16</v>
      </c>
      <c r="L763" s="139">
        <f t="shared" si="298"/>
        <v>1.0069724799999999</v>
      </c>
      <c r="M763" s="143">
        <f t="shared" si="318"/>
        <v>1.00530005</v>
      </c>
      <c r="N763" s="143">
        <f t="shared" si="314"/>
        <v>1.1050228047837733</v>
      </c>
      <c r="O763" s="139">
        <f t="shared" si="316"/>
        <v>1.11272755</v>
      </c>
      <c r="P763" s="139">
        <f t="shared" si="299"/>
        <v>1112.7275500000001</v>
      </c>
      <c r="Q763" s="144">
        <f t="shared" si="300"/>
        <v>0</v>
      </c>
      <c r="R763" s="145">
        <f t="shared" si="301"/>
        <v>0</v>
      </c>
      <c r="S763" s="139">
        <f t="shared" si="302"/>
        <v>0</v>
      </c>
      <c r="T763" s="146">
        <f t="shared" si="312"/>
        <v>3.5999999999999997E-2</v>
      </c>
      <c r="U763" s="144">
        <f t="shared" si="315"/>
        <v>16</v>
      </c>
      <c r="V763" s="144">
        <v>252</v>
      </c>
      <c r="W763" s="143">
        <f t="shared" si="303"/>
        <v>1.002248056</v>
      </c>
      <c r="X763" s="139">
        <f t="shared" si="304"/>
        <v>2.5014738400000001</v>
      </c>
      <c r="Y763" s="124">
        <f t="shared" si="305"/>
        <v>0</v>
      </c>
      <c r="Z763" s="147" t="s">
        <v>64</v>
      </c>
      <c r="AA763" s="141">
        <f t="shared" si="313"/>
        <v>44578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3"/>
      <c r="BB763" s="1"/>
      <c r="BC763" s="1"/>
      <c r="BD763" s="1"/>
      <c r="BE763" s="1"/>
      <c r="BF763" s="1"/>
      <c r="BG763" s="1"/>
      <c r="BH763" s="1"/>
      <c r="BI763" s="1"/>
      <c r="BJ763" s="1"/>
      <c r="BK763" s="4"/>
      <c r="BL763" s="1"/>
      <c r="BM763" s="1"/>
      <c r="BN763" s="1"/>
      <c r="BO763" s="1"/>
      <c r="BP763" s="1"/>
      <c r="BQ763" s="1"/>
    </row>
    <row r="764" spans="1:69" x14ac:dyDescent="0.15">
      <c r="A764" s="138">
        <f t="shared" si="306"/>
        <v>44415</v>
      </c>
      <c r="B764" s="148">
        <f t="shared" si="295"/>
        <v>1115.87003688</v>
      </c>
      <c r="C764" s="139">
        <f t="shared" si="307"/>
        <v>1000</v>
      </c>
      <c r="D764" s="140">
        <f t="shared" si="308"/>
        <v>5769.98</v>
      </c>
      <c r="E764" s="124">
        <f>IF(K764=1,VLOOKUP(A763,[1]Plan1!$BO$80:$BQ$314,3),E763)</f>
        <v>5825.37</v>
      </c>
      <c r="F764" s="141">
        <f t="shared" si="309"/>
        <v>44393</v>
      </c>
      <c r="G764" s="142">
        <f t="shared" si="296"/>
        <v>9.5996866540266623E-3</v>
      </c>
      <c r="H764" s="141">
        <f t="shared" si="310"/>
        <v>44424</v>
      </c>
      <c r="I764" s="141">
        <f t="shared" si="297"/>
        <v>44424</v>
      </c>
      <c r="J764" s="125">
        <f t="shared" si="311"/>
        <v>22</v>
      </c>
      <c r="K764" s="125">
        <f t="shared" si="317"/>
        <v>17</v>
      </c>
      <c r="L764" s="139">
        <f t="shared" si="298"/>
        <v>1.00740987</v>
      </c>
      <c r="M764" s="143">
        <f t="shared" si="318"/>
        <v>1.00530005</v>
      </c>
      <c r="N764" s="143">
        <f t="shared" si="314"/>
        <v>1.1050228047837733</v>
      </c>
      <c r="O764" s="139">
        <f t="shared" si="316"/>
        <v>1.11321088</v>
      </c>
      <c r="P764" s="139">
        <f t="shared" si="299"/>
        <v>1113.2108800000001</v>
      </c>
      <c r="Q764" s="144">
        <f t="shared" si="300"/>
        <v>0</v>
      </c>
      <c r="R764" s="145">
        <f t="shared" si="301"/>
        <v>0</v>
      </c>
      <c r="S764" s="139">
        <f t="shared" si="302"/>
        <v>0</v>
      </c>
      <c r="T764" s="146">
        <f t="shared" si="312"/>
        <v>3.5999999999999997E-2</v>
      </c>
      <c r="U764" s="144">
        <f t="shared" si="315"/>
        <v>17</v>
      </c>
      <c r="V764" s="144">
        <v>252</v>
      </c>
      <c r="W764" s="143">
        <f t="shared" si="303"/>
        <v>1.002388727</v>
      </c>
      <c r="X764" s="139">
        <f t="shared" si="304"/>
        <v>2.6591568799999998</v>
      </c>
      <c r="Y764" s="124">
        <f t="shared" si="305"/>
        <v>0</v>
      </c>
      <c r="Z764" s="147" t="s">
        <v>64</v>
      </c>
      <c r="AA764" s="141">
        <f t="shared" si="313"/>
        <v>44578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3"/>
      <c r="BB764" s="1"/>
      <c r="BC764" s="1"/>
      <c r="BD764" s="1"/>
      <c r="BE764" s="1"/>
      <c r="BF764" s="1"/>
      <c r="BG764" s="1"/>
      <c r="BH764" s="1"/>
      <c r="BI764" s="1"/>
      <c r="BJ764" s="1"/>
      <c r="BK764" s="4"/>
      <c r="BL764" s="1"/>
      <c r="BM764" s="1"/>
      <c r="BN764" s="1"/>
      <c r="BO764" s="1"/>
      <c r="BP764" s="1"/>
      <c r="BQ764" s="1"/>
    </row>
    <row r="765" spans="1:69" x14ac:dyDescent="0.15">
      <c r="A765" s="138">
        <f t="shared" si="306"/>
        <v>44416</v>
      </c>
      <c r="B765" s="148">
        <f t="shared" si="295"/>
        <v>1115.87003688</v>
      </c>
      <c r="C765" s="139">
        <f t="shared" si="307"/>
        <v>1000</v>
      </c>
      <c r="D765" s="140">
        <f t="shared" si="308"/>
        <v>5769.98</v>
      </c>
      <c r="E765" s="124">
        <f>IF(K765=1,VLOOKUP(A764,[1]Plan1!$BO$80:$BQ$314,3),E764)</f>
        <v>5825.37</v>
      </c>
      <c r="F765" s="141">
        <f t="shared" si="309"/>
        <v>44393</v>
      </c>
      <c r="G765" s="142">
        <f t="shared" si="296"/>
        <v>9.5996866540266623E-3</v>
      </c>
      <c r="H765" s="141">
        <f t="shared" si="310"/>
        <v>44424</v>
      </c>
      <c r="I765" s="141">
        <f t="shared" si="297"/>
        <v>44424</v>
      </c>
      <c r="J765" s="125">
        <f t="shared" si="311"/>
        <v>22</v>
      </c>
      <c r="K765" s="125">
        <f t="shared" si="317"/>
        <v>17</v>
      </c>
      <c r="L765" s="139">
        <f t="shared" si="298"/>
        <v>1.00740987</v>
      </c>
      <c r="M765" s="143">
        <f t="shared" si="318"/>
        <v>1.00530005</v>
      </c>
      <c r="N765" s="143">
        <f t="shared" si="314"/>
        <v>1.1050228047837733</v>
      </c>
      <c r="O765" s="139">
        <f t="shared" si="316"/>
        <v>1.11321088</v>
      </c>
      <c r="P765" s="139">
        <f t="shared" si="299"/>
        <v>1113.2108800000001</v>
      </c>
      <c r="Q765" s="144">
        <f t="shared" si="300"/>
        <v>0</v>
      </c>
      <c r="R765" s="145">
        <f t="shared" si="301"/>
        <v>0</v>
      </c>
      <c r="S765" s="139">
        <f t="shared" si="302"/>
        <v>0</v>
      </c>
      <c r="T765" s="146">
        <f t="shared" si="312"/>
        <v>3.5999999999999997E-2</v>
      </c>
      <c r="U765" s="144">
        <f t="shared" si="315"/>
        <v>17</v>
      </c>
      <c r="V765" s="144">
        <v>252</v>
      </c>
      <c r="W765" s="143">
        <f t="shared" si="303"/>
        <v>1.002388727</v>
      </c>
      <c r="X765" s="139">
        <f t="shared" si="304"/>
        <v>2.6591568799999998</v>
      </c>
      <c r="Y765" s="124">
        <f t="shared" si="305"/>
        <v>0</v>
      </c>
      <c r="Z765" s="147" t="s">
        <v>64</v>
      </c>
      <c r="AA765" s="141">
        <f t="shared" si="313"/>
        <v>44578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3"/>
      <c r="BB765" s="1"/>
      <c r="BC765" s="1"/>
      <c r="BD765" s="1"/>
      <c r="BE765" s="1"/>
      <c r="BF765" s="1"/>
      <c r="BG765" s="1"/>
      <c r="BH765" s="1"/>
      <c r="BI765" s="1"/>
      <c r="BJ765" s="1"/>
      <c r="BK765" s="4"/>
      <c r="BL765" s="1"/>
      <c r="BM765" s="1"/>
      <c r="BN765" s="1"/>
      <c r="BO765" s="1"/>
      <c r="BP765" s="1"/>
      <c r="BQ765" s="1"/>
    </row>
    <row r="766" spans="1:69" x14ac:dyDescent="0.15">
      <c r="A766" s="138">
        <f t="shared" si="306"/>
        <v>44417</v>
      </c>
      <c r="B766" s="148">
        <f t="shared" si="295"/>
        <v>1115.87003688</v>
      </c>
      <c r="C766" s="139">
        <f t="shared" si="307"/>
        <v>1000</v>
      </c>
      <c r="D766" s="140">
        <f t="shared" si="308"/>
        <v>5769.98</v>
      </c>
      <c r="E766" s="124">
        <f>IF(K766=1,VLOOKUP(A765,[1]Plan1!$BO$80:$BQ$314,3),E765)</f>
        <v>5825.37</v>
      </c>
      <c r="F766" s="141">
        <f t="shared" si="309"/>
        <v>44393</v>
      </c>
      <c r="G766" s="142">
        <f t="shared" si="296"/>
        <v>9.5996866540266623E-3</v>
      </c>
      <c r="H766" s="141">
        <f t="shared" si="310"/>
        <v>44424</v>
      </c>
      <c r="I766" s="141">
        <f t="shared" si="297"/>
        <v>44424</v>
      </c>
      <c r="J766" s="125">
        <f t="shared" si="311"/>
        <v>22</v>
      </c>
      <c r="K766" s="125">
        <f t="shared" si="317"/>
        <v>17</v>
      </c>
      <c r="L766" s="139">
        <f t="shared" si="298"/>
        <v>1.00740987</v>
      </c>
      <c r="M766" s="143">
        <f t="shared" si="318"/>
        <v>1.00530005</v>
      </c>
      <c r="N766" s="143">
        <f t="shared" si="314"/>
        <v>1.1050228047837733</v>
      </c>
      <c r="O766" s="139">
        <f t="shared" si="316"/>
        <v>1.11321088</v>
      </c>
      <c r="P766" s="139">
        <f t="shared" si="299"/>
        <v>1113.2108800000001</v>
      </c>
      <c r="Q766" s="144">
        <f t="shared" si="300"/>
        <v>0</v>
      </c>
      <c r="R766" s="145">
        <f t="shared" si="301"/>
        <v>0</v>
      </c>
      <c r="S766" s="139">
        <f t="shared" si="302"/>
        <v>0</v>
      </c>
      <c r="T766" s="146">
        <f t="shared" si="312"/>
        <v>3.5999999999999997E-2</v>
      </c>
      <c r="U766" s="144">
        <f t="shared" si="315"/>
        <v>17</v>
      </c>
      <c r="V766" s="144">
        <v>252</v>
      </c>
      <c r="W766" s="143">
        <f t="shared" si="303"/>
        <v>1.002388727</v>
      </c>
      <c r="X766" s="139">
        <f t="shared" si="304"/>
        <v>2.6591568799999998</v>
      </c>
      <c r="Y766" s="124">
        <f t="shared" si="305"/>
        <v>0</v>
      </c>
      <c r="Z766" s="147" t="s">
        <v>64</v>
      </c>
      <c r="AA766" s="141">
        <f t="shared" si="313"/>
        <v>44578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3"/>
      <c r="BB766" s="1"/>
      <c r="BC766" s="1"/>
      <c r="BD766" s="1"/>
      <c r="BE766" s="1"/>
      <c r="BF766" s="1"/>
      <c r="BG766" s="1"/>
      <c r="BH766" s="1"/>
      <c r="BI766" s="1"/>
      <c r="BJ766" s="1"/>
      <c r="BK766" s="4"/>
      <c r="BL766" s="1"/>
      <c r="BM766" s="1"/>
      <c r="BN766" s="1"/>
      <c r="BO766" s="1"/>
      <c r="BP766" s="1"/>
      <c r="BQ766" s="1"/>
    </row>
    <row r="767" spans="1:69" x14ac:dyDescent="0.15">
      <c r="A767" s="138">
        <f t="shared" si="306"/>
        <v>44418</v>
      </c>
      <c r="B767" s="148">
        <f t="shared" si="295"/>
        <v>1116.51141871</v>
      </c>
      <c r="C767" s="139">
        <f t="shared" si="307"/>
        <v>1000</v>
      </c>
      <c r="D767" s="140">
        <f t="shared" si="308"/>
        <v>5769.98</v>
      </c>
      <c r="E767" s="124">
        <f>IF(K767=1,VLOOKUP(A766,[1]Plan1!$BO$80:$BQ$314,3),E766)</f>
        <v>5825.37</v>
      </c>
      <c r="F767" s="141">
        <f t="shared" si="309"/>
        <v>44393</v>
      </c>
      <c r="G767" s="142">
        <f t="shared" si="296"/>
        <v>9.5996866540266623E-3</v>
      </c>
      <c r="H767" s="141">
        <f t="shared" si="310"/>
        <v>44424</v>
      </c>
      <c r="I767" s="141">
        <f t="shared" si="297"/>
        <v>44424</v>
      </c>
      <c r="J767" s="125">
        <f t="shared" si="311"/>
        <v>22</v>
      </c>
      <c r="K767" s="125">
        <f t="shared" si="317"/>
        <v>18</v>
      </c>
      <c r="L767" s="139">
        <f t="shared" si="298"/>
        <v>1.00784746</v>
      </c>
      <c r="M767" s="143">
        <f t="shared" si="318"/>
        <v>1.00530005</v>
      </c>
      <c r="N767" s="143">
        <f t="shared" si="314"/>
        <v>1.1050228047837733</v>
      </c>
      <c r="O767" s="139">
        <f t="shared" si="316"/>
        <v>1.1136944200000001</v>
      </c>
      <c r="P767" s="139">
        <f t="shared" si="299"/>
        <v>1113.69442</v>
      </c>
      <c r="Q767" s="144">
        <f t="shared" si="300"/>
        <v>0</v>
      </c>
      <c r="R767" s="145">
        <f t="shared" si="301"/>
        <v>0</v>
      </c>
      <c r="S767" s="139">
        <f t="shared" si="302"/>
        <v>0</v>
      </c>
      <c r="T767" s="146">
        <f t="shared" si="312"/>
        <v>3.5999999999999997E-2</v>
      </c>
      <c r="U767" s="144">
        <f t="shared" si="315"/>
        <v>18</v>
      </c>
      <c r="V767" s="144">
        <v>252</v>
      </c>
      <c r="W767" s="143">
        <f t="shared" si="303"/>
        <v>1.0025294179999999</v>
      </c>
      <c r="X767" s="139">
        <f t="shared" si="304"/>
        <v>2.81699871</v>
      </c>
      <c r="Y767" s="124">
        <f t="shared" si="305"/>
        <v>0</v>
      </c>
      <c r="Z767" s="147" t="s">
        <v>64</v>
      </c>
      <c r="AA767" s="141">
        <f t="shared" si="313"/>
        <v>44578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3"/>
      <c r="BB767" s="1"/>
      <c r="BC767" s="1"/>
      <c r="BD767" s="1"/>
      <c r="BE767" s="1"/>
      <c r="BF767" s="1"/>
      <c r="BG767" s="1"/>
      <c r="BH767" s="1"/>
      <c r="BI767" s="1"/>
      <c r="BJ767" s="1"/>
      <c r="BK767" s="4"/>
      <c r="BL767" s="1"/>
      <c r="BM767" s="1"/>
      <c r="BN767" s="1"/>
      <c r="BO767" s="1"/>
      <c r="BP767" s="1"/>
      <c r="BQ767" s="1"/>
    </row>
    <row r="768" spans="1:69" x14ac:dyDescent="0.15">
      <c r="A768" s="138">
        <f t="shared" si="306"/>
        <v>44419</v>
      </c>
      <c r="B768" s="148">
        <f t="shared" si="295"/>
        <v>1117.1531694399998</v>
      </c>
      <c r="C768" s="139">
        <f t="shared" si="307"/>
        <v>1000</v>
      </c>
      <c r="D768" s="140">
        <f t="shared" si="308"/>
        <v>5769.98</v>
      </c>
      <c r="E768" s="124">
        <f>IF(K768=1,VLOOKUP(A767,[1]Plan1!$BO$80:$BQ$314,3),E767)</f>
        <v>5825.37</v>
      </c>
      <c r="F768" s="141">
        <f t="shared" si="309"/>
        <v>44393</v>
      </c>
      <c r="G768" s="142">
        <f t="shared" si="296"/>
        <v>9.5996866540266623E-3</v>
      </c>
      <c r="H768" s="141">
        <f t="shared" si="310"/>
        <v>44424</v>
      </c>
      <c r="I768" s="141">
        <f t="shared" si="297"/>
        <v>44424</v>
      </c>
      <c r="J768" s="125">
        <f t="shared" si="311"/>
        <v>22</v>
      </c>
      <c r="K768" s="125">
        <f t="shared" si="317"/>
        <v>19</v>
      </c>
      <c r="L768" s="139">
        <f t="shared" si="298"/>
        <v>1.00828523</v>
      </c>
      <c r="M768" s="143">
        <f t="shared" si="318"/>
        <v>1.00530005</v>
      </c>
      <c r="N768" s="143">
        <f t="shared" si="314"/>
        <v>1.1050228047837733</v>
      </c>
      <c r="O768" s="139">
        <f t="shared" si="316"/>
        <v>1.11417817</v>
      </c>
      <c r="P768" s="139">
        <f t="shared" si="299"/>
        <v>1114.1781699999999</v>
      </c>
      <c r="Q768" s="144">
        <f t="shared" si="300"/>
        <v>0</v>
      </c>
      <c r="R768" s="145">
        <f t="shared" si="301"/>
        <v>0</v>
      </c>
      <c r="S768" s="139">
        <f t="shared" si="302"/>
        <v>0</v>
      </c>
      <c r="T768" s="146">
        <f t="shared" si="312"/>
        <v>3.5999999999999997E-2</v>
      </c>
      <c r="U768" s="144">
        <f t="shared" si="315"/>
        <v>19</v>
      </c>
      <c r="V768" s="144">
        <v>252</v>
      </c>
      <c r="W768" s="143">
        <f t="shared" si="303"/>
        <v>1.002670129</v>
      </c>
      <c r="X768" s="139">
        <f t="shared" si="304"/>
        <v>2.9749994399999999</v>
      </c>
      <c r="Y768" s="124">
        <f t="shared" si="305"/>
        <v>0</v>
      </c>
      <c r="Z768" s="147" t="s">
        <v>64</v>
      </c>
      <c r="AA768" s="141">
        <f t="shared" si="313"/>
        <v>44578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3"/>
      <c r="BB768" s="1"/>
      <c r="BC768" s="1"/>
      <c r="BD768" s="1"/>
      <c r="BE768" s="1"/>
      <c r="BF768" s="1"/>
      <c r="BG768" s="1"/>
      <c r="BH768" s="1"/>
      <c r="BI768" s="1"/>
      <c r="BJ768" s="1"/>
      <c r="BK768" s="4"/>
      <c r="BL768" s="1"/>
      <c r="BM768" s="1"/>
      <c r="BN768" s="1"/>
      <c r="BO768" s="1"/>
      <c r="BP768" s="1"/>
      <c r="BQ768" s="1"/>
    </row>
    <row r="769" spans="1:69" x14ac:dyDescent="0.15">
      <c r="A769" s="138">
        <f t="shared" si="306"/>
        <v>44420</v>
      </c>
      <c r="B769" s="148">
        <f t="shared" si="295"/>
        <v>1117.79527805</v>
      </c>
      <c r="C769" s="139">
        <f t="shared" si="307"/>
        <v>1000</v>
      </c>
      <c r="D769" s="140">
        <f t="shared" si="308"/>
        <v>5769.98</v>
      </c>
      <c r="E769" s="124">
        <f>IF(K769=1,VLOOKUP(A768,[1]Plan1!$BO$80:$BQ$314,3),E768)</f>
        <v>5825.37</v>
      </c>
      <c r="F769" s="141">
        <f t="shared" si="309"/>
        <v>44393</v>
      </c>
      <c r="G769" s="142">
        <f t="shared" si="296"/>
        <v>9.5996866540266623E-3</v>
      </c>
      <c r="H769" s="141">
        <f t="shared" si="310"/>
        <v>44424</v>
      </c>
      <c r="I769" s="141">
        <f t="shared" si="297"/>
        <v>44424</v>
      </c>
      <c r="J769" s="125">
        <f t="shared" si="311"/>
        <v>22</v>
      </c>
      <c r="K769" s="125">
        <f t="shared" si="317"/>
        <v>20</v>
      </c>
      <c r="L769" s="139">
        <f t="shared" si="298"/>
        <v>1.00872319</v>
      </c>
      <c r="M769" s="143">
        <f t="shared" si="318"/>
        <v>1.00530005</v>
      </c>
      <c r="N769" s="143">
        <f t="shared" si="314"/>
        <v>1.1050228047837733</v>
      </c>
      <c r="O769" s="139">
        <f t="shared" si="316"/>
        <v>1.11466212</v>
      </c>
      <c r="P769" s="139">
        <f t="shared" si="299"/>
        <v>1114.66212</v>
      </c>
      <c r="Q769" s="144">
        <f t="shared" si="300"/>
        <v>0</v>
      </c>
      <c r="R769" s="145">
        <f t="shared" si="301"/>
        <v>0</v>
      </c>
      <c r="S769" s="139">
        <f t="shared" si="302"/>
        <v>0</v>
      </c>
      <c r="T769" s="146">
        <f t="shared" si="312"/>
        <v>3.5999999999999997E-2</v>
      </c>
      <c r="U769" s="144">
        <f t="shared" si="315"/>
        <v>20</v>
      </c>
      <c r="V769" s="144">
        <v>252</v>
      </c>
      <c r="W769" s="143">
        <f t="shared" si="303"/>
        <v>1.002810859</v>
      </c>
      <c r="X769" s="139">
        <f t="shared" si="304"/>
        <v>3.13315805</v>
      </c>
      <c r="Y769" s="124">
        <f t="shared" si="305"/>
        <v>0</v>
      </c>
      <c r="Z769" s="147" t="s">
        <v>64</v>
      </c>
      <c r="AA769" s="141">
        <f t="shared" si="313"/>
        <v>44578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3"/>
      <c r="BB769" s="1"/>
      <c r="BC769" s="1"/>
      <c r="BD769" s="1"/>
      <c r="BE769" s="1"/>
      <c r="BF769" s="1"/>
      <c r="BG769" s="1"/>
      <c r="BH769" s="1"/>
      <c r="BI769" s="1"/>
      <c r="BJ769" s="1"/>
      <c r="BK769" s="4"/>
      <c r="BL769" s="1"/>
      <c r="BM769" s="1"/>
      <c r="BN769" s="1"/>
      <c r="BO769" s="1"/>
      <c r="BP769" s="1"/>
      <c r="BQ769" s="1"/>
    </row>
    <row r="770" spans="1:69" x14ac:dyDescent="0.15">
      <c r="A770" s="138">
        <f t="shared" si="306"/>
        <v>44421</v>
      </c>
      <c r="B770" s="148">
        <f t="shared" si="295"/>
        <v>1118.4377658199999</v>
      </c>
      <c r="C770" s="139">
        <f t="shared" si="307"/>
        <v>1000</v>
      </c>
      <c r="D770" s="140">
        <f t="shared" si="308"/>
        <v>5769.98</v>
      </c>
      <c r="E770" s="124">
        <f>IF(K770=1,VLOOKUP(A769,[1]Plan1!$BO$80:$BQ$314,3),E769)</f>
        <v>5825.37</v>
      </c>
      <c r="F770" s="141">
        <f t="shared" si="309"/>
        <v>44393</v>
      </c>
      <c r="G770" s="142">
        <f t="shared" si="296"/>
        <v>9.5996866540266623E-3</v>
      </c>
      <c r="H770" s="141">
        <f t="shared" si="310"/>
        <v>44424</v>
      </c>
      <c r="I770" s="141">
        <f t="shared" si="297"/>
        <v>44424</v>
      </c>
      <c r="J770" s="125">
        <f t="shared" si="311"/>
        <v>22</v>
      </c>
      <c r="K770" s="125">
        <f t="shared" si="317"/>
        <v>21</v>
      </c>
      <c r="L770" s="139">
        <f t="shared" si="298"/>
        <v>1.0091613399999999</v>
      </c>
      <c r="M770" s="143">
        <f t="shared" si="318"/>
        <v>1.00530005</v>
      </c>
      <c r="N770" s="143">
        <f t="shared" si="314"/>
        <v>1.1050228047837733</v>
      </c>
      <c r="O770" s="139">
        <f t="shared" si="316"/>
        <v>1.11514629</v>
      </c>
      <c r="P770" s="139">
        <f t="shared" si="299"/>
        <v>1115.1462899999999</v>
      </c>
      <c r="Q770" s="144">
        <f t="shared" si="300"/>
        <v>0</v>
      </c>
      <c r="R770" s="145">
        <f t="shared" si="301"/>
        <v>0</v>
      </c>
      <c r="S770" s="139">
        <f t="shared" si="302"/>
        <v>0</v>
      </c>
      <c r="T770" s="146">
        <f t="shared" si="312"/>
        <v>3.5999999999999997E-2</v>
      </c>
      <c r="U770" s="144">
        <f t="shared" si="315"/>
        <v>21</v>
      </c>
      <c r="V770" s="144">
        <v>252</v>
      </c>
      <c r="W770" s="143">
        <f t="shared" si="303"/>
        <v>1.0029516089999999</v>
      </c>
      <c r="X770" s="139">
        <f t="shared" si="304"/>
        <v>3.2914758200000001</v>
      </c>
      <c r="Y770" s="124">
        <f t="shared" si="305"/>
        <v>0</v>
      </c>
      <c r="Z770" s="147" t="s">
        <v>64</v>
      </c>
      <c r="AA770" s="141">
        <f t="shared" si="313"/>
        <v>44578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3"/>
      <c r="BB770" s="1"/>
      <c r="BC770" s="1"/>
      <c r="BD770" s="1"/>
      <c r="BE770" s="1"/>
      <c r="BF770" s="1"/>
      <c r="BG770" s="1"/>
      <c r="BH770" s="1"/>
      <c r="BI770" s="1"/>
      <c r="BJ770" s="1"/>
      <c r="BK770" s="4"/>
      <c r="BL770" s="1"/>
      <c r="BM770" s="1"/>
      <c r="BN770" s="1"/>
      <c r="BO770" s="1"/>
      <c r="BP770" s="1"/>
      <c r="BQ770" s="1"/>
    </row>
    <row r="771" spans="1:69" x14ac:dyDescent="0.15">
      <c r="A771" s="138">
        <f t="shared" si="306"/>
        <v>44422</v>
      </c>
      <c r="B771" s="148">
        <f t="shared" si="295"/>
        <v>1119.0806228500001</v>
      </c>
      <c r="C771" s="139">
        <f t="shared" si="307"/>
        <v>1000</v>
      </c>
      <c r="D771" s="140">
        <f t="shared" si="308"/>
        <v>5769.98</v>
      </c>
      <c r="E771" s="124">
        <f>IF(K771=1,VLOOKUP(A770,[1]Plan1!$BO$80:$BQ$314,3),E770)</f>
        <v>5825.37</v>
      </c>
      <c r="F771" s="141">
        <f t="shared" si="309"/>
        <v>44393</v>
      </c>
      <c r="G771" s="142">
        <f t="shared" si="296"/>
        <v>9.5996866540266623E-3</v>
      </c>
      <c r="H771" s="141">
        <f t="shared" si="310"/>
        <v>44424</v>
      </c>
      <c r="I771" s="141">
        <f t="shared" si="297"/>
        <v>44424</v>
      </c>
      <c r="J771" s="125">
        <f t="shared" si="311"/>
        <v>22</v>
      </c>
      <c r="K771" s="125">
        <f t="shared" si="317"/>
        <v>22</v>
      </c>
      <c r="L771" s="139">
        <f t="shared" si="298"/>
        <v>1.00959968</v>
      </c>
      <c r="M771" s="143">
        <f t="shared" si="318"/>
        <v>1.00530005</v>
      </c>
      <c r="N771" s="143">
        <f t="shared" si="314"/>
        <v>1.1050228047837733</v>
      </c>
      <c r="O771" s="139">
        <f t="shared" si="316"/>
        <v>1.11563067</v>
      </c>
      <c r="P771" s="139">
        <f t="shared" si="299"/>
        <v>1115.63067</v>
      </c>
      <c r="Q771" s="144">
        <f t="shared" si="300"/>
        <v>0</v>
      </c>
      <c r="R771" s="145">
        <f t="shared" si="301"/>
        <v>0</v>
      </c>
      <c r="S771" s="139">
        <f t="shared" si="302"/>
        <v>0</v>
      </c>
      <c r="T771" s="146">
        <f t="shared" si="312"/>
        <v>3.5999999999999997E-2</v>
      </c>
      <c r="U771" s="144">
        <f t="shared" si="315"/>
        <v>22</v>
      </c>
      <c r="V771" s="144">
        <v>252</v>
      </c>
      <c r="W771" s="143">
        <f t="shared" si="303"/>
        <v>1.0030923789999999</v>
      </c>
      <c r="X771" s="139">
        <f t="shared" si="304"/>
        <v>3.4499528499999998</v>
      </c>
      <c r="Y771" s="124">
        <f t="shared" si="305"/>
        <v>0</v>
      </c>
      <c r="Z771" s="147" t="s">
        <v>64</v>
      </c>
      <c r="AA771" s="141">
        <f t="shared" si="313"/>
        <v>44578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3"/>
      <c r="BB771" s="1"/>
      <c r="BC771" s="1"/>
      <c r="BD771" s="1"/>
      <c r="BE771" s="1"/>
      <c r="BF771" s="1"/>
      <c r="BG771" s="1"/>
      <c r="BH771" s="1"/>
      <c r="BI771" s="1"/>
      <c r="BJ771" s="1"/>
      <c r="BK771" s="4"/>
      <c r="BL771" s="1"/>
      <c r="BM771" s="1"/>
      <c r="BN771" s="1"/>
      <c r="BO771" s="1"/>
      <c r="BP771" s="1"/>
      <c r="BQ771" s="1"/>
    </row>
    <row r="772" spans="1:69" x14ac:dyDescent="0.15">
      <c r="A772" s="138">
        <f t="shared" si="306"/>
        <v>44423</v>
      </c>
      <c r="B772" s="148">
        <f t="shared" si="295"/>
        <v>1119.0806228500001</v>
      </c>
      <c r="C772" s="139">
        <f t="shared" si="307"/>
        <v>1000</v>
      </c>
      <c r="D772" s="140">
        <f t="shared" si="308"/>
        <v>5769.98</v>
      </c>
      <c r="E772" s="124">
        <f>IF(K772=1,VLOOKUP(A771,[1]Plan1!$BO$80:$BQ$314,3),E771)</f>
        <v>5825.37</v>
      </c>
      <c r="F772" s="141">
        <f t="shared" si="309"/>
        <v>44393</v>
      </c>
      <c r="G772" s="142">
        <f t="shared" si="296"/>
        <v>9.5996866540266623E-3</v>
      </c>
      <c r="H772" s="141">
        <f t="shared" si="310"/>
        <v>44454</v>
      </c>
      <c r="I772" s="141">
        <f t="shared" si="297"/>
        <v>44424</v>
      </c>
      <c r="J772" s="125">
        <f t="shared" si="311"/>
        <v>22</v>
      </c>
      <c r="K772" s="125">
        <f t="shared" si="317"/>
        <v>22</v>
      </c>
      <c r="L772" s="139">
        <f t="shared" si="298"/>
        <v>1.00959968</v>
      </c>
      <c r="M772" s="143">
        <f t="shared" si="318"/>
        <v>1.00530005</v>
      </c>
      <c r="N772" s="143">
        <f t="shared" si="314"/>
        <v>1.1050228047837733</v>
      </c>
      <c r="O772" s="139">
        <f t="shared" si="316"/>
        <v>1.11563067</v>
      </c>
      <c r="P772" s="139">
        <f t="shared" si="299"/>
        <v>1115.63067</v>
      </c>
      <c r="Q772" s="144">
        <f t="shared" si="300"/>
        <v>0</v>
      </c>
      <c r="R772" s="145">
        <f t="shared" si="301"/>
        <v>0</v>
      </c>
      <c r="S772" s="139">
        <f t="shared" si="302"/>
        <v>0</v>
      </c>
      <c r="T772" s="146">
        <f t="shared" si="312"/>
        <v>3.5999999999999997E-2</v>
      </c>
      <c r="U772" s="144">
        <f t="shared" si="315"/>
        <v>22</v>
      </c>
      <c r="V772" s="144">
        <v>252</v>
      </c>
      <c r="W772" s="143">
        <f t="shared" si="303"/>
        <v>1.0030923789999999</v>
      </c>
      <c r="X772" s="139">
        <f t="shared" si="304"/>
        <v>3.4499528499999998</v>
      </c>
      <c r="Y772" s="124">
        <f t="shared" si="305"/>
        <v>0</v>
      </c>
      <c r="Z772" s="147" t="s">
        <v>64</v>
      </c>
      <c r="AA772" s="141">
        <f t="shared" si="313"/>
        <v>44578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3"/>
      <c r="BB772" s="1"/>
      <c r="BC772" s="1"/>
      <c r="BD772" s="1"/>
      <c r="BE772" s="1"/>
      <c r="BF772" s="1"/>
      <c r="BG772" s="1"/>
      <c r="BH772" s="1"/>
      <c r="BI772" s="1"/>
      <c r="BJ772" s="1"/>
      <c r="BK772" s="4"/>
      <c r="BL772" s="1"/>
      <c r="BM772" s="1"/>
      <c r="BN772" s="1"/>
      <c r="BO772" s="1"/>
      <c r="BP772" s="1"/>
      <c r="BQ772" s="1"/>
    </row>
    <row r="773" spans="1:69" x14ac:dyDescent="0.15">
      <c r="A773" s="138">
        <f t="shared" si="306"/>
        <v>44424</v>
      </c>
      <c r="B773" s="148">
        <f t="shared" si="295"/>
        <v>1119.0806228500001</v>
      </c>
      <c r="C773" s="139">
        <f t="shared" si="307"/>
        <v>1000</v>
      </c>
      <c r="D773" s="140">
        <f t="shared" si="308"/>
        <v>5769.98</v>
      </c>
      <c r="E773" s="124">
        <f>IF(K773=1,VLOOKUP(A772,[1]Plan1!$BO$80:$BQ$314,3),E772)</f>
        <v>5825.37</v>
      </c>
      <c r="F773" s="141">
        <f t="shared" si="309"/>
        <v>44393</v>
      </c>
      <c r="G773" s="142">
        <f t="shared" si="296"/>
        <v>9.5996866540266623E-3</v>
      </c>
      <c r="H773" s="141">
        <f t="shared" si="310"/>
        <v>44454</v>
      </c>
      <c r="I773" s="141">
        <f t="shared" si="297"/>
        <v>44424</v>
      </c>
      <c r="J773" s="125">
        <f t="shared" si="311"/>
        <v>22</v>
      </c>
      <c r="K773" s="125">
        <f t="shared" si="317"/>
        <v>22</v>
      </c>
      <c r="L773" s="139">
        <f t="shared" si="298"/>
        <v>1.00959968</v>
      </c>
      <c r="M773" s="143">
        <f t="shared" si="318"/>
        <v>1.00530005</v>
      </c>
      <c r="N773" s="143">
        <f t="shared" si="314"/>
        <v>1.1050228047837733</v>
      </c>
      <c r="O773" s="139">
        <f t="shared" si="316"/>
        <v>1.11563067</v>
      </c>
      <c r="P773" s="139">
        <f t="shared" si="299"/>
        <v>1115.63067</v>
      </c>
      <c r="Q773" s="144">
        <f t="shared" si="300"/>
        <v>0</v>
      </c>
      <c r="R773" s="145">
        <f t="shared" si="301"/>
        <v>0</v>
      </c>
      <c r="S773" s="139">
        <f t="shared" si="302"/>
        <v>0</v>
      </c>
      <c r="T773" s="146">
        <f t="shared" si="312"/>
        <v>3.5999999999999997E-2</v>
      </c>
      <c r="U773" s="144">
        <f t="shared" si="315"/>
        <v>22</v>
      </c>
      <c r="V773" s="144">
        <v>252</v>
      </c>
      <c r="W773" s="143">
        <f t="shared" si="303"/>
        <v>1.0030923789999999</v>
      </c>
      <c r="X773" s="139">
        <f t="shared" si="304"/>
        <v>3.4499528499999998</v>
      </c>
      <c r="Y773" s="124">
        <f t="shared" si="305"/>
        <v>0</v>
      </c>
      <c r="Z773" s="147" t="s">
        <v>64</v>
      </c>
      <c r="AA773" s="141">
        <f t="shared" si="313"/>
        <v>44578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3"/>
      <c r="BB773" s="1"/>
      <c r="BC773" s="1"/>
      <c r="BD773" s="1"/>
      <c r="BE773" s="1"/>
      <c r="BF773" s="1"/>
      <c r="BG773" s="1"/>
      <c r="BH773" s="1"/>
      <c r="BI773" s="1"/>
      <c r="BJ773" s="1"/>
      <c r="BK773" s="4"/>
      <c r="BL773" s="1"/>
      <c r="BM773" s="1"/>
      <c r="BN773" s="1"/>
      <c r="BO773" s="1"/>
      <c r="BP773" s="1"/>
      <c r="BQ773" s="1"/>
    </row>
    <row r="774" spans="1:69" x14ac:dyDescent="0.15">
      <c r="A774" s="138">
        <f t="shared" si="306"/>
        <v>44425</v>
      </c>
      <c r="B774" s="148">
        <f t="shared" si="295"/>
        <v>1119.6994506200001</v>
      </c>
      <c r="C774" s="139">
        <f t="shared" si="307"/>
        <v>1000</v>
      </c>
      <c r="D774" s="140">
        <f t="shared" si="308"/>
        <v>5825.37</v>
      </c>
      <c r="E774" s="124">
        <f>IF(K774=1,VLOOKUP(A773,[1]Plan1!$BO$80:$BQ$314,3),E773)</f>
        <v>5876.05</v>
      </c>
      <c r="F774" s="141">
        <f t="shared" si="309"/>
        <v>44425</v>
      </c>
      <c r="G774" s="142">
        <f t="shared" si="296"/>
        <v>8.699876574363552E-3</v>
      </c>
      <c r="H774" s="141">
        <f t="shared" si="310"/>
        <v>44454</v>
      </c>
      <c r="I774" s="141">
        <f t="shared" si="297"/>
        <v>44454</v>
      </c>
      <c r="J774" s="125">
        <f t="shared" si="311"/>
        <v>21</v>
      </c>
      <c r="K774" s="125">
        <f t="shared" si="317"/>
        <v>1</v>
      </c>
      <c r="L774" s="139">
        <f t="shared" si="298"/>
        <v>1.0004125699999999</v>
      </c>
      <c r="M774" s="143">
        <f t="shared" si="318"/>
        <v>1.00959968</v>
      </c>
      <c r="N774" s="143">
        <f t="shared" si="314"/>
        <v>1.1156306701024001</v>
      </c>
      <c r="O774" s="139">
        <f t="shared" si="316"/>
        <v>1.1160909400000001</v>
      </c>
      <c r="P774" s="139">
        <f t="shared" si="299"/>
        <v>1116.09094</v>
      </c>
      <c r="Q774" s="144">
        <f t="shared" si="300"/>
        <v>0</v>
      </c>
      <c r="R774" s="145">
        <f t="shared" si="301"/>
        <v>0</v>
      </c>
      <c r="S774" s="139">
        <f t="shared" si="302"/>
        <v>0</v>
      </c>
      <c r="T774" s="146">
        <f t="shared" si="312"/>
        <v>3.5999999999999997E-2</v>
      </c>
      <c r="U774" s="144">
        <f t="shared" si="315"/>
        <v>23</v>
      </c>
      <c r="V774" s="144">
        <v>252</v>
      </c>
      <c r="W774" s="143">
        <f t="shared" si="303"/>
        <v>1.003233169</v>
      </c>
      <c r="X774" s="139">
        <f t="shared" si="304"/>
        <v>3.6085106200000001</v>
      </c>
      <c r="Y774" s="124">
        <f t="shared" si="305"/>
        <v>0</v>
      </c>
      <c r="Z774" s="147" t="s">
        <v>64</v>
      </c>
      <c r="AA774" s="141">
        <f t="shared" si="313"/>
        <v>44578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3"/>
      <c r="BB774" s="1"/>
      <c r="BC774" s="1"/>
      <c r="BD774" s="1"/>
      <c r="BE774" s="1"/>
      <c r="BF774" s="1"/>
      <c r="BG774" s="1"/>
      <c r="BH774" s="1"/>
      <c r="BI774" s="1"/>
      <c r="BJ774" s="1"/>
      <c r="BK774" s="4"/>
      <c r="BL774" s="1"/>
      <c r="BM774" s="1"/>
      <c r="BN774" s="1"/>
      <c r="BO774" s="1"/>
      <c r="BP774" s="1"/>
      <c r="BQ774" s="1"/>
    </row>
    <row r="775" spans="1:69" x14ac:dyDescent="0.15">
      <c r="A775" s="138">
        <f t="shared" si="306"/>
        <v>44426</v>
      </c>
      <c r="B775" s="148">
        <f t="shared" si="295"/>
        <v>1120.31862989</v>
      </c>
      <c r="C775" s="139">
        <f t="shared" si="307"/>
        <v>1000</v>
      </c>
      <c r="D775" s="140">
        <f t="shared" si="308"/>
        <v>5825.37</v>
      </c>
      <c r="E775" s="124">
        <f>IF(K775=1,VLOOKUP(A774,[1]Plan1!$BO$80:$BQ$314,3),E774)</f>
        <v>5876.05</v>
      </c>
      <c r="F775" s="141">
        <f t="shared" si="309"/>
        <v>44425</v>
      </c>
      <c r="G775" s="142">
        <f t="shared" si="296"/>
        <v>8.699876574363552E-3</v>
      </c>
      <c r="H775" s="141">
        <f t="shared" si="310"/>
        <v>44454</v>
      </c>
      <c r="I775" s="141">
        <f t="shared" si="297"/>
        <v>44454</v>
      </c>
      <c r="J775" s="125">
        <f t="shared" si="311"/>
        <v>21</v>
      </c>
      <c r="K775" s="125">
        <f t="shared" si="317"/>
        <v>2</v>
      </c>
      <c r="L775" s="139">
        <f t="shared" si="298"/>
        <v>1.00082531</v>
      </c>
      <c r="M775" s="143">
        <f t="shared" si="318"/>
        <v>1.00959968</v>
      </c>
      <c r="N775" s="143">
        <f t="shared" si="314"/>
        <v>1.1156306701024001</v>
      </c>
      <c r="O775" s="139">
        <f t="shared" si="316"/>
        <v>1.11655141</v>
      </c>
      <c r="P775" s="139">
        <f t="shared" si="299"/>
        <v>1116.55141</v>
      </c>
      <c r="Q775" s="144">
        <f t="shared" si="300"/>
        <v>0</v>
      </c>
      <c r="R775" s="145">
        <f t="shared" si="301"/>
        <v>0</v>
      </c>
      <c r="S775" s="139">
        <f t="shared" si="302"/>
        <v>0</v>
      </c>
      <c r="T775" s="146">
        <f t="shared" si="312"/>
        <v>3.5999999999999997E-2</v>
      </c>
      <c r="U775" s="144">
        <f t="shared" si="315"/>
        <v>24</v>
      </c>
      <c r="V775" s="144">
        <v>252</v>
      </c>
      <c r="W775" s="143">
        <f t="shared" si="303"/>
        <v>1.0033739779999999</v>
      </c>
      <c r="X775" s="139">
        <f t="shared" si="304"/>
        <v>3.7672198899999998</v>
      </c>
      <c r="Y775" s="124">
        <f t="shared" si="305"/>
        <v>0</v>
      </c>
      <c r="Z775" s="147" t="s">
        <v>64</v>
      </c>
      <c r="AA775" s="141">
        <f t="shared" si="313"/>
        <v>44578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3"/>
      <c r="BB775" s="1"/>
      <c r="BC775" s="1"/>
      <c r="BD775" s="1"/>
      <c r="BE775" s="1"/>
      <c r="BF775" s="1"/>
      <c r="BG775" s="1"/>
      <c r="BH775" s="1"/>
      <c r="BI775" s="1"/>
      <c r="BJ775" s="1"/>
      <c r="BK775" s="4"/>
      <c r="BL775" s="1"/>
      <c r="BM775" s="1"/>
      <c r="BN775" s="1"/>
      <c r="BO775" s="1"/>
      <c r="BP775" s="1"/>
      <c r="BQ775" s="1"/>
    </row>
    <row r="776" spans="1:69" x14ac:dyDescent="0.15">
      <c r="A776" s="138">
        <f t="shared" si="306"/>
        <v>44427</v>
      </c>
      <c r="B776" s="148">
        <f t="shared" si="295"/>
        <v>1120.9381529499999</v>
      </c>
      <c r="C776" s="139">
        <f t="shared" si="307"/>
        <v>1000</v>
      </c>
      <c r="D776" s="140">
        <f t="shared" si="308"/>
        <v>5825.37</v>
      </c>
      <c r="E776" s="124">
        <f>IF(K776=1,VLOOKUP(A775,[1]Plan1!$BO$80:$BQ$314,3),E775)</f>
        <v>5876.05</v>
      </c>
      <c r="F776" s="141">
        <f t="shared" si="309"/>
        <v>44425</v>
      </c>
      <c r="G776" s="142">
        <f t="shared" si="296"/>
        <v>8.699876574363552E-3</v>
      </c>
      <c r="H776" s="141">
        <f t="shared" si="310"/>
        <v>44454</v>
      </c>
      <c r="I776" s="141">
        <f t="shared" si="297"/>
        <v>44454</v>
      </c>
      <c r="J776" s="125">
        <f t="shared" si="311"/>
        <v>21</v>
      </c>
      <c r="K776" s="125">
        <f t="shared" si="317"/>
        <v>3</v>
      </c>
      <c r="L776" s="139">
        <f t="shared" si="298"/>
        <v>1.00123823</v>
      </c>
      <c r="M776" s="143">
        <f t="shared" si="318"/>
        <v>1.00959968</v>
      </c>
      <c r="N776" s="143">
        <f t="shared" si="314"/>
        <v>1.1156306701024001</v>
      </c>
      <c r="O776" s="139">
        <f t="shared" si="316"/>
        <v>1.1170120699999999</v>
      </c>
      <c r="P776" s="139">
        <f t="shared" si="299"/>
        <v>1117.01207</v>
      </c>
      <c r="Q776" s="144">
        <f t="shared" si="300"/>
        <v>0</v>
      </c>
      <c r="R776" s="145">
        <f t="shared" si="301"/>
        <v>0</v>
      </c>
      <c r="S776" s="139">
        <f t="shared" si="302"/>
        <v>0</v>
      </c>
      <c r="T776" s="146">
        <f t="shared" si="312"/>
        <v>3.5999999999999997E-2</v>
      </c>
      <c r="U776" s="144">
        <f t="shared" si="315"/>
        <v>25</v>
      </c>
      <c r="V776" s="144">
        <v>252</v>
      </c>
      <c r="W776" s="143">
        <f t="shared" si="303"/>
        <v>1.003514808</v>
      </c>
      <c r="X776" s="139">
        <f t="shared" si="304"/>
        <v>3.9260829500000001</v>
      </c>
      <c r="Y776" s="124">
        <f t="shared" si="305"/>
        <v>0</v>
      </c>
      <c r="Z776" s="147" t="s">
        <v>64</v>
      </c>
      <c r="AA776" s="141">
        <f t="shared" si="313"/>
        <v>44578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3"/>
      <c r="BB776" s="1"/>
      <c r="BC776" s="1"/>
      <c r="BD776" s="1"/>
      <c r="BE776" s="1"/>
      <c r="BF776" s="1"/>
      <c r="BG776" s="1"/>
      <c r="BH776" s="1"/>
      <c r="BI776" s="1"/>
      <c r="BJ776" s="1"/>
      <c r="BK776" s="4"/>
      <c r="BL776" s="1"/>
      <c r="BM776" s="1"/>
      <c r="BN776" s="1"/>
      <c r="BO776" s="1"/>
      <c r="BP776" s="1"/>
      <c r="BQ776" s="1"/>
    </row>
    <row r="777" spans="1:69" x14ac:dyDescent="0.15">
      <c r="A777" s="138">
        <f t="shared" si="306"/>
        <v>44428</v>
      </c>
      <c r="B777" s="148">
        <f t="shared" si="295"/>
        <v>1121.5580176999999</v>
      </c>
      <c r="C777" s="139">
        <f t="shared" si="307"/>
        <v>1000</v>
      </c>
      <c r="D777" s="140">
        <f t="shared" si="308"/>
        <v>5825.37</v>
      </c>
      <c r="E777" s="124">
        <f>IF(K777=1,VLOOKUP(A776,[1]Plan1!$BO$80:$BQ$314,3),E776)</f>
        <v>5876.05</v>
      </c>
      <c r="F777" s="141">
        <f t="shared" si="309"/>
        <v>44425</v>
      </c>
      <c r="G777" s="142">
        <f t="shared" si="296"/>
        <v>8.699876574363552E-3</v>
      </c>
      <c r="H777" s="141">
        <f t="shared" si="310"/>
        <v>44454</v>
      </c>
      <c r="I777" s="141">
        <f t="shared" si="297"/>
        <v>44454</v>
      </c>
      <c r="J777" s="125">
        <f t="shared" si="311"/>
        <v>21</v>
      </c>
      <c r="K777" s="125">
        <f t="shared" si="317"/>
        <v>4</v>
      </c>
      <c r="L777" s="139">
        <f t="shared" si="298"/>
        <v>1.00165131</v>
      </c>
      <c r="M777" s="143">
        <f t="shared" si="318"/>
        <v>1.00959968</v>
      </c>
      <c r="N777" s="143">
        <f t="shared" si="314"/>
        <v>1.1156306701024001</v>
      </c>
      <c r="O777" s="139">
        <f t="shared" si="316"/>
        <v>1.11747292</v>
      </c>
      <c r="P777" s="139">
        <f t="shared" si="299"/>
        <v>1117.4729199999999</v>
      </c>
      <c r="Q777" s="144">
        <f t="shared" si="300"/>
        <v>0</v>
      </c>
      <c r="R777" s="145">
        <f t="shared" si="301"/>
        <v>0</v>
      </c>
      <c r="S777" s="139">
        <f t="shared" si="302"/>
        <v>0</v>
      </c>
      <c r="T777" s="146">
        <f t="shared" si="312"/>
        <v>3.5999999999999997E-2</v>
      </c>
      <c r="U777" s="144">
        <f t="shared" si="315"/>
        <v>26</v>
      </c>
      <c r="V777" s="144">
        <v>252</v>
      </c>
      <c r="W777" s="143">
        <f t="shared" si="303"/>
        <v>1.0036556569999999</v>
      </c>
      <c r="X777" s="139">
        <f t="shared" si="304"/>
        <v>4.0850977000000004</v>
      </c>
      <c r="Y777" s="124">
        <f t="shared" si="305"/>
        <v>0</v>
      </c>
      <c r="Z777" s="147" t="s">
        <v>64</v>
      </c>
      <c r="AA777" s="141">
        <f t="shared" si="313"/>
        <v>44578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3"/>
      <c r="BB777" s="1"/>
      <c r="BC777" s="1"/>
      <c r="BD777" s="1"/>
      <c r="BE777" s="1"/>
      <c r="BF777" s="1"/>
      <c r="BG777" s="1"/>
      <c r="BH777" s="1"/>
      <c r="BI777" s="1"/>
      <c r="BJ777" s="1"/>
      <c r="BK777" s="4"/>
      <c r="BL777" s="1"/>
      <c r="BM777" s="1"/>
      <c r="BN777" s="1"/>
      <c r="BO777" s="1"/>
      <c r="BP777" s="1"/>
      <c r="BQ777" s="1"/>
    </row>
    <row r="778" spans="1:69" x14ac:dyDescent="0.15">
      <c r="A778" s="138">
        <f t="shared" si="306"/>
        <v>44429</v>
      </c>
      <c r="B778" s="148">
        <f t="shared" ref="B778:B841" si="319">(P778+X778)</f>
        <v>1122.1782141800002</v>
      </c>
      <c r="C778" s="139">
        <f t="shared" si="307"/>
        <v>1000</v>
      </c>
      <c r="D778" s="140">
        <f t="shared" si="308"/>
        <v>5825.37</v>
      </c>
      <c r="E778" s="124">
        <f>IF(K778=1,VLOOKUP(A777,[1]Plan1!$BO$80:$BQ$314,3),E777)</f>
        <v>5876.05</v>
      </c>
      <c r="F778" s="141">
        <f t="shared" si="309"/>
        <v>44425</v>
      </c>
      <c r="G778" s="142">
        <f t="shared" ref="G778:G841" si="320">(E778/D778)-1</f>
        <v>8.699876574363552E-3</v>
      </c>
      <c r="H778" s="141">
        <f t="shared" si="310"/>
        <v>44454</v>
      </c>
      <c r="I778" s="141">
        <f t="shared" ref="I778:I841" si="321">IF(A778&gt;I777,H778,I777)</f>
        <v>44454</v>
      </c>
      <c r="J778" s="125">
        <f t="shared" si="311"/>
        <v>21</v>
      </c>
      <c r="K778" s="125">
        <f t="shared" si="317"/>
        <v>5</v>
      </c>
      <c r="L778" s="139">
        <f t="shared" ref="L778:L841" si="322">TRUNC((E778/D778)^TRUNC((K778/J778),9),8)</f>
        <v>1.00206456</v>
      </c>
      <c r="M778" s="143">
        <f t="shared" si="318"/>
        <v>1.00959968</v>
      </c>
      <c r="N778" s="143">
        <f t="shared" si="314"/>
        <v>1.1156306701024001</v>
      </c>
      <c r="O778" s="139">
        <f t="shared" si="316"/>
        <v>1.1179339500000001</v>
      </c>
      <c r="P778" s="139">
        <f t="shared" ref="P778:P841" si="323">TRUNC(C778*O778,8)</f>
        <v>1117.9339500000001</v>
      </c>
      <c r="Q778" s="144">
        <f t="shared" ref="Q778:Q841" si="324">IF(VLOOKUP(A778,AD$10:AK$114,8)=VLOOKUP(A777,AD$10:AK$114,8),0,VLOOKUP(A778,AD$10:AK$114,8))</f>
        <v>0</v>
      </c>
      <c r="R778" s="145">
        <f t="shared" ref="R778:R841" si="325">IF(Q778&gt;0,VLOOKUP($A778,$AD$10:$AI$114,6),0)</f>
        <v>0</v>
      </c>
      <c r="S778" s="139">
        <f t="shared" ref="S778:S841" si="326">IF(R778&gt;0,TRUNC(R778*P778,8),0)</f>
        <v>0</v>
      </c>
      <c r="T778" s="146">
        <f t="shared" si="312"/>
        <v>3.5999999999999997E-2</v>
      </c>
      <c r="U778" s="144">
        <f t="shared" si="315"/>
        <v>27</v>
      </c>
      <c r="V778" s="144">
        <v>252</v>
      </c>
      <c r="W778" s="143">
        <f t="shared" ref="W778:W841" si="327">ROUND((1+T778)^TRUNC((U778/V778),9),9)</f>
        <v>1.0037965250000001</v>
      </c>
      <c r="X778" s="139">
        <f t="shared" ref="X778:X841" si="328">TRUNC((P778*(W778-1)),8)</f>
        <v>4.2442641800000001</v>
      </c>
      <c r="Y778" s="124">
        <f t="shared" ref="Y778:Y841" si="329">IF(Q778&gt;0,S778+X778,0)</f>
        <v>0</v>
      </c>
      <c r="Z778" s="147" t="s">
        <v>64</v>
      </c>
      <c r="AA778" s="141">
        <f t="shared" si="313"/>
        <v>44578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3"/>
      <c r="BB778" s="1"/>
      <c r="BC778" s="1"/>
      <c r="BD778" s="1"/>
      <c r="BE778" s="1"/>
      <c r="BF778" s="1"/>
      <c r="BG778" s="1"/>
      <c r="BH778" s="1"/>
      <c r="BI778" s="1"/>
      <c r="BJ778" s="1"/>
      <c r="BK778" s="4"/>
      <c r="BL778" s="1"/>
      <c r="BM778" s="1"/>
      <c r="BN778" s="1"/>
      <c r="BO778" s="1"/>
      <c r="BP778" s="1"/>
      <c r="BQ778" s="1"/>
    </row>
    <row r="779" spans="1:69" x14ac:dyDescent="0.15">
      <c r="A779" s="138">
        <f t="shared" ref="A779:A842" si="330">(A778+1)</f>
        <v>44430</v>
      </c>
      <c r="B779" s="148">
        <f t="shared" si="319"/>
        <v>1122.1782141800002</v>
      </c>
      <c r="C779" s="139">
        <f t="shared" ref="C779:C842" si="331">TRUNC(IF(Q778&gt;0,VLOOKUP(A778,$AD$12:$AE$114,2),C778),8)</f>
        <v>1000</v>
      </c>
      <c r="D779" s="140">
        <f t="shared" ref="D779:D842" si="332">IF(E779=E778,D778,E778)</f>
        <v>5825.37</v>
      </c>
      <c r="E779" s="124">
        <f>IF(K779=1,VLOOKUP(A778,[1]Plan1!$BO$80:$BQ$314,3),E778)</f>
        <v>5876.05</v>
      </c>
      <c r="F779" s="141">
        <f t="shared" ref="F779:F842" si="333">IF(D779=D778,F778,A779)</f>
        <v>44425</v>
      </c>
      <c r="G779" s="142">
        <f t="shared" si="320"/>
        <v>8.699876574363552E-3</v>
      </c>
      <c r="H779" s="141">
        <f t="shared" ref="H779:H842" si="334">IF(DAY(A779)=15,VLOOKUP(A779,AH$118:AM$450,4),H778)</f>
        <v>44454</v>
      </c>
      <c r="I779" s="141">
        <f t="shared" si="321"/>
        <v>44454</v>
      </c>
      <c r="J779" s="125">
        <f t="shared" ref="J779:J842" si="335">IF(I779=I778,J778,NETWORKDAYS(I778,I779,$AD$118:$AD$502)-1)</f>
        <v>21</v>
      </c>
      <c r="K779" s="125">
        <f t="shared" si="317"/>
        <v>5</v>
      </c>
      <c r="L779" s="139">
        <f t="shared" si="322"/>
        <v>1.00206456</v>
      </c>
      <c r="M779" s="143">
        <f t="shared" si="318"/>
        <v>1.00959968</v>
      </c>
      <c r="N779" s="143">
        <f t="shared" si="314"/>
        <v>1.1156306701024001</v>
      </c>
      <c r="O779" s="139">
        <f t="shared" si="316"/>
        <v>1.1179339500000001</v>
      </c>
      <c r="P779" s="139">
        <f t="shared" si="323"/>
        <v>1117.9339500000001</v>
      </c>
      <c r="Q779" s="144">
        <f t="shared" si="324"/>
        <v>0</v>
      </c>
      <c r="R779" s="145">
        <f t="shared" si="325"/>
        <v>0</v>
      </c>
      <c r="S779" s="139">
        <f t="shared" si="326"/>
        <v>0</v>
      </c>
      <c r="T779" s="146">
        <f t="shared" ref="T779:T842" si="336">(T778)</f>
        <v>3.5999999999999997E-2</v>
      </c>
      <c r="U779" s="144">
        <f t="shared" si="315"/>
        <v>27</v>
      </c>
      <c r="V779" s="144">
        <v>252</v>
      </c>
      <c r="W779" s="143">
        <f t="shared" si="327"/>
        <v>1.0037965250000001</v>
      </c>
      <c r="X779" s="139">
        <f t="shared" si="328"/>
        <v>4.2442641800000001</v>
      </c>
      <c r="Y779" s="124">
        <f t="shared" si="329"/>
        <v>0</v>
      </c>
      <c r="Z779" s="147" t="s">
        <v>64</v>
      </c>
      <c r="AA779" s="141">
        <f t="shared" ref="AA779:AA842" si="337">IF(Q778&gt;0,VLOOKUP(A778,$AD$10:$AL$114,9),AA778)</f>
        <v>44578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3"/>
      <c r="BB779" s="1"/>
      <c r="BC779" s="1"/>
      <c r="BD779" s="1"/>
      <c r="BE779" s="1"/>
      <c r="BF779" s="1"/>
      <c r="BG779" s="1"/>
      <c r="BH779" s="1"/>
      <c r="BI779" s="1"/>
      <c r="BJ779" s="1"/>
      <c r="BK779" s="4"/>
      <c r="BL779" s="1"/>
      <c r="BM779" s="1"/>
      <c r="BN779" s="1"/>
      <c r="BO779" s="1"/>
      <c r="BP779" s="1"/>
      <c r="BQ779" s="1"/>
    </row>
    <row r="780" spans="1:69" x14ac:dyDescent="0.15">
      <c r="A780" s="138">
        <f t="shared" si="330"/>
        <v>44431</v>
      </c>
      <c r="B780" s="148">
        <f t="shared" si="319"/>
        <v>1122.1782141800002</v>
      </c>
      <c r="C780" s="139">
        <f t="shared" si="331"/>
        <v>1000</v>
      </c>
      <c r="D780" s="140">
        <f t="shared" si="332"/>
        <v>5825.37</v>
      </c>
      <c r="E780" s="124">
        <f>IF(K780=1,VLOOKUP(A779,[1]Plan1!$BO$80:$BQ$314,3),E779)</f>
        <v>5876.05</v>
      </c>
      <c r="F780" s="141">
        <f t="shared" si="333"/>
        <v>44425</v>
      </c>
      <c r="G780" s="142">
        <f t="shared" si="320"/>
        <v>8.699876574363552E-3</v>
      </c>
      <c r="H780" s="141">
        <f t="shared" si="334"/>
        <v>44454</v>
      </c>
      <c r="I780" s="141">
        <f t="shared" si="321"/>
        <v>44454</v>
      </c>
      <c r="J780" s="125">
        <f t="shared" si="335"/>
        <v>21</v>
      </c>
      <c r="K780" s="125">
        <f t="shared" si="317"/>
        <v>5</v>
      </c>
      <c r="L780" s="139">
        <f t="shared" si="322"/>
        <v>1.00206456</v>
      </c>
      <c r="M780" s="143">
        <f t="shared" si="318"/>
        <v>1.00959968</v>
      </c>
      <c r="N780" s="143">
        <f t="shared" si="314"/>
        <v>1.1156306701024001</v>
      </c>
      <c r="O780" s="139">
        <f t="shared" si="316"/>
        <v>1.1179339500000001</v>
      </c>
      <c r="P780" s="139">
        <f t="shared" si="323"/>
        <v>1117.9339500000001</v>
      </c>
      <c r="Q780" s="144">
        <f t="shared" si="324"/>
        <v>0</v>
      </c>
      <c r="R780" s="145">
        <f t="shared" si="325"/>
        <v>0</v>
      </c>
      <c r="S780" s="139">
        <f t="shared" si="326"/>
        <v>0</v>
      </c>
      <c r="T780" s="146">
        <f t="shared" si="336"/>
        <v>3.5999999999999997E-2</v>
      </c>
      <c r="U780" s="144">
        <f t="shared" si="315"/>
        <v>27</v>
      </c>
      <c r="V780" s="144">
        <v>252</v>
      </c>
      <c r="W780" s="143">
        <f t="shared" si="327"/>
        <v>1.0037965250000001</v>
      </c>
      <c r="X780" s="139">
        <f t="shared" si="328"/>
        <v>4.2442641800000001</v>
      </c>
      <c r="Y780" s="124">
        <f t="shared" si="329"/>
        <v>0</v>
      </c>
      <c r="Z780" s="147" t="s">
        <v>64</v>
      </c>
      <c r="AA780" s="141">
        <f t="shared" si="337"/>
        <v>44578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3"/>
      <c r="BB780" s="1"/>
      <c r="BC780" s="1"/>
      <c r="BD780" s="1"/>
      <c r="BE780" s="1"/>
      <c r="BF780" s="1"/>
      <c r="BG780" s="1"/>
      <c r="BH780" s="1"/>
      <c r="BI780" s="1"/>
      <c r="BJ780" s="1"/>
      <c r="BK780" s="4"/>
      <c r="BL780" s="1"/>
      <c r="BM780" s="1"/>
      <c r="BN780" s="1"/>
      <c r="BO780" s="1"/>
      <c r="BP780" s="1"/>
      <c r="BQ780" s="1"/>
    </row>
    <row r="781" spans="1:69" x14ac:dyDescent="0.15">
      <c r="A781" s="138">
        <f t="shared" si="330"/>
        <v>44432</v>
      </c>
      <c r="B781" s="148">
        <f t="shared" si="319"/>
        <v>1122.79877487</v>
      </c>
      <c r="C781" s="139">
        <f t="shared" si="331"/>
        <v>1000</v>
      </c>
      <c r="D781" s="140">
        <f t="shared" si="332"/>
        <v>5825.37</v>
      </c>
      <c r="E781" s="124">
        <f>IF(K781=1,VLOOKUP(A780,[1]Plan1!$BO$80:$BQ$314,3),E780)</f>
        <v>5876.05</v>
      </c>
      <c r="F781" s="141">
        <f t="shared" si="333"/>
        <v>44425</v>
      </c>
      <c r="G781" s="142">
        <f t="shared" si="320"/>
        <v>8.699876574363552E-3</v>
      </c>
      <c r="H781" s="141">
        <f t="shared" si="334"/>
        <v>44454</v>
      </c>
      <c r="I781" s="141">
        <f t="shared" si="321"/>
        <v>44454</v>
      </c>
      <c r="J781" s="125">
        <f t="shared" si="335"/>
        <v>21</v>
      </c>
      <c r="K781" s="125">
        <f t="shared" si="317"/>
        <v>6</v>
      </c>
      <c r="L781" s="139">
        <f t="shared" si="322"/>
        <v>1.00247799</v>
      </c>
      <c r="M781" s="143">
        <f t="shared" si="318"/>
        <v>1.00959968</v>
      </c>
      <c r="N781" s="143">
        <f t="shared" si="314"/>
        <v>1.1156306701024001</v>
      </c>
      <c r="O781" s="139">
        <f t="shared" si="316"/>
        <v>1.11839519</v>
      </c>
      <c r="P781" s="139">
        <f t="shared" si="323"/>
        <v>1118.39519</v>
      </c>
      <c r="Q781" s="144">
        <f t="shared" si="324"/>
        <v>0</v>
      </c>
      <c r="R781" s="145">
        <f t="shared" si="325"/>
        <v>0</v>
      </c>
      <c r="S781" s="139">
        <f t="shared" si="326"/>
        <v>0</v>
      </c>
      <c r="T781" s="146">
        <f t="shared" si="336"/>
        <v>3.5999999999999997E-2</v>
      </c>
      <c r="U781" s="144">
        <f t="shared" si="315"/>
        <v>28</v>
      </c>
      <c r="V781" s="144">
        <v>252</v>
      </c>
      <c r="W781" s="143">
        <f t="shared" si="327"/>
        <v>1.0039374139999999</v>
      </c>
      <c r="X781" s="139">
        <f t="shared" si="328"/>
        <v>4.4035848700000004</v>
      </c>
      <c r="Y781" s="124">
        <f t="shared" si="329"/>
        <v>0</v>
      </c>
      <c r="Z781" s="147" t="s">
        <v>64</v>
      </c>
      <c r="AA781" s="141">
        <f t="shared" si="337"/>
        <v>44578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3"/>
      <c r="BB781" s="1"/>
      <c r="BC781" s="1"/>
      <c r="BD781" s="1"/>
      <c r="BE781" s="1"/>
      <c r="BF781" s="1"/>
      <c r="BG781" s="1"/>
      <c r="BH781" s="1"/>
      <c r="BI781" s="1"/>
      <c r="BJ781" s="1"/>
      <c r="BK781" s="4"/>
      <c r="BL781" s="1"/>
      <c r="BM781" s="1"/>
      <c r="BN781" s="1"/>
      <c r="BO781" s="1"/>
      <c r="BP781" s="1"/>
      <c r="BQ781" s="1"/>
    </row>
    <row r="782" spans="1:69" x14ac:dyDescent="0.15">
      <c r="A782" s="138">
        <f t="shared" si="330"/>
        <v>44433</v>
      </c>
      <c r="B782" s="148">
        <f t="shared" si="319"/>
        <v>1123.4196574800001</v>
      </c>
      <c r="C782" s="139">
        <f t="shared" si="331"/>
        <v>1000</v>
      </c>
      <c r="D782" s="140">
        <f t="shared" si="332"/>
        <v>5825.37</v>
      </c>
      <c r="E782" s="124">
        <f>IF(K782=1,VLOOKUP(A781,[1]Plan1!$BO$80:$BQ$314,3),E781)</f>
        <v>5876.05</v>
      </c>
      <c r="F782" s="141">
        <f t="shared" si="333"/>
        <v>44425</v>
      </c>
      <c r="G782" s="142">
        <f t="shared" si="320"/>
        <v>8.699876574363552E-3</v>
      </c>
      <c r="H782" s="141">
        <f t="shared" si="334"/>
        <v>44454</v>
      </c>
      <c r="I782" s="141">
        <f t="shared" si="321"/>
        <v>44454</v>
      </c>
      <c r="J782" s="125">
        <f t="shared" si="335"/>
        <v>21</v>
      </c>
      <c r="K782" s="125">
        <f t="shared" si="317"/>
        <v>7</v>
      </c>
      <c r="L782" s="139">
        <f t="shared" si="322"/>
        <v>1.00289158</v>
      </c>
      <c r="M782" s="143">
        <f t="shared" si="318"/>
        <v>1.00959968</v>
      </c>
      <c r="N782" s="143">
        <f t="shared" si="314"/>
        <v>1.1156306701024001</v>
      </c>
      <c r="O782" s="139">
        <f t="shared" si="316"/>
        <v>1.1188566</v>
      </c>
      <c r="P782" s="139">
        <f t="shared" si="323"/>
        <v>1118.8566000000001</v>
      </c>
      <c r="Q782" s="144">
        <f t="shared" si="324"/>
        <v>0</v>
      </c>
      <c r="R782" s="145">
        <f t="shared" si="325"/>
        <v>0</v>
      </c>
      <c r="S782" s="139">
        <f t="shared" si="326"/>
        <v>0</v>
      </c>
      <c r="T782" s="146">
        <f t="shared" si="336"/>
        <v>3.5999999999999997E-2</v>
      </c>
      <c r="U782" s="144">
        <f t="shared" si="315"/>
        <v>29</v>
      </c>
      <c r="V782" s="144">
        <v>252</v>
      </c>
      <c r="W782" s="143">
        <f t="shared" si="327"/>
        <v>1.004078322</v>
      </c>
      <c r="X782" s="139">
        <f t="shared" si="328"/>
        <v>4.5630574800000003</v>
      </c>
      <c r="Y782" s="124">
        <f t="shared" si="329"/>
        <v>0</v>
      </c>
      <c r="Z782" s="147" t="s">
        <v>64</v>
      </c>
      <c r="AA782" s="141">
        <f t="shared" si="337"/>
        <v>44578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3"/>
      <c r="BB782" s="1"/>
      <c r="BC782" s="1"/>
      <c r="BD782" s="1"/>
      <c r="BE782" s="1"/>
      <c r="BF782" s="1"/>
      <c r="BG782" s="1"/>
      <c r="BH782" s="1"/>
      <c r="BI782" s="1"/>
      <c r="BJ782" s="1"/>
      <c r="BK782" s="4"/>
      <c r="BL782" s="1"/>
      <c r="BM782" s="1"/>
      <c r="BN782" s="1"/>
      <c r="BO782" s="1"/>
      <c r="BP782" s="1"/>
      <c r="BQ782" s="1"/>
    </row>
    <row r="783" spans="1:69" x14ac:dyDescent="0.15">
      <c r="A783" s="138">
        <f t="shared" si="330"/>
        <v>44434</v>
      </c>
      <c r="B783" s="148">
        <f t="shared" si="319"/>
        <v>1124.0408933499998</v>
      </c>
      <c r="C783" s="139">
        <f t="shared" si="331"/>
        <v>1000</v>
      </c>
      <c r="D783" s="140">
        <f t="shared" si="332"/>
        <v>5825.37</v>
      </c>
      <c r="E783" s="124">
        <f>IF(K783=1,VLOOKUP(A782,[1]Plan1!$BO$80:$BQ$314,3),E782)</f>
        <v>5876.05</v>
      </c>
      <c r="F783" s="141">
        <f t="shared" si="333"/>
        <v>44425</v>
      </c>
      <c r="G783" s="142">
        <f t="shared" si="320"/>
        <v>8.699876574363552E-3</v>
      </c>
      <c r="H783" s="141">
        <f t="shared" si="334"/>
        <v>44454</v>
      </c>
      <c r="I783" s="141">
        <f t="shared" si="321"/>
        <v>44454</v>
      </c>
      <c r="J783" s="125">
        <f t="shared" si="335"/>
        <v>21</v>
      </c>
      <c r="K783" s="125">
        <f t="shared" si="317"/>
        <v>8</v>
      </c>
      <c r="L783" s="139">
        <f t="shared" si="322"/>
        <v>1.00330535</v>
      </c>
      <c r="M783" s="143">
        <f t="shared" si="318"/>
        <v>1.00959968</v>
      </c>
      <c r="N783" s="143">
        <f t="shared" si="314"/>
        <v>1.1156306701024001</v>
      </c>
      <c r="O783" s="139">
        <f t="shared" si="316"/>
        <v>1.1193182100000001</v>
      </c>
      <c r="P783" s="139">
        <f t="shared" si="323"/>
        <v>1119.3182099999999</v>
      </c>
      <c r="Q783" s="144">
        <f t="shared" si="324"/>
        <v>0</v>
      </c>
      <c r="R783" s="145">
        <f t="shared" si="325"/>
        <v>0</v>
      </c>
      <c r="S783" s="139">
        <f t="shared" si="326"/>
        <v>0</v>
      </c>
      <c r="T783" s="146">
        <f t="shared" si="336"/>
        <v>3.5999999999999997E-2</v>
      </c>
      <c r="U783" s="144">
        <f t="shared" si="315"/>
        <v>30</v>
      </c>
      <c r="V783" s="144">
        <v>252</v>
      </c>
      <c r="W783" s="143">
        <f t="shared" si="327"/>
        <v>1.00421925</v>
      </c>
      <c r="X783" s="139">
        <f t="shared" si="328"/>
        <v>4.7226833499999996</v>
      </c>
      <c r="Y783" s="124">
        <f t="shared" si="329"/>
        <v>0</v>
      </c>
      <c r="Z783" s="147" t="s">
        <v>64</v>
      </c>
      <c r="AA783" s="141">
        <f t="shared" si="337"/>
        <v>44578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3"/>
      <c r="BB783" s="1"/>
      <c r="BC783" s="1"/>
      <c r="BD783" s="1"/>
      <c r="BE783" s="1"/>
      <c r="BF783" s="1"/>
      <c r="BG783" s="1"/>
      <c r="BH783" s="1"/>
      <c r="BI783" s="1"/>
      <c r="BJ783" s="1"/>
      <c r="BK783" s="4"/>
      <c r="BL783" s="1"/>
      <c r="BM783" s="1"/>
      <c r="BN783" s="1"/>
      <c r="BO783" s="1"/>
      <c r="BP783" s="1"/>
      <c r="BQ783" s="1"/>
    </row>
    <row r="784" spans="1:69" x14ac:dyDescent="0.15">
      <c r="A784" s="138">
        <f t="shared" si="330"/>
        <v>44435</v>
      </c>
      <c r="B784" s="148">
        <f t="shared" si="319"/>
        <v>1124.6624826</v>
      </c>
      <c r="C784" s="139">
        <f t="shared" si="331"/>
        <v>1000</v>
      </c>
      <c r="D784" s="140">
        <f t="shared" si="332"/>
        <v>5825.37</v>
      </c>
      <c r="E784" s="124">
        <f>IF(K784=1,VLOOKUP(A783,[1]Plan1!$BO$80:$BQ$314,3),E783)</f>
        <v>5876.05</v>
      </c>
      <c r="F784" s="141">
        <f t="shared" si="333"/>
        <v>44425</v>
      </c>
      <c r="G784" s="142">
        <f t="shared" si="320"/>
        <v>8.699876574363552E-3</v>
      </c>
      <c r="H784" s="141">
        <f t="shared" si="334"/>
        <v>44454</v>
      </c>
      <c r="I784" s="141">
        <f t="shared" si="321"/>
        <v>44454</v>
      </c>
      <c r="J784" s="125">
        <f t="shared" si="335"/>
        <v>21</v>
      </c>
      <c r="K784" s="125">
        <f t="shared" si="317"/>
        <v>9</v>
      </c>
      <c r="L784" s="139">
        <f t="shared" si="322"/>
        <v>1.00371929</v>
      </c>
      <c r="M784" s="143">
        <f t="shared" si="318"/>
        <v>1.00959968</v>
      </c>
      <c r="N784" s="143">
        <f t="shared" si="314"/>
        <v>1.1156306701024001</v>
      </c>
      <c r="O784" s="139">
        <f t="shared" si="316"/>
        <v>1.1197800200000001</v>
      </c>
      <c r="P784" s="139">
        <f t="shared" si="323"/>
        <v>1119.7800199999999</v>
      </c>
      <c r="Q784" s="144">
        <f t="shared" si="324"/>
        <v>0</v>
      </c>
      <c r="R784" s="145">
        <f t="shared" si="325"/>
        <v>0</v>
      </c>
      <c r="S784" s="139">
        <f t="shared" si="326"/>
        <v>0</v>
      </c>
      <c r="T784" s="146">
        <f t="shared" si="336"/>
        <v>3.5999999999999997E-2</v>
      </c>
      <c r="U784" s="144">
        <f t="shared" si="315"/>
        <v>31</v>
      </c>
      <c r="V784" s="144">
        <v>252</v>
      </c>
      <c r="W784" s="143">
        <f t="shared" si="327"/>
        <v>1.0043601980000001</v>
      </c>
      <c r="X784" s="139">
        <f t="shared" si="328"/>
        <v>4.8824626000000002</v>
      </c>
      <c r="Y784" s="124">
        <f t="shared" si="329"/>
        <v>0</v>
      </c>
      <c r="Z784" s="147" t="s">
        <v>64</v>
      </c>
      <c r="AA784" s="141">
        <f t="shared" si="337"/>
        <v>44578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3"/>
      <c r="BB784" s="1"/>
      <c r="BC784" s="1"/>
      <c r="BD784" s="1"/>
      <c r="BE784" s="1"/>
      <c r="BF784" s="1"/>
      <c r="BG784" s="1"/>
      <c r="BH784" s="1"/>
      <c r="BI784" s="1"/>
      <c r="BJ784" s="1"/>
      <c r="BK784" s="4"/>
      <c r="BL784" s="1"/>
      <c r="BM784" s="1"/>
      <c r="BN784" s="1"/>
      <c r="BO784" s="1"/>
      <c r="BP784" s="1"/>
      <c r="BQ784" s="1"/>
    </row>
    <row r="785" spans="1:69" x14ac:dyDescent="0.15">
      <c r="A785" s="138">
        <f t="shared" si="330"/>
        <v>44436</v>
      </c>
      <c r="B785" s="148">
        <f t="shared" si="319"/>
        <v>1125.2844052399998</v>
      </c>
      <c r="C785" s="139">
        <f t="shared" si="331"/>
        <v>1000</v>
      </c>
      <c r="D785" s="140">
        <f t="shared" si="332"/>
        <v>5825.37</v>
      </c>
      <c r="E785" s="124">
        <f>IF(K785=1,VLOOKUP(A784,[1]Plan1!$BO$80:$BQ$314,3),E784)</f>
        <v>5876.05</v>
      </c>
      <c r="F785" s="141">
        <f t="shared" si="333"/>
        <v>44425</v>
      </c>
      <c r="G785" s="142">
        <f t="shared" si="320"/>
        <v>8.699876574363552E-3</v>
      </c>
      <c r="H785" s="141">
        <f t="shared" si="334"/>
        <v>44454</v>
      </c>
      <c r="I785" s="141">
        <f t="shared" si="321"/>
        <v>44454</v>
      </c>
      <c r="J785" s="125">
        <f t="shared" si="335"/>
        <v>21</v>
      </c>
      <c r="K785" s="125">
        <f t="shared" si="317"/>
        <v>10</v>
      </c>
      <c r="L785" s="139">
        <f t="shared" si="322"/>
        <v>1.0041334</v>
      </c>
      <c r="M785" s="143">
        <f t="shared" si="318"/>
        <v>1.00959968</v>
      </c>
      <c r="N785" s="143">
        <f t="shared" si="314"/>
        <v>1.1156306701024001</v>
      </c>
      <c r="O785" s="139">
        <f t="shared" si="316"/>
        <v>1.1202420099999999</v>
      </c>
      <c r="P785" s="139">
        <f t="shared" si="323"/>
        <v>1120.2420099999999</v>
      </c>
      <c r="Q785" s="144">
        <f t="shared" si="324"/>
        <v>0</v>
      </c>
      <c r="R785" s="145">
        <f t="shared" si="325"/>
        <v>0</v>
      </c>
      <c r="S785" s="139">
        <f t="shared" si="326"/>
        <v>0</v>
      </c>
      <c r="T785" s="146">
        <f t="shared" si="336"/>
        <v>3.5999999999999997E-2</v>
      </c>
      <c r="U785" s="144">
        <f t="shared" si="315"/>
        <v>32</v>
      </c>
      <c r="V785" s="144">
        <v>252</v>
      </c>
      <c r="W785" s="143">
        <f t="shared" si="327"/>
        <v>1.0045011660000001</v>
      </c>
      <c r="X785" s="139">
        <f t="shared" si="328"/>
        <v>5.0423952400000003</v>
      </c>
      <c r="Y785" s="124">
        <f t="shared" si="329"/>
        <v>0</v>
      </c>
      <c r="Z785" s="147" t="s">
        <v>64</v>
      </c>
      <c r="AA785" s="141">
        <f t="shared" si="337"/>
        <v>44578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3"/>
      <c r="BB785" s="1"/>
      <c r="BC785" s="1"/>
      <c r="BD785" s="1"/>
      <c r="BE785" s="1"/>
      <c r="BF785" s="1"/>
      <c r="BG785" s="1"/>
      <c r="BH785" s="1"/>
      <c r="BI785" s="1"/>
      <c r="BJ785" s="1"/>
      <c r="BK785" s="4"/>
      <c r="BL785" s="1"/>
      <c r="BM785" s="1"/>
      <c r="BN785" s="1"/>
      <c r="BO785" s="1"/>
      <c r="BP785" s="1"/>
      <c r="BQ785" s="1"/>
    </row>
    <row r="786" spans="1:69" x14ac:dyDescent="0.15">
      <c r="A786" s="138">
        <f t="shared" si="330"/>
        <v>44437</v>
      </c>
      <c r="B786" s="148">
        <f t="shared" si="319"/>
        <v>1125.2844052399998</v>
      </c>
      <c r="C786" s="139">
        <f t="shared" si="331"/>
        <v>1000</v>
      </c>
      <c r="D786" s="140">
        <f t="shared" si="332"/>
        <v>5825.37</v>
      </c>
      <c r="E786" s="124">
        <f>IF(K786=1,VLOOKUP(A785,[1]Plan1!$BO$80:$BQ$314,3),E785)</f>
        <v>5876.05</v>
      </c>
      <c r="F786" s="141">
        <f t="shared" si="333"/>
        <v>44425</v>
      </c>
      <c r="G786" s="142">
        <f t="shared" si="320"/>
        <v>8.699876574363552E-3</v>
      </c>
      <c r="H786" s="141">
        <f t="shared" si="334"/>
        <v>44454</v>
      </c>
      <c r="I786" s="141">
        <f t="shared" si="321"/>
        <v>44454</v>
      </c>
      <c r="J786" s="125">
        <f t="shared" si="335"/>
        <v>21</v>
      </c>
      <c r="K786" s="125">
        <f t="shared" si="317"/>
        <v>10</v>
      </c>
      <c r="L786" s="139">
        <f t="shared" si="322"/>
        <v>1.0041334</v>
      </c>
      <c r="M786" s="143">
        <f t="shared" si="318"/>
        <v>1.00959968</v>
      </c>
      <c r="N786" s="143">
        <f t="shared" si="314"/>
        <v>1.1156306701024001</v>
      </c>
      <c r="O786" s="139">
        <f t="shared" si="316"/>
        <v>1.1202420099999999</v>
      </c>
      <c r="P786" s="139">
        <f t="shared" si="323"/>
        <v>1120.2420099999999</v>
      </c>
      <c r="Q786" s="144">
        <f t="shared" si="324"/>
        <v>0</v>
      </c>
      <c r="R786" s="145">
        <f t="shared" si="325"/>
        <v>0</v>
      </c>
      <c r="S786" s="139">
        <f t="shared" si="326"/>
        <v>0</v>
      </c>
      <c r="T786" s="146">
        <f t="shared" si="336"/>
        <v>3.5999999999999997E-2</v>
      </c>
      <c r="U786" s="144">
        <f t="shared" si="315"/>
        <v>32</v>
      </c>
      <c r="V786" s="144">
        <v>252</v>
      </c>
      <c r="W786" s="143">
        <f t="shared" si="327"/>
        <v>1.0045011660000001</v>
      </c>
      <c r="X786" s="139">
        <f t="shared" si="328"/>
        <v>5.0423952400000003</v>
      </c>
      <c r="Y786" s="124">
        <f t="shared" si="329"/>
        <v>0</v>
      </c>
      <c r="Z786" s="147" t="s">
        <v>64</v>
      </c>
      <c r="AA786" s="141">
        <f t="shared" si="337"/>
        <v>44578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3"/>
      <c r="BB786" s="1"/>
      <c r="BC786" s="1"/>
      <c r="BD786" s="1"/>
      <c r="BE786" s="1"/>
      <c r="BF786" s="1"/>
      <c r="BG786" s="1"/>
      <c r="BH786" s="1"/>
      <c r="BI786" s="1"/>
      <c r="BJ786" s="1"/>
      <c r="BK786" s="4"/>
      <c r="BL786" s="1"/>
      <c r="BM786" s="1"/>
      <c r="BN786" s="1"/>
      <c r="BO786" s="1"/>
      <c r="BP786" s="1"/>
      <c r="BQ786" s="1"/>
    </row>
    <row r="787" spans="1:69" x14ac:dyDescent="0.15">
      <c r="A787" s="138">
        <f t="shared" si="330"/>
        <v>44438</v>
      </c>
      <c r="B787" s="148">
        <f t="shared" si="319"/>
        <v>1125.2844052399998</v>
      </c>
      <c r="C787" s="139">
        <f t="shared" si="331"/>
        <v>1000</v>
      </c>
      <c r="D787" s="140">
        <f t="shared" si="332"/>
        <v>5825.37</v>
      </c>
      <c r="E787" s="124">
        <f>IF(K787=1,VLOOKUP(A786,[1]Plan1!$BO$80:$BQ$314,3),E786)</f>
        <v>5876.05</v>
      </c>
      <c r="F787" s="141">
        <f t="shared" si="333"/>
        <v>44425</v>
      </c>
      <c r="G787" s="142">
        <f t="shared" si="320"/>
        <v>8.699876574363552E-3</v>
      </c>
      <c r="H787" s="141">
        <f t="shared" si="334"/>
        <v>44454</v>
      </c>
      <c r="I787" s="141">
        <f t="shared" si="321"/>
        <v>44454</v>
      </c>
      <c r="J787" s="125">
        <f t="shared" si="335"/>
        <v>21</v>
      </c>
      <c r="K787" s="125">
        <f t="shared" si="317"/>
        <v>10</v>
      </c>
      <c r="L787" s="139">
        <f t="shared" si="322"/>
        <v>1.0041334</v>
      </c>
      <c r="M787" s="143">
        <f t="shared" si="318"/>
        <v>1.00959968</v>
      </c>
      <c r="N787" s="143">
        <f t="shared" si="314"/>
        <v>1.1156306701024001</v>
      </c>
      <c r="O787" s="139">
        <f t="shared" si="316"/>
        <v>1.1202420099999999</v>
      </c>
      <c r="P787" s="139">
        <f t="shared" si="323"/>
        <v>1120.2420099999999</v>
      </c>
      <c r="Q787" s="144">
        <f t="shared" si="324"/>
        <v>0</v>
      </c>
      <c r="R787" s="145">
        <f t="shared" si="325"/>
        <v>0</v>
      </c>
      <c r="S787" s="139">
        <f t="shared" si="326"/>
        <v>0</v>
      </c>
      <c r="T787" s="146">
        <f t="shared" si="336"/>
        <v>3.5999999999999997E-2</v>
      </c>
      <c r="U787" s="144">
        <f t="shared" si="315"/>
        <v>32</v>
      </c>
      <c r="V787" s="144">
        <v>252</v>
      </c>
      <c r="W787" s="143">
        <f t="shared" si="327"/>
        <v>1.0045011660000001</v>
      </c>
      <c r="X787" s="139">
        <f t="shared" si="328"/>
        <v>5.0423952400000003</v>
      </c>
      <c r="Y787" s="124">
        <f t="shared" si="329"/>
        <v>0</v>
      </c>
      <c r="Z787" s="147" t="s">
        <v>64</v>
      </c>
      <c r="AA787" s="141">
        <f t="shared" si="337"/>
        <v>44578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3"/>
      <c r="BB787" s="1"/>
      <c r="BC787" s="1"/>
      <c r="BD787" s="1"/>
      <c r="BE787" s="1"/>
      <c r="BF787" s="1"/>
      <c r="BG787" s="1"/>
      <c r="BH787" s="1"/>
      <c r="BI787" s="1"/>
      <c r="BJ787" s="1"/>
      <c r="BK787" s="4"/>
      <c r="BL787" s="1"/>
      <c r="BM787" s="1"/>
      <c r="BN787" s="1"/>
      <c r="BO787" s="1"/>
      <c r="BP787" s="1"/>
      <c r="BQ787" s="1"/>
    </row>
    <row r="788" spans="1:69" x14ac:dyDescent="0.15">
      <c r="A788" s="138">
        <f t="shared" si="330"/>
        <v>44439</v>
      </c>
      <c r="B788" s="148">
        <f t="shared" si="319"/>
        <v>1125.90667031</v>
      </c>
      <c r="C788" s="139">
        <f t="shared" si="331"/>
        <v>1000</v>
      </c>
      <c r="D788" s="140">
        <f t="shared" si="332"/>
        <v>5825.37</v>
      </c>
      <c r="E788" s="124">
        <f>IF(K788=1,VLOOKUP(A787,[1]Plan1!$BO$80:$BQ$314,3),E787)</f>
        <v>5876.05</v>
      </c>
      <c r="F788" s="141">
        <f t="shared" si="333"/>
        <v>44425</v>
      </c>
      <c r="G788" s="142">
        <f t="shared" si="320"/>
        <v>8.699876574363552E-3</v>
      </c>
      <c r="H788" s="141">
        <f t="shared" si="334"/>
        <v>44454</v>
      </c>
      <c r="I788" s="141">
        <f t="shared" si="321"/>
        <v>44454</v>
      </c>
      <c r="J788" s="125">
        <f t="shared" si="335"/>
        <v>21</v>
      </c>
      <c r="K788" s="125">
        <f t="shared" si="317"/>
        <v>11</v>
      </c>
      <c r="L788" s="139">
        <f t="shared" si="322"/>
        <v>1.00454767</v>
      </c>
      <c r="M788" s="143">
        <f t="shared" si="318"/>
        <v>1.00959968</v>
      </c>
      <c r="N788" s="143">
        <f t="shared" si="314"/>
        <v>1.1156306701024001</v>
      </c>
      <c r="O788" s="139">
        <f t="shared" si="316"/>
        <v>1.1207041900000001</v>
      </c>
      <c r="P788" s="139">
        <f t="shared" si="323"/>
        <v>1120.7041899999999</v>
      </c>
      <c r="Q788" s="144">
        <f t="shared" si="324"/>
        <v>0</v>
      </c>
      <c r="R788" s="145">
        <f t="shared" si="325"/>
        <v>0</v>
      </c>
      <c r="S788" s="139">
        <f t="shared" si="326"/>
        <v>0</v>
      </c>
      <c r="T788" s="146">
        <f t="shared" si="336"/>
        <v>3.5999999999999997E-2</v>
      </c>
      <c r="U788" s="144">
        <f t="shared" si="315"/>
        <v>33</v>
      </c>
      <c r="V788" s="144">
        <v>252</v>
      </c>
      <c r="W788" s="143">
        <f t="shared" si="327"/>
        <v>1.004642153</v>
      </c>
      <c r="X788" s="139">
        <f t="shared" si="328"/>
        <v>5.2024803100000003</v>
      </c>
      <c r="Y788" s="124">
        <f t="shared" si="329"/>
        <v>0</v>
      </c>
      <c r="Z788" s="147" t="s">
        <v>64</v>
      </c>
      <c r="AA788" s="141">
        <f t="shared" si="337"/>
        <v>44578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3"/>
      <c r="BB788" s="1"/>
      <c r="BC788" s="1"/>
      <c r="BD788" s="1"/>
      <c r="BE788" s="1"/>
      <c r="BF788" s="1"/>
      <c r="BG788" s="1"/>
      <c r="BH788" s="1"/>
      <c r="BI788" s="1"/>
      <c r="BJ788" s="1"/>
      <c r="BK788" s="4"/>
      <c r="BL788" s="1"/>
      <c r="BM788" s="1"/>
      <c r="BN788" s="1"/>
      <c r="BO788" s="1"/>
      <c r="BP788" s="1"/>
      <c r="BQ788" s="1"/>
    </row>
    <row r="789" spans="1:69" x14ac:dyDescent="0.15">
      <c r="A789" s="138">
        <f t="shared" si="330"/>
        <v>44440</v>
      </c>
      <c r="B789" s="148">
        <f t="shared" si="319"/>
        <v>1126.5292790399999</v>
      </c>
      <c r="C789" s="139">
        <f t="shared" si="331"/>
        <v>1000</v>
      </c>
      <c r="D789" s="140">
        <f t="shared" si="332"/>
        <v>5825.37</v>
      </c>
      <c r="E789" s="124">
        <f>IF(K789=1,VLOOKUP(A788,[1]Plan1!$BO$80:$BQ$314,3),E788)</f>
        <v>5876.05</v>
      </c>
      <c r="F789" s="141">
        <f t="shared" si="333"/>
        <v>44425</v>
      </c>
      <c r="G789" s="142">
        <f t="shared" si="320"/>
        <v>8.699876574363552E-3</v>
      </c>
      <c r="H789" s="141">
        <f t="shared" si="334"/>
        <v>44454</v>
      </c>
      <c r="I789" s="141">
        <f t="shared" si="321"/>
        <v>44454</v>
      </c>
      <c r="J789" s="125">
        <f t="shared" si="335"/>
        <v>21</v>
      </c>
      <c r="K789" s="125">
        <f t="shared" si="317"/>
        <v>12</v>
      </c>
      <c r="L789" s="139">
        <f t="shared" si="322"/>
        <v>1.0049621200000001</v>
      </c>
      <c r="M789" s="143">
        <f t="shared" si="318"/>
        <v>1.00959968</v>
      </c>
      <c r="N789" s="143">
        <f t="shared" si="314"/>
        <v>1.1156306701024001</v>
      </c>
      <c r="O789" s="139">
        <f t="shared" si="316"/>
        <v>1.12116656</v>
      </c>
      <c r="P789" s="139">
        <f t="shared" si="323"/>
        <v>1121.1665599999999</v>
      </c>
      <c r="Q789" s="144">
        <f t="shared" si="324"/>
        <v>0</v>
      </c>
      <c r="R789" s="145">
        <f t="shared" si="325"/>
        <v>0</v>
      </c>
      <c r="S789" s="139">
        <f t="shared" si="326"/>
        <v>0</v>
      </c>
      <c r="T789" s="146">
        <f t="shared" si="336"/>
        <v>3.5999999999999997E-2</v>
      </c>
      <c r="U789" s="144">
        <f t="shared" si="315"/>
        <v>34</v>
      </c>
      <c r="V789" s="144">
        <v>252</v>
      </c>
      <c r="W789" s="143">
        <f t="shared" si="327"/>
        <v>1.0047831599999999</v>
      </c>
      <c r="X789" s="139">
        <f t="shared" si="328"/>
        <v>5.36271904</v>
      </c>
      <c r="Y789" s="124">
        <f t="shared" si="329"/>
        <v>0</v>
      </c>
      <c r="Z789" s="147" t="s">
        <v>64</v>
      </c>
      <c r="AA789" s="141">
        <f t="shared" si="337"/>
        <v>44578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3"/>
      <c r="BB789" s="1"/>
      <c r="BC789" s="1"/>
      <c r="BD789" s="1"/>
      <c r="BE789" s="1"/>
      <c r="BF789" s="1"/>
      <c r="BG789" s="1"/>
      <c r="BH789" s="1"/>
      <c r="BI789" s="1"/>
      <c r="BJ789" s="1"/>
      <c r="BK789" s="4"/>
      <c r="BL789" s="1"/>
      <c r="BM789" s="1"/>
      <c r="BN789" s="1"/>
      <c r="BO789" s="1"/>
      <c r="BP789" s="1"/>
      <c r="BQ789" s="1"/>
    </row>
    <row r="790" spans="1:69" x14ac:dyDescent="0.15">
      <c r="A790" s="138">
        <f t="shared" si="330"/>
        <v>44441</v>
      </c>
      <c r="B790" s="148">
        <f t="shared" si="319"/>
        <v>1127.1522315300001</v>
      </c>
      <c r="C790" s="139">
        <f t="shared" si="331"/>
        <v>1000</v>
      </c>
      <c r="D790" s="140">
        <f t="shared" si="332"/>
        <v>5825.37</v>
      </c>
      <c r="E790" s="124">
        <f>IF(K790=1,VLOOKUP(A789,[1]Plan1!$BO$80:$BQ$314,3),E789)</f>
        <v>5876.05</v>
      </c>
      <c r="F790" s="141">
        <f t="shared" si="333"/>
        <v>44425</v>
      </c>
      <c r="G790" s="142">
        <f t="shared" si="320"/>
        <v>8.699876574363552E-3</v>
      </c>
      <c r="H790" s="141">
        <f t="shared" si="334"/>
        <v>44454</v>
      </c>
      <c r="I790" s="141">
        <f t="shared" si="321"/>
        <v>44454</v>
      </c>
      <c r="J790" s="125">
        <f t="shared" si="335"/>
        <v>21</v>
      </c>
      <c r="K790" s="125">
        <f t="shared" si="317"/>
        <v>13</v>
      </c>
      <c r="L790" s="139">
        <f t="shared" si="322"/>
        <v>1.00537674</v>
      </c>
      <c r="M790" s="143">
        <f t="shared" si="318"/>
        <v>1.00959968</v>
      </c>
      <c r="N790" s="143">
        <f t="shared" si="314"/>
        <v>1.1156306701024001</v>
      </c>
      <c r="O790" s="139">
        <f t="shared" si="316"/>
        <v>1.1216291199999999</v>
      </c>
      <c r="P790" s="139">
        <f t="shared" si="323"/>
        <v>1121.6291200000001</v>
      </c>
      <c r="Q790" s="144">
        <f t="shared" si="324"/>
        <v>0</v>
      </c>
      <c r="R790" s="145">
        <f t="shared" si="325"/>
        <v>0</v>
      </c>
      <c r="S790" s="139">
        <f t="shared" si="326"/>
        <v>0</v>
      </c>
      <c r="T790" s="146">
        <f t="shared" si="336"/>
        <v>3.5999999999999997E-2</v>
      </c>
      <c r="U790" s="144">
        <f t="shared" si="315"/>
        <v>35</v>
      </c>
      <c r="V790" s="144">
        <v>252</v>
      </c>
      <c r="W790" s="143">
        <f t="shared" si="327"/>
        <v>1.0049241870000001</v>
      </c>
      <c r="X790" s="139">
        <f t="shared" si="328"/>
        <v>5.5231115300000004</v>
      </c>
      <c r="Y790" s="124">
        <f t="shared" si="329"/>
        <v>0</v>
      </c>
      <c r="Z790" s="147" t="s">
        <v>64</v>
      </c>
      <c r="AA790" s="141">
        <f t="shared" si="337"/>
        <v>44578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3"/>
      <c r="BB790" s="1"/>
      <c r="BC790" s="1"/>
      <c r="BD790" s="1"/>
      <c r="BE790" s="1"/>
      <c r="BF790" s="1"/>
      <c r="BG790" s="1"/>
      <c r="BH790" s="1"/>
      <c r="BI790" s="1"/>
      <c r="BJ790" s="1"/>
      <c r="BK790" s="4"/>
      <c r="BL790" s="1"/>
      <c r="BM790" s="1"/>
      <c r="BN790" s="1"/>
      <c r="BO790" s="1"/>
      <c r="BP790" s="1"/>
      <c r="BQ790" s="1"/>
    </row>
    <row r="791" spans="1:69" x14ac:dyDescent="0.15">
      <c r="A791" s="138">
        <f t="shared" si="330"/>
        <v>44442</v>
      </c>
      <c r="B791" s="148">
        <f t="shared" si="319"/>
        <v>1127.77553794</v>
      </c>
      <c r="C791" s="139">
        <f t="shared" si="331"/>
        <v>1000</v>
      </c>
      <c r="D791" s="140">
        <f t="shared" si="332"/>
        <v>5825.37</v>
      </c>
      <c r="E791" s="124">
        <f>IF(K791=1,VLOOKUP(A790,[1]Plan1!$BO$80:$BQ$314,3),E790)</f>
        <v>5876.05</v>
      </c>
      <c r="F791" s="141">
        <f t="shared" si="333"/>
        <v>44425</v>
      </c>
      <c r="G791" s="142">
        <f t="shared" si="320"/>
        <v>8.699876574363552E-3</v>
      </c>
      <c r="H791" s="141">
        <f t="shared" si="334"/>
        <v>44454</v>
      </c>
      <c r="I791" s="141">
        <f t="shared" si="321"/>
        <v>44454</v>
      </c>
      <c r="J791" s="125">
        <f t="shared" si="335"/>
        <v>21</v>
      </c>
      <c r="K791" s="125">
        <f t="shared" si="317"/>
        <v>14</v>
      </c>
      <c r="L791" s="139">
        <f t="shared" si="322"/>
        <v>1.0057915399999999</v>
      </c>
      <c r="M791" s="143">
        <f t="shared" si="318"/>
        <v>1.00959968</v>
      </c>
      <c r="N791" s="143">
        <f t="shared" si="314"/>
        <v>1.1156306701024001</v>
      </c>
      <c r="O791" s="139">
        <f t="shared" si="316"/>
        <v>1.1220918799999999</v>
      </c>
      <c r="P791" s="139">
        <f t="shared" si="323"/>
        <v>1122.0918799999999</v>
      </c>
      <c r="Q791" s="144">
        <f t="shared" si="324"/>
        <v>0</v>
      </c>
      <c r="R791" s="145">
        <f t="shared" si="325"/>
        <v>0</v>
      </c>
      <c r="S791" s="139">
        <f t="shared" si="326"/>
        <v>0</v>
      </c>
      <c r="T791" s="146">
        <f t="shared" si="336"/>
        <v>3.5999999999999997E-2</v>
      </c>
      <c r="U791" s="144">
        <f t="shared" si="315"/>
        <v>36</v>
      </c>
      <c r="V791" s="144">
        <v>252</v>
      </c>
      <c r="W791" s="143">
        <f t="shared" si="327"/>
        <v>1.0050652339999999</v>
      </c>
      <c r="X791" s="139">
        <f t="shared" si="328"/>
        <v>5.6836579399999998</v>
      </c>
      <c r="Y791" s="124">
        <f t="shared" si="329"/>
        <v>0</v>
      </c>
      <c r="Z791" s="147" t="s">
        <v>64</v>
      </c>
      <c r="AA791" s="141">
        <f t="shared" si="337"/>
        <v>44578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3"/>
      <c r="BB791" s="1"/>
      <c r="BC791" s="1"/>
      <c r="BD791" s="1"/>
      <c r="BE791" s="1"/>
      <c r="BF791" s="1"/>
      <c r="BG791" s="1"/>
      <c r="BH791" s="1"/>
      <c r="BI791" s="1"/>
      <c r="BJ791" s="1"/>
      <c r="BK791" s="4"/>
      <c r="BL791" s="1"/>
      <c r="BM791" s="1"/>
      <c r="BN791" s="1"/>
      <c r="BO791" s="1"/>
      <c r="BP791" s="1"/>
      <c r="BQ791" s="1"/>
    </row>
    <row r="792" spans="1:69" x14ac:dyDescent="0.15">
      <c r="A792" s="138">
        <f t="shared" si="330"/>
        <v>44443</v>
      </c>
      <c r="B792" s="148">
        <f t="shared" si="319"/>
        <v>1128.39918833</v>
      </c>
      <c r="C792" s="139">
        <f t="shared" si="331"/>
        <v>1000</v>
      </c>
      <c r="D792" s="140">
        <f t="shared" si="332"/>
        <v>5825.37</v>
      </c>
      <c r="E792" s="124">
        <f>IF(K792=1,VLOOKUP(A791,[1]Plan1!$BO$80:$BQ$314,3),E791)</f>
        <v>5876.05</v>
      </c>
      <c r="F792" s="141">
        <f t="shared" si="333"/>
        <v>44425</v>
      </c>
      <c r="G792" s="142">
        <f t="shared" si="320"/>
        <v>8.699876574363552E-3</v>
      </c>
      <c r="H792" s="141">
        <f t="shared" si="334"/>
        <v>44454</v>
      </c>
      <c r="I792" s="141">
        <f t="shared" si="321"/>
        <v>44454</v>
      </c>
      <c r="J792" s="125">
        <f t="shared" si="335"/>
        <v>21</v>
      </c>
      <c r="K792" s="125">
        <f t="shared" si="317"/>
        <v>15</v>
      </c>
      <c r="L792" s="139">
        <f t="shared" si="322"/>
        <v>1.0062065</v>
      </c>
      <c r="M792" s="143">
        <f t="shared" si="318"/>
        <v>1.00959968</v>
      </c>
      <c r="N792" s="143">
        <f t="shared" si="314"/>
        <v>1.1156306701024001</v>
      </c>
      <c r="O792" s="139">
        <f t="shared" si="316"/>
        <v>1.1225548299999999</v>
      </c>
      <c r="P792" s="139">
        <f t="shared" si="323"/>
        <v>1122.55483</v>
      </c>
      <c r="Q792" s="144">
        <f t="shared" si="324"/>
        <v>0</v>
      </c>
      <c r="R792" s="145">
        <f t="shared" si="325"/>
        <v>0</v>
      </c>
      <c r="S792" s="139">
        <f t="shared" si="326"/>
        <v>0</v>
      </c>
      <c r="T792" s="146">
        <f t="shared" si="336"/>
        <v>3.5999999999999997E-2</v>
      </c>
      <c r="U792" s="144">
        <f t="shared" si="315"/>
        <v>37</v>
      </c>
      <c r="V792" s="144">
        <v>252</v>
      </c>
      <c r="W792" s="143">
        <f t="shared" si="327"/>
        <v>1.0052063010000001</v>
      </c>
      <c r="X792" s="139">
        <f t="shared" si="328"/>
        <v>5.8443583300000004</v>
      </c>
      <c r="Y792" s="124">
        <f t="shared" si="329"/>
        <v>0</v>
      </c>
      <c r="Z792" s="147" t="s">
        <v>64</v>
      </c>
      <c r="AA792" s="141">
        <f t="shared" si="337"/>
        <v>44578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3"/>
      <c r="BB792" s="1"/>
      <c r="BC792" s="1"/>
      <c r="BD792" s="1"/>
      <c r="BE792" s="1"/>
      <c r="BF792" s="1"/>
      <c r="BG792" s="1"/>
      <c r="BH792" s="1"/>
      <c r="BI792" s="1"/>
      <c r="BJ792" s="1"/>
      <c r="BK792" s="4"/>
      <c r="BL792" s="1"/>
      <c r="BM792" s="1"/>
      <c r="BN792" s="1"/>
      <c r="BO792" s="1"/>
      <c r="BP792" s="1"/>
      <c r="BQ792" s="1"/>
    </row>
    <row r="793" spans="1:69" x14ac:dyDescent="0.15">
      <c r="A793" s="138">
        <f t="shared" si="330"/>
        <v>44444</v>
      </c>
      <c r="B793" s="148">
        <f t="shared" si="319"/>
        <v>1128.39918833</v>
      </c>
      <c r="C793" s="139">
        <f t="shared" si="331"/>
        <v>1000</v>
      </c>
      <c r="D793" s="140">
        <f t="shared" si="332"/>
        <v>5825.37</v>
      </c>
      <c r="E793" s="124">
        <f>IF(K793=1,VLOOKUP(A792,[1]Plan1!$BO$80:$BQ$314,3),E792)</f>
        <v>5876.05</v>
      </c>
      <c r="F793" s="141">
        <f t="shared" si="333"/>
        <v>44425</v>
      </c>
      <c r="G793" s="142">
        <f t="shared" si="320"/>
        <v>8.699876574363552E-3</v>
      </c>
      <c r="H793" s="141">
        <f t="shared" si="334"/>
        <v>44454</v>
      </c>
      <c r="I793" s="141">
        <f t="shared" si="321"/>
        <v>44454</v>
      </c>
      <c r="J793" s="125">
        <f t="shared" si="335"/>
        <v>21</v>
      </c>
      <c r="K793" s="125">
        <f t="shared" si="317"/>
        <v>15</v>
      </c>
      <c r="L793" s="139">
        <f t="shared" si="322"/>
        <v>1.0062065</v>
      </c>
      <c r="M793" s="143">
        <f t="shared" si="318"/>
        <v>1.00959968</v>
      </c>
      <c r="N793" s="143">
        <f t="shared" si="314"/>
        <v>1.1156306701024001</v>
      </c>
      <c r="O793" s="139">
        <f t="shared" si="316"/>
        <v>1.1225548299999999</v>
      </c>
      <c r="P793" s="139">
        <f t="shared" si="323"/>
        <v>1122.55483</v>
      </c>
      <c r="Q793" s="144">
        <f t="shared" si="324"/>
        <v>0</v>
      </c>
      <c r="R793" s="145">
        <f t="shared" si="325"/>
        <v>0</v>
      </c>
      <c r="S793" s="139">
        <f t="shared" si="326"/>
        <v>0</v>
      </c>
      <c r="T793" s="146">
        <f t="shared" si="336"/>
        <v>3.5999999999999997E-2</v>
      </c>
      <c r="U793" s="144">
        <f t="shared" si="315"/>
        <v>37</v>
      </c>
      <c r="V793" s="144">
        <v>252</v>
      </c>
      <c r="W793" s="143">
        <f t="shared" si="327"/>
        <v>1.0052063010000001</v>
      </c>
      <c r="X793" s="139">
        <f t="shared" si="328"/>
        <v>5.8443583300000004</v>
      </c>
      <c r="Y793" s="124">
        <f t="shared" si="329"/>
        <v>0</v>
      </c>
      <c r="Z793" s="147" t="s">
        <v>64</v>
      </c>
      <c r="AA793" s="141">
        <f t="shared" si="337"/>
        <v>44578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3"/>
      <c r="BB793" s="1"/>
      <c r="BC793" s="1"/>
      <c r="BD793" s="1"/>
      <c r="BE793" s="1"/>
      <c r="BF793" s="1"/>
      <c r="BG793" s="1"/>
      <c r="BH793" s="1"/>
      <c r="BI793" s="1"/>
      <c r="BJ793" s="1"/>
      <c r="BK793" s="4"/>
      <c r="BL793" s="1"/>
      <c r="BM793" s="1"/>
      <c r="BN793" s="1"/>
      <c r="BO793" s="1"/>
      <c r="BP793" s="1"/>
      <c r="BQ793" s="1"/>
    </row>
    <row r="794" spans="1:69" x14ac:dyDescent="0.15">
      <c r="A794" s="138">
        <f t="shared" si="330"/>
        <v>44445</v>
      </c>
      <c r="B794" s="148">
        <f t="shared" si="319"/>
        <v>1128.39918833</v>
      </c>
      <c r="C794" s="139">
        <f t="shared" si="331"/>
        <v>1000</v>
      </c>
      <c r="D794" s="140">
        <f t="shared" si="332"/>
        <v>5825.37</v>
      </c>
      <c r="E794" s="124">
        <f>IF(K794=1,VLOOKUP(A793,[1]Plan1!$BO$80:$BQ$314,3),E793)</f>
        <v>5876.05</v>
      </c>
      <c r="F794" s="141">
        <f t="shared" si="333"/>
        <v>44425</v>
      </c>
      <c r="G794" s="142">
        <f t="shared" si="320"/>
        <v>8.699876574363552E-3</v>
      </c>
      <c r="H794" s="141">
        <f t="shared" si="334"/>
        <v>44454</v>
      </c>
      <c r="I794" s="141">
        <f t="shared" si="321"/>
        <v>44454</v>
      </c>
      <c r="J794" s="125">
        <f t="shared" si="335"/>
        <v>21</v>
      </c>
      <c r="K794" s="125">
        <f t="shared" si="317"/>
        <v>15</v>
      </c>
      <c r="L794" s="139">
        <f t="shared" si="322"/>
        <v>1.0062065</v>
      </c>
      <c r="M794" s="143">
        <f t="shared" si="318"/>
        <v>1.00959968</v>
      </c>
      <c r="N794" s="143">
        <f t="shared" si="314"/>
        <v>1.1156306701024001</v>
      </c>
      <c r="O794" s="139">
        <f t="shared" si="316"/>
        <v>1.1225548299999999</v>
      </c>
      <c r="P794" s="139">
        <f t="shared" si="323"/>
        <v>1122.55483</v>
      </c>
      <c r="Q794" s="144">
        <f t="shared" si="324"/>
        <v>0</v>
      </c>
      <c r="R794" s="145">
        <f t="shared" si="325"/>
        <v>0</v>
      </c>
      <c r="S794" s="139">
        <f t="shared" si="326"/>
        <v>0</v>
      </c>
      <c r="T794" s="146">
        <f t="shared" si="336"/>
        <v>3.5999999999999997E-2</v>
      </c>
      <c r="U794" s="144">
        <f t="shared" si="315"/>
        <v>37</v>
      </c>
      <c r="V794" s="144">
        <v>252</v>
      </c>
      <c r="W794" s="143">
        <f t="shared" si="327"/>
        <v>1.0052063010000001</v>
      </c>
      <c r="X794" s="139">
        <f t="shared" si="328"/>
        <v>5.8443583300000004</v>
      </c>
      <c r="Y794" s="124">
        <f t="shared" si="329"/>
        <v>0</v>
      </c>
      <c r="Z794" s="147" t="s">
        <v>64</v>
      </c>
      <c r="AA794" s="141">
        <f t="shared" si="337"/>
        <v>44578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3"/>
      <c r="BB794" s="1"/>
      <c r="BC794" s="1"/>
      <c r="BD794" s="1"/>
      <c r="BE794" s="1"/>
      <c r="BF794" s="1"/>
      <c r="BG794" s="1"/>
      <c r="BH794" s="1"/>
      <c r="BI794" s="1"/>
      <c r="BJ794" s="1"/>
      <c r="BK794" s="4"/>
      <c r="BL794" s="1"/>
      <c r="BM794" s="1"/>
      <c r="BN794" s="1"/>
      <c r="BO794" s="1"/>
      <c r="BP794" s="1"/>
      <c r="BQ794" s="1"/>
    </row>
    <row r="795" spans="1:69" x14ac:dyDescent="0.15">
      <c r="A795" s="138">
        <f t="shared" si="330"/>
        <v>44446</v>
      </c>
      <c r="B795" s="148">
        <f t="shared" si="319"/>
        <v>1129.0231716399999</v>
      </c>
      <c r="C795" s="139">
        <f t="shared" si="331"/>
        <v>1000</v>
      </c>
      <c r="D795" s="140">
        <f t="shared" si="332"/>
        <v>5825.37</v>
      </c>
      <c r="E795" s="124">
        <f>IF(K795=1,VLOOKUP(A794,[1]Plan1!$BO$80:$BQ$314,3),E794)</f>
        <v>5876.05</v>
      </c>
      <c r="F795" s="141">
        <f t="shared" si="333"/>
        <v>44425</v>
      </c>
      <c r="G795" s="142">
        <f t="shared" si="320"/>
        <v>8.699876574363552E-3</v>
      </c>
      <c r="H795" s="141">
        <f t="shared" si="334"/>
        <v>44454</v>
      </c>
      <c r="I795" s="141">
        <f t="shared" si="321"/>
        <v>44454</v>
      </c>
      <c r="J795" s="125">
        <f t="shared" si="335"/>
        <v>21</v>
      </c>
      <c r="K795" s="125">
        <f t="shared" si="317"/>
        <v>16</v>
      </c>
      <c r="L795" s="139">
        <f t="shared" si="322"/>
        <v>1.0066216299999999</v>
      </c>
      <c r="M795" s="143">
        <f t="shared" si="318"/>
        <v>1.00959968</v>
      </c>
      <c r="N795" s="143">
        <f t="shared" si="314"/>
        <v>1.1156306701024001</v>
      </c>
      <c r="O795" s="139">
        <f t="shared" si="316"/>
        <v>1.1230179600000001</v>
      </c>
      <c r="P795" s="139">
        <f t="shared" si="323"/>
        <v>1123.0179599999999</v>
      </c>
      <c r="Q795" s="144">
        <f t="shared" si="324"/>
        <v>0</v>
      </c>
      <c r="R795" s="145">
        <f t="shared" si="325"/>
        <v>0</v>
      </c>
      <c r="S795" s="139">
        <f t="shared" si="326"/>
        <v>0</v>
      </c>
      <c r="T795" s="146">
        <f t="shared" si="336"/>
        <v>3.5999999999999997E-2</v>
      </c>
      <c r="U795" s="144">
        <f t="shared" si="315"/>
        <v>38</v>
      </c>
      <c r="V795" s="144">
        <v>252</v>
      </c>
      <c r="W795" s="143">
        <f t="shared" si="327"/>
        <v>1.005347387</v>
      </c>
      <c r="X795" s="139">
        <f t="shared" si="328"/>
        <v>6.0052116399999997</v>
      </c>
      <c r="Y795" s="124">
        <f t="shared" si="329"/>
        <v>0</v>
      </c>
      <c r="Z795" s="147" t="s">
        <v>64</v>
      </c>
      <c r="AA795" s="141">
        <f t="shared" si="337"/>
        <v>44578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3"/>
      <c r="BB795" s="1"/>
      <c r="BC795" s="1"/>
      <c r="BD795" s="1"/>
      <c r="BE795" s="1"/>
      <c r="BF795" s="1"/>
      <c r="BG795" s="1"/>
      <c r="BH795" s="1"/>
      <c r="BI795" s="1"/>
      <c r="BJ795" s="1"/>
      <c r="BK795" s="4"/>
      <c r="BL795" s="1"/>
      <c r="BM795" s="1"/>
      <c r="BN795" s="1"/>
      <c r="BO795" s="1"/>
      <c r="BP795" s="1"/>
      <c r="BQ795" s="1"/>
    </row>
    <row r="796" spans="1:69" x14ac:dyDescent="0.15">
      <c r="A796" s="138">
        <f t="shared" si="330"/>
        <v>44447</v>
      </c>
      <c r="B796" s="148">
        <f t="shared" si="319"/>
        <v>1129.0231716399999</v>
      </c>
      <c r="C796" s="139">
        <f t="shared" si="331"/>
        <v>1000</v>
      </c>
      <c r="D796" s="140">
        <f t="shared" si="332"/>
        <v>5825.37</v>
      </c>
      <c r="E796" s="124">
        <f>IF(K796=1,VLOOKUP(A795,[1]Plan1!$BO$80:$BQ$314,3),E795)</f>
        <v>5876.05</v>
      </c>
      <c r="F796" s="141">
        <f t="shared" si="333"/>
        <v>44425</v>
      </c>
      <c r="G796" s="142">
        <f t="shared" si="320"/>
        <v>8.699876574363552E-3</v>
      </c>
      <c r="H796" s="141">
        <f t="shared" si="334"/>
        <v>44454</v>
      </c>
      <c r="I796" s="141">
        <f t="shared" si="321"/>
        <v>44454</v>
      </c>
      <c r="J796" s="125">
        <f t="shared" si="335"/>
        <v>21</v>
      </c>
      <c r="K796" s="125">
        <f t="shared" si="317"/>
        <v>16</v>
      </c>
      <c r="L796" s="139">
        <f t="shared" si="322"/>
        <v>1.0066216299999999</v>
      </c>
      <c r="M796" s="143">
        <f t="shared" si="318"/>
        <v>1.00959968</v>
      </c>
      <c r="N796" s="143">
        <f t="shared" si="314"/>
        <v>1.1156306701024001</v>
      </c>
      <c r="O796" s="139">
        <f t="shared" si="316"/>
        <v>1.1230179600000001</v>
      </c>
      <c r="P796" s="139">
        <f t="shared" si="323"/>
        <v>1123.0179599999999</v>
      </c>
      <c r="Q796" s="144">
        <f t="shared" si="324"/>
        <v>0</v>
      </c>
      <c r="R796" s="145">
        <f t="shared" si="325"/>
        <v>0</v>
      </c>
      <c r="S796" s="139">
        <f t="shared" si="326"/>
        <v>0</v>
      </c>
      <c r="T796" s="146">
        <f t="shared" si="336"/>
        <v>3.5999999999999997E-2</v>
      </c>
      <c r="U796" s="144">
        <f t="shared" si="315"/>
        <v>38</v>
      </c>
      <c r="V796" s="144">
        <v>252</v>
      </c>
      <c r="W796" s="143">
        <f t="shared" si="327"/>
        <v>1.005347387</v>
      </c>
      <c r="X796" s="139">
        <f t="shared" si="328"/>
        <v>6.0052116399999997</v>
      </c>
      <c r="Y796" s="124">
        <f t="shared" si="329"/>
        <v>0</v>
      </c>
      <c r="Z796" s="147" t="s">
        <v>64</v>
      </c>
      <c r="AA796" s="141">
        <f t="shared" si="337"/>
        <v>44578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3"/>
      <c r="BB796" s="1"/>
      <c r="BC796" s="1"/>
      <c r="BD796" s="1"/>
      <c r="BE796" s="1"/>
      <c r="BF796" s="1"/>
      <c r="BG796" s="1"/>
      <c r="BH796" s="1"/>
      <c r="BI796" s="1"/>
      <c r="BJ796" s="1"/>
      <c r="BK796" s="4"/>
      <c r="BL796" s="1"/>
      <c r="BM796" s="1"/>
      <c r="BN796" s="1"/>
      <c r="BO796" s="1"/>
      <c r="BP796" s="1"/>
      <c r="BQ796" s="1"/>
    </row>
    <row r="797" spans="1:69" x14ac:dyDescent="0.15">
      <c r="A797" s="138">
        <f t="shared" si="330"/>
        <v>44448</v>
      </c>
      <c r="B797" s="148">
        <f t="shared" si="319"/>
        <v>1129.6475091899999</v>
      </c>
      <c r="C797" s="139">
        <f t="shared" si="331"/>
        <v>1000</v>
      </c>
      <c r="D797" s="140">
        <f t="shared" si="332"/>
        <v>5825.37</v>
      </c>
      <c r="E797" s="124">
        <f>IF(K797=1,VLOOKUP(A796,[1]Plan1!$BO$80:$BQ$314,3),E796)</f>
        <v>5876.05</v>
      </c>
      <c r="F797" s="141">
        <f t="shared" si="333"/>
        <v>44425</v>
      </c>
      <c r="G797" s="142">
        <f t="shared" si="320"/>
        <v>8.699876574363552E-3</v>
      </c>
      <c r="H797" s="141">
        <f t="shared" si="334"/>
        <v>44454</v>
      </c>
      <c r="I797" s="141">
        <f t="shared" si="321"/>
        <v>44454</v>
      </c>
      <c r="J797" s="125">
        <f t="shared" si="335"/>
        <v>21</v>
      </c>
      <c r="K797" s="125">
        <f t="shared" si="317"/>
        <v>17</v>
      </c>
      <c r="L797" s="139">
        <f t="shared" si="322"/>
        <v>1.0070369400000001</v>
      </c>
      <c r="M797" s="143">
        <f t="shared" si="318"/>
        <v>1.00959968</v>
      </c>
      <c r="N797" s="143">
        <f t="shared" si="314"/>
        <v>1.1156306701024001</v>
      </c>
      <c r="O797" s="139">
        <f t="shared" si="316"/>
        <v>1.12348129</v>
      </c>
      <c r="P797" s="139">
        <f t="shared" si="323"/>
        <v>1123.4812899999999</v>
      </c>
      <c r="Q797" s="144">
        <f t="shared" si="324"/>
        <v>0</v>
      </c>
      <c r="R797" s="145">
        <f t="shared" si="325"/>
        <v>0</v>
      </c>
      <c r="S797" s="139">
        <f t="shared" si="326"/>
        <v>0</v>
      </c>
      <c r="T797" s="146">
        <f t="shared" si="336"/>
        <v>3.5999999999999997E-2</v>
      </c>
      <c r="U797" s="144">
        <f t="shared" si="315"/>
        <v>39</v>
      </c>
      <c r="V797" s="144">
        <v>252</v>
      </c>
      <c r="W797" s="143">
        <f t="shared" si="327"/>
        <v>1.0054884930000001</v>
      </c>
      <c r="X797" s="139">
        <f t="shared" si="328"/>
        <v>6.1662191899999996</v>
      </c>
      <c r="Y797" s="124">
        <f t="shared" si="329"/>
        <v>0</v>
      </c>
      <c r="Z797" s="147" t="s">
        <v>64</v>
      </c>
      <c r="AA797" s="141">
        <f t="shared" si="337"/>
        <v>44578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3"/>
      <c r="BB797" s="1"/>
      <c r="BC797" s="1"/>
      <c r="BD797" s="1"/>
      <c r="BE797" s="1"/>
      <c r="BF797" s="1"/>
      <c r="BG797" s="1"/>
      <c r="BH797" s="1"/>
      <c r="BI797" s="1"/>
      <c r="BJ797" s="1"/>
      <c r="BK797" s="4"/>
      <c r="BL797" s="1"/>
      <c r="BM797" s="1"/>
      <c r="BN797" s="1"/>
      <c r="BO797" s="1"/>
      <c r="BP797" s="1"/>
      <c r="BQ797" s="1"/>
    </row>
    <row r="798" spans="1:69" x14ac:dyDescent="0.15">
      <c r="A798" s="138">
        <f t="shared" si="330"/>
        <v>44449</v>
      </c>
      <c r="B798" s="148">
        <f t="shared" si="319"/>
        <v>1130.272181</v>
      </c>
      <c r="C798" s="139">
        <f t="shared" si="331"/>
        <v>1000</v>
      </c>
      <c r="D798" s="140">
        <f t="shared" si="332"/>
        <v>5825.37</v>
      </c>
      <c r="E798" s="124">
        <f>IF(K798=1,VLOOKUP(A797,[1]Plan1!$BO$80:$BQ$314,3),E797)</f>
        <v>5876.05</v>
      </c>
      <c r="F798" s="141">
        <f t="shared" si="333"/>
        <v>44425</v>
      </c>
      <c r="G798" s="142">
        <f t="shared" si="320"/>
        <v>8.699876574363552E-3</v>
      </c>
      <c r="H798" s="141">
        <f t="shared" si="334"/>
        <v>44454</v>
      </c>
      <c r="I798" s="141">
        <f t="shared" si="321"/>
        <v>44454</v>
      </c>
      <c r="J798" s="125">
        <f t="shared" si="335"/>
        <v>21</v>
      </c>
      <c r="K798" s="125">
        <f t="shared" si="317"/>
        <v>18</v>
      </c>
      <c r="L798" s="139">
        <f t="shared" si="322"/>
        <v>1.00745241</v>
      </c>
      <c r="M798" s="143">
        <f t="shared" si="318"/>
        <v>1.00959968</v>
      </c>
      <c r="N798" s="143">
        <f t="shared" si="314"/>
        <v>1.1156306701024001</v>
      </c>
      <c r="O798" s="139">
        <f t="shared" si="316"/>
        <v>1.1239448000000001</v>
      </c>
      <c r="P798" s="139">
        <f t="shared" si="323"/>
        <v>1123.9448</v>
      </c>
      <c r="Q798" s="144">
        <f t="shared" si="324"/>
        <v>0</v>
      </c>
      <c r="R798" s="145">
        <f t="shared" si="325"/>
        <v>0</v>
      </c>
      <c r="S798" s="139">
        <f t="shared" si="326"/>
        <v>0</v>
      </c>
      <c r="T798" s="146">
        <f t="shared" si="336"/>
        <v>3.5999999999999997E-2</v>
      </c>
      <c r="U798" s="144">
        <f t="shared" si="315"/>
        <v>40</v>
      </c>
      <c r="V798" s="144">
        <v>252</v>
      </c>
      <c r="W798" s="143">
        <f t="shared" si="327"/>
        <v>1.005629619</v>
      </c>
      <c r="X798" s="139">
        <f t="shared" si="328"/>
        <v>6.3273809999999999</v>
      </c>
      <c r="Y798" s="124">
        <f t="shared" si="329"/>
        <v>0</v>
      </c>
      <c r="Z798" s="147" t="s">
        <v>64</v>
      </c>
      <c r="AA798" s="141">
        <f t="shared" si="337"/>
        <v>44578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3"/>
      <c r="BB798" s="1"/>
      <c r="BC798" s="1"/>
      <c r="BD798" s="1"/>
      <c r="BE798" s="1"/>
      <c r="BF798" s="1"/>
      <c r="BG798" s="1"/>
      <c r="BH798" s="1"/>
      <c r="BI798" s="1"/>
      <c r="BJ798" s="1"/>
      <c r="BK798" s="4"/>
      <c r="BL798" s="1"/>
      <c r="BM798" s="1"/>
      <c r="BN798" s="1"/>
      <c r="BO798" s="1"/>
      <c r="BP798" s="1"/>
      <c r="BQ798" s="1"/>
    </row>
    <row r="799" spans="1:69" x14ac:dyDescent="0.15">
      <c r="A799" s="138">
        <f t="shared" si="330"/>
        <v>44450</v>
      </c>
      <c r="B799" s="148">
        <f t="shared" si="319"/>
        <v>1130.8972072700001</v>
      </c>
      <c r="C799" s="139">
        <f t="shared" si="331"/>
        <v>1000</v>
      </c>
      <c r="D799" s="140">
        <f t="shared" si="332"/>
        <v>5825.37</v>
      </c>
      <c r="E799" s="124">
        <f>IF(K799=1,VLOOKUP(A798,[1]Plan1!$BO$80:$BQ$314,3),E798)</f>
        <v>5876.05</v>
      </c>
      <c r="F799" s="141">
        <f t="shared" si="333"/>
        <v>44425</v>
      </c>
      <c r="G799" s="142">
        <f t="shared" si="320"/>
        <v>8.699876574363552E-3</v>
      </c>
      <c r="H799" s="141">
        <f t="shared" si="334"/>
        <v>44454</v>
      </c>
      <c r="I799" s="141">
        <f t="shared" si="321"/>
        <v>44454</v>
      </c>
      <c r="J799" s="125">
        <f t="shared" si="335"/>
        <v>21</v>
      </c>
      <c r="K799" s="125">
        <f t="shared" si="317"/>
        <v>19</v>
      </c>
      <c r="L799" s="139">
        <f t="shared" si="322"/>
        <v>1.0078680600000001</v>
      </c>
      <c r="M799" s="143">
        <f t="shared" si="318"/>
        <v>1.00959968</v>
      </c>
      <c r="N799" s="143">
        <f t="shared" ref="N799:N862" si="338">IF(I799&gt;I798,N798*M799,N798)</f>
        <v>1.1156306701024001</v>
      </c>
      <c r="O799" s="139">
        <f t="shared" si="316"/>
        <v>1.1244085100000001</v>
      </c>
      <c r="P799" s="139">
        <f t="shared" si="323"/>
        <v>1124.40851</v>
      </c>
      <c r="Q799" s="144">
        <f t="shared" si="324"/>
        <v>0</v>
      </c>
      <c r="R799" s="145">
        <f t="shared" si="325"/>
        <v>0</v>
      </c>
      <c r="S799" s="139">
        <f t="shared" si="326"/>
        <v>0</v>
      </c>
      <c r="T799" s="146">
        <f t="shared" si="336"/>
        <v>3.5999999999999997E-2</v>
      </c>
      <c r="U799" s="144">
        <f t="shared" si="315"/>
        <v>41</v>
      </c>
      <c r="V799" s="144">
        <v>252</v>
      </c>
      <c r="W799" s="143">
        <f t="shared" si="327"/>
        <v>1.0057707650000001</v>
      </c>
      <c r="X799" s="139">
        <f t="shared" si="328"/>
        <v>6.4886972700000003</v>
      </c>
      <c r="Y799" s="124">
        <f t="shared" si="329"/>
        <v>0</v>
      </c>
      <c r="Z799" s="147" t="s">
        <v>64</v>
      </c>
      <c r="AA799" s="141">
        <f t="shared" si="337"/>
        <v>44578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3"/>
      <c r="BB799" s="1"/>
      <c r="BC799" s="1"/>
      <c r="BD799" s="1"/>
      <c r="BE799" s="1"/>
      <c r="BF799" s="1"/>
      <c r="BG799" s="1"/>
      <c r="BH799" s="1"/>
      <c r="BI799" s="1"/>
      <c r="BJ799" s="1"/>
      <c r="BK799" s="4"/>
      <c r="BL799" s="1"/>
      <c r="BM799" s="1"/>
      <c r="BN799" s="1"/>
      <c r="BO799" s="1"/>
      <c r="BP799" s="1"/>
      <c r="BQ799" s="1"/>
    </row>
    <row r="800" spans="1:69" x14ac:dyDescent="0.15">
      <c r="A800" s="138">
        <f t="shared" si="330"/>
        <v>44451</v>
      </c>
      <c r="B800" s="148">
        <f t="shared" si="319"/>
        <v>1130.8972072700001</v>
      </c>
      <c r="C800" s="139">
        <f t="shared" si="331"/>
        <v>1000</v>
      </c>
      <c r="D800" s="140">
        <f t="shared" si="332"/>
        <v>5825.37</v>
      </c>
      <c r="E800" s="124">
        <f>IF(K800=1,VLOOKUP(A799,[1]Plan1!$BO$80:$BQ$314,3),E799)</f>
        <v>5876.05</v>
      </c>
      <c r="F800" s="141">
        <f t="shared" si="333"/>
        <v>44425</v>
      </c>
      <c r="G800" s="142">
        <f t="shared" si="320"/>
        <v>8.699876574363552E-3</v>
      </c>
      <c r="H800" s="141">
        <f t="shared" si="334"/>
        <v>44454</v>
      </c>
      <c r="I800" s="141">
        <f t="shared" si="321"/>
        <v>44454</v>
      </c>
      <c r="J800" s="125">
        <f t="shared" si="335"/>
        <v>21</v>
      </c>
      <c r="K800" s="125">
        <f t="shared" si="317"/>
        <v>19</v>
      </c>
      <c r="L800" s="139">
        <f t="shared" si="322"/>
        <v>1.0078680600000001</v>
      </c>
      <c r="M800" s="143">
        <f t="shared" si="318"/>
        <v>1.00959968</v>
      </c>
      <c r="N800" s="143">
        <f t="shared" si="338"/>
        <v>1.1156306701024001</v>
      </c>
      <c r="O800" s="139">
        <f t="shared" si="316"/>
        <v>1.1244085100000001</v>
      </c>
      <c r="P800" s="139">
        <f t="shared" si="323"/>
        <v>1124.40851</v>
      </c>
      <c r="Q800" s="144">
        <f t="shared" si="324"/>
        <v>0</v>
      </c>
      <c r="R800" s="145">
        <f t="shared" si="325"/>
        <v>0</v>
      </c>
      <c r="S800" s="139">
        <f t="shared" si="326"/>
        <v>0</v>
      </c>
      <c r="T800" s="146">
        <f t="shared" si="336"/>
        <v>3.5999999999999997E-2</v>
      </c>
      <c r="U800" s="144">
        <f t="shared" si="315"/>
        <v>41</v>
      </c>
      <c r="V800" s="144">
        <v>252</v>
      </c>
      <c r="W800" s="143">
        <f t="shared" si="327"/>
        <v>1.0057707650000001</v>
      </c>
      <c r="X800" s="139">
        <f t="shared" si="328"/>
        <v>6.4886972700000003</v>
      </c>
      <c r="Y800" s="124">
        <f t="shared" si="329"/>
        <v>0</v>
      </c>
      <c r="Z800" s="147" t="s">
        <v>64</v>
      </c>
      <c r="AA800" s="141">
        <f t="shared" si="337"/>
        <v>44578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3"/>
      <c r="BB800" s="1"/>
      <c r="BC800" s="1"/>
      <c r="BD800" s="1"/>
      <c r="BE800" s="1"/>
      <c r="BF800" s="1"/>
      <c r="BG800" s="1"/>
      <c r="BH800" s="1"/>
      <c r="BI800" s="1"/>
      <c r="BJ800" s="1"/>
      <c r="BK800" s="4"/>
      <c r="BL800" s="1"/>
      <c r="BM800" s="1"/>
      <c r="BN800" s="1"/>
      <c r="BO800" s="1"/>
      <c r="BP800" s="1"/>
      <c r="BQ800" s="1"/>
    </row>
    <row r="801" spans="1:69" x14ac:dyDescent="0.15">
      <c r="A801" s="138">
        <f t="shared" si="330"/>
        <v>44452</v>
      </c>
      <c r="B801" s="148">
        <f t="shared" si="319"/>
        <v>1130.8972072700001</v>
      </c>
      <c r="C801" s="139">
        <f t="shared" si="331"/>
        <v>1000</v>
      </c>
      <c r="D801" s="140">
        <f t="shared" si="332"/>
        <v>5825.37</v>
      </c>
      <c r="E801" s="124">
        <f>IF(K801=1,VLOOKUP(A800,[1]Plan1!$BO$80:$BQ$314,3),E800)</f>
        <v>5876.05</v>
      </c>
      <c r="F801" s="141">
        <f t="shared" si="333"/>
        <v>44425</v>
      </c>
      <c r="G801" s="142">
        <f t="shared" si="320"/>
        <v>8.699876574363552E-3</v>
      </c>
      <c r="H801" s="141">
        <f t="shared" si="334"/>
        <v>44454</v>
      </c>
      <c r="I801" s="141">
        <f t="shared" si="321"/>
        <v>44454</v>
      </c>
      <c r="J801" s="125">
        <f t="shared" si="335"/>
        <v>21</v>
      </c>
      <c r="K801" s="125">
        <f t="shared" si="317"/>
        <v>19</v>
      </c>
      <c r="L801" s="139">
        <f t="shared" si="322"/>
        <v>1.0078680600000001</v>
      </c>
      <c r="M801" s="143">
        <f t="shared" si="318"/>
        <v>1.00959968</v>
      </c>
      <c r="N801" s="143">
        <f t="shared" si="338"/>
        <v>1.1156306701024001</v>
      </c>
      <c r="O801" s="139">
        <f t="shared" si="316"/>
        <v>1.1244085100000001</v>
      </c>
      <c r="P801" s="139">
        <f t="shared" si="323"/>
        <v>1124.40851</v>
      </c>
      <c r="Q801" s="144">
        <f t="shared" si="324"/>
        <v>0</v>
      </c>
      <c r="R801" s="145">
        <f t="shared" si="325"/>
        <v>0</v>
      </c>
      <c r="S801" s="139">
        <f t="shared" si="326"/>
        <v>0</v>
      </c>
      <c r="T801" s="146">
        <f t="shared" si="336"/>
        <v>3.5999999999999997E-2</v>
      </c>
      <c r="U801" s="144">
        <f t="shared" si="315"/>
        <v>41</v>
      </c>
      <c r="V801" s="144">
        <v>252</v>
      </c>
      <c r="W801" s="143">
        <f t="shared" si="327"/>
        <v>1.0057707650000001</v>
      </c>
      <c r="X801" s="139">
        <f t="shared" si="328"/>
        <v>6.4886972700000003</v>
      </c>
      <c r="Y801" s="124">
        <f t="shared" si="329"/>
        <v>0</v>
      </c>
      <c r="Z801" s="147" t="s">
        <v>64</v>
      </c>
      <c r="AA801" s="141">
        <f t="shared" si="337"/>
        <v>44578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3"/>
      <c r="BB801" s="1"/>
      <c r="BC801" s="1"/>
      <c r="BD801" s="1"/>
      <c r="BE801" s="1"/>
      <c r="BF801" s="1"/>
      <c r="BG801" s="1"/>
      <c r="BH801" s="1"/>
      <c r="BI801" s="1"/>
      <c r="BJ801" s="1"/>
      <c r="BK801" s="4"/>
      <c r="BL801" s="1"/>
      <c r="BM801" s="1"/>
      <c r="BN801" s="1"/>
      <c r="BO801" s="1"/>
      <c r="BP801" s="1"/>
      <c r="BQ801" s="1"/>
    </row>
    <row r="802" spans="1:69" x14ac:dyDescent="0.15">
      <c r="A802" s="138">
        <f t="shared" si="330"/>
        <v>44453</v>
      </c>
      <c r="B802" s="148">
        <f t="shared" si="319"/>
        <v>1131.52258813</v>
      </c>
      <c r="C802" s="139">
        <f t="shared" si="331"/>
        <v>1000</v>
      </c>
      <c r="D802" s="140">
        <f t="shared" si="332"/>
        <v>5825.37</v>
      </c>
      <c r="E802" s="124">
        <f>IF(K802=1,VLOOKUP(A801,[1]Plan1!$BO$80:$BQ$314,3),E801)</f>
        <v>5876.05</v>
      </c>
      <c r="F802" s="141">
        <f t="shared" si="333"/>
        <v>44425</v>
      </c>
      <c r="G802" s="142">
        <f t="shared" si="320"/>
        <v>8.699876574363552E-3</v>
      </c>
      <c r="H802" s="141">
        <f t="shared" si="334"/>
        <v>44454</v>
      </c>
      <c r="I802" s="141">
        <f t="shared" si="321"/>
        <v>44454</v>
      </c>
      <c r="J802" s="125">
        <f t="shared" si="335"/>
        <v>21</v>
      </c>
      <c r="K802" s="125">
        <f t="shared" si="317"/>
        <v>20</v>
      </c>
      <c r="L802" s="139">
        <f t="shared" si="322"/>
        <v>1.00828388</v>
      </c>
      <c r="M802" s="143">
        <f t="shared" si="318"/>
        <v>1.00959968</v>
      </c>
      <c r="N802" s="143">
        <f t="shared" si="338"/>
        <v>1.1156306701024001</v>
      </c>
      <c r="O802" s="139">
        <f t="shared" si="316"/>
        <v>1.12487242</v>
      </c>
      <c r="P802" s="139">
        <f t="shared" si="323"/>
        <v>1124.8724199999999</v>
      </c>
      <c r="Q802" s="144">
        <f t="shared" si="324"/>
        <v>0</v>
      </c>
      <c r="R802" s="145">
        <f t="shared" si="325"/>
        <v>0</v>
      </c>
      <c r="S802" s="139">
        <f t="shared" si="326"/>
        <v>0</v>
      </c>
      <c r="T802" s="146">
        <f t="shared" si="336"/>
        <v>3.5999999999999997E-2</v>
      </c>
      <c r="U802" s="144">
        <f t="shared" si="315"/>
        <v>42</v>
      </c>
      <c r="V802" s="144">
        <v>252</v>
      </c>
      <c r="W802" s="143">
        <f t="shared" si="327"/>
        <v>1.005911931</v>
      </c>
      <c r="X802" s="139">
        <f t="shared" si="328"/>
        <v>6.65016813</v>
      </c>
      <c r="Y802" s="124">
        <f t="shared" si="329"/>
        <v>0</v>
      </c>
      <c r="Z802" s="147" t="s">
        <v>64</v>
      </c>
      <c r="AA802" s="141">
        <f t="shared" si="337"/>
        <v>44578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3"/>
      <c r="BB802" s="1"/>
      <c r="BC802" s="1"/>
      <c r="BD802" s="1"/>
      <c r="BE802" s="1"/>
      <c r="BF802" s="1"/>
      <c r="BG802" s="1"/>
      <c r="BH802" s="1"/>
      <c r="BI802" s="1"/>
      <c r="BJ802" s="1"/>
      <c r="BK802" s="4"/>
      <c r="BL802" s="1"/>
      <c r="BM802" s="1"/>
      <c r="BN802" s="1"/>
      <c r="BO802" s="1"/>
      <c r="BP802" s="1"/>
      <c r="BQ802" s="1"/>
    </row>
    <row r="803" spans="1:69" x14ac:dyDescent="0.15">
      <c r="A803" s="138">
        <f t="shared" si="330"/>
        <v>44454</v>
      </c>
      <c r="B803" s="148">
        <f t="shared" si="319"/>
        <v>1132.1483024300001</v>
      </c>
      <c r="C803" s="139">
        <f t="shared" si="331"/>
        <v>1000</v>
      </c>
      <c r="D803" s="140">
        <f t="shared" si="332"/>
        <v>5825.37</v>
      </c>
      <c r="E803" s="124">
        <f>IF(K803=1,VLOOKUP(A802,[1]Plan1!$BO$80:$BQ$314,3),E802)</f>
        <v>5876.05</v>
      </c>
      <c r="F803" s="141">
        <f t="shared" si="333"/>
        <v>44425</v>
      </c>
      <c r="G803" s="142">
        <f t="shared" si="320"/>
        <v>8.699876574363552E-3</v>
      </c>
      <c r="H803" s="141">
        <f t="shared" si="334"/>
        <v>44484</v>
      </c>
      <c r="I803" s="141">
        <f t="shared" si="321"/>
        <v>44454</v>
      </c>
      <c r="J803" s="125">
        <f t="shared" si="335"/>
        <v>21</v>
      </c>
      <c r="K803" s="125">
        <f t="shared" si="317"/>
        <v>21</v>
      </c>
      <c r="L803" s="139">
        <f t="shared" si="322"/>
        <v>1.0086998700000001</v>
      </c>
      <c r="M803" s="143">
        <f t="shared" si="318"/>
        <v>1.00959968</v>
      </c>
      <c r="N803" s="143">
        <f t="shared" si="338"/>
        <v>1.1156306701024001</v>
      </c>
      <c r="O803" s="139">
        <f t="shared" si="316"/>
        <v>1.1253365099999999</v>
      </c>
      <c r="P803" s="139">
        <f t="shared" si="323"/>
        <v>1125.3365100000001</v>
      </c>
      <c r="Q803" s="144">
        <f t="shared" si="324"/>
        <v>0</v>
      </c>
      <c r="R803" s="145">
        <f t="shared" si="325"/>
        <v>0</v>
      </c>
      <c r="S803" s="139">
        <f t="shared" si="326"/>
        <v>0</v>
      </c>
      <c r="T803" s="146">
        <f t="shared" si="336"/>
        <v>3.5999999999999997E-2</v>
      </c>
      <c r="U803" s="144">
        <f t="shared" si="315"/>
        <v>43</v>
      </c>
      <c r="V803" s="144">
        <v>252</v>
      </c>
      <c r="W803" s="143">
        <f t="shared" si="327"/>
        <v>1.0060531159999999</v>
      </c>
      <c r="X803" s="139">
        <f t="shared" si="328"/>
        <v>6.8117924299999997</v>
      </c>
      <c r="Y803" s="124">
        <f t="shared" si="329"/>
        <v>0</v>
      </c>
      <c r="Z803" s="147" t="s">
        <v>64</v>
      </c>
      <c r="AA803" s="141">
        <f t="shared" si="337"/>
        <v>44578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3"/>
      <c r="BB803" s="1"/>
      <c r="BC803" s="1"/>
      <c r="BD803" s="1"/>
      <c r="BE803" s="1"/>
      <c r="BF803" s="1"/>
      <c r="BG803" s="1"/>
      <c r="BH803" s="1"/>
      <c r="BI803" s="1"/>
      <c r="BJ803" s="1"/>
      <c r="BK803" s="4"/>
      <c r="BL803" s="1"/>
      <c r="BM803" s="1"/>
      <c r="BN803" s="1"/>
      <c r="BO803" s="1"/>
      <c r="BP803" s="1"/>
      <c r="BQ803" s="1"/>
    </row>
    <row r="804" spans="1:69" x14ac:dyDescent="0.15">
      <c r="A804" s="138">
        <f t="shared" si="330"/>
        <v>44455</v>
      </c>
      <c r="B804" s="148">
        <f t="shared" si="319"/>
        <v>1132.9292158999999</v>
      </c>
      <c r="C804" s="139">
        <f t="shared" si="331"/>
        <v>1000</v>
      </c>
      <c r="D804" s="140">
        <f t="shared" si="332"/>
        <v>5876.05</v>
      </c>
      <c r="E804" s="124">
        <f>IF(K804=1,VLOOKUP(A803,[1]Plan1!$BO$80:$BQ$314,3),E803)</f>
        <v>5944.21</v>
      </c>
      <c r="F804" s="141">
        <f t="shared" si="333"/>
        <v>44455</v>
      </c>
      <c r="G804" s="142">
        <f t="shared" si="320"/>
        <v>1.159962900247602E-2</v>
      </c>
      <c r="H804" s="141">
        <f t="shared" si="334"/>
        <v>44484</v>
      </c>
      <c r="I804" s="141">
        <f t="shared" si="321"/>
        <v>44484</v>
      </c>
      <c r="J804" s="125">
        <f t="shared" si="335"/>
        <v>21</v>
      </c>
      <c r="K804" s="125">
        <f t="shared" si="317"/>
        <v>1</v>
      </c>
      <c r="L804" s="139">
        <f t="shared" si="322"/>
        <v>1.0005493299999999</v>
      </c>
      <c r="M804" s="143">
        <f t="shared" si="318"/>
        <v>1.0086998700000001</v>
      </c>
      <c r="N804" s="143">
        <f t="shared" si="338"/>
        <v>1.125336511900304</v>
      </c>
      <c r="O804" s="139">
        <f t="shared" si="316"/>
        <v>1.1259546899999999</v>
      </c>
      <c r="P804" s="139">
        <f t="shared" si="323"/>
        <v>1125.95469</v>
      </c>
      <c r="Q804" s="144">
        <f t="shared" si="324"/>
        <v>0</v>
      </c>
      <c r="R804" s="145">
        <f t="shared" si="325"/>
        <v>0</v>
      </c>
      <c r="S804" s="139">
        <f t="shared" si="326"/>
        <v>0</v>
      </c>
      <c r="T804" s="146">
        <f t="shared" si="336"/>
        <v>3.5999999999999997E-2</v>
      </c>
      <c r="U804" s="144">
        <f t="shared" si="315"/>
        <v>44</v>
      </c>
      <c r="V804" s="144">
        <v>252</v>
      </c>
      <c r="W804" s="143">
        <f t="shared" si="327"/>
        <v>1.006194322</v>
      </c>
      <c r="X804" s="139">
        <f t="shared" si="328"/>
        <v>6.9745258999999997</v>
      </c>
      <c r="Y804" s="124">
        <f t="shared" si="329"/>
        <v>0</v>
      </c>
      <c r="Z804" s="147" t="s">
        <v>64</v>
      </c>
      <c r="AA804" s="141">
        <f t="shared" si="337"/>
        <v>44578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3"/>
      <c r="BB804" s="1"/>
      <c r="BC804" s="1"/>
      <c r="BD804" s="1"/>
      <c r="BE804" s="1"/>
      <c r="BF804" s="1"/>
      <c r="BG804" s="1"/>
      <c r="BH804" s="1"/>
      <c r="BI804" s="1"/>
      <c r="BJ804" s="1"/>
      <c r="BK804" s="4"/>
      <c r="BL804" s="1"/>
      <c r="BM804" s="1"/>
      <c r="BN804" s="1"/>
      <c r="BO804" s="1"/>
      <c r="BP804" s="1"/>
      <c r="BQ804" s="1"/>
    </row>
    <row r="805" spans="1:69" x14ac:dyDescent="0.15">
      <c r="A805" s="138">
        <f t="shared" si="330"/>
        <v>44456</v>
      </c>
      <c r="B805" s="148">
        <f t="shared" si="319"/>
        <v>1133.71067758</v>
      </c>
      <c r="C805" s="139">
        <f t="shared" si="331"/>
        <v>1000</v>
      </c>
      <c r="D805" s="140">
        <f t="shared" si="332"/>
        <v>5876.05</v>
      </c>
      <c r="E805" s="124">
        <f>IF(K805=1,VLOOKUP(A804,[1]Plan1!$BO$80:$BQ$314,3),E804)</f>
        <v>5944.21</v>
      </c>
      <c r="F805" s="141">
        <f t="shared" si="333"/>
        <v>44455</v>
      </c>
      <c r="G805" s="142">
        <f t="shared" si="320"/>
        <v>1.159962900247602E-2</v>
      </c>
      <c r="H805" s="141">
        <f t="shared" si="334"/>
        <v>44484</v>
      </c>
      <c r="I805" s="141">
        <f t="shared" si="321"/>
        <v>44484</v>
      </c>
      <c r="J805" s="125">
        <f t="shared" si="335"/>
        <v>21</v>
      </c>
      <c r="K805" s="125">
        <f t="shared" si="317"/>
        <v>2</v>
      </c>
      <c r="L805" s="139">
        <f t="shared" si="322"/>
        <v>1.0010989699999999</v>
      </c>
      <c r="M805" s="143">
        <f t="shared" si="318"/>
        <v>1.0086998700000001</v>
      </c>
      <c r="N805" s="143">
        <f t="shared" si="338"/>
        <v>1.125336511900304</v>
      </c>
      <c r="O805" s="139">
        <f t="shared" si="316"/>
        <v>1.12657322</v>
      </c>
      <c r="P805" s="139">
        <f t="shared" si="323"/>
        <v>1126.57322</v>
      </c>
      <c r="Q805" s="144">
        <f t="shared" si="324"/>
        <v>0</v>
      </c>
      <c r="R805" s="145">
        <f t="shared" si="325"/>
        <v>0</v>
      </c>
      <c r="S805" s="139">
        <f t="shared" si="326"/>
        <v>0</v>
      </c>
      <c r="T805" s="146">
        <f t="shared" si="336"/>
        <v>3.5999999999999997E-2</v>
      </c>
      <c r="U805" s="144">
        <f t="shared" ref="U805:U868" si="339">IF(Q804&gt;0,1,IF(K805=K804,U804,U804+1))</f>
        <v>45</v>
      </c>
      <c r="V805" s="144">
        <v>252</v>
      </c>
      <c r="W805" s="143">
        <f t="shared" si="327"/>
        <v>1.0063355469999999</v>
      </c>
      <c r="X805" s="139">
        <f t="shared" si="328"/>
        <v>7.1374575800000004</v>
      </c>
      <c r="Y805" s="124">
        <f t="shared" si="329"/>
        <v>0</v>
      </c>
      <c r="Z805" s="147" t="s">
        <v>64</v>
      </c>
      <c r="AA805" s="141">
        <f t="shared" si="337"/>
        <v>44578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3"/>
      <c r="BB805" s="1"/>
      <c r="BC805" s="1"/>
      <c r="BD805" s="1"/>
      <c r="BE805" s="1"/>
      <c r="BF805" s="1"/>
      <c r="BG805" s="1"/>
      <c r="BH805" s="1"/>
      <c r="BI805" s="1"/>
      <c r="BJ805" s="1"/>
      <c r="BK805" s="4"/>
      <c r="BL805" s="1"/>
      <c r="BM805" s="1"/>
      <c r="BN805" s="1"/>
      <c r="BO805" s="1"/>
      <c r="BP805" s="1"/>
      <c r="BQ805" s="1"/>
    </row>
    <row r="806" spans="1:69" x14ac:dyDescent="0.15">
      <c r="A806" s="138">
        <f t="shared" si="330"/>
        <v>44457</v>
      </c>
      <c r="B806" s="148">
        <f t="shared" si="319"/>
        <v>1134.49267758</v>
      </c>
      <c r="C806" s="139">
        <f t="shared" si="331"/>
        <v>1000</v>
      </c>
      <c r="D806" s="140">
        <f t="shared" si="332"/>
        <v>5876.05</v>
      </c>
      <c r="E806" s="124">
        <f>IF(K806=1,VLOOKUP(A805,[1]Plan1!$BO$80:$BQ$314,3),E805)</f>
        <v>5944.21</v>
      </c>
      <c r="F806" s="141">
        <f t="shared" si="333"/>
        <v>44455</v>
      </c>
      <c r="G806" s="142">
        <f t="shared" si="320"/>
        <v>1.159962900247602E-2</v>
      </c>
      <c r="H806" s="141">
        <f t="shared" si="334"/>
        <v>44484</v>
      </c>
      <c r="I806" s="141">
        <f t="shared" si="321"/>
        <v>44484</v>
      </c>
      <c r="J806" s="125">
        <f t="shared" si="335"/>
        <v>21</v>
      </c>
      <c r="K806" s="125">
        <f t="shared" si="317"/>
        <v>3</v>
      </c>
      <c r="L806" s="139">
        <f t="shared" si="322"/>
        <v>1.0016489099999999</v>
      </c>
      <c r="M806" s="143">
        <f t="shared" si="318"/>
        <v>1.0086998700000001</v>
      </c>
      <c r="N806" s="143">
        <f t="shared" si="338"/>
        <v>1.125336511900304</v>
      </c>
      <c r="O806" s="139">
        <f t="shared" si="316"/>
        <v>1.1271920900000001</v>
      </c>
      <c r="P806" s="139">
        <f t="shared" si="323"/>
        <v>1127.19209</v>
      </c>
      <c r="Q806" s="144">
        <f t="shared" si="324"/>
        <v>0</v>
      </c>
      <c r="R806" s="145">
        <f t="shared" si="325"/>
        <v>0</v>
      </c>
      <c r="S806" s="139">
        <f t="shared" si="326"/>
        <v>0</v>
      </c>
      <c r="T806" s="146">
        <f t="shared" si="336"/>
        <v>3.5999999999999997E-2</v>
      </c>
      <c r="U806" s="144">
        <f t="shared" si="339"/>
        <v>46</v>
      </c>
      <c r="V806" s="144">
        <v>252</v>
      </c>
      <c r="W806" s="143">
        <f t="shared" si="327"/>
        <v>1.0064767910000001</v>
      </c>
      <c r="X806" s="139">
        <f t="shared" si="328"/>
        <v>7.3005875800000002</v>
      </c>
      <c r="Y806" s="124">
        <f t="shared" si="329"/>
        <v>0</v>
      </c>
      <c r="Z806" s="147" t="s">
        <v>64</v>
      </c>
      <c r="AA806" s="141">
        <f t="shared" si="337"/>
        <v>44578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3"/>
      <c r="BB806" s="1"/>
      <c r="BC806" s="1"/>
      <c r="BD806" s="1"/>
      <c r="BE806" s="1"/>
      <c r="BF806" s="1"/>
      <c r="BG806" s="1"/>
      <c r="BH806" s="1"/>
      <c r="BI806" s="1"/>
      <c r="BJ806" s="1"/>
      <c r="BK806" s="4"/>
      <c r="BL806" s="1"/>
      <c r="BM806" s="1"/>
      <c r="BN806" s="1"/>
      <c r="BO806" s="1"/>
      <c r="BP806" s="1"/>
      <c r="BQ806" s="1"/>
    </row>
    <row r="807" spans="1:69" x14ac:dyDescent="0.15">
      <c r="A807" s="138">
        <f t="shared" si="330"/>
        <v>44458</v>
      </c>
      <c r="B807" s="148">
        <f t="shared" si="319"/>
        <v>1134.49267758</v>
      </c>
      <c r="C807" s="139">
        <f t="shared" si="331"/>
        <v>1000</v>
      </c>
      <c r="D807" s="140">
        <f t="shared" si="332"/>
        <v>5876.05</v>
      </c>
      <c r="E807" s="124">
        <f>IF(K807=1,VLOOKUP(A806,[1]Plan1!$BO$80:$BQ$314,3),E806)</f>
        <v>5944.21</v>
      </c>
      <c r="F807" s="141">
        <f t="shared" si="333"/>
        <v>44455</v>
      </c>
      <c r="G807" s="142">
        <f t="shared" si="320"/>
        <v>1.159962900247602E-2</v>
      </c>
      <c r="H807" s="141">
        <f t="shared" si="334"/>
        <v>44484</v>
      </c>
      <c r="I807" s="141">
        <f t="shared" si="321"/>
        <v>44484</v>
      </c>
      <c r="J807" s="125">
        <f t="shared" si="335"/>
        <v>21</v>
      </c>
      <c r="K807" s="125">
        <f t="shared" si="317"/>
        <v>3</v>
      </c>
      <c r="L807" s="139">
        <f t="shared" si="322"/>
        <v>1.0016489099999999</v>
      </c>
      <c r="M807" s="143">
        <f t="shared" si="318"/>
        <v>1.0086998700000001</v>
      </c>
      <c r="N807" s="143">
        <f t="shared" si="338"/>
        <v>1.125336511900304</v>
      </c>
      <c r="O807" s="139">
        <f t="shared" si="316"/>
        <v>1.1271920900000001</v>
      </c>
      <c r="P807" s="139">
        <f t="shared" si="323"/>
        <v>1127.19209</v>
      </c>
      <c r="Q807" s="144">
        <f t="shared" si="324"/>
        <v>0</v>
      </c>
      <c r="R807" s="145">
        <f t="shared" si="325"/>
        <v>0</v>
      </c>
      <c r="S807" s="139">
        <f t="shared" si="326"/>
        <v>0</v>
      </c>
      <c r="T807" s="146">
        <f t="shared" si="336"/>
        <v>3.5999999999999997E-2</v>
      </c>
      <c r="U807" s="144">
        <f t="shared" si="339"/>
        <v>46</v>
      </c>
      <c r="V807" s="144">
        <v>252</v>
      </c>
      <c r="W807" s="143">
        <f t="shared" si="327"/>
        <v>1.0064767910000001</v>
      </c>
      <c r="X807" s="139">
        <f t="shared" si="328"/>
        <v>7.3005875800000002</v>
      </c>
      <c r="Y807" s="124">
        <f t="shared" si="329"/>
        <v>0</v>
      </c>
      <c r="Z807" s="147" t="s">
        <v>64</v>
      </c>
      <c r="AA807" s="141">
        <f t="shared" si="337"/>
        <v>44578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3"/>
      <c r="BB807" s="1"/>
      <c r="BC807" s="1"/>
      <c r="BD807" s="1"/>
      <c r="BE807" s="1"/>
      <c r="BF807" s="1"/>
      <c r="BG807" s="1"/>
      <c r="BH807" s="1"/>
      <c r="BI807" s="1"/>
      <c r="BJ807" s="1"/>
      <c r="BK807" s="4"/>
      <c r="BL807" s="1"/>
      <c r="BM807" s="1"/>
      <c r="BN807" s="1"/>
      <c r="BO807" s="1"/>
      <c r="BP807" s="1"/>
      <c r="BQ807" s="1"/>
    </row>
    <row r="808" spans="1:69" x14ac:dyDescent="0.15">
      <c r="A808" s="138">
        <f t="shared" si="330"/>
        <v>44459</v>
      </c>
      <c r="B808" s="148">
        <f t="shared" si="319"/>
        <v>1134.49267758</v>
      </c>
      <c r="C808" s="139">
        <f t="shared" si="331"/>
        <v>1000</v>
      </c>
      <c r="D808" s="140">
        <f t="shared" si="332"/>
        <v>5876.05</v>
      </c>
      <c r="E808" s="124">
        <f>IF(K808=1,VLOOKUP(A807,[1]Plan1!$BO$80:$BQ$314,3),E807)</f>
        <v>5944.21</v>
      </c>
      <c r="F808" s="141">
        <f t="shared" si="333"/>
        <v>44455</v>
      </c>
      <c r="G808" s="142">
        <f t="shared" si="320"/>
        <v>1.159962900247602E-2</v>
      </c>
      <c r="H808" s="141">
        <f t="shared" si="334"/>
        <v>44484</v>
      </c>
      <c r="I808" s="141">
        <f t="shared" si="321"/>
        <v>44484</v>
      </c>
      <c r="J808" s="125">
        <f t="shared" si="335"/>
        <v>21</v>
      </c>
      <c r="K808" s="125">
        <f t="shared" si="317"/>
        <v>3</v>
      </c>
      <c r="L808" s="139">
        <f t="shared" si="322"/>
        <v>1.0016489099999999</v>
      </c>
      <c r="M808" s="143">
        <f t="shared" si="318"/>
        <v>1.0086998700000001</v>
      </c>
      <c r="N808" s="143">
        <f t="shared" si="338"/>
        <v>1.125336511900304</v>
      </c>
      <c r="O808" s="139">
        <f t="shared" si="316"/>
        <v>1.1271920900000001</v>
      </c>
      <c r="P808" s="139">
        <f t="shared" si="323"/>
        <v>1127.19209</v>
      </c>
      <c r="Q808" s="144">
        <f t="shared" si="324"/>
        <v>0</v>
      </c>
      <c r="R808" s="145">
        <f t="shared" si="325"/>
        <v>0</v>
      </c>
      <c r="S808" s="139">
        <f t="shared" si="326"/>
        <v>0</v>
      </c>
      <c r="T808" s="146">
        <f t="shared" si="336"/>
        <v>3.5999999999999997E-2</v>
      </c>
      <c r="U808" s="144">
        <f t="shared" si="339"/>
        <v>46</v>
      </c>
      <c r="V808" s="144">
        <v>252</v>
      </c>
      <c r="W808" s="143">
        <f t="shared" si="327"/>
        <v>1.0064767910000001</v>
      </c>
      <c r="X808" s="139">
        <f t="shared" si="328"/>
        <v>7.3005875800000002</v>
      </c>
      <c r="Y808" s="124">
        <f t="shared" si="329"/>
        <v>0</v>
      </c>
      <c r="Z808" s="147" t="s">
        <v>64</v>
      </c>
      <c r="AA808" s="141">
        <f t="shared" si="337"/>
        <v>44578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3"/>
      <c r="BB808" s="1"/>
      <c r="BC808" s="1"/>
      <c r="BD808" s="1"/>
      <c r="BE808" s="1"/>
      <c r="BF808" s="1"/>
      <c r="BG808" s="1"/>
      <c r="BH808" s="1"/>
      <c r="BI808" s="1"/>
      <c r="BJ808" s="1"/>
      <c r="BK808" s="4"/>
      <c r="BL808" s="1"/>
      <c r="BM808" s="1"/>
      <c r="BN808" s="1"/>
      <c r="BO808" s="1"/>
      <c r="BP808" s="1"/>
      <c r="BQ808" s="1"/>
    </row>
    <row r="809" spans="1:69" x14ac:dyDescent="0.15">
      <c r="A809" s="138">
        <f t="shared" si="330"/>
        <v>44460</v>
      </c>
      <c r="B809" s="148">
        <f t="shared" si="319"/>
        <v>1135.2752082700001</v>
      </c>
      <c r="C809" s="139">
        <f t="shared" si="331"/>
        <v>1000</v>
      </c>
      <c r="D809" s="140">
        <f t="shared" si="332"/>
        <v>5876.05</v>
      </c>
      <c r="E809" s="124">
        <f>IF(K809=1,VLOOKUP(A808,[1]Plan1!$BO$80:$BQ$314,3),E808)</f>
        <v>5944.21</v>
      </c>
      <c r="F809" s="141">
        <f t="shared" si="333"/>
        <v>44455</v>
      </c>
      <c r="G809" s="142">
        <f t="shared" si="320"/>
        <v>1.159962900247602E-2</v>
      </c>
      <c r="H809" s="141">
        <f t="shared" si="334"/>
        <v>44484</v>
      </c>
      <c r="I809" s="141">
        <f t="shared" si="321"/>
        <v>44484</v>
      </c>
      <c r="J809" s="125">
        <f t="shared" si="335"/>
        <v>21</v>
      </c>
      <c r="K809" s="125">
        <f t="shared" si="317"/>
        <v>4</v>
      </c>
      <c r="L809" s="139">
        <f t="shared" si="322"/>
        <v>1.00219915</v>
      </c>
      <c r="M809" s="143">
        <f t="shared" si="318"/>
        <v>1.0086998700000001</v>
      </c>
      <c r="N809" s="143">
        <f t="shared" si="338"/>
        <v>1.125336511900304</v>
      </c>
      <c r="O809" s="139">
        <f t="shared" ref="O809:O872" si="340">TRUNC(TRUNC((L809*N809),15),8)</f>
        <v>1.1278112899999999</v>
      </c>
      <c r="P809" s="139">
        <f t="shared" si="323"/>
        <v>1127.8112900000001</v>
      </c>
      <c r="Q809" s="144">
        <f t="shared" si="324"/>
        <v>0</v>
      </c>
      <c r="R809" s="145">
        <f t="shared" si="325"/>
        <v>0</v>
      </c>
      <c r="S809" s="139">
        <f t="shared" si="326"/>
        <v>0</v>
      </c>
      <c r="T809" s="146">
        <f t="shared" si="336"/>
        <v>3.5999999999999997E-2</v>
      </c>
      <c r="U809" s="144">
        <f t="shared" si="339"/>
        <v>47</v>
      </c>
      <c r="V809" s="144">
        <v>252</v>
      </c>
      <c r="W809" s="143">
        <f t="shared" si="327"/>
        <v>1.006618056</v>
      </c>
      <c r="X809" s="139">
        <f t="shared" si="328"/>
        <v>7.4639182699999997</v>
      </c>
      <c r="Y809" s="124">
        <f t="shared" si="329"/>
        <v>0</v>
      </c>
      <c r="Z809" s="147" t="s">
        <v>64</v>
      </c>
      <c r="AA809" s="141">
        <f t="shared" si="337"/>
        <v>44578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3"/>
      <c r="BB809" s="1"/>
      <c r="BC809" s="1"/>
      <c r="BD809" s="1"/>
      <c r="BE809" s="1"/>
      <c r="BF809" s="1"/>
      <c r="BG809" s="1"/>
      <c r="BH809" s="1"/>
      <c r="BI809" s="1"/>
      <c r="BJ809" s="1"/>
      <c r="BK809" s="4"/>
      <c r="BL809" s="1"/>
      <c r="BM809" s="1"/>
      <c r="BN809" s="1"/>
      <c r="BO809" s="1"/>
      <c r="BP809" s="1"/>
      <c r="BQ809" s="1"/>
    </row>
    <row r="810" spans="1:69" x14ac:dyDescent="0.15">
      <c r="A810" s="138">
        <f t="shared" si="330"/>
        <v>44461</v>
      </c>
      <c r="B810" s="148">
        <f t="shared" si="319"/>
        <v>1136.05827877</v>
      </c>
      <c r="C810" s="139">
        <f t="shared" si="331"/>
        <v>1000</v>
      </c>
      <c r="D810" s="140">
        <f t="shared" si="332"/>
        <v>5876.05</v>
      </c>
      <c r="E810" s="124">
        <f>IF(K810=1,VLOOKUP(A809,[1]Plan1!$BO$80:$BQ$314,3),E809)</f>
        <v>5944.21</v>
      </c>
      <c r="F810" s="141">
        <f t="shared" si="333"/>
        <v>44455</v>
      </c>
      <c r="G810" s="142">
        <f t="shared" si="320"/>
        <v>1.159962900247602E-2</v>
      </c>
      <c r="H810" s="141">
        <f t="shared" si="334"/>
        <v>44484</v>
      </c>
      <c r="I810" s="141">
        <f t="shared" si="321"/>
        <v>44484</v>
      </c>
      <c r="J810" s="125">
        <f t="shared" si="335"/>
        <v>21</v>
      </c>
      <c r="K810" s="125">
        <f t="shared" ref="K810:K873" si="341">(J810-(NETWORKDAYS(A810,I810,AD$118:AD$502)-1))</f>
        <v>5</v>
      </c>
      <c r="L810" s="139">
        <f t="shared" si="322"/>
        <v>1.0027496899999999</v>
      </c>
      <c r="M810" s="143">
        <f t="shared" ref="M810:M873" si="342">IF(I810&gt;I809,L809,M809)</f>
        <v>1.0086998700000001</v>
      </c>
      <c r="N810" s="143">
        <f t="shared" si="338"/>
        <v>1.125336511900304</v>
      </c>
      <c r="O810" s="139">
        <f t="shared" si="340"/>
        <v>1.1284308300000001</v>
      </c>
      <c r="P810" s="139">
        <f t="shared" si="323"/>
        <v>1128.43083</v>
      </c>
      <c r="Q810" s="144">
        <f t="shared" si="324"/>
        <v>0</v>
      </c>
      <c r="R810" s="145">
        <f t="shared" si="325"/>
        <v>0</v>
      </c>
      <c r="S810" s="139">
        <f t="shared" si="326"/>
        <v>0</v>
      </c>
      <c r="T810" s="146">
        <f t="shared" si="336"/>
        <v>3.5999999999999997E-2</v>
      </c>
      <c r="U810" s="144">
        <f t="shared" si="339"/>
        <v>48</v>
      </c>
      <c r="V810" s="144">
        <v>252</v>
      </c>
      <c r="W810" s="143">
        <f t="shared" si="327"/>
        <v>1.006759341</v>
      </c>
      <c r="X810" s="139">
        <f t="shared" si="328"/>
        <v>7.62744877</v>
      </c>
      <c r="Y810" s="124">
        <f t="shared" si="329"/>
        <v>0</v>
      </c>
      <c r="Z810" s="147" t="s">
        <v>64</v>
      </c>
      <c r="AA810" s="141">
        <f t="shared" si="337"/>
        <v>44578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3"/>
      <c r="BB810" s="1"/>
      <c r="BC810" s="1"/>
      <c r="BD810" s="1"/>
      <c r="BE810" s="1"/>
      <c r="BF810" s="1"/>
      <c r="BG810" s="1"/>
      <c r="BH810" s="1"/>
      <c r="BI810" s="1"/>
      <c r="BJ810" s="1"/>
      <c r="BK810" s="4"/>
      <c r="BL810" s="1"/>
      <c r="BM810" s="1"/>
      <c r="BN810" s="1"/>
      <c r="BO810" s="1"/>
      <c r="BP810" s="1"/>
      <c r="BQ810" s="1"/>
    </row>
    <row r="811" spans="1:69" x14ac:dyDescent="0.15">
      <c r="A811" s="138">
        <f t="shared" si="330"/>
        <v>44462</v>
      </c>
      <c r="B811" s="148">
        <f t="shared" si="319"/>
        <v>1136.84190827</v>
      </c>
      <c r="C811" s="139">
        <f t="shared" si="331"/>
        <v>1000</v>
      </c>
      <c r="D811" s="140">
        <f t="shared" si="332"/>
        <v>5876.05</v>
      </c>
      <c r="E811" s="124">
        <f>IF(K811=1,VLOOKUP(A810,[1]Plan1!$BO$80:$BQ$314,3),E810)</f>
        <v>5944.21</v>
      </c>
      <c r="F811" s="141">
        <f t="shared" si="333"/>
        <v>44455</v>
      </c>
      <c r="G811" s="142">
        <f t="shared" si="320"/>
        <v>1.159962900247602E-2</v>
      </c>
      <c r="H811" s="141">
        <f t="shared" si="334"/>
        <v>44484</v>
      </c>
      <c r="I811" s="141">
        <f t="shared" si="321"/>
        <v>44484</v>
      </c>
      <c r="J811" s="125">
        <f t="shared" si="335"/>
        <v>21</v>
      </c>
      <c r="K811" s="125">
        <f t="shared" si="341"/>
        <v>6</v>
      </c>
      <c r="L811" s="139">
        <f t="shared" si="322"/>
        <v>1.0033005399999999</v>
      </c>
      <c r="M811" s="143">
        <f t="shared" si="342"/>
        <v>1.0086998700000001</v>
      </c>
      <c r="N811" s="143">
        <f t="shared" si="338"/>
        <v>1.125336511900304</v>
      </c>
      <c r="O811" s="139">
        <f t="shared" si="340"/>
        <v>1.1290507299999999</v>
      </c>
      <c r="P811" s="139">
        <f t="shared" si="323"/>
        <v>1129.0507299999999</v>
      </c>
      <c r="Q811" s="144">
        <f t="shared" si="324"/>
        <v>0</v>
      </c>
      <c r="R811" s="145">
        <f t="shared" si="325"/>
        <v>0</v>
      </c>
      <c r="S811" s="139">
        <f t="shared" si="326"/>
        <v>0</v>
      </c>
      <c r="T811" s="146">
        <f t="shared" si="336"/>
        <v>3.5999999999999997E-2</v>
      </c>
      <c r="U811" s="144">
        <f t="shared" si="339"/>
        <v>49</v>
      </c>
      <c r="V811" s="144">
        <v>252</v>
      </c>
      <c r="W811" s="143">
        <f t="shared" si="327"/>
        <v>1.006900645</v>
      </c>
      <c r="X811" s="139">
        <f t="shared" si="328"/>
        <v>7.7911782699999996</v>
      </c>
      <c r="Y811" s="124">
        <f t="shared" si="329"/>
        <v>0</v>
      </c>
      <c r="Z811" s="147" t="s">
        <v>64</v>
      </c>
      <c r="AA811" s="141">
        <f t="shared" si="337"/>
        <v>44578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3"/>
      <c r="BB811" s="1"/>
      <c r="BC811" s="1"/>
      <c r="BD811" s="1"/>
      <c r="BE811" s="1"/>
      <c r="BF811" s="1"/>
      <c r="BG811" s="1"/>
      <c r="BH811" s="1"/>
      <c r="BI811" s="1"/>
      <c r="BJ811" s="1"/>
      <c r="BK811" s="4"/>
      <c r="BL811" s="1"/>
      <c r="BM811" s="1"/>
      <c r="BN811" s="1"/>
      <c r="BO811" s="1"/>
      <c r="BP811" s="1"/>
      <c r="BQ811" s="1"/>
    </row>
    <row r="812" spans="1:69" x14ac:dyDescent="0.15">
      <c r="A812" s="138">
        <f t="shared" si="330"/>
        <v>44463</v>
      </c>
      <c r="B812" s="148">
        <f t="shared" si="319"/>
        <v>1137.62604773</v>
      </c>
      <c r="C812" s="139">
        <f t="shared" si="331"/>
        <v>1000</v>
      </c>
      <c r="D812" s="140">
        <f t="shared" si="332"/>
        <v>5876.05</v>
      </c>
      <c r="E812" s="124">
        <f>IF(K812=1,VLOOKUP(A811,[1]Plan1!$BO$80:$BQ$314,3),E811)</f>
        <v>5944.21</v>
      </c>
      <c r="F812" s="141">
        <f t="shared" si="333"/>
        <v>44455</v>
      </c>
      <c r="G812" s="142">
        <f t="shared" si="320"/>
        <v>1.159962900247602E-2</v>
      </c>
      <c r="H812" s="141">
        <f t="shared" si="334"/>
        <v>44484</v>
      </c>
      <c r="I812" s="141">
        <f t="shared" si="321"/>
        <v>44484</v>
      </c>
      <c r="J812" s="125">
        <f t="shared" si="335"/>
        <v>21</v>
      </c>
      <c r="K812" s="125">
        <f t="shared" si="341"/>
        <v>7</v>
      </c>
      <c r="L812" s="139">
        <f t="shared" si="322"/>
        <v>1.0038516799999999</v>
      </c>
      <c r="M812" s="143">
        <f t="shared" si="342"/>
        <v>1.0086998700000001</v>
      </c>
      <c r="N812" s="143">
        <f t="shared" si="338"/>
        <v>1.125336511900304</v>
      </c>
      <c r="O812" s="139">
        <f t="shared" si="340"/>
        <v>1.12967094</v>
      </c>
      <c r="P812" s="139">
        <f t="shared" si="323"/>
        <v>1129.67094</v>
      </c>
      <c r="Q812" s="144">
        <f t="shared" si="324"/>
        <v>0</v>
      </c>
      <c r="R812" s="145">
        <f t="shared" si="325"/>
        <v>0</v>
      </c>
      <c r="S812" s="139">
        <f t="shared" si="326"/>
        <v>0</v>
      </c>
      <c r="T812" s="146">
        <f t="shared" si="336"/>
        <v>3.5999999999999997E-2</v>
      </c>
      <c r="U812" s="144">
        <f t="shared" si="339"/>
        <v>50</v>
      </c>
      <c r="V812" s="144">
        <v>252</v>
      </c>
      <c r="W812" s="143">
        <f t="shared" si="327"/>
        <v>1.0070419690000001</v>
      </c>
      <c r="X812" s="139">
        <f t="shared" si="328"/>
        <v>7.9551077299999999</v>
      </c>
      <c r="Y812" s="124">
        <f t="shared" si="329"/>
        <v>0</v>
      </c>
      <c r="Z812" s="147" t="s">
        <v>64</v>
      </c>
      <c r="AA812" s="141">
        <f t="shared" si="337"/>
        <v>44578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3"/>
      <c r="BB812" s="1"/>
      <c r="BC812" s="1"/>
      <c r="BD812" s="1"/>
      <c r="BE812" s="1"/>
      <c r="BF812" s="1"/>
      <c r="BG812" s="1"/>
      <c r="BH812" s="1"/>
      <c r="BI812" s="1"/>
      <c r="BJ812" s="1"/>
      <c r="BK812" s="4"/>
      <c r="BL812" s="1"/>
      <c r="BM812" s="1"/>
      <c r="BN812" s="1"/>
      <c r="BO812" s="1"/>
      <c r="BP812" s="1"/>
      <c r="BQ812" s="1"/>
    </row>
    <row r="813" spans="1:69" x14ac:dyDescent="0.15">
      <c r="A813" s="138">
        <f t="shared" si="330"/>
        <v>44464</v>
      </c>
      <c r="B813" s="148">
        <f t="shared" si="319"/>
        <v>1138.4107476900001</v>
      </c>
      <c r="C813" s="139">
        <f t="shared" si="331"/>
        <v>1000</v>
      </c>
      <c r="D813" s="140">
        <f t="shared" si="332"/>
        <v>5876.05</v>
      </c>
      <c r="E813" s="124">
        <f>IF(K813=1,VLOOKUP(A812,[1]Plan1!$BO$80:$BQ$314,3),E812)</f>
        <v>5944.21</v>
      </c>
      <c r="F813" s="141">
        <f t="shared" si="333"/>
        <v>44455</v>
      </c>
      <c r="G813" s="142">
        <f t="shared" si="320"/>
        <v>1.159962900247602E-2</v>
      </c>
      <c r="H813" s="141">
        <f t="shared" si="334"/>
        <v>44484</v>
      </c>
      <c r="I813" s="141">
        <f t="shared" si="321"/>
        <v>44484</v>
      </c>
      <c r="J813" s="125">
        <f t="shared" si="335"/>
        <v>21</v>
      </c>
      <c r="K813" s="125">
        <f t="shared" si="341"/>
        <v>8</v>
      </c>
      <c r="L813" s="139">
        <f t="shared" si="322"/>
        <v>1.00440313</v>
      </c>
      <c r="M813" s="143">
        <f t="shared" si="342"/>
        <v>1.0086998700000001</v>
      </c>
      <c r="N813" s="143">
        <f t="shared" si="338"/>
        <v>1.125336511900304</v>
      </c>
      <c r="O813" s="139">
        <f t="shared" si="340"/>
        <v>1.1302915099999999</v>
      </c>
      <c r="P813" s="139">
        <f t="shared" si="323"/>
        <v>1130.29151</v>
      </c>
      <c r="Q813" s="144">
        <f t="shared" si="324"/>
        <v>0</v>
      </c>
      <c r="R813" s="145">
        <f t="shared" si="325"/>
        <v>0</v>
      </c>
      <c r="S813" s="139">
        <f t="shared" si="326"/>
        <v>0</v>
      </c>
      <c r="T813" s="146">
        <f t="shared" si="336"/>
        <v>3.5999999999999997E-2</v>
      </c>
      <c r="U813" s="144">
        <f t="shared" si="339"/>
        <v>51</v>
      </c>
      <c r="V813" s="144">
        <v>252</v>
      </c>
      <c r="W813" s="143">
        <f t="shared" si="327"/>
        <v>1.0071833130000001</v>
      </c>
      <c r="X813" s="139">
        <f t="shared" si="328"/>
        <v>8.1192376900000003</v>
      </c>
      <c r="Y813" s="124">
        <f t="shared" si="329"/>
        <v>0</v>
      </c>
      <c r="Z813" s="147" t="s">
        <v>64</v>
      </c>
      <c r="AA813" s="141">
        <f t="shared" si="337"/>
        <v>44578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3"/>
      <c r="BB813" s="1"/>
      <c r="BC813" s="1"/>
      <c r="BD813" s="1"/>
      <c r="BE813" s="1"/>
      <c r="BF813" s="1"/>
      <c r="BG813" s="1"/>
      <c r="BH813" s="1"/>
      <c r="BI813" s="1"/>
      <c r="BJ813" s="1"/>
      <c r="BK813" s="4"/>
      <c r="BL813" s="1"/>
      <c r="BM813" s="1"/>
      <c r="BN813" s="1"/>
      <c r="BO813" s="1"/>
      <c r="BP813" s="1"/>
      <c r="BQ813" s="1"/>
    </row>
    <row r="814" spans="1:69" x14ac:dyDescent="0.15">
      <c r="A814" s="138">
        <f t="shared" si="330"/>
        <v>44465</v>
      </c>
      <c r="B814" s="148">
        <f t="shared" si="319"/>
        <v>1138.4107476900001</v>
      </c>
      <c r="C814" s="139">
        <f t="shared" si="331"/>
        <v>1000</v>
      </c>
      <c r="D814" s="140">
        <f t="shared" si="332"/>
        <v>5876.05</v>
      </c>
      <c r="E814" s="124">
        <f>IF(K814=1,VLOOKUP(A813,[1]Plan1!$BO$80:$BQ$314,3),E813)</f>
        <v>5944.21</v>
      </c>
      <c r="F814" s="141">
        <f t="shared" si="333"/>
        <v>44455</v>
      </c>
      <c r="G814" s="142">
        <f t="shared" si="320"/>
        <v>1.159962900247602E-2</v>
      </c>
      <c r="H814" s="141">
        <f t="shared" si="334"/>
        <v>44484</v>
      </c>
      <c r="I814" s="141">
        <f t="shared" si="321"/>
        <v>44484</v>
      </c>
      <c r="J814" s="125">
        <f t="shared" si="335"/>
        <v>21</v>
      </c>
      <c r="K814" s="125">
        <f t="shared" si="341"/>
        <v>8</v>
      </c>
      <c r="L814" s="139">
        <f t="shared" si="322"/>
        <v>1.00440313</v>
      </c>
      <c r="M814" s="143">
        <f t="shared" si="342"/>
        <v>1.0086998700000001</v>
      </c>
      <c r="N814" s="143">
        <f t="shared" si="338"/>
        <v>1.125336511900304</v>
      </c>
      <c r="O814" s="139">
        <f t="shared" si="340"/>
        <v>1.1302915099999999</v>
      </c>
      <c r="P814" s="139">
        <f t="shared" si="323"/>
        <v>1130.29151</v>
      </c>
      <c r="Q814" s="144">
        <f t="shared" si="324"/>
        <v>0</v>
      </c>
      <c r="R814" s="145">
        <f t="shared" si="325"/>
        <v>0</v>
      </c>
      <c r="S814" s="139">
        <f t="shared" si="326"/>
        <v>0</v>
      </c>
      <c r="T814" s="146">
        <f t="shared" si="336"/>
        <v>3.5999999999999997E-2</v>
      </c>
      <c r="U814" s="144">
        <f t="shared" si="339"/>
        <v>51</v>
      </c>
      <c r="V814" s="144">
        <v>252</v>
      </c>
      <c r="W814" s="143">
        <f t="shared" si="327"/>
        <v>1.0071833130000001</v>
      </c>
      <c r="X814" s="139">
        <f t="shared" si="328"/>
        <v>8.1192376900000003</v>
      </c>
      <c r="Y814" s="124">
        <f t="shared" si="329"/>
        <v>0</v>
      </c>
      <c r="Z814" s="147" t="s">
        <v>64</v>
      </c>
      <c r="AA814" s="141">
        <f t="shared" si="337"/>
        <v>44578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3"/>
      <c r="BB814" s="1"/>
      <c r="BC814" s="1"/>
      <c r="BD814" s="1"/>
      <c r="BE814" s="1"/>
      <c r="BF814" s="1"/>
      <c r="BG814" s="1"/>
      <c r="BH814" s="1"/>
      <c r="BI814" s="1"/>
      <c r="BJ814" s="1"/>
      <c r="BK814" s="4"/>
      <c r="BL814" s="1"/>
      <c r="BM814" s="1"/>
      <c r="BN814" s="1"/>
      <c r="BO814" s="1"/>
      <c r="BP814" s="1"/>
      <c r="BQ814" s="1"/>
    </row>
    <row r="815" spans="1:69" x14ac:dyDescent="0.15">
      <c r="A815" s="138">
        <f t="shared" si="330"/>
        <v>44466</v>
      </c>
      <c r="B815" s="148">
        <f t="shared" si="319"/>
        <v>1138.4107476900001</v>
      </c>
      <c r="C815" s="139">
        <f t="shared" si="331"/>
        <v>1000</v>
      </c>
      <c r="D815" s="140">
        <f t="shared" si="332"/>
        <v>5876.05</v>
      </c>
      <c r="E815" s="124">
        <f>IF(K815=1,VLOOKUP(A814,[1]Plan1!$BO$80:$BQ$314,3),E814)</f>
        <v>5944.21</v>
      </c>
      <c r="F815" s="141">
        <f t="shared" si="333"/>
        <v>44455</v>
      </c>
      <c r="G815" s="142">
        <f t="shared" si="320"/>
        <v>1.159962900247602E-2</v>
      </c>
      <c r="H815" s="141">
        <f t="shared" si="334"/>
        <v>44484</v>
      </c>
      <c r="I815" s="141">
        <f t="shared" si="321"/>
        <v>44484</v>
      </c>
      <c r="J815" s="125">
        <f t="shared" si="335"/>
        <v>21</v>
      </c>
      <c r="K815" s="125">
        <f t="shared" si="341"/>
        <v>8</v>
      </c>
      <c r="L815" s="139">
        <f t="shared" si="322"/>
        <v>1.00440313</v>
      </c>
      <c r="M815" s="143">
        <f t="shared" si="342"/>
        <v>1.0086998700000001</v>
      </c>
      <c r="N815" s="143">
        <f t="shared" si="338"/>
        <v>1.125336511900304</v>
      </c>
      <c r="O815" s="139">
        <f t="shared" si="340"/>
        <v>1.1302915099999999</v>
      </c>
      <c r="P815" s="139">
        <f t="shared" si="323"/>
        <v>1130.29151</v>
      </c>
      <c r="Q815" s="144">
        <f t="shared" si="324"/>
        <v>0</v>
      </c>
      <c r="R815" s="145">
        <f t="shared" si="325"/>
        <v>0</v>
      </c>
      <c r="S815" s="139">
        <f t="shared" si="326"/>
        <v>0</v>
      </c>
      <c r="T815" s="146">
        <f t="shared" si="336"/>
        <v>3.5999999999999997E-2</v>
      </c>
      <c r="U815" s="144">
        <f t="shared" si="339"/>
        <v>51</v>
      </c>
      <c r="V815" s="144">
        <v>252</v>
      </c>
      <c r="W815" s="143">
        <f t="shared" si="327"/>
        <v>1.0071833130000001</v>
      </c>
      <c r="X815" s="139">
        <f t="shared" si="328"/>
        <v>8.1192376900000003</v>
      </c>
      <c r="Y815" s="124">
        <f t="shared" si="329"/>
        <v>0</v>
      </c>
      <c r="Z815" s="147" t="s">
        <v>64</v>
      </c>
      <c r="AA815" s="141">
        <f t="shared" si="337"/>
        <v>44578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3"/>
      <c r="BB815" s="1"/>
      <c r="BC815" s="1"/>
      <c r="BD815" s="1"/>
      <c r="BE815" s="1"/>
      <c r="BF815" s="1"/>
      <c r="BG815" s="1"/>
      <c r="BH815" s="1"/>
      <c r="BI815" s="1"/>
      <c r="BJ815" s="1"/>
      <c r="BK815" s="4"/>
      <c r="BL815" s="1"/>
      <c r="BM815" s="1"/>
      <c r="BN815" s="1"/>
      <c r="BO815" s="1"/>
      <c r="BP815" s="1"/>
      <c r="BQ815" s="1"/>
    </row>
    <row r="816" spans="1:69" x14ac:dyDescent="0.15">
      <c r="A816" s="138">
        <f t="shared" si="330"/>
        <v>44467</v>
      </c>
      <c r="B816" s="148">
        <f t="shared" si="319"/>
        <v>1139.1959982600001</v>
      </c>
      <c r="C816" s="139">
        <f t="shared" si="331"/>
        <v>1000</v>
      </c>
      <c r="D816" s="140">
        <f t="shared" si="332"/>
        <v>5876.05</v>
      </c>
      <c r="E816" s="124">
        <f>IF(K816=1,VLOOKUP(A815,[1]Plan1!$BO$80:$BQ$314,3),E815)</f>
        <v>5944.21</v>
      </c>
      <c r="F816" s="141">
        <f t="shared" si="333"/>
        <v>44455</v>
      </c>
      <c r="G816" s="142">
        <f t="shared" si="320"/>
        <v>1.159962900247602E-2</v>
      </c>
      <c r="H816" s="141">
        <f t="shared" si="334"/>
        <v>44484</v>
      </c>
      <c r="I816" s="141">
        <f t="shared" si="321"/>
        <v>44484</v>
      </c>
      <c r="J816" s="125">
        <f t="shared" si="335"/>
        <v>21</v>
      </c>
      <c r="K816" s="125">
        <f t="shared" si="341"/>
        <v>9</v>
      </c>
      <c r="L816" s="139">
        <f t="shared" si="322"/>
        <v>1.00495489</v>
      </c>
      <c r="M816" s="143">
        <f t="shared" si="342"/>
        <v>1.0086998700000001</v>
      </c>
      <c r="N816" s="143">
        <f t="shared" si="338"/>
        <v>1.125336511900304</v>
      </c>
      <c r="O816" s="139">
        <f t="shared" si="340"/>
        <v>1.13091243</v>
      </c>
      <c r="P816" s="139">
        <f t="shared" si="323"/>
        <v>1130.9124300000001</v>
      </c>
      <c r="Q816" s="144">
        <f t="shared" si="324"/>
        <v>0</v>
      </c>
      <c r="R816" s="145">
        <f t="shared" si="325"/>
        <v>0</v>
      </c>
      <c r="S816" s="139">
        <f t="shared" si="326"/>
        <v>0</v>
      </c>
      <c r="T816" s="146">
        <f t="shared" si="336"/>
        <v>3.5999999999999997E-2</v>
      </c>
      <c r="U816" s="144">
        <f t="shared" si="339"/>
        <v>52</v>
      </c>
      <c r="V816" s="144">
        <v>252</v>
      </c>
      <c r="W816" s="143">
        <f t="shared" si="327"/>
        <v>1.0073246769999999</v>
      </c>
      <c r="X816" s="139">
        <f t="shared" si="328"/>
        <v>8.2835682599999991</v>
      </c>
      <c r="Y816" s="124">
        <f t="shared" si="329"/>
        <v>0</v>
      </c>
      <c r="Z816" s="147" t="s">
        <v>64</v>
      </c>
      <c r="AA816" s="141">
        <f t="shared" si="337"/>
        <v>44578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3"/>
      <c r="BB816" s="1"/>
      <c r="BC816" s="1"/>
      <c r="BD816" s="1"/>
      <c r="BE816" s="1"/>
      <c r="BF816" s="1"/>
      <c r="BG816" s="1"/>
      <c r="BH816" s="1"/>
      <c r="BI816" s="1"/>
      <c r="BJ816" s="1"/>
      <c r="BK816" s="4"/>
      <c r="BL816" s="1"/>
      <c r="BM816" s="1"/>
      <c r="BN816" s="1"/>
      <c r="BO816" s="1"/>
      <c r="BP816" s="1"/>
      <c r="BQ816" s="1"/>
    </row>
    <row r="817" spans="1:69" x14ac:dyDescent="0.15">
      <c r="A817" s="138">
        <f t="shared" si="330"/>
        <v>44468</v>
      </c>
      <c r="B817" s="148">
        <f t="shared" si="319"/>
        <v>1139.98177947</v>
      </c>
      <c r="C817" s="139">
        <f t="shared" si="331"/>
        <v>1000</v>
      </c>
      <c r="D817" s="140">
        <f t="shared" si="332"/>
        <v>5876.05</v>
      </c>
      <c r="E817" s="124">
        <f>IF(K817=1,VLOOKUP(A816,[1]Plan1!$BO$80:$BQ$314,3),E816)</f>
        <v>5944.21</v>
      </c>
      <c r="F817" s="141">
        <f t="shared" si="333"/>
        <v>44455</v>
      </c>
      <c r="G817" s="142">
        <f t="shared" si="320"/>
        <v>1.159962900247602E-2</v>
      </c>
      <c r="H817" s="141">
        <f t="shared" si="334"/>
        <v>44484</v>
      </c>
      <c r="I817" s="141">
        <f t="shared" si="321"/>
        <v>44484</v>
      </c>
      <c r="J817" s="125">
        <f t="shared" si="335"/>
        <v>21</v>
      </c>
      <c r="K817" s="125">
        <f t="shared" si="341"/>
        <v>10</v>
      </c>
      <c r="L817" s="139">
        <f t="shared" si="322"/>
        <v>1.00550695</v>
      </c>
      <c r="M817" s="143">
        <f t="shared" si="342"/>
        <v>1.0086998700000001</v>
      </c>
      <c r="N817" s="143">
        <f t="shared" si="338"/>
        <v>1.125336511900304</v>
      </c>
      <c r="O817" s="139">
        <f t="shared" si="340"/>
        <v>1.13153368</v>
      </c>
      <c r="P817" s="139">
        <f t="shared" si="323"/>
        <v>1131.53368</v>
      </c>
      <c r="Q817" s="144">
        <f t="shared" si="324"/>
        <v>0</v>
      </c>
      <c r="R817" s="145">
        <f t="shared" si="325"/>
        <v>0</v>
      </c>
      <c r="S817" s="139">
        <f t="shared" si="326"/>
        <v>0</v>
      </c>
      <c r="T817" s="146">
        <f t="shared" si="336"/>
        <v>3.5999999999999997E-2</v>
      </c>
      <c r="U817" s="144">
        <f t="shared" si="339"/>
        <v>53</v>
      </c>
      <c r="V817" s="144">
        <v>252</v>
      </c>
      <c r="W817" s="143">
        <f t="shared" si="327"/>
        <v>1.0074660609999999</v>
      </c>
      <c r="X817" s="139">
        <f t="shared" si="328"/>
        <v>8.4480994700000007</v>
      </c>
      <c r="Y817" s="124">
        <f t="shared" si="329"/>
        <v>0</v>
      </c>
      <c r="Z817" s="147" t="s">
        <v>64</v>
      </c>
      <c r="AA817" s="141">
        <f t="shared" si="337"/>
        <v>44578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3"/>
      <c r="BB817" s="1"/>
      <c r="BC817" s="1"/>
      <c r="BD817" s="1"/>
      <c r="BE817" s="1"/>
      <c r="BF817" s="1"/>
      <c r="BG817" s="1"/>
      <c r="BH817" s="1"/>
      <c r="BI817" s="1"/>
      <c r="BJ817" s="1"/>
      <c r="BK817" s="4"/>
      <c r="BL817" s="1"/>
      <c r="BM817" s="1"/>
      <c r="BN817" s="1"/>
      <c r="BO817" s="1"/>
      <c r="BP817" s="1"/>
      <c r="BQ817" s="1"/>
    </row>
    <row r="818" spans="1:69" x14ac:dyDescent="0.15">
      <c r="A818" s="138">
        <f t="shared" si="330"/>
        <v>44469</v>
      </c>
      <c r="B818" s="148">
        <f t="shared" si="319"/>
        <v>1140.76810159</v>
      </c>
      <c r="C818" s="139">
        <f t="shared" si="331"/>
        <v>1000</v>
      </c>
      <c r="D818" s="140">
        <f t="shared" si="332"/>
        <v>5876.05</v>
      </c>
      <c r="E818" s="124">
        <f>IF(K818=1,VLOOKUP(A817,[1]Plan1!$BO$80:$BQ$314,3),E817)</f>
        <v>5944.21</v>
      </c>
      <c r="F818" s="141">
        <f t="shared" si="333"/>
        <v>44455</v>
      </c>
      <c r="G818" s="142">
        <f t="shared" si="320"/>
        <v>1.159962900247602E-2</v>
      </c>
      <c r="H818" s="141">
        <f t="shared" si="334"/>
        <v>44484</v>
      </c>
      <c r="I818" s="141">
        <f t="shared" si="321"/>
        <v>44484</v>
      </c>
      <c r="J818" s="125">
        <f t="shared" si="335"/>
        <v>21</v>
      </c>
      <c r="K818" s="125">
        <f t="shared" si="341"/>
        <v>11</v>
      </c>
      <c r="L818" s="139">
        <f t="shared" si="322"/>
        <v>1.0060593099999999</v>
      </c>
      <c r="M818" s="143">
        <f t="shared" si="342"/>
        <v>1.0086998700000001</v>
      </c>
      <c r="N818" s="143">
        <f t="shared" si="338"/>
        <v>1.125336511900304</v>
      </c>
      <c r="O818" s="139">
        <f t="shared" si="340"/>
        <v>1.1321552699999999</v>
      </c>
      <c r="P818" s="139">
        <f t="shared" si="323"/>
        <v>1132.15527</v>
      </c>
      <c r="Q818" s="144">
        <f t="shared" si="324"/>
        <v>0</v>
      </c>
      <c r="R818" s="145">
        <f t="shared" si="325"/>
        <v>0</v>
      </c>
      <c r="S818" s="139">
        <f t="shared" si="326"/>
        <v>0</v>
      </c>
      <c r="T818" s="146">
        <f t="shared" si="336"/>
        <v>3.5999999999999997E-2</v>
      </c>
      <c r="U818" s="144">
        <f t="shared" si="339"/>
        <v>54</v>
      </c>
      <c r="V818" s="144">
        <v>252</v>
      </c>
      <c r="W818" s="143">
        <f t="shared" si="327"/>
        <v>1.007607465</v>
      </c>
      <c r="X818" s="139">
        <f t="shared" si="328"/>
        <v>8.6128315900000008</v>
      </c>
      <c r="Y818" s="124">
        <f t="shared" si="329"/>
        <v>0</v>
      </c>
      <c r="Z818" s="147" t="s">
        <v>64</v>
      </c>
      <c r="AA818" s="141">
        <f t="shared" si="337"/>
        <v>44578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3"/>
      <c r="BB818" s="1"/>
      <c r="BC818" s="1"/>
      <c r="BD818" s="1"/>
      <c r="BE818" s="1"/>
      <c r="BF818" s="1"/>
      <c r="BG818" s="1"/>
      <c r="BH818" s="1"/>
      <c r="BI818" s="1"/>
      <c r="BJ818" s="1"/>
      <c r="BK818" s="4"/>
      <c r="BL818" s="1"/>
      <c r="BM818" s="1"/>
      <c r="BN818" s="1"/>
      <c r="BO818" s="1"/>
      <c r="BP818" s="1"/>
      <c r="BQ818" s="1"/>
    </row>
    <row r="819" spans="1:69" x14ac:dyDescent="0.15">
      <c r="A819" s="138">
        <f t="shared" si="330"/>
        <v>44470</v>
      </c>
      <c r="B819" s="148">
        <f t="shared" si="319"/>
        <v>1141.55496365</v>
      </c>
      <c r="C819" s="139">
        <f t="shared" si="331"/>
        <v>1000</v>
      </c>
      <c r="D819" s="140">
        <f t="shared" si="332"/>
        <v>5876.05</v>
      </c>
      <c r="E819" s="124">
        <f>IF(K819=1,VLOOKUP(A818,[1]Plan1!$BO$80:$BQ$314,3),E818)</f>
        <v>5944.21</v>
      </c>
      <c r="F819" s="141">
        <f t="shared" si="333"/>
        <v>44455</v>
      </c>
      <c r="G819" s="142">
        <f t="shared" si="320"/>
        <v>1.159962900247602E-2</v>
      </c>
      <c r="H819" s="141">
        <f t="shared" si="334"/>
        <v>44484</v>
      </c>
      <c r="I819" s="141">
        <f t="shared" si="321"/>
        <v>44484</v>
      </c>
      <c r="J819" s="125">
        <f t="shared" si="335"/>
        <v>21</v>
      </c>
      <c r="K819" s="125">
        <f t="shared" si="341"/>
        <v>12</v>
      </c>
      <c r="L819" s="139">
        <f t="shared" si="322"/>
        <v>1.00661197</v>
      </c>
      <c r="M819" s="143">
        <f t="shared" si="342"/>
        <v>1.0086998700000001</v>
      </c>
      <c r="N819" s="143">
        <f t="shared" si="338"/>
        <v>1.125336511900304</v>
      </c>
      <c r="O819" s="139">
        <f t="shared" si="340"/>
        <v>1.1327772</v>
      </c>
      <c r="P819" s="139">
        <f t="shared" si="323"/>
        <v>1132.7772</v>
      </c>
      <c r="Q819" s="144">
        <f t="shared" si="324"/>
        <v>0</v>
      </c>
      <c r="R819" s="145">
        <f t="shared" si="325"/>
        <v>0</v>
      </c>
      <c r="S819" s="139">
        <f t="shared" si="326"/>
        <v>0</v>
      </c>
      <c r="T819" s="146">
        <f t="shared" si="336"/>
        <v>3.5999999999999997E-2</v>
      </c>
      <c r="U819" s="144">
        <f t="shared" si="339"/>
        <v>55</v>
      </c>
      <c r="V819" s="144">
        <v>252</v>
      </c>
      <c r="W819" s="143">
        <f t="shared" si="327"/>
        <v>1.0077488880000001</v>
      </c>
      <c r="X819" s="139">
        <f t="shared" si="328"/>
        <v>8.7777636500000007</v>
      </c>
      <c r="Y819" s="124">
        <f t="shared" si="329"/>
        <v>0</v>
      </c>
      <c r="Z819" s="147" t="s">
        <v>64</v>
      </c>
      <c r="AA819" s="141">
        <f t="shared" si="337"/>
        <v>44578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3"/>
      <c r="BB819" s="1"/>
      <c r="BC819" s="1"/>
      <c r="BD819" s="1"/>
      <c r="BE819" s="1"/>
      <c r="BF819" s="1"/>
      <c r="BG819" s="1"/>
      <c r="BH819" s="1"/>
      <c r="BI819" s="1"/>
      <c r="BJ819" s="1"/>
      <c r="BK819" s="4"/>
      <c r="BL819" s="1"/>
      <c r="BM819" s="1"/>
      <c r="BN819" s="1"/>
      <c r="BO819" s="1"/>
      <c r="BP819" s="1"/>
      <c r="BQ819" s="1"/>
    </row>
    <row r="820" spans="1:69" x14ac:dyDescent="0.15">
      <c r="A820" s="138">
        <f t="shared" si="330"/>
        <v>44471</v>
      </c>
      <c r="B820" s="148">
        <f t="shared" si="319"/>
        <v>1142.3423770500001</v>
      </c>
      <c r="C820" s="139">
        <f t="shared" si="331"/>
        <v>1000</v>
      </c>
      <c r="D820" s="140">
        <f t="shared" si="332"/>
        <v>5876.05</v>
      </c>
      <c r="E820" s="124">
        <f>IF(K820=1,VLOOKUP(A819,[1]Plan1!$BO$80:$BQ$314,3),E819)</f>
        <v>5944.21</v>
      </c>
      <c r="F820" s="141">
        <f t="shared" si="333"/>
        <v>44455</v>
      </c>
      <c r="G820" s="142">
        <f t="shared" si="320"/>
        <v>1.159962900247602E-2</v>
      </c>
      <c r="H820" s="141">
        <f t="shared" si="334"/>
        <v>44484</v>
      </c>
      <c r="I820" s="141">
        <f t="shared" si="321"/>
        <v>44484</v>
      </c>
      <c r="J820" s="125">
        <f t="shared" si="335"/>
        <v>21</v>
      </c>
      <c r="K820" s="125">
        <f t="shared" si="341"/>
        <v>13</v>
      </c>
      <c r="L820" s="139">
        <f t="shared" si="322"/>
        <v>1.00716494</v>
      </c>
      <c r="M820" s="143">
        <f t="shared" si="342"/>
        <v>1.0086998700000001</v>
      </c>
      <c r="N820" s="143">
        <f t="shared" si="338"/>
        <v>1.125336511900304</v>
      </c>
      <c r="O820" s="139">
        <f t="shared" si="340"/>
        <v>1.13339948</v>
      </c>
      <c r="P820" s="139">
        <f t="shared" si="323"/>
        <v>1133.39948</v>
      </c>
      <c r="Q820" s="144">
        <f t="shared" si="324"/>
        <v>0</v>
      </c>
      <c r="R820" s="145">
        <f t="shared" si="325"/>
        <v>0</v>
      </c>
      <c r="S820" s="139">
        <f t="shared" si="326"/>
        <v>0</v>
      </c>
      <c r="T820" s="146">
        <f t="shared" si="336"/>
        <v>3.5999999999999997E-2</v>
      </c>
      <c r="U820" s="144">
        <f t="shared" si="339"/>
        <v>56</v>
      </c>
      <c r="V820" s="144">
        <v>252</v>
      </c>
      <c r="W820" s="143">
        <f t="shared" si="327"/>
        <v>1.007890331</v>
      </c>
      <c r="X820" s="139">
        <f t="shared" si="328"/>
        <v>8.9428970499999991</v>
      </c>
      <c r="Y820" s="124">
        <f t="shared" si="329"/>
        <v>0</v>
      </c>
      <c r="Z820" s="147" t="s">
        <v>64</v>
      </c>
      <c r="AA820" s="141">
        <f t="shared" si="337"/>
        <v>44578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3"/>
      <c r="BB820" s="1"/>
      <c r="BC820" s="1"/>
      <c r="BD820" s="1"/>
      <c r="BE820" s="1"/>
      <c r="BF820" s="1"/>
      <c r="BG820" s="1"/>
      <c r="BH820" s="1"/>
      <c r="BI820" s="1"/>
      <c r="BJ820" s="1"/>
      <c r="BK820" s="4"/>
      <c r="BL820" s="1"/>
      <c r="BM820" s="1"/>
      <c r="BN820" s="1"/>
      <c r="BO820" s="1"/>
      <c r="BP820" s="1"/>
      <c r="BQ820" s="1"/>
    </row>
    <row r="821" spans="1:69" x14ac:dyDescent="0.15">
      <c r="A821" s="138">
        <f t="shared" si="330"/>
        <v>44472</v>
      </c>
      <c r="B821" s="148">
        <f t="shared" si="319"/>
        <v>1142.3423770500001</v>
      </c>
      <c r="C821" s="139">
        <f t="shared" si="331"/>
        <v>1000</v>
      </c>
      <c r="D821" s="140">
        <f t="shared" si="332"/>
        <v>5876.05</v>
      </c>
      <c r="E821" s="124">
        <f>IF(K821=1,VLOOKUP(A820,[1]Plan1!$BO$80:$BQ$314,3),E820)</f>
        <v>5944.21</v>
      </c>
      <c r="F821" s="141">
        <f t="shared" si="333"/>
        <v>44455</v>
      </c>
      <c r="G821" s="142">
        <f t="shared" si="320"/>
        <v>1.159962900247602E-2</v>
      </c>
      <c r="H821" s="141">
        <f t="shared" si="334"/>
        <v>44484</v>
      </c>
      <c r="I821" s="141">
        <f t="shared" si="321"/>
        <v>44484</v>
      </c>
      <c r="J821" s="125">
        <f t="shared" si="335"/>
        <v>21</v>
      </c>
      <c r="K821" s="125">
        <f t="shared" si="341"/>
        <v>13</v>
      </c>
      <c r="L821" s="139">
        <f t="shared" si="322"/>
        <v>1.00716494</v>
      </c>
      <c r="M821" s="143">
        <f t="shared" si="342"/>
        <v>1.0086998700000001</v>
      </c>
      <c r="N821" s="143">
        <f t="shared" si="338"/>
        <v>1.125336511900304</v>
      </c>
      <c r="O821" s="139">
        <f t="shared" si="340"/>
        <v>1.13339948</v>
      </c>
      <c r="P821" s="139">
        <f t="shared" si="323"/>
        <v>1133.39948</v>
      </c>
      <c r="Q821" s="144">
        <f t="shared" si="324"/>
        <v>0</v>
      </c>
      <c r="R821" s="145">
        <f t="shared" si="325"/>
        <v>0</v>
      </c>
      <c r="S821" s="139">
        <f t="shared" si="326"/>
        <v>0</v>
      </c>
      <c r="T821" s="146">
        <f t="shared" si="336"/>
        <v>3.5999999999999997E-2</v>
      </c>
      <c r="U821" s="144">
        <f t="shared" si="339"/>
        <v>56</v>
      </c>
      <c r="V821" s="144">
        <v>252</v>
      </c>
      <c r="W821" s="143">
        <f t="shared" si="327"/>
        <v>1.007890331</v>
      </c>
      <c r="X821" s="139">
        <f t="shared" si="328"/>
        <v>8.9428970499999991</v>
      </c>
      <c r="Y821" s="124">
        <f t="shared" si="329"/>
        <v>0</v>
      </c>
      <c r="Z821" s="147" t="s">
        <v>64</v>
      </c>
      <c r="AA821" s="141">
        <f t="shared" si="337"/>
        <v>44578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3"/>
      <c r="BB821" s="1"/>
      <c r="BC821" s="1"/>
      <c r="BD821" s="1"/>
      <c r="BE821" s="1"/>
      <c r="BF821" s="1"/>
      <c r="BG821" s="1"/>
      <c r="BH821" s="1"/>
      <c r="BI821" s="1"/>
      <c r="BJ821" s="1"/>
      <c r="BK821" s="4"/>
      <c r="BL821" s="1"/>
      <c r="BM821" s="1"/>
      <c r="BN821" s="1"/>
      <c r="BO821" s="1"/>
      <c r="BP821" s="1"/>
      <c r="BQ821" s="1"/>
    </row>
    <row r="822" spans="1:69" x14ac:dyDescent="0.15">
      <c r="A822" s="138">
        <f t="shared" si="330"/>
        <v>44473</v>
      </c>
      <c r="B822" s="148">
        <f t="shared" si="319"/>
        <v>1142.3423770500001</v>
      </c>
      <c r="C822" s="139">
        <f t="shared" si="331"/>
        <v>1000</v>
      </c>
      <c r="D822" s="140">
        <f t="shared" si="332"/>
        <v>5876.05</v>
      </c>
      <c r="E822" s="124">
        <f>IF(K822=1,VLOOKUP(A821,[1]Plan1!$BO$80:$BQ$314,3),E821)</f>
        <v>5944.21</v>
      </c>
      <c r="F822" s="141">
        <f t="shared" si="333"/>
        <v>44455</v>
      </c>
      <c r="G822" s="142">
        <f t="shared" si="320"/>
        <v>1.159962900247602E-2</v>
      </c>
      <c r="H822" s="141">
        <f t="shared" si="334"/>
        <v>44484</v>
      </c>
      <c r="I822" s="141">
        <f t="shared" si="321"/>
        <v>44484</v>
      </c>
      <c r="J822" s="125">
        <f t="shared" si="335"/>
        <v>21</v>
      </c>
      <c r="K822" s="125">
        <f t="shared" si="341"/>
        <v>13</v>
      </c>
      <c r="L822" s="139">
        <f t="shared" si="322"/>
        <v>1.00716494</v>
      </c>
      <c r="M822" s="143">
        <f t="shared" si="342"/>
        <v>1.0086998700000001</v>
      </c>
      <c r="N822" s="143">
        <f t="shared" si="338"/>
        <v>1.125336511900304</v>
      </c>
      <c r="O822" s="139">
        <f t="shared" si="340"/>
        <v>1.13339948</v>
      </c>
      <c r="P822" s="139">
        <f t="shared" si="323"/>
        <v>1133.39948</v>
      </c>
      <c r="Q822" s="144">
        <f t="shared" si="324"/>
        <v>0</v>
      </c>
      <c r="R822" s="145">
        <f t="shared" si="325"/>
        <v>0</v>
      </c>
      <c r="S822" s="139">
        <f t="shared" si="326"/>
        <v>0</v>
      </c>
      <c r="T822" s="146">
        <f t="shared" si="336"/>
        <v>3.5999999999999997E-2</v>
      </c>
      <c r="U822" s="144">
        <f t="shared" si="339"/>
        <v>56</v>
      </c>
      <c r="V822" s="144">
        <v>252</v>
      </c>
      <c r="W822" s="143">
        <f t="shared" si="327"/>
        <v>1.007890331</v>
      </c>
      <c r="X822" s="139">
        <f t="shared" si="328"/>
        <v>8.9428970499999991</v>
      </c>
      <c r="Y822" s="124">
        <f t="shared" si="329"/>
        <v>0</v>
      </c>
      <c r="Z822" s="147" t="s">
        <v>64</v>
      </c>
      <c r="AA822" s="141">
        <f t="shared" si="337"/>
        <v>44578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3"/>
      <c r="BB822" s="1"/>
      <c r="BC822" s="1"/>
      <c r="BD822" s="1"/>
      <c r="BE822" s="1"/>
      <c r="BF822" s="1"/>
      <c r="BG822" s="1"/>
      <c r="BH822" s="1"/>
      <c r="BI822" s="1"/>
      <c r="BJ822" s="1"/>
      <c r="BK822" s="4"/>
      <c r="BL822" s="1"/>
      <c r="BM822" s="1"/>
      <c r="BN822" s="1"/>
      <c r="BO822" s="1"/>
      <c r="BP822" s="1"/>
      <c r="BQ822" s="1"/>
    </row>
    <row r="823" spans="1:69" x14ac:dyDescent="0.15">
      <c r="A823" s="138">
        <f t="shared" si="330"/>
        <v>44474</v>
      </c>
      <c r="B823" s="148">
        <f t="shared" si="319"/>
        <v>1143.1303218099999</v>
      </c>
      <c r="C823" s="139">
        <f t="shared" si="331"/>
        <v>1000</v>
      </c>
      <c r="D823" s="140">
        <f t="shared" si="332"/>
        <v>5876.05</v>
      </c>
      <c r="E823" s="124">
        <f>IF(K823=1,VLOOKUP(A822,[1]Plan1!$BO$80:$BQ$314,3),E822)</f>
        <v>5944.21</v>
      </c>
      <c r="F823" s="141">
        <f t="shared" si="333"/>
        <v>44455</v>
      </c>
      <c r="G823" s="142">
        <f t="shared" si="320"/>
        <v>1.159962900247602E-2</v>
      </c>
      <c r="H823" s="141">
        <f t="shared" si="334"/>
        <v>44484</v>
      </c>
      <c r="I823" s="141">
        <f t="shared" si="321"/>
        <v>44484</v>
      </c>
      <c r="J823" s="125">
        <f t="shared" si="335"/>
        <v>21</v>
      </c>
      <c r="K823" s="125">
        <f t="shared" si="341"/>
        <v>14</v>
      </c>
      <c r="L823" s="139">
        <f t="shared" si="322"/>
        <v>1.0077182099999999</v>
      </c>
      <c r="M823" s="143">
        <f t="shared" si="342"/>
        <v>1.0086998700000001</v>
      </c>
      <c r="N823" s="143">
        <f t="shared" si="338"/>
        <v>1.125336511900304</v>
      </c>
      <c r="O823" s="139">
        <f t="shared" si="340"/>
        <v>1.13402209</v>
      </c>
      <c r="P823" s="139">
        <f t="shared" si="323"/>
        <v>1134.0220899999999</v>
      </c>
      <c r="Q823" s="144">
        <f t="shared" si="324"/>
        <v>0</v>
      </c>
      <c r="R823" s="145">
        <f t="shared" si="325"/>
        <v>0</v>
      </c>
      <c r="S823" s="139">
        <f t="shared" si="326"/>
        <v>0</v>
      </c>
      <c r="T823" s="146">
        <f t="shared" si="336"/>
        <v>3.5999999999999997E-2</v>
      </c>
      <c r="U823" s="144">
        <f t="shared" si="339"/>
        <v>57</v>
      </c>
      <c r="V823" s="144">
        <v>252</v>
      </c>
      <c r="W823" s="143">
        <f t="shared" si="327"/>
        <v>1.0080317940000001</v>
      </c>
      <c r="X823" s="139">
        <f t="shared" si="328"/>
        <v>9.1082318099999995</v>
      </c>
      <c r="Y823" s="124">
        <f t="shared" si="329"/>
        <v>0</v>
      </c>
      <c r="Z823" s="147" t="s">
        <v>64</v>
      </c>
      <c r="AA823" s="141">
        <f t="shared" si="337"/>
        <v>44578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3"/>
      <c r="BB823" s="1"/>
      <c r="BC823" s="1"/>
      <c r="BD823" s="1"/>
      <c r="BE823" s="1"/>
      <c r="BF823" s="1"/>
      <c r="BG823" s="1"/>
      <c r="BH823" s="1"/>
      <c r="BI823" s="1"/>
      <c r="BJ823" s="1"/>
      <c r="BK823" s="4"/>
      <c r="BL823" s="1"/>
      <c r="BM823" s="1"/>
      <c r="BN823" s="1"/>
      <c r="BO823" s="1"/>
      <c r="BP823" s="1"/>
      <c r="BQ823" s="1"/>
    </row>
    <row r="824" spans="1:69" x14ac:dyDescent="0.15">
      <c r="A824" s="138">
        <f t="shared" si="330"/>
        <v>44475</v>
      </c>
      <c r="B824" s="148">
        <f t="shared" si="319"/>
        <v>1143.9188082000001</v>
      </c>
      <c r="C824" s="139">
        <f t="shared" si="331"/>
        <v>1000</v>
      </c>
      <c r="D824" s="140">
        <f t="shared" si="332"/>
        <v>5876.05</v>
      </c>
      <c r="E824" s="124">
        <f>IF(K824=1,VLOOKUP(A823,[1]Plan1!$BO$80:$BQ$314,3),E823)</f>
        <v>5944.21</v>
      </c>
      <c r="F824" s="141">
        <f t="shared" si="333"/>
        <v>44455</v>
      </c>
      <c r="G824" s="142">
        <f t="shared" si="320"/>
        <v>1.159962900247602E-2</v>
      </c>
      <c r="H824" s="141">
        <f t="shared" si="334"/>
        <v>44484</v>
      </c>
      <c r="I824" s="141">
        <f t="shared" si="321"/>
        <v>44484</v>
      </c>
      <c r="J824" s="125">
        <f t="shared" si="335"/>
        <v>21</v>
      </c>
      <c r="K824" s="125">
        <f t="shared" si="341"/>
        <v>15</v>
      </c>
      <c r="L824" s="139">
        <f t="shared" si="322"/>
        <v>1.0082717800000001</v>
      </c>
      <c r="M824" s="143">
        <f t="shared" si="342"/>
        <v>1.0086998700000001</v>
      </c>
      <c r="N824" s="143">
        <f t="shared" si="338"/>
        <v>1.125336511900304</v>
      </c>
      <c r="O824" s="139">
        <f t="shared" si="340"/>
        <v>1.1346450400000001</v>
      </c>
      <c r="P824" s="139">
        <f t="shared" si="323"/>
        <v>1134.6450400000001</v>
      </c>
      <c r="Q824" s="144">
        <f t="shared" si="324"/>
        <v>0</v>
      </c>
      <c r="R824" s="145">
        <f t="shared" si="325"/>
        <v>0</v>
      </c>
      <c r="S824" s="139">
        <f t="shared" si="326"/>
        <v>0</v>
      </c>
      <c r="T824" s="146">
        <f t="shared" si="336"/>
        <v>3.5999999999999997E-2</v>
      </c>
      <c r="U824" s="144">
        <f t="shared" si="339"/>
        <v>58</v>
      </c>
      <c r="V824" s="144">
        <v>252</v>
      </c>
      <c r="W824" s="143">
        <f t="shared" si="327"/>
        <v>1.008173277</v>
      </c>
      <c r="X824" s="139">
        <f t="shared" si="328"/>
        <v>9.2737681999999992</v>
      </c>
      <c r="Y824" s="124">
        <f t="shared" si="329"/>
        <v>0</v>
      </c>
      <c r="Z824" s="147" t="s">
        <v>64</v>
      </c>
      <c r="AA824" s="141">
        <f t="shared" si="337"/>
        <v>44578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3"/>
      <c r="BB824" s="1"/>
      <c r="BC824" s="1"/>
      <c r="BD824" s="1"/>
      <c r="BE824" s="1"/>
      <c r="BF824" s="1"/>
      <c r="BG824" s="1"/>
      <c r="BH824" s="1"/>
      <c r="BI824" s="1"/>
      <c r="BJ824" s="1"/>
      <c r="BK824" s="4"/>
      <c r="BL824" s="1"/>
      <c r="BM824" s="1"/>
      <c r="BN824" s="1"/>
      <c r="BO824" s="1"/>
      <c r="BP824" s="1"/>
      <c r="BQ824" s="1"/>
    </row>
    <row r="825" spans="1:69" x14ac:dyDescent="0.15">
      <c r="A825" s="138">
        <f t="shared" si="330"/>
        <v>44476</v>
      </c>
      <c r="B825" s="148">
        <f t="shared" si="319"/>
        <v>1144.7078464800002</v>
      </c>
      <c r="C825" s="139">
        <f t="shared" si="331"/>
        <v>1000</v>
      </c>
      <c r="D825" s="140">
        <f t="shared" si="332"/>
        <v>5876.05</v>
      </c>
      <c r="E825" s="124">
        <f>IF(K825=1,VLOOKUP(A824,[1]Plan1!$BO$80:$BQ$314,3),E824)</f>
        <v>5944.21</v>
      </c>
      <c r="F825" s="141">
        <f t="shared" si="333"/>
        <v>44455</v>
      </c>
      <c r="G825" s="142">
        <f t="shared" si="320"/>
        <v>1.159962900247602E-2</v>
      </c>
      <c r="H825" s="141">
        <f t="shared" si="334"/>
        <v>44484</v>
      </c>
      <c r="I825" s="141">
        <f t="shared" si="321"/>
        <v>44484</v>
      </c>
      <c r="J825" s="125">
        <f t="shared" si="335"/>
        <v>21</v>
      </c>
      <c r="K825" s="125">
        <f t="shared" si="341"/>
        <v>16</v>
      </c>
      <c r="L825" s="139">
        <f t="shared" si="322"/>
        <v>1.0088256600000001</v>
      </c>
      <c r="M825" s="143">
        <f t="shared" si="342"/>
        <v>1.0086998700000001</v>
      </c>
      <c r="N825" s="143">
        <f t="shared" si="338"/>
        <v>1.125336511900304</v>
      </c>
      <c r="O825" s="139">
        <f t="shared" si="340"/>
        <v>1.1352683400000001</v>
      </c>
      <c r="P825" s="139">
        <f t="shared" si="323"/>
        <v>1135.2683400000001</v>
      </c>
      <c r="Q825" s="144">
        <f t="shared" si="324"/>
        <v>0</v>
      </c>
      <c r="R825" s="145">
        <f t="shared" si="325"/>
        <v>0</v>
      </c>
      <c r="S825" s="139">
        <f t="shared" si="326"/>
        <v>0</v>
      </c>
      <c r="T825" s="146">
        <f t="shared" si="336"/>
        <v>3.5999999999999997E-2</v>
      </c>
      <c r="U825" s="144">
        <f t="shared" si="339"/>
        <v>59</v>
      </c>
      <c r="V825" s="144">
        <v>252</v>
      </c>
      <c r="W825" s="143">
        <f t="shared" si="327"/>
        <v>1.0083147800000001</v>
      </c>
      <c r="X825" s="139">
        <f t="shared" si="328"/>
        <v>9.4395064800000004</v>
      </c>
      <c r="Y825" s="124">
        <f t="shared" si="329"/>
        <v>0</v>
      </c>
      <c r="Z825" s="147" t="s">
        <v>64</v>
      </c>
      <c r="AA825" s="141">
        <f t="shared" si="337"/>
        <v>44578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3"/>
      <c r="BB825" s="1"/>
      <c r="BC825" s="1"/>
      <c r="BD825" s="1"/>
      <c r="BE825" s="1"/>
      <c r="BF825" s="1"/>
      <c r="BG825" s="1"/>
      <c r="BH825" s="1"/>
      <c r="BI825" s="1"/>
      <c r="BJ825" s="1"/>
      <c r="BK825" s="4"/>
      <c r="BL825" s="1"/>
      <c r="BM825" s="1"/>
      <c r="BN825" s="1"/>
      <c r="BO825" s="1"/>
      <c r="BP825" s="1"/>
      <c r="BQ825" s="1"/>
    </row>
    <row r="826" spans="1:69" x14ac:dyDescent="0.15">
      <c r="A826" s="138">
        <f t="shared" si="330"/>
        <v>44477</v>
      </c>
      <c r="B826" s="148">
        <f t="shared" si="319"/>
        <v>1145.4974267500002</v>
      </c>
      <c r="C826" s="139">
        <f t="shared" si="331"/>
        <v>1000</v>
      </c>
      <c r="D826" s="140">
        <f t="shared" si="332"/>
        <v>5876.05</v>
      </c>
      <c r="E826" s="124">
        <f>IF(K826=1,VLOOKUP(A825,[1]Plan1!$BO$80:$BQ$314,3),E825)</f>
        <v>5944.21</v>
      </c>
      <c r="F826" s="141">
        <f t="shared" si="333"/>
        <v>44455</v>
      </c>
      <c r="G826" s="142">
        <f t="shared" si="320"/>
        <v>1.159962900247602E-2</v>
      </c>
      <c r="H826" s="141">
        <f t="shared" si="334"/>
        <v>44484</v>
      </c>
      <c r="I826" s="141">
        <f t="shared" si="321"/>
        <v>44484</v>
      </c>
      <c r="J826" s="125">
        <f t="shared" si="335"/>
        <v>21</v>
      </c>
      <c r="K826" s="125">
        <f t="shared" si="341"/>
        <v>17</v>
      </c>
      <c r="L826" s="139">
        <f t="shared" si="322"/>
        <v>1.00937984</v>
      </c>
      <c r="M826" s="143">
        <f t="shared" si="342"/>
        <v>1.0086998700000001</v>
      </c>
      <c r="N826" s="143">
        <f t="shared" si="338"/>
        <v>1.125336511900304</v>
      </c>
      <c r="O826" s="139">
        <f t="shared" si="340"/>
        <v>1.13589198</v>
      </c>
      <c r="P826" s="139">
        <f t="shared" si="323"/>
        <v>1135.8919800000001</v>
      </c>
      <c r="Q826" s="144">
        <f t="shared" si="324"/>
        <v>0</v>
      </c>
      <c r="R826" s="145">
        <f t="shared" si="325"/>
        <v>0</v>
      </c>
      <c r="S826" s="139">
        <f t="shared" si="326"/>
        <v>0</v>
      </c>
      <c r="T826" s="146">
        <f t="shared" si="336"/>
        <v>3.5999999999999997E-2</v>
      </c>
      <c r="U826" s="144">
        <f t="shared" si="339"/>
        <v>60</v>
      </c>
      <c r="V826" s="144">
        <v>252</v>
      </c>
      <c r="W826" s="143">
        <f t="shared" si="327"/>
        <v>1.008456303</v>
      </c>
      <c r="X826" s="139">
        <f t="shared" si="328"/>
        <v>9.6054467500000005</v>
      </c>
      <c r="Y826" s="124">
        <f t="shared" si="329"/>
        <v>0</v>
      </c>
      <c r="Z826" s="147" t="s">
        <v>64</v>
      </c>
      <c r="AA826" s="141">
        <f t="shared" si="337"/>
        <v>44578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3"/>
      <c r="BB826" s="1"/>
      <c r="BC826" s="1"/>
      <c r="BD826" s="1"/>
      <c r="BE826" s="1"/>
      <c r="BF826" s="1"/>
      <c r="BG826" s="1"/>
      <c r="BH826" s="1"/>
      <c r="BI826" s="1"/>
      <c r="BJ826" s="1"/>
      <c r="BK826" s="4"/>
      <c r="BL826" s="1"/>
      <c r="BM826" s="1"/>
      <c r="BN826" s="1"/>
      <c r="BO826" s="1"/>
      <c r="BP826" s="1"/>
      <c r="BQ826" s="1"/>
    </row>
    <row r="827" spans="1:69" x14ac:dyDescent="0.15">
      <c r="A827" s="138">
        <f t="shared" si="330"/>
        <v>44478</v>
      </c>
      <c r="B827" s="148">
        <f t="shared" si="319"/>
        <v>1146.28755815</v>
      </c>
      <c r="C827" s="139">
        <f t="shared" si="331"/>
        <v>1000</v>
      </c>
      <c r="D827" s="140">
        <f t="shared" si="332"/>
        <v>5876.05</v>
      </c>
      <c r="E827" s="124">
        <f>IF(K827=1,VLOOKUP(A826,[1]Plan1!$BO$80:$BQ$314,3),E826)</f>
        <v>5944.21</v>
      </c>
      <c r="F827" s="141">
        <f t="shared" si="333"/>
        <v>44455</v>
      </c>
      <c r="G827" s="142">
        <f t="shared" si="320"/>
        <v>1.159962900247602E-2</v>
      </c>
      <c r="H827" s="141">
        <f t="shared" si="334"/>
        <v>44484</v>
      </c>
      <c r="I827" s="141">
        <f t="shared" si="321"/>
        <v>44484</v>
      </c>
      <c r="J827" s="125">
        <f t="shared" si="335"/>
        <v>21</v>
      </c>
      <c r="K827" s="125">
        <f t="shared" si="341"/>
        <v>18</v>
      </c>
      <c r="L827" s="139">
        <f t="shared" si="322"/>
        <v>1.0099343300000001</v>
      </c>
      <c r="M827" s="143">
        <f t="shared" si="342"/>
        <v>1.0086998700000001</v>
      </c>
      <c r="N827" s="143">
        <f t="shared" si="338"/>
        <v>1.125336511900304</v>
      </c>
      <c r="O827" s="139">
        <f t="shared" si="340"/>
        <v>1.13651597</v>
      </c>
      <c r="P827" s="139">
        <f t="shared" si="323"/>
        <v>1136.5159699999999</v>
      </c>
      <c r="Q827" s="144">
        <f t="shared" si="324"/>
        <v>0</v>
      </c>
      <c r="R827" s="145">
        <f t="shared" si="325"/>
        <v>0</v>
      </c>
      <c r="S827" s="139">
        <f t="shared" si="326"/>
        <v>0</v>
      </c>
      <c r="T827" s="146">
        <f t="shared" si="336"/>
        <v>3.5999999999999997E-2</v>
      </c>
      <c r="U827" s="144">
        <f t="shared" si="339"/>
        <v>61</v>
      </c>
      <c r="V827" s="144">
        <v>252</v>
      </c>
      <c r="W827" s="143">
        <f t="shared" si="327"/>
        <v>1.0085978449999999</v>
      </c>
      <c r="X827" s="139">
        <f t="shared" si="328"/>
        <v>9.7715881499999995</v>
      </c>
      <c r="Y827" s="124">
        <f t="shared" si="329"/>
        <v>0</v>
      </c>
      <c r="Z827" s="147" t="s">
        <v>64</v>
      </c>
      <c r="AA827" s="141">
        <f t="shared" si="337"/>
        <v>44578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3"/>
      <c r="BB827" s="1"/>
      <c r="BC827" s="1"/>
      <c r="BD827" s="1"/>
      <c r="BE827" s="1"/>
      <c r="BF827" s="1"/>
      <c r="BG827" s="1"/>
      <c r="BH827" s="1"/>
      <c r="BI827" s="1"/>
      <c r="BJ827" s="1"/>
      <c r="BK827" s="4"/>
      <c r="BL827" s="1"/>
      <c r="BM827" s="1"/>
      <c r="BN827" s="1"/>
      <c r="BO827" s="1"/>
      <c r="BP827" s="1"/>
      <c r="BQ827" s="1"/>
    </row>
    <row r="828" spans="1:69" x14ac:dyDescent="0.15">
      <c r="A828" s="138">
        <f t="shared" si="330"/>
        <v>44479</v>
      </c>
      <c r="B828" s="148">
        <f t="shared" si="319"/>
        <v>1146.28755815</v>
      </c>
      <c r="C828" s="139">
        <f t="shared" si="331"/>
        <v>1000</v>
      </c>
      <c r="D828" s="140">
        <f t="shared" si="332"/>
        <v>5876.05</v>
      </c>
      <c r="E828" s="124">
        <f>IF(K828=1,VLOOKUP(A827,[1]Plan1!$BO$80:$BQ$314,3),E827)</f>
        <v>5944.21</v>
      </c>
      <c r="F828" s="141">
        <f t="shared" si="333"/>
        <v>44455</v>
      </c>
      <c r="G828" s="142">
        <f t="shared" si="320"/>
        <v>1.159962900247602E-2</v>
      </c>
      <c r="H828" s="141">
        <f t="shared" si="334"/>
        <v>44484</v>
      </c>
      <c r="I828" s="141">
        <f t="shared" si="321"/>
        <v>44484</v>
      </c>
      <c r="J828" s="125">
        <f t="shared" si="335"/>
        <v>21</v>
      </c>
      <c r="K828" s="125">
        <f t="shared" si="341"/>
        <v>18</v>
      </c>
      <c r="L828" s="139">
        <f t="shared" si="322"/>
        <v>1.0099343300000001</v>
      </c>
      <c r="M828" s="143">
        <f t="shared" si="342"/>
        <v>1.0086998700000001</v>
      </c>
      <c r="N828" s="143">
        <f t="shared" si="338"/>
        <v>1.125336511900304</v>
      </c>
      <c r="O828" s="139">
        <f t="shared" si="340"/>
        <v>1.13651597</v>
      </c>
      <c r="P828" s="139">
        <f t="shared" si="323"/>
        <v>1136.5159699999999</v>
      </c>
      <c r="Q828" s="144">
        <f t="shared" si="324"/>
        <v>0</v>
      </c>
      <c r="R828" s="145">
        <f t="shared" si="325"/>
        <v>0</v>
      </c>
      <c r="S828" s="139">
        <f t="shared" si="326"/>
        <v>0</v>
      </c>
      <c r="T828" s="146">
        <f t="shared" si="336"/>
        <v>3.5999999999999997E-2</v>
      </c>
      <c r="U828" s="144">
        <f t="shared" si="339"/>
        <v>61</v>
      </c>
      <c r="V828" s="144">
        <v>252</v>
      </c>
      <c r="W828" s="143">
        <f t="shared" si="327"/>
        <v>1.0085978449999999</v>
      </c>
      <c r="X828" s="139">
        <f t="shared" si="328"/>
        <v>9.7715881499999995</v>
      </c>
      <c r="Y828" s="124">
        <f t="shared" si="329"/>
        <v>0</v>
      </c>
      <c r="Z828" s="147" t="s">
        <v>64</v>
      </c>
      <c r="AA828" s="141">
        <f t="shared" si="337"/>
        <v>44578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3"/>
      <c r="BB828" s="1"/>
      <c r="BC828" s="1"/>
      <c r="BD828" s="1"/>
      <c r="BE828" s="1"/>
      <c r="BF828" s="1"/>
      <c r="BG828" s="1"/>
      <c r="BH828" s="1"/>
      <c r="BI828" s="1"/>
      <c r="BJ828" s="1"/>
      <c r="BK828" s="4"/>
      <c r="BL828" s="1"/>
      <c r="BM828" s="1"/>
      <c r="BN828" s="1"/>
      <c r="BO828" s="1"/>
      <c r="BP828" s="1"/>
      <c r="BQ828" s="1"/>
    </row>
    <row r="829" spans="1:69" x14ac:dyDescent="0.15">
      <c r="A829" s="138">
        <f t="shared" si="330"/>
        <v>44480</v>
      </c>
      <c r="B829" s="148">
        <f t="shared" si="319"/>
        <v>1146.28755815</v>
      </c>
      <c r="C829" s="139">
        <f t="shared" si="331"/>
        <v>1000</v>
      </c>
      <c r="D829" s="140">
        <f t="shared" si="332"/>
        <v>5876.05</v>
      </c>
      <c r="E829" s="124">
        <f>IF(K829=1,VLOOKUP(A828,[1]Plan1!$BO$80:$BQ$314,3),E828)</f>
        <v>5944.21</v>
      </c>
      <c r="F829" s="141">
        <f t="shared" si="333"/>
        <v>44455</v>
      </c>
      <c r="G829" s="142">
        <f t="shared" si="320"/>
        <v>1.159962900247602E-2</v>
      </c>
      <c r="H829" s="141">
        <f t="shared" si="334"/>
        <v>44484</v>
      </c>
      <c r="I829" s="141">
        <f t="shared" si="321"/>
        <v>44484</v>
      </c>
      <c r="J829" s="125">
        <f t="shared" si="335"/>
        <v>21</v>
      </c>
      <c r="K829" s="125">
        <f t="shared" si="341"/>
        <v>18</v>
      </c>
      <c r="L829" s="139">
        <f t="shared" si="322"/>
        <v>1.0099343300000001</v>
      </c>
      <c r="M829" s="143">
        <f t="shared" si="342"/>
        <v>1.0086998700000001</v>
      </c>
      <c r="N829" s="143">
        <f t="shared" si="338"/>
        <v>1.125336511900304</v>
      </c>
      <c r="O829" s="139">
        <f t="shared" si="340"/>
        <v>1.13651597</v>
      </c>
      <c r="P829" s="139">
        <f t="shared" si="323"/>
        <v>1136.5159699999999</v>
      </c>
      <c r="Q829" s="144">
        <f t="shared" si="324"/>
        <v>0</v>
      </c>
      <c r="R829" s="145">
        <f t="shared" si="325"/>
        <v>0</v>
      </c>
      <c r="S829" s="139">
        <f t="shared" si="326"/>
        <v>0</v>
      </c>
      <c r="T829" s="146">
        <f t="shared" si="336"/>
        <v>3.5999999999999997E-2</v>
      </c>
      <c r="U829" s="144">
        <f t="shared" si="339"/>
        <v>61</v>
      </c>
      <c r="V829" s="144">
        <v>252</v>
      </c>
      <c r="W829" s="143">
        <f t="shared" si="327"/>
        <v>1.0085978449999999</v>
      </c>
      <c r="X829" s="139">
        <f t="shared" si="328"/>
        <v>9.7715881499999995</v>
      </c>
      <c r="Y829" s="124">
        <f t="shared" si="329"/>
        <v>0</v>
      </c>
      <c r="Z829" s="147" t="s">
        <v>64</v>
      </c>
      <c r="AA829" s="141">
        <f t="shared" si="337"/>
        <v>44578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3"/>
      <c r="BB829" s="1"/>
      <c r="BC829" s="1"/>
      <c r="BD829" s="1"/>
      <c r="BE829" s="1"/>
      <c r="BF829" s="1"/>
      <c r="BG829" s="1"/>
      <c r="BH829" s="1"/>
      <c r="BI829" s="1"/>
      <c r="BJ829" s="1"/>
      <c r="BK829" s="4"/>
      <c r="BL829" s="1"/>
      <c r="BM829" s="1"/>
      <c r="BN829" s="1"/>
      <c r="BO829" s="1"/>
      <c r="BP829" s="1"/>
      <c r="BQ829" s="1"/>
    </row>
    <row r="830" spans="1:69" x14ac:dyDescent="0.15">
      <c r="A830" s="138">
        <f t="shared" si="330"/>
        <v>44481</v>
      </c>
      <c r="B830" s="148">
        <f t="shared" si="319"/>
        <v>1147.0782330300001</v>
      </c>
      <c r="C830" s="139">
        <f t="shared" si="331"/>
        <v>1000</v>
      </c>
      <c r="D830" s="140">
        <f t="shared" si="332"/>
        <v>5876.05</v>
      </c>
      <c r="E830" s="124">
        <f>IF(K830=1,VLOOKUP(A829,[1]Plan1!$BO$80:$BQ$314,3),E829)</f>
        <v>5944.21</v>
      </c>
      <c r="F830" s="141">
        <f t="shared" si="333"/>
        <v>44455</v>
      </c>
      <c r="G830" s="142">
        <f t="shared" si="320"/>
        <v>1.159962900247602E-2</v>
      </c>
      <c r="H830" s="141">
        <f t="shared" si="334"/>
        <v>44484</v>
      </c>
      <c r="I830" s="141">
        <f t="shared" si="321"/>
        <v>44484</v>
      </c>
      <c r="J830" s="125">
        <f t="shared" si="335"/>
        <v>21</v>
      </c>
      <c r="K830" s="125">
        <f t="shared" si="341"/>
        <v>19</v>
      </c>
      <c r="L830" s="139">
        <f t="shared" si="322"/>
        <v>1.0104891199999999</v>
      </c>
      <c r="M830" s="143">
        <f t="shared" si="342"/>
        <v>1.0086998700000001</v>
      </c>
      <c r="N830" s="143">
        <f t="shared" si="338"/>
        <v>1.125336511900304</v>
      </c>
      <c r="O830" s="139">
        <f t="shared" si="340"/>
        <v>1.1371403</v>
      </c>
      <c r="P830" s="139">
        <f t="shared" si="323"/>
        <v>1137.1403</v>
      </c>
      <c r="Q830" s="144">
        <f t="shared" si="324"/>
        <v>0</v>
      </c>
      <c r="R830" s="145">
        <f t="shared" si="325"/>
        <v>0</v>
      </c>
      <c r="S830" s="139">
        <f t="shared" si="326"/>
        <v>0</v>
      </c>
      <c r="T830" s="146">
        <f t="shared" si="336"/>
        <v>3.5999999999999997E-2</v>
      </c>
      <c r="U830" s="144">
        <f t="shared" si="339"/>
        <v>62</v>
      </c>
      <c r="V830" s="144">
        <v>252</v>
      </c>
      <c r="W830" s="143">
        <f t="shared" si="327"/>
        <v>1.0087394080000001</v>
      </c>
      <c r="X830" s="139">
        <f t="shared" si="328"/>
        <v>9.9379330299999999</v>
      </c>
      <c r="Y830" s="124">
        <f t="shared" si="329"/>
        <v>0</v>
      </c>
      <c r="Z830" s="147" t="s">
        <v>64</v>
      </c>
      <c r="AA830" s="141">
        <f t="shared" si="337"/>
        <v>44578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3"/>
      <c r="BB830" s="1"/>
      <c r="BC830" s="1"/>
      <c r="BD830" s="1"/>
      <c r="BE830" s="1"/>
      <c r="BF830" s="1"/>
      <c r="BG830" s="1"/>
      <c r="BH830" s="1"/>
      <c r="BI830" s="1"/>
      <c r="BJ830" s="1"/>
      <c r="BK830" s="4"/>
      <c r="BL830" s="1"/>
      <c r="BM830" s="1"/>
      <c r="BN830" s="1"/>
      <c r="BO830" s="1"/>
      <c r="BP830" s="1"/>
      <c r="BQ830" s="1"/>
    </row>
    <row r="831" spans="1:69" x14ac:dyDescent="0.15">
      <c r="A831" s="138">
        <f t="shared" si="330"/>
        <v>44482</v>
      </c>
      <c r="B831" s="148">
        <f t="shared" si="319"/>
        <v>1147.0782330300001</v>
      </c>
      <c r="C831" s="139">
        <f t="shared" si="331"/>
        <v>1000</v>
      </c>
      <c r="D831" s="140">
        <f t="shared" si="332"/>
        <v>5876.05</v>
      </c>
      <c r="E831" s="124">
        <f>IF(K831=1,VLOOKUP(A830,[1]Plan1!$BO$80:$BQ$314,3),E830)</f>
        <v>5944.21</v>
      </c>
      <c r="F831" s="141">
        <f t="shared" si="333"/>
        <v>44455</v>
      </c>
      <c r="G831" s="142">
        <f t="shared" si="320"/>
        <v>1.159962900247602E-2</v>
      </c>
      <c r="H831" s="141">
        <f t="shared" si="334"/>
        <v>44484</v>
      </c>
      <c r="I831" s="141">
        <f t="shared" si="321"/>
        <v>44484</v>
      </c>
      <c r="J831" s="125">
        <f t="shared" si="335"/>
        <v>21</v>
      </c>
      <c r="K831" s="125">
        <f t="shared" si="341"/>
        <v>19</v>
      </c>
      <c r="L831" s="139">
        <f t="shared" si="322"/>
        <v>1.0104891199999999</v>
      </c>
      <c r="M831" s="143">
        <f t="shared" si="342"/>
        <v>1.0086998700000001</v>
      </c>
      <c r="N831" s="143">
        <f t="shared" si="338"/>
        <v>1.125336511900304</v>
      </c>
      <c r="O831" s="139">
        <f t="shared" si="340"/>
        <v>1.1371403</v>
      </c>
      <c r="P831" s="139">
        <f t="shared" si="323"/>
        <v>1137.1403</v>
      </c>
      <c r="Q831" s="144">
        <f t="shared" si="324"/>
        <v>0</v>
      </c>
      <c r="R831" s="145">
        <f t="shared" si="325"/>
        <v>0</v>
      </c>
      <c r="S831" s="139">
        <f t="shared" si="326"/>
        <v>0</v>
      </c>
      <c r="T831" s="146">
        <f t="shared" si="336"/>
        <v>3.5999999999999997E-2</v>
      </c>
      <c r="U831" s="144">
        <f t="shared" si="339"/>
        <v>62</v>
      </c>
      <c r="V831" s="144">
        <v>252</v>
      </c>
      <c r="W831" s="143">
        <f t="shared" si="327"/>
        <v>1.0087394080000001</v>
      </c>
      <c r="X831" s="139">
        <f t="shared" si="328"/>
        <v>9.9379330299999999</v>
      </c>
      <c r="Y831" s="124">
        <f t="shared" si="329"/>
        <v>0</v>
      </c>
      <c r="Z831" s="147" t="s">
        <v>64</v>
      </c>
      <c r="AA831" s="141">
        <f t="shared" si="337"/>
        <v>44578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3"/>
      <c r="BB831" s="1"/>
      <c r="BC831" s="1"/>
      <c r="BD831" s="1"/>
      <c r="BE831" s="1"/>
      <c r="BF831" s="1"/>
      <c r="BG831" s="1"/>
      <c r="BH831" s="1"/>
      <c r="BI831" s="1"/>
      <c r="BJ831" s="1"/>
      <c r="BK831" s="4"/>
      <c r="BL831" s="1"/>
      <c r="BM831" s="1"/>
      <c r="BN831" s="1"/>
      <c r="BO831" s="1"/>
      <c r="BP831" s="1"/>
      <c r="BQ831" s="1"/>
    </row>
    <row r="832" spans="1:69" x14ac:dyDescent="0.15">
      <c r="A832" s="138">
        <f t="shared" si="330"/>
        <v>44483</v>
      </c>
      <c r="B832" s="148">
        <f t="shared" si="319"/>
        <v>1147.8694493200001</v>
      </c>
      <c r="C832" s="139">
        <f t="shared" si="331"/>
        <v>1000</v>
      </c>
      <c r="D832" s="140">
        <f t="shared" si="332"/>
        <v>5876.05</v>
      </c>
      <c r="E832" s="124">
        <f>IF(K832=1,VLOOKUP(A831,[1]Plan1!$BO$80:$BQ$314,3),E831)</f>
        <v>5944.21</v>
      </c>
      <c r="F832" s="141">
        <f t="shared" si="333"/>
        <v>44455</v>
      </c>
      <c r="G832" s="142">
        <f t="shared" si="320"/>
        <v>1.159962900247602E-2</v>
      </c>
      <c r="H832" s="141">
        <f t="shared" si="334"/>
        <v>44484</v>
      </c>
      <c r="I832" s="141">
        <f t="shared" si="321"/>
        <v>44484</v>
      </c>
      <c r="J832" s="125">
        <f t="shared" si="335"/>
        <v>21</v>
      </c>
      <c r="K832" s="125">
        <f t="shared" si="341"/>
        <v>20</v>
      </c>
      <c r="L832" s="139">
        <f t="shared" si="322"/>
        <v>1.01104422</v>
      </c>
      <c r="M832" s="143">
        <f t="shared" si="342"/>
        <v>1.0086998700000001</v>
      </c>
      <c r="N832" s="143">
        <f t="shared" si="338"/>
        <v>1.125336511900304</v>
      </c>
      <c r="O832" s="139">
        <f t="shared" si="340"/>
        <v>1.1377649700000001</v>
      </c>
      <c r="P832" s="139">
        <f t="shared" si="323"/>
        <v>1137.7649699999999</v>
      </c>
      <c r="Q832" s="144">
        <f t="shared" si="324"/>
        <v>0</v>
      </c>
      <c r="R832" s="145">
        <f t="shared" si="325"/>
        <v>0</v>
      </c>
      <c r="S832" s="139">
        <f t="shared" si="326"/>
        <v>0</v>
      </c>
      <c r="T832" s="146">
        <f t="shared" si="336"/>
        <v>3.5999999999999997E-2</v>
      </c>
      <c r="U832" s="144">
        <f t="shared" si="339"/>
        <v>63</v>
      </c>
      <c r="V832" s="144">
        <v>252</v>
      </c>
      <c r="W832" s="143">
        <f t="shared" si="327"/>
        <v>1.00888099</v>
      </c>
      <c r="X832" s="139">
        <f t="shared" si="328"/>
        <v>10.104479319999999</v>
      </c>
      <c r="Y832" s="124">
        <f t="shared" si="329"/>
        <v>0</v>
      </c>
      <c r="Z832" s="147" t="s">
        <v>64</v>
      </c>
      <c r="AA832" s="141">
        <f t="shared" si="337"/>
        <v>44578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3"/>
      <c r="BB832" s="1"/>
      <c r="BC832" s="1"/>
      <c r="BD832" s="1"/>
      <c r="BE832" s="1"/>
      <c r="BF832" s="1"/>
      <c r="BG832" s="1"/>
      <c r="BH832" s="1"/>
      <c r="BI832" s="1"/>
      <c r="BJ832" s="1"/>
      <c r="BK832" s="4"/>
      <c r="BL832" s="1"/>
      <c r="BM832" s="1"/>
      <c r="BN832" s="1"/>
      <c r="BO832" s="1"/>
      <c r="BP832" s="1"/>
      <c r="BQ832" s="1"/>
    </row>
    <row r="833" spans="1:69" x14ac:dyDescent="0.15">
      <c r="A833" s="138">
        <f t="shared" si="330"/>
        <v>44484</v>
      </c>
      <c r="B833" s="148">
        <f t="shared" si="319"/>
        <v>1148.66120832</v>
      </c>
      <c r="C833" s="139">
        <f t="shared" si="331"/>
        <v>1000</v>
      </c>
      <c r="D833" s="140">
        <f t="shared" si="332"/>
        <v>5876.05</v>
      </c>
      <c r="E833" s="124">
        <f>IF(K833=1,VLOOKUP(A832,[1]Plan1!$BO$80:$BQ$314,3),E832)</f>
        <v>5944.21</v>
      </c>
      <c r="F833" s="141">
        <f t="shared" si="333"/>
        <v>44455</v>
      </c>
      <c r="G833" s="142">
        <f t="shared" si="320"/>
        <v>1.159962900247602E-2</v>
      </c>
      <c r="H833" s="141">
        <f t="shared" si="334"/>
        <v>44516</v>
      </c>
      <c r="I833" s="141">
        <f t="shared" si="321"/>
        <v>44484</v>
      </c>
      <c r="J833" s="125">
        <f t="shared" si="335"/>
        <v>21</v>
      </c>
      <c r="K833" s="125">
        <f t="shared" si="341"/>
        <v>21</v>
      </c>
      <c r="L833" s="139">
        <f t="shared" si="322"/>
        <v>1.0115996199999999</v>
      </c>
      <c r="M833" s="143">
        <f t="shared" si="342"/>
        <v>1.0086998700000001</v>
      </c>
      <c r="N833" s="143">
        <f t="shared" si="338"/>
        <v>1.125336511900304</v>
      </c>
      <c r="O833" s="139">
        <f t="shared" si="340"/>
        <v>1.1383899799999999</v>
      </c>
      <c r="P833" s="139">
        <f t="shared" si="323"/>
        <v>1138.3899799999999</v>
      </c>
      <c r="Q833" s="144">
        <f t="shared" si="324"/>
        <v>0</v>
      </c>
      <c r="R833" s="145">
        <f t="shared" si="325"/>
        <v>0</v>
      </c>
      <c r="S833" s="139">
        <f t="shared" si="326"/>
        <v>0</v>
      </c>
      <c r="T833" s="146">
        <f t="shared" si="336"/>
        <v>3.5999999999999997E-2</v>
      </c>
      <c r="U833" s="144">
        <f t="shared" si="339"/>
        <v>64</v>
      </c>
      <c r="V833" s="144">
        <v>252</v>
      </c>
      <c r="W833" s="143">
        <f t="shared" si="327"/>
        <v>1.009022592</v>
      </c>
      <c r="X833" s="139">
        <f t="shared" si="328"/>
        <v>10.271228320000001</v>
      </c>
      <c r="Y833" s="124">
        <f t="shared" si="329"/>
        <v>0</v>
      </c>
      <c r="Z833" s="147" t="s">
        <v>64</v>
      </c>
      <c r="AA833" s="141">
        <f t="shared" si="337"/>
        <v>44578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3"/>
      <c r="BB833" s="1"/>
      <c r="BC833" s="1"/>
      <c r="BD833" s="1"/>
      <c r="BE833" s="1"/>
      <c r="BF833" s="1"/>
      <c r="BG833" s="1"/>
      <c r="BH833" s="1"/>
      <c r="BI833" s="1"/>
      <c r="BJ833" s="1"/>
      <c r="BK833" s="4"/>
      <c r="BL833" s="1"/>
      <c r="BM833" s="1"/>
      <c r="BN833" s="1"/>
      <c r="BO833" s="1"/>
      <c r="BP833" s="1"/>
      <c r="BQ833" s="1"/>
    </row>
    <row r="834" spans="1:69" x14ac:dyDescent="0.15">
      <c r="A834" s="138">
        <f t="shared" si="330"/>
        <v>44485</v>
      </c>
      <c r="B834" s="148">
        <f t="shared" si="319"/>
        <v>1149.5361809600001</v>
      </c>
      <c r="C834" s="139">
        <f t="shared" si="331"/>
        <v>1000</v>
      </c>
      <c r="D834" s="140">
        <f t="shared" si="332"/>
        <v>5944.21</v>
      </c>
      <c r="E834" s="124">
        <f>IF(K834=1,VLOOKUP(A833,[1]Plan1!$BO$80:$BQ$314,3),E833)</f>
        <v>6018.51</v>
      </c>
      <c r="F834" s="141">
        <f t="shared" si="333"/>
        <v>44485</v>
      </c>
      <c r="G834" s="142">
        <f t="shared" si="320"/>
        <v>1.2499558393798349E-2</v>
      </c>
      <c r="H834" s="141">
        <f t="shared" si="334"/>
        <v>44516</v>
      </c>
      <c r="I834" s="141">
        <f t="shared" si="321"/>
        <v>44516</v>
      </c>
      <c r="J834" s="125">
        <f t="shared" si="335"/>
        <v>20</v>
      </c>
      <c r="K834" s="125">
        <f t="shared" si="341"/>
        <v>1</v>
      </c>
      <c r="L834" s="139">
        <f t="shared" si="322"/>
        <v>1.00062129</v>
      </c>
      <c r="M834" s="143">
        <f t="shared" si="342"/>
        <v>1.0115996199999999</v>
      </c>
      <c r="N834" s="143">
        <f t="shared" si="338"/>
        <v>1.1383899878104728</v>
      </c>
      <c r="O834" s="139">
        <f t="shared" si="340"/>
        <v>1.1390972500000001</v>
      </c>
      <c r="P834" s="139">
        <f t="shared" si="323"/>
        <v>1139.09725</v>
      </c>
      <c r="Q834" s="144">
        <f t="shared" si="324"/>
        <v>0</v>
      </c>
      <c r="R834" s="145">
        <f t="shared" si="325"/>
        <v>0</v>
      </c>
      <c r="S834" s="139">
        <f t="shared" si="326"/>
        <v>0</v>
      </c>
      <c r="T834" s="146">
        <f t="shared" si="336"/>
        <v>3.5999999999999997E-2</v>
      </c>
      <c r="U834" s="144">
        <f t="shared" si="339"/>
        <v>65</v>
      </c>
      <c r="V834" s="144">
        <v>252</v>
      </c>
      <c r="W834" s="143">
        <f t="shared" si="327"/>
        <v>1.0091642139999999</v>
      </c>
      <c r="X834" s="139">
        <f t="shared" si="328"/>
        <v>10.43893096</v>
      </c>
      <c r="Y834" s="124">
        <f t="shared" si="329"/>
        <v>0</v>
      </c>
      <c r="Z834" s="147" t="s">
        <v>64</v>
      </c>
      <c r="AA834" s="141">
        <f t="shared" si="337"/>
        <v>44578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3"/>
      <c r="BB834" s="1"/>
      <c r="BC834" s="1"/>
      <c r="BD834" s="1"/>
      <c r="BE834" s="1"/>
      <c r="BF834" s="1"/>
      <c r="BG834" s="1"/>
      <c r="BH834" s="1"/>
      <c r="BI834" s="1"/>
      <c r="BJ834" s="1"/>
      <c r="BK834" s="4"/>
      <c r="BL834" s="1"/>
      <c r="BM834" s="1"/>
      <c r="BN834" s="1"/>
      <c r="BO834" s="1"/>
      <c r="BP834" s="1"/>
      <c r="BQ834" s="1"/>
    </row>
    <row r="835" spans="1:69" x14ac:dyDescent="0.15">
      <c r="A835" s="138">
        <f t="shared" si="330"/>
        <v>44486</v>
      </c>
      <c r="B835" s="148">
        <f t="shared" si="319"/>
        <v>1149.5361809600001</v>
      </c>
      <c r="C835" s="139">
        <f t="shared" si="331"/>
        <v>1000</v>
      </c>
      <c r="D835" s="140">
        <f t="shared" si="332"/>
        <v>5944.21</v>
      </c>
      <c r="E835" s="124">
        <f>IF(K835=1,VLOOKUP(A834,[1]Plan1!$BO$80:$BQ$314,3),E834)</f>
        <v>6018.51</v>
      </c>
      <c r="F835" s="141">
        <f t="shared" si="333"/>
        <v>44485</v>
      </c>
      <c r="G835" s="142">
        <f t="shared" si="320"/>
        <v>1.2499558393798349E-2</v>
      </c>
      <c r="H835" s="141">
        <f t="shared" si="334"/>
        <v>44516</v>
      </c>
      <c r="I835" s="141">
        <f t="shared" si="321"/>
        <v>44516</v>
      </c>
      <c r="J835" s="125">
        <f t="shared" si="335"/>
        <v>20</v>
      </c>
      <c r="K835" s="125">
        <f t="shared" si="341"/>
        <v>1</v>
      </c>
      <c r="L835" s="139">
        <f t="shared" si="322"/>
        <v>1.00062129</v>
      </c>
      <c r="M835" s="143">
        <f t="shared" si="342"/>
        <v>1.0115996199999999</v>
      </c>
      <c r="N835" s="143">
        <f t="shared" si="338"/>
        <v>1.1383899878104728</v>
      </c>
      <c r="O835" s="139">
        <f t="shared" si="340"/>
        <v>1.1390972500000001</v>
      </c>
      <c r="P835" s="139">
        <f t="shared" si="323"/>
        <v>1139.09725</v>
      </c>
      <c r="Q835" s="144">
        <f t="shared" si="324"/>
        <v>0</v>
      </c>
      <c r="R835" s="145">
        <f t="shared" si="325"/>
        <v>0</v>
      </c>
      <c r="S835" s="139">
        <f t="shared" si="326"/>
        <v>0</v>
      </c>
      <c r="T835" s="146">
        <f t="shared" si="336"/>
        <v>3.5999999999999997E-2</v>
      </c>
      <c r="U835" s="144">
        <f t="shared" si="339"/>
        <v>65</v>
      </c>
      <c r="V835" s="144">
        <v>252</v>
      </c>
      <c r="W835" s="143">
        <f t="shared" si="327"/>
        <v>1.0091642139999999</v>
      </c>
      <c r="X835" s="139">
        <f t="shared" si="328"/>
        <v>10.43893096</v>
      </c>
      <c r="Y835" s="124">
        <f t="shared" si="329"/>
        <v>0</v>
      </c>
      <c r="Z835" s="147" t="s">
        <v>64</v>
      </c>
      <c r="AA835" s="141">
        <f t="shared" si="337"/>
        <v>44578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3"/>
      <c r="BB835" s="1"/>
      <c r="BC835" s="1"/>
      <c r="BD835" s="1"/>
      <c r="BE835" s="1"/>
      <c r="BF835" s="1"/>
      <c r="BG835" s="1"/>
      <c r="BH835" s="1"/>
      <c r="BI835" s="1"/>
      <c r="BJ835" s="1"/>
      <c r="BK835" s="4"/>
      <c r="BL835" s="1"/>
      <c r="BM835" s="1"/>
      <c r="BN835" s="1"/>
      <c r="BO835" s="1"/>
      <c r="BP835" s="1"/>
      <c r="BQ835" s="1"/>
    </row>
    <row r="836" spans="1:69" x14ac:dyDescent="0.15">
      <c r="A836" s="138">
        <f t="shared" si="330"/>
        <v>44487</v>
      </c>
      <c r="B836" s="148">
        <f t="shared" si="319"/>
        <v>1149.5361809600001</v>
      </c>
      <c r="C836" s="139">
        <f t="shared" si="331"/>
        <v>1000</v>
      </c>
      <c r="D836" s="140">
        <f t="shared" si="332"/>
        <v>5944.21</v>
      </c>
      <c r="E836" s="124">
        <f>IF(K836=1,VLOOKUP(A835,[1]Plan1!$BO$80:$BQ$314,3),E835)</f>
        <v>6018.51</v>
      </c>
      <c r="F836" s="141">
        <f t="shared" si="333"/>
        <v>44485</v>
      </c>
      <c r="G836" s="142">
        <f t="shared" si="320"/>
        <v>1.2499558393798349E-2</v>
      </c>
      <c r="H836" s="141">
        <f t="shared" si="334"/>
        <v>44516</v>
      </c>
      <c r="I836" s="141">
        <f t="shared" si="321"/>
        <v>44516</v>
      </c>
      <c r="J836" s="125">
        <f t="shared" si="335"/>
        <v>20</v>
      </c>
      <c r="K836" s="125">
        <f t="shared" si="341"/>
        <v>1</v>
      </c>
      <c r="L836" s="139">
        <f t="shared" si="322"/>
        <v>1.00062129</v>
      </c>
      <c r="M836" s="143">
        <f t="shared" si="342"/>
        <v>1.0115996199999999</v>
      </c>
      <c r="N836" s="143">
        <f t="shared" si="338"/>
        <v>1.1383899878104728</v>
      </c>
      <c r="O836" s="139">
        <f t="shared" si="340"/>
        <v>1.1390972500000001</v>
      </c>
      <c r="P836" s="139">
        <f t="shared" si="323"/>
        <v>1139.09725</v>
      </c>
      <c r="Q836" s="144">
        <f t="shared" si="324"/>
        <v>0</v>
      </c>
      <c r="R836" s="145">
        <f t="shared" si="325"/>
        <v>0</v>
      </c>
      <c r="S836" s="139">
        <f t="shared" si="326"/>
        <v>0</v>
      </c>
      <c r="T836" s="146">
        <f t="shared" si="336"/>
        <v>3.5999999999999997E-2</v>
      </c>
      <c r="U836" s="144">
        <f t="shared" si="339"/>
        <v>65</v>
      </c>
      <c r="V836" s="144">
        <v>252</v>
      </c>
      <c r="W836" s="143">
        <f t="shared" si="327"/>
        <v>1.0091642139999999</v>
      </c>
      <c r="X836" s="139">
        <f t="shared" si="328"/>
        <v>10.43893096</v>
      </c>
      <c r="Y836" s="124">
        <f t="shared" si="329"/>
        <v>0</v>
      </c>
      <c r="Z836" s="147" t="s">
        <v>64</v>
      </c>
      <c r="AA836" s="141">
        <f t="shared" si="337"/>
        <v>44578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3"/>
      <c r="BB836" s="1"/>
      <c r="BC836" s="1"/>
      <c r="BD836" s="1"/>
      <c r="BE836" s="1"/>
      <c r="BF836" s="1"/>
      <c r="BG836" s="1"/>
      <c r="BH836" s="1"/>
      <c r="BI836" s="1"/>
      <c r="BJ836" s="1"/>
      <c r="BK836" s="4"/>
      <c r="BL836" s="1"/>
      <c r="BM836" s="1"/>
      <c r="BN836" s="1"/>
      <c r="BO836" s="1"/>
      <c r="BP836" s="1"/>
      <c r="BQ836" s="1"/>
    </row>
    <row r="837" spans="1:69" x14ac:dyDescent="0.15">
      <c r="A837" s="138">
        <f t="shared" si="330"/>
        <v>44488</v>
      </c>
      <c r="B837" s="148">
        <f t="shared" si="319"/>
        <v>1150.41184101</v>
      </c>
      <c r="C837" s="139">
        <f t="shared" si="331"/>
        <v>1000</v>
      </c>
      <c r="D837" s="140">
        <f t="shared" si="332"/>
        <v>5944.21</v>
      </c>
      <c r="E837" s="124">
        <f>IF(K837=1,VLOOKUP(A836,[1]Plan1!$BO$80:$BQ$314,3),E836)</f>
        <v>6018.51</v>
      </c>
      <c r="F837" s="141">
        <f t="shared" si="333"/>
        <v>44485</v>
      </c>
      <c r="G837" s="142">
        <f t="shared" si="320"/>
        <v>1.2499558393798349E-2</v>
      </c>
      <c r="H837" s="141">
        <f t="shared" si="334"/>
        <v>44516</v>
      </c>
      <c r="I837" s="141">
        <f t="shared" si="321"/>
        <v>44516</v>
      </c>
      <c r="J837" s="125">
        <f t="shared" si="335"/>
        <v>20</v>
      </c>
      <c r="K837" s="125">
        <f t="shared" si="341"/>
        <v>2</v>
      </c>
      <c r="L837" s="139">
        <f t="shared" si="322"/>
        <v>1.00124298</v>
      </c>
      <c r="M837" s="143">
        <f t="shared" si="342"/>
        <v>1.0115996199999999</v>
      </c>
      <c r="N837" s="143">
        <f t="shared" si="338"/>
        <v>1.1383899878104728</v>
      </c>
      <c r="O837" s="139">
        <f t="shared" si="340"/>
        <v>1.1398049800000001</v>
      </c>
      <c r="P837" s="139">
        <f t="shared" si="323"/>
        <v>1139.8049799999999</v>
      </c>
      <c r="Q837" s="144">
        <f t="shared" si="324"/>
        <v>0</v>
      </c>
      <c r="R837" s="145">
        <f t="shared" si="325"/>
        <v>0</v>
      </c>
      <c r="S837" s="139">
        <f t="shared" si="326"/>
        <v>0</v>
      </c>
      <c r="T837" s="146">
        <f t="shared" si="336"/>
        <v>3.5999999999999997E-2</v>
      </c>
      <c r="U837" s="144">
        <f t="shared" si="339"/>
        <v>66</v>
      </c>
      <c r="V837" s="144">
        <v>252</v>
      </c>
      <c r="W837" s="143">
        <f t="shared" si="327"/>
        <v>1.0093058559999999</v>
      </c>
      <c r="X837" s="139">
        <f t="shared" si="328"/>
        <v>10.606861009999999</v>
      </c>
      <c r="Y837" s="124">
        <f t="shared" si="329"/>
        <v>0</v>
      </c>
      <c r="Z837" s="147" t="s">
        <v>64</v>
      </c>
      <c r="AA837" s="141">
        <f t="shared" si="337"/>
        <v>44578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3"/>
      <c r="BB837" s="1"/>
      <c r="BC837" s="1"/>
      <c r="BD837" s="1"/>
      <c r="BE837" s="1"/>
      <c r="BF837" s="1"/>
      <c r="BG837" s="1"/>
      <c r="BH837" s="1"/>
      <c r="BI837" s="1"/>
      <c r="BJ837" s="1"/>
      <c r="BK837" s="4"/>
      <c r="BL837" s="1"/>
      <c r="BM837" s="1"/>
      <c r="BN837" s="1"/>
      <c r="BO837" s="1"/>
      <c r="BP837" s="1"/>
      <c r="BQ837" s="1"/>
    </row>
    <row r="838" spans="1:69" x14ac:dyDescent="0.15">
      <c r="A838" s="138">
        <f t="shared" si="330"/>
        <v>44489</v>
      </c>
      <c r="B838" s="148">
        <f t="shared" si="319"/>
        <v>1151.2881483200001</v>
      </c>
      <c r="C838" s="139">
        <f t="shared" si="331"/>
        <v>1000</v>
      </c>
      <c r="D838" s="140">
        <f t="shared" si="332"/>
        <v>5944.21</v>
      </c>
      <c r="E838" s="124">
        <f>IF(K838=1,VLOOKUP(A837,[1]Plan1!$BO$80:$BQ$314,3),E837)</f>
        <v>6018.51</v>
      </c>
      <c r="F838" s="141">
        <f t="shared" si="333"/>
        <v>44485</v>
      </c>
      <c r="G838" s="142">
        <f t="shared" si="320"/>
        <v>1.2499558393798349E-2</v>
      </c>
      <c r="H838" s="141">
        <f t="shared" si="334"/>
        <v>44516</v>
      </c>
      <c r="I838" s="141">
        <f t="shared" si="321"/>
        <v>44516</v>
      </c>
      <c r="J838" s="125">
        <f t="shared" si="335"/>
        <v>20</v>
      </c>
      <c r="K838" s="125">
        <f t="shared" si="341"/>
        <v>3</v>
      </c>
      <c r="L838" s="139">
        <f t="shared" si="322"/>
        <v>1.00186504</v>
      </c>
      <c r="M838" s="143">
        <f t="shared" si="342"/>
        <v>1.0115996199999999</v>
      </c>
      <c r="N838" s="143">
        <f t="shared" si="338"/>
        <v>1.1383899878104728</v>
      </c>
      <c r="O838" s="139">
        <f t="shared" si="340"/>
        <v>1.14051313</v>
      </c>
      <c r="P838" s="139">
        <f t="shared" si="323"/>
        <v>1140.51313</v>
      </c>
      <c r="Q838" s="144">
        <f t="shared" si="324"/>
        <v>0</v>
      </c>
      <c r="R838" s="145">
        <f t="shared" si="325"/>
        <v>0</v>
      </c>
      <c r="S838" s="139">
        <f t="shared" si="326"/>
        <v>0</v>
      </c>
      <c r="T838" s="146">
        <f t="shared" si="336"/>
        <v>3.5999999999999997E-2</v>
      </c>
      <c r="U838" s="144">
        <f t="shared" si="339"/>
        <v>67</v>
      </c>
      <c r="V838" s="144">
        <v>252</v>
      </c>
      <c r="W838" s="143">
        <f t="shared" si="327"/>
        <v>1.009447518</v>
      </c>
      <c r="X838" s="139">
        <f t="shared" si="328"/>
        <v>10.775018319999999</v>
      </c>
      <c r="Y838" s="124">
        <f t="shared" si="329"/>
        <v>0</v>
      </c>
      <c r="Z838" s="147" t="s">
        <v>64</v>
      </c>
      <c r="AA838" s="141">
        <f t="shared" si="337"/>
        <v>44578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3"/>
      <c r="BB838" s="1"/>
      <c r="BC838" s="1"/>
      <c r="BD838" s="1"/>
      <c r="BE838" s="1"/>
      <c r="BF838" s="1"/>
      <c r="BG838" s="1"/>
      <c r="BH838" s="1"/>
      <c r="BI838" s="1"/>
      <c r="BJ838" s="1"/>
      <c r="BK838" s="4"/>
      <c r="BL838" s="1"/>
      <c r="BM838" s="1"/>
      <c r="BN838" s="1"/>
      <c r="BO838" s="1"/>
      <c r="BP838" s="1"/>
      <c r="BQ838" s="1"/>
    </row>
    <row r="839" spans="1:69" x14ac:dyDescent="0.15">
      <c r="A839" s="138">
        <f t="shared" si="330"/>
        <v>44490</v>
      </c>
      <c r="B839" s="148">
        <f t="shared" si="319"/>
        <v>1152.16513341</v>
      </c>
      <c r="C839" s="139">
        <f t="shared" si="331"/>
        <v>1000</v>
      </c>
      <c r="D839" s="140">
        <f t="shared" si="332"/>
        <v>5944.21</v>
      </c>
      <c r="E839" s="124">
        <f>IF(K839=1,VLOOKUP(A838,[1]Plan1!$BO$80:$BQ$314,3),E838)</f>
        <v>6018.51</v>
      </c>
      <c r="F839" s="141">
        <f t="shared" si="333"/>
        <v>44485</v>
      </c>
      <c r="G839" s="142">
        <f t="shared" si="320"/>
        <v>1.2499558393798349E-2</v>
      </c>
      <c r="H839" s="141">
        <f t="shared" si="334"/>
        <v>44516</v>
      </c>
      <c r="I839" s="141">
        <f t="shared" si="321"/>
        <v>44516</v>
      </c>
      <c r="J839" s="125">
        <f t="shared" si="335"/>
        <v>20</v>
      </c>
      <c r="K839" s="125">
        <f t="shared" si="341"/>
        <v>4</v>
      </c>
      <c r="L839" s="139">
        <f t="shared" si="322"/>
        <v>1.0024875</v>
      </c>
      <c r="M839" s="143">
        <f t="shared" si="342"/>
        <v>1.0115996199999999</v>
      </c>
      <c r="N839" s="143">
        <f t="shared" si="338"/>
        <v>1.1383899878104728</v>
      </c>
      <c r="O839" s="139">
        <f t="shared" si="340"/>
        <v>1.14122173</v>
      </c>
      <c r="P839" s="139">
        <f t="shared" si="323"/>
        <v>1141.22173</v>
      </c>
      <c r="Q839" s="144">
        <f t="shared" si="324"/>
        <v>0</v>
      </c>
      <c r="R839" s="145">
        <f t="shared" si="325"/>
        <v>0</v>
      </c>
      <c r="S839" s="139">
        <f t="shared" si="326"/>
        <v>0</v>
      </c>
      <c r="T839" s="146">
        <f t="shared" si="336"/>
        <v>3.5999999999999997E-2</v>
      </c>
      <c r="U839" s="144">
        <f t="shared" si="339"/>
        <v>68</v>
      </c>
      <c r="V839" s="144">
        <v>252</v>
      </c>
      <c r="W839" s="143">
        <f t="shared" si="327"/>
        <v>1.0095892</v>
      </c>
      <c r="X839" s="139">
        <f t="shared" si="328"/>
        <v>10.94340341</v>
      </c>
      <c r="Y839" s="124">
        <f t="shared" si="329"/>
        <v>0</v>
      </c>
      <c r="Z839" s="147" t="s">
        <v>64</v>
      </c>
      <c r="AA839" s="141">
        <f t="shared" si="337"/>
        <v>44578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3"/>
      <c r="BB839" s="1"/>
      <c r="BC839" s="1"/>
      <c r="BD839" s="1"/>
      <c r="BE839" s="1"/>
      <c r="BF839" s="1"/>
      <c r="BG839" s="1"/>
      <c r="BH839" s="1"/>
      <c r="BI839" s="1"/>
      <c r="BJ839" s="1"/>
      <c r="BK839" s="4"/>
      <c r="BL839" s="1"/>
      <c r="BM839" s="1"/>
      <c r="BN839" s="1"/>
      <c r="BO839" s="1"/>
      <c r="BP839" s="1"/>
      <c r="BQ839" s="1"/>
    </row>
    <row r="840" spans="1:69" x14ac:dyDescent="0.15">
      <c r="A840" s="138">
        <f t="shared" si="330"/>
        <v>44491</v>
      </c>
      <c r="B840" s="148">
        <f t="shared" si="319"/>
        <v>1153.0427751699999</v>
      </c>
      <c r="C840" s="139">
        <f t="shared" si="331"/>
        <v>1000</v>
      </c>
      <c r="D840" s="140">
        <f t="shared" si="332"/>
        <v>5944.21</v>
      </c>
      <c r="E840" s="124">
        <f>IF(K840=1,VLOOKUP(A839,[1]Plan1!$BO$80:$BQ$314,3),E839)</f>
        <v>6018.51</v>
      </c>
      <c r="F840" s="141">
        <f t="shared" si="333"/>
        <v>44485</v>
      </c>
      <c r="G840" s="142">
        <f t="shared" si="320"/>
        <v>1.2499558393798349E-2</v>
      </c>
      <c r="H840" s="141">
        <f t="shared" si="334"/>
        <v>44516</v>
      </c>
      <c r="I840" s="141">
        <f t="shared" si="321"/>
        <v>44516</v>
      </c>
      <c r="J840" s="125">
        <f t="shared" si="335"/>
        <v>20</v>
      </c>
      <c r="K840" s="125">
        <f t="shared" si="341"/>
        <v>5</v>
      </c>
      <c r="L840" s="139">
        <f t="shared" si="322"/>
        <v>1.0031103400000001</v>
      </c>
      <c r="M840" s="143">
        <f t="shared" si="342"/>
        <v>1.0115996199999999</v>
      </c>
      <c r="N840" s="143">
        <f t="shared" si="338"/>
        <v>1.1383899878104728</v>
      </c>
      <c r="O840" s="139">
        <f t="shared" si="340"/>
        <v>1.1419307599999999</v>
      </c>
      <c r="P840" s="139">
        <f t="shared" si="323"/>
        <v>1141.93076</v>
      </c>
      <c r="Q840" s="144">
        <f t="shared" si="324"/>
        <v>0</v>
      </c>
      <c r="R840" s="145">
        <f t="shared" si="325"/>
        <v>0</v>
      </c>
      <c r="S840" s="139">
        <f t="shared" si="326"/>
        <v>0</v>
      </c>
      <c r="T840" s="146">
        <f t="shared" si="336"/>
        <v>3.5999999999999997E-2</v>
      </c>
      <c r="U840" s="144">
        <f t="shared" si="339"/>
        <v>69</v>
      </c>
      <c r="V840" s="144">
        <v>252</v>
      </c>
      <c r="W840" s="143">
        <f t="shared" si="327"/>
        <v>1.009730901</v>
      </c>
      <c r="X840" s="139">
        <f t="shared" si="328"/>
        <v>11.112015169999999</v>
      </c>
      <c r="Y840" s="124">
        <f t="shared" si="329"/>
        <v>0</v>
      </c>
      <c r="Z840" s="147" t="s">
        <v>64</v>
      </c>
      <c r="AA840" s="141">
        <f t="shared" si="337"/>
        <v>44578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3"/>
      <c r="BB840" s="1"/>
      <c r="BC840" s="1"/>
      <c r="BD840" s="1"/>
      <c r="BE840" s="1"/>
      <c r="BF840" s="1"/>
      <c r="BG840" s="1"/>
      <c r="BH840" s="1"/>
      <c r="BI840" s="1"/>
      <c r="BJ840" s="1"/>
      <c r="BK840" s="4"/>
      <c r="BL840" s="1"/>
      <c r="BM840" s="1"/>
      <c r="BN840" s="1"/>
      <c r="BO840" s="1"/>
      <c r="BP840" s="1"/>
      <c r="BQ840" s="1"/>
    </row>
    <row r="841" spans="1:69" x14ac:dyDescent="0.15">
      <c r="A841" s="138">
        <f t="shared" si="330"/>
        <v>44492</v>
      </c>
      <c r="B841" s="148">
        <f t="shared" si="319"/>
        <v>1153.9210963099999</v>
      </c>
      <c r="C841" s="139">
        <f t="shared" si="331"/>
        <v>1000</v>
      </c>
      <c r="D841" s="140">
        <f t="shared" si="332"/>
        <v>5944.21</v>
      </c>
      <c r="E841" s="124">
        <f>IF(K841=1,VLOOKUP(A840,[1]Plan1!$BO$80:$BQ$314,3),E840)</f>
        <v>6018.51</v>
      </c>
      <c r="F841" s="141">
        <f t="shared" si="333"/>
        <v>44485</v>
      </c>
      <c r="G841" s="142">
        <f t="shared" si="320"/>
        <v>1.2499558393798349E-2</v>
      </c>
      <c r="H841" s="141">
        <f t="shared" si="334"/>
        <v>44516</v>
      </c>
      <c r="I841" s="141">
        <f t="shared" si="321"/>
        <v>44516</v>
      </c>
      <c r="J841" s="125">
        <f t="shared" si="335"/>
        <v>20</v>
      </c>
      <c r="K841" s="125">
        <f t="shared" si="341"/>
        <v>6</v>
      </c>
      <c r="L841" s="139">
        <f t="shared" si="322"/>
        <v>1.0037335700000001</v>
      </c>
      <c r="M841" s="143">
        <f t="shared" si="342"/>
        <v>1.0115996199999999</v>
      </c>
      <c r="N841" s="143">
        <f t="shared" si="338"/>
        <v>1.1383899878104728</v>
      </c>
      <c r="O841" s="139">
        <f t="shared" si="340"/>
        <v>1.14264024</v>
      </c>
      <c r="P841" s="139">
        <f t="shared" si="323"/>
        <v>1142.6402399999999</v>
      </c>
      <c r="Q841" s="144">
        <f t="shared" si="324"/>
        <v>0</v>
      </c>
      <c r="R841" s="145">
        <f t="shared" si="325"/>
        <v>0</v>
      </c>
      <c r="S841" s="139">
        <f t="shared" si="326"/>
        <v>0</v>
      </c>
      <c r="T841" s="146">
        <f t="shared" si="336"/>
        <v>3.5999999999999997E-2</v>
      </c>
      <c r="U841" s="144">
        <f t="shared" si="339"/>
        <v>70</v>
      </c>
      <c r="V841" s="144">
        <v>252</v>
      </c>
      <c r="W841" s="143">
        <f t="shared" si="327"/>
        <v>1.0098726229999999</v>
      </c>
      <c r="X841" s="139">
        <f t="shared" si="328"/>
        <v>11.280856310000001</v>
      </c>
      <c r="Y841" s="124">
        <f t="shared" si="329"/>
        <v>0</v>
      </c>
      <c r="Z841" s="147" t="s">
        <v>64</v>
      </c>
      <c r="AA841" s="141">
        <f t="shared" si="337"/>
        <v>44578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3"/>
      <c r="BB841" s="1"/>
      <c r="BC841" s="1"/>
      <c r="BD841" s="1"/>
      <c r="BE841" s="1"/>
      <c r="BF841" s="1"/>
      <c r="BG841" s="1"/>
      <c r="BH841" s="1"/>
      <c r="BI841" s="1"/>
      <c r="BJ841" s="1"/>
      <c r="BK841" s="4"/>
      <c r="BL841" s="1"/>
      <c r="BM841" s="1"/>
      <c r="BN841" s="1"/>
      <c r="BO841" s="1"/>
      <c r="BP841" s="1"/>
      <c r="BQ841" s="1"/>
    </row>
    <row r="842" spans="1:69" x14ac:dyDescent="0.15">
      <c r="A842" s="138">
        <f t="shared" si="330"/>
        <v>44493</v>
      </c>
      <c r="B842" s="148">
        <f t="shared" ref="B842:B905" si="343">(P842+X842)</f>
        <v>1153.9210963099999</v>
      </c>
      <c r="C842" s="139">
        <f t="shared" si="331"/>
        <v>1000</v>
      </c>
      <c r="D842" s="140">
        <f t="shared" si="332"/>
        <v>5944.21</v>
      </c>
      <c r="E842" s="124">
        <f>IF(K842=1,VLOOKUP(A841,[1]Plan1!$BO$80:$BQ$314,3),E841)</f>
        <v>6018.51</v>
      </c>
      <c r="F842" s="141">
        <f t="shared" si="333"/>
        <v>44485</v>
      </c>
      <c r="G842" s="142">
        <f t="shared" ref="G842:G905" si="344">(E842/D842)-1</f>
        <v>1.2499558393798349E-2</v>
      </c>
      <c r="H842" s="141">
        <f t="shared" si="334"/>
        <v>44516</v>
      </c>
      <c r="I842" s="141">
        <f t="shared" ref="I842:I905" si="345">IF(A842&gt;I841,H842,I841)</f>
        <v>44516</v>
      </c>
      <c r="J842" s="125">
        <f t="shared" si="335"/>
        <v>20</v>
      </c>
      <c r="K842" s="125">
        <f t="shared" si="341"/>
        <v>6</v>
      </c>
      <c r="L842" s="139">
        <f t="shared" ref="L842:L905" si="346">TRUNC((E842/D842)^TRUNC((K842/J842),9),8)</f>
        <v>1.0037335700000001</v>
      </c>
      <c r="M842" s="143">
        <f t="shared" si="342"/>
        <v>1.0115996199999999</v>
      </c>
      <c r="N842" s="143">
        <f t="shared" si="338"/>
        <v>1.1383899878104728</v>
      </c>
      <c r="O842" s="139">
        <f t="shared" si="340"/>
        <v>1.14264024</v>
      </c>
      <c r="P842" s="139">
        <f t="shared" ref="P842:P905" si="347">TRUNC(C842*O842,8)</f>
        <v>1142.6402399999999</v>
      </c>
      <c r="Q842" s="144">
        <f t="shared" ref="Q842:Q905" si="348">IF(VLOOKUP(A842,AD$10:AK$114,8)=VLOOKUP(A841,AD$10:AK$114,8),0,VLOOKUP(A842,AD$10:AK$114,8))</f>
        <v>0</v>
      </c>
      <c r="R842" s="145">
        <f t="shared" ref="R842:R905" si="349">IF(Q842&gt;0,VLOOKUP($A842,$AD$10:$AI$114,6),0)</f>
        <v>0</v>
      </c>
      <c r="S842" s="139">
        <f t="shared" ref="S842:S905" si="350">IF(R842&gt;0,TRUNC(R842*P842,8),0)</f>
        <v>0</v>
      </c>
      <c r="T842" s="146">
        <f t="shared" si="336"/>
        <v>3.5999999999999997E-2</v>
      </c>
      <c r="U842" s="144">
        <f t="shared" si="339"/>
        <v>70</v>
      </c>
      <c r="V842" s="144">
        <v>252</v>
      </c>
      <c r="W842" s="143">
        <f t="shared" ref="W842:W905" si="351">ROUND((1+T842)^TRUNC((U842/V842),9),9)</f>
        <v>1.0098726229999999</v>
      </c>
      <c r="X842" s="139">
        <f t="shared" ref="X842:X905" si="352">TRUNC((P842*(W842-1)),8)</f>
        <v>11.280856310000001</v>
      </c>
      <c r="Y842" s="124">
        <f t="shared" ref="Y842:Y905" si="353">IF(Q842&gt;0,S842+X842,0)</f>
        <v>0</v>
      </c>
      <c r="Z842" s="147" t="s">
        <v>64</v>
      </c>
      <c r="AA842" s="141">
        <f t="shared" si="337"/>
        <v>44578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3"/>
      <c r="BB842" s="1"/>
      <c r="BC842" s="1"/>
      <c r="BD842" s="1"/>
      <c r="BE842" s="1"/>
      <c r="BF842" s="1"/>
      <c r="BG842" s="1"/>
      <c r="BH842" s="1"/>
      <c r="BI842" s="1"/>
      <c r="BJ842" s="1"/>
      <c r="BK842" s="4"/>
      <c r="BL842" s="1"/>
      <c r="BM842" s="1"/>
      <c r="BN842" s="1"/>
      <c r="BO842" s="1"/>
      <c r="BP842" s="1"/>
      <c r="BQ842" s="1"/>
    </row>
    <row r="843" spans="1:69" x14ac:dyDescent="0.15">
      <c r="A843" s="138">
        <f t="shared" ref="A843:A906" si="354">(A842+1)</f>
        <v>44494</v>
      </c>
      <c r="B843" s="148">
        <f t="shared" si="343"/>
        <v>1153.9210963099999</v>
      </c>
      <c r="C843" s="139">
        <f t="shared" ref="C843:C906" si="355">TRUNC(IF(Q842&gt;0,VLOOKUP(A842,$AD$12:$AE$114,2),C842),8)</f>
        <v>1000</v>
      </c>
      <c r="D843" s="140">
        <f t="shared" ref="D843:D906" si="356">IF(E843=E842,D842,E842)</f>
        <v>5944.21</v>
      </c>
      <c r="E843" s="124">
        <f>IF(K843=1,VLOOKUP(A842,[1]Plan1!$BO$80:$BQ$314,3),E842)</f>
        <v>6018.51</v>
      </c>
      <c r="F843" s="141">
        <f t="shared" ref="F843:F906" si="357">IF(D843=D842,F842,A843)</f>
        <v>44485</v>
      </c>
      <c r="G843" s="142">
        <f t="shared" si="344"/>
        <v>1.2499558393798349E-2</v>
      </c>
      <c r="H843" s="141">
        <f t="shared" ref="H843:H906" si="358">IF(DAY(A843)=15,VLOOKUP(A843,AH$118:AM$450,4),H842)</f>
        <v>44516</v>
      </c>
      <c r="I843" s="141">
        <f t="shared" si="345"/>
        <v>44516</v>
      </c>
      <c r="J843" s="125">
        <f t="shared" ref="J843:J906" si="359">IF(I843=I842,J842,NETWORKDAYS(I842,I843,$AD$118:$AD$502)-1)</f>
        <v>20</v>
      </c>
      <c r="K843" s="125">
        <f t="shared" si="341"/>
        <v>6</v>
      </c>
      <c r="L843" s="139">
        <f t="shared" si="346"/>
        <v>1.0037335700000001</v>
      </c>
      <c r="M843" s="143">
        <f t="shared" si="342"/>
        <v>1.0115996199999999</v>
      </c>
      <c r="N843" s="143">
        <f t="shared" si="338"/>
        <v>1.1383899878104728</v>
      </c>
      <c r="O843" s="139">
        <f t="shared" si="340"/>
        <v>1.14264024</v>
      </c>
      <c r="P843" s="139">
        <f t="shared" si="347"/>
        <v>1142.6402399999999</v>
      </c>
      <c r="Q843" s="144">
        <f t="shared" si="348"/>
        <v>0</v>
      </c>
      <c r="R843" s="145">
        <f t="shared" si="349"/>
        <v>0</v>
      </c>
      <c r="S843" s="139">
        <f t="shared" si="350"/>
        <v>0</v>
      </c>
      <c r="T843" s="146">
        <f t="shared" ref="T843:T906" si="360">(T842)</f>
        <v>3.5999999999999997E-2</v>
      </c>
      <c r="U843" s="144">
        <f t="shared" si="339"/>
        <v>70</v>
      </c>
      <c r="V843" s="144">
        <v>252</v>
      </c>
      <c r="W843" s="143">
        <f t="shared" si="351"/>
        <v>1.0098726229999999</v>
      </c>
      <c r="X843" s="139">
        <f t="shared" si="352"/>
        <v>11.280856310000001</v>
      </c>
      <c r="Y843" s="124">
        <f t="shared" si="353"/>
        <v>0</v>
      </c>
      <c r="Z843" s="147" t="s">
        <v>64</v>
      </c>
      <c r="AA843" s="141">
        <f t="shared" ref="AA843:AA906" si="361">IF(Q842&gt;0,VLOOKUP(A842,$AD$10:$AL$114,9),AA842)</f>
        <v>44578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3"/>
      <c r="BB843" s="1"/>
      <c r="BC843" s="1"/>
      <c r="BD843" s="1"/>
      <c r="BE843" s="1"/>
      <c r="BF843" s="1"/>
      <c r="BG843" s="1"/>
      <c r="BH843" s="1"/>
      <c r="BI843" s="1"/>
      <c r="BJ843" s="1"/>
      <c r="BK843" s="4"/>
      <c r="BL843" s="1"/>
      <c r="BM843" s="1"/>
      <c r="BN843" s="1"/>
      <c r="BO843" s="1"/>
      <c r="BP843" s="1"/>
      <c r="BQ843" s="1"/>
    </row>
    <row r="844" spans="1:69" x14ac:dyDescent="0.15">
      <c r="A844" s="138">
        <f t="shared" si="354"/>
        <v>44495</v>
      </c>
      <c r="B844" s="148">
        <f t="shared" si="343"/>
        <v>1154.8000846800001</v>
      </c>
      <c r="C844" s="139">
        <f t="shared" si="355"/>
        <v>1000</v>
      </c>
      <c r="D844" s="140">
        <f t="shared" si="356"/>
        <v>5944.21</v>
      </c>
      <c r="E844" s="124">
        <f>IF(K844=1,VLOOKUP(A843,[1]Plan1!$BO$80:$BQ$314,3),E843)</f>
        <v>6018.51</v>
      </c>
      <c r="F844" s="141">
        <f t="shared" si="357"/>
        <v>44485</v>
      </c>
      <c r="G844" s="142">
        <f t="shared" si="344"/>
        <v>1.2499558393798349E-2</v>
      </c>
      <c r="H844" s="141">
        <f t="shared" si="358"/>
        <v>44516</v>
      </c>
      <c r="I844" s="141">
        <f t="shared" si="345"/>
        <v>44516</v>
      </c>
      <c r="J844" s="125">
        <f t="shared" si="359"/>
        <v>20</v>
      </c>
      <c r="K844" s="125">
        <f t="shared" si="341"/>
        <v>7</v>
      </c>
      <c r="L844" s="139">
        <f t="shared" si="346"/>
        <v>1.0043571899999999</v>
      </c>
      <c r="M844" s="143">
        <f t="shared" si="342"/>
        <v>1.0115996199999999</v>
      </c>
      <c r="N844" s="143">
        <f t="shared" si="338"/>
        <v>1.1383899878104728</v>
      </c>
      <c r="O844" s="139">
        <f t="shared" si="340"/>
        <v>1.14335016</v>
      </c>
      <c r="P844" s="139">
        <f t="shared" si="347"/>
        <v>1143.35016</v>
      </c>
      <c r="Q844" s="144">
        <f t="shared" si="348"/>
        <v>0</v>
      </c>
      <c r="R844" s="145">
        <f t="shared" si="349"/>
        <v>0</v>
      </c>
      <c r="S844" s="139">
        <f t="shared" si="350"/>
        <v>0</v>
      </c>
      <c r="T844" s="146">
        <f t="shared" si="360"/>
        <v>3.5999999999999997E-2</v>
      </c>
      <c r="U844" s="144">
        <f t="shared" si="339"/>
        <v>71</v>
      </c>
      <c r="V844" s="144">
        <v>252</v>
      </c>
      <c r="W844" s="143">
        <f t="shared" si="351"/>
        <v>1.0100143640000001</v>
      </c>
      <c r="X844" s="139">
        <f t="shared" si="352"/>
        <v>11.449924680000001</v>
      </c>
      <c r="Y844" s="124">
        <f t="shared" si="353"/>
        <v>0</v>
      </c>
      <c r="Z844" s="147" t="s">
        <v>64</v>
      </c>
      <c r="AA844" s="141">
        <f t="shared" si="361"/>
        <v>44578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3"/>
      <c r="BB844" s="1"/>
      <c r="BC844" s="1"/>
      <c r="BD844" s="1"/>
      <c r="BE844" s="1"/>
      <c r="BF844" s="1"/>
      <c r="BG844" s="1"/>
      <c r="BH844" s="1"/>
      <c r="BI844" s="1"/>
      <c r="BJ844" s="1"/>
      <c r="BK844" s="4"/>
      <c r="BL844" s="1"/>
      <c r="BM844" s="1"/>
      <c r="BN844" s="1"/>
      <c r="BO844" s="1"/>
      <c r="BP844" s="1"/>
      <c r="BQ844" s="1"/>
    </row>
    <row r="845" spans="1:69" x14ac:dyDescent="0.15">
      <c r="A845" s="138">
        <f t="shared" si="354"/>
        <v>44496</v>
      </c>
      <c r="B845" s="148">
        <f t="shared" si="343"/>
        <v>1155.67974164</v>
      </c>
      <c r="C845" s="139">
        <f t="shared" si="355"/>
        <v>1000</v>
      </c>
      <c r="D845" s="140">
        <f t="shared" si="356"/>
        <v>5944.21</v>
      </c>
      <c r="E845" s="124">
        <f>IF(K845=1,VLOOKUP(A844,[1]Plan1!$BO$80:$BQ$314,3),E844)</f>
        <v>6018.51</v>
      </c>
      <c r="F845" s="141">
        <f t="shared" si="357"/>
        <v>44485</v>
      </c>
      <c r="G845" s="142">
        <f t="shared" si="344"/>
        <v>1.2499558393798349E-2</v>
      </c>
      <c r="H845" s="141">
        <f t="shared" si="358"/>
        <v>44516</v>
      </c>
      <c r="I845" s="141">
        <f t="shared" si="345"/>
        <v>44516</v>
      </c>
      <c r="J845" s="125">
        <f t="shared" si="359"/>
        <v>20</v>
      </c>
      <c r="K845" s="125">
        <f t="shared" si="341"/>
        <v>8</v>
      </c>
      <c r="L845" s="139">
        <f t="shared" si="346"/>
        <v>1.0049811900000001</v>
      </c>
      <c r="M845" s="143">
        <f t="shared" si="342"/>
        <v>1.0115996199999999</v>
      </c>
      <c r="N845" s="143">
        <f t="shared" si="338"/>
        <v>1.1383899878104728</v>
      </c>
      <c r="O845" s="139">
        <f t="shared" si="340"/>
        <v>1.14406052</v>
      </c>
      <c r="P845" s="139">
        <f t="shared" si="347"/>
        <v>1144.06052</v>
      </c>
      <c r="Q845" s="144">
        <f t="shared" si="348"/>
        <v>0</v>
      </c>
      <c r="R845" s="145">
        <f t="shared" si="349"/>
        <v>0</v>
      </c>
      <c r="S845" s="139">
        <f t="shared" si="350"/>
        <v>0</v>
      </c>
      <c r="T845" s="146">
        <f t="shared" si="360"/>
        <v>3.5999999999999997E-2</v>
      </c>
      <c r="U845" s="144">
        <f t="shared" si="339"/>
        <v>72</v>
      </c>
      <c r="V845" s="144">
        <v>252</v>
      </c>
      <c r="W845" s="143">
        <f t="shared" si="351"/>
        <v>1.010156125</v>
      </c>
      <c r="X845" s="139">
        <f t="shared" si="352"/>
        <v>11.619221639999999</v>
      </c>
      <c r="Y845" s="124">
        <f t="shared" si="353"/>
        <v>0</v>
      </c>
      <c r="Z845" s="147" t="s">
        <v>64</v>
      </c>
      <c r="AA845" s="141">
        <f t="shared" si="361"/>
        <v>44578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3"/>
      <c r="BB845" s="1"/>
      <c r="BC845" s="1"/>
      <c r="BD845" s="1"/>
      <c r="BE845" s="1"/>
      <c r="BF845" s="1"/>
      <c r="BG845" s="1"/>
      <c r="BH845" s="1"/>
      <c r="BI845" s="1"/>
      <c r="BJ845" s="1"/>
      <c r="BK845" s="4"/>
      <c r="BL845" s="1"/>
      <c r="BM845" s="1"/>
      <c r="BN845" s="1"/>
      <c r="BO845" s="1"/>
      <c r="BP845" s="1"/>
      <c r="BQ845" s="1"/>
    </row>
    <row r="846" spans="1:69" x14ac:dyDescent="0.15">
      <c r="A846" s="138">
        <f t="shared" si="354"/>
        <v>44497</v>
      </c>
      <c r="B846" s="148">
        <f t="shared" si="343"/>
        <v>1156.5600775400001</v>
      </c>
      <c r="C846" s="139">
        <f t="shared" si="355"/>
        <v>1000</v>
      </c>
      <c r="D846" s="140">
        <f t="shared" si="356"/>
        <v>5944.21</v>
      </c>
      <c r="E846" s="124">
        <f>IF(K846=1,VLOOKUP(A845,[1]Plan1!$BO$80:$BQ$314,3),E845)</f>
        <v>6018.51</v>
      </c>
      <c r="F846" s="141">
        <f t="shared" si="357"/>
        <v>44485</v>
      </c>
      <c r="G846" s="142">
        <f t="shared" si="344"/>
        <v>1.2499558393798349E-2</v>
      </c>
      <c r="H846" s="141">
        <f t="shared" si="358"/>
        <v>44516</v>
      </c>
      <c r="I846" s="141">
        <f t="shared" si="345"/>
        <v>44516</v>
      </c>
      <c r="J846" s="125">
        <f t="shared" si="359"/>
        <v>20</v>
      </c>
      <c r="K846" s="125">
        <f t="shared" si="341"/>
        <v>9</v>
      </c>
      <c r="L846" s="139">
        <f t="shared" si="346"/>
        <v>1.00560559</v>
      </c>
      <c r="M846" s="143">
        <f t="shared" si="342"/>
        <v>1.0115996199999999</v>
      </c>
      <c r="N846" s="143">
        <f t="shared" si="338"/>
        <v>1.1383899878104728</v>
      </c>
      <c r="O846" s="139">
        <f t="shared" si="340"/>
        <v>1.14477133</v>
      </c>
      <c r="P846" s="139">
        <f t="shared" si="347"/>
        <v>1144.77133</v>
      </c>
      <c r="Q846" s="144">
        <f t="shared" si="348"/>
        <v>0</v>
      </c>
      <c r="R846" s="145">
        <f t="shared" si="349"/>
        <v>0</v>
      </c>
      <c r="S846" s="139">
        <f t="shared" si="350"/>
        <v>0</v>
      </c>
      <c r="T846" s="146">
        <f t="shared" si="360"/>
        <v>3.5999999999999997E-2</v>
      </c>
      <c r="U846" s="144">
        <f t="shared" si="339"/>
        <v>73</v>
      </c>
      <c r="V846" s="144">
        <v>252</v>
      </c>
      <c r="W846" s="143">
        <f t="shared" si="351"/>
        <v>1.0102979059999999</v>
      </c>
      <c r="X846" s="139">
        <f t="shared" si="352"/>
        <v>11.788747539999999</v>
      </c>
      <c r="Y846" s="124">
        <f t="shared" si="353"/>
        <v>0</v>
      </c>
      <c r="Z846" s="147" t="s">
        <v>64</v>
      </c>
      <c r="AA846" s="141">
        <f t="shared" si="361"/>
        <v>44578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3"/>
      <c r="BB846" s="1"/>
      <c r="BC846" s="1"/>
      <c r="BD846" s="1"/>
      <c r="BE846" s="1"/>
      <c r="BF846" s="1"/>
      <c r="BG846" s="1"/>
      <c r="BH846" s="1"/>
      <c r="BI846" s="1"/>
      <c r="BJ846" s="1"/>
      <c r="BK846" s="4"/>
      <c r="BL846" s="1"/>
      <c r="BM846" s="1"/>
      <c r="BN846" s="1"/>
      <c r="BO846" s="1"/>
      <c r="BP846" s="1"/>
      <c r="BQ846" s="1"/>
    </row>
    <row r="847" spans="1:69" x14ac:dyDescent="0.15">
      <c r="A847" s="138">
        <f t="shared" si="354"/>
        <v>44498</v>
      </c>
      <c r="B847" s="148">
        <f t="shared" si="343"/>
        <v>1157.4410723999999</v>
      </c>
      <c r="C847" s="139">
        <f t="shared" si="355"/>
        <v>1000</v>
      </c>
      <c r="D847" s="140">
        <f t="shared" si="356"/>
        <v>5944.21</v>
      </c>
      <c r="E847" s="124">
        <f>IF(K847=1,VLOOKUP(A846,[1]Plan1!$BO$80:$BQ$314,3),E846)</f>
        <v>6018.51</v>
      </c>
      <c r="F847" s="141">
        <f t="shared" si="357"/>
        <v>44485</v>
      </c>
      <c r="G847" s="142">
        <f t="shared" si="344"/>
        <v>1.2499558393798349E-2</v>
      </c>
      <c r="H847" s="141">
        <f t="shared" si="358"/>
        <v>44516</v>
      </c>
      <c r="I847" s="141">
        <f t="shared" si="345"/>
        <v>44516</v>
      </c>
      <c r="J847" s="125">
        <f t="shared" si="359"/>
        <v>20</v>
      </c>
      <c r="K847" s="125">
        <f t="shared" si="341"/>
        <v>10</v>
      </c>
      <c r="L847" s="139">
        <f t="shared" si="346"/>
        <v>1.0062303699999999</v>
      </c>
      <c r="M847" s="143">
        <f t="shared" si="342"/>
        <v>1.0115996199999999</v>
      </c>
      <c r="N847" s="143">
        <f t="shared" si="338"/>
        <v>1.1383899878104728</v>
      </c>
      <c r="O847" s="139">
        <f t="shared" si="340"/>
        <v>1.14548257</v>
      </c>
      <c r="P847" s="139">
        <f t="shared" si="347"/>
        <v>1145.4825699999999</v>
      </c>
      <c r="Q847" s="144">
        <f t="shared" si="348"/>
        <v>0</v>
      </c>
      <c r="R847" s="145">
        <f t="shared" si="349"/>
        <v>0</v>
      </c>
      <c r="S847" s="139">
        <f t="shared" si="350"/>
        <v>0</v>
      </c>
      <c r="T847" s="146">
        <f t="shared" si="360"/>
        <v>3.5999999999999997E-2</v>
      </c>
      <c r="U847" s="144">
        <f t="shared" si="339"/>
        <v>74</v>
      </c>
      <c r="V847" s="144">
        <v>252</v>
      </c>
      <c r="W847" s="143">
        <f t="shared" si="351"/>
        <v>1.010439707</v>
      </c>
      <c r="X847" s="139">
        <f t="shared" si="352"/>
        <v>11.9585024</v>
      </c>
      <c r="Y847" s="124">
        <f t="shared" si="353"/>
        <v>0</v>
      </c>
      <c r="Z847" s="147" t="s">
        <v>64</v>
      </c>
      <c r="AA847" s="141">
        <f t="shared" si="361"/>
        <v>44578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3"/>
      <c r="BB847" s="1"/>
      <c r="BC847" s="1"/>
      <c r="BD847" s="1"/>
      <c r="BE847" s="1"/>
      <c r="BF847" s="1"/>
      <c r="BG847" s="1"/>
      <c r="BH847" s="1"/>
      <c r="BI847" s="1"/>
      <c r="BJ847" s="1"/>
      <c r="BK847" s="4"/>
      <c r="BL847" s="1"/>
      <c r="BM847" s="1"/>
      <c r="BN847" s="1"/>
      <c r="BO847" s="1"/>
      <c r="BP847" s="1"/>
      <c r="BQ847" s="1"/>
    </row>
    <row r="848" spans="1:69" x14ac:dyDescent="0.15">
      <c r="A848" s="138">
        <f t="shared" si="354"/>
        <v>44499</v>
      </c>
      <c r="B848" s="148">
        <f t="shared" si="343"/>
        <v>1158.3227365400001</v>
      </c>
      <c r="C848" s="139">
        <f t="shared" si="355"/>
        <v>1000</v>
      </c>
      <c r="D848" s="140">
        <f t="shared" si="356"/>
        <v>5944.21</v>
      </c>
      <c r="E848" s="124">
        <f>IF(K848=1,VLOOKUP(A847,[1]Plan1!$BO$80:$BQ$314,3),E847)</f>
        <v>6018.51</v>
      </c>
      <c r="F848" s="141">
        <f t="shared" si="357"/>
        <v>44485</v>
      </c>
      <c r="G848" s="142">
        <f t="shared" si="344"/>
        <v>1.2499558393798349E-2</v>
      </c>
      <c r="H848" s="141">
        <f t="shared" si="358"/>
        <v>44516</v>
      </c>
      <c r="I848" s="141">
        <f t="shared" si="345"/>
        <v>44516</v>
      </c>
      <c r="J848" s="125">
        <f t="shared" si="359"/>
        <v>20</v>
      </c>
      <c r="K848" s="125">
        <f t="shared" si="341"/>
        <v>11</v>
      </c>
      <c r="L848" s="139">
        <f t="shared" si="346"/>
        <v>1.0068555299999999</v>
      </c>
      <c r="M848" s="143">
        <f t="shared" si="342"/>
        <v>1.0115996199999999</v>
      </c>
      <c r="N848" s="143">
        <f t="shared" si="338"/>
        <v>1.1383899878104728</v>
      </c>
      <c r="O848" s="139">
        <f t="shared" si="340"/>
        <v>1.14619425</v>
      </c>
      <c r="P848" s="139">
        <f t="shared" si="347"/>
        <v>1146.19425</v>
      </c>
      <c r="Q848" s="144">
        <f t="shared" si="348"/>
        <v>0</v>
      </c>
      <c r="R848" s="145">
        <f t="shared" si="349"/>
        <v>0</v>
      </c>
      <c r="S848" s="139">
        <f t="shared" si="350"/>
        <v>0</v>
      </c>
      <c r="T848" s="146">
        <f t="shared" si="360"/>
        <v>3.5999999999999997E-2</v>
      </c>
      <c r="U848" s="144">
        <f t="shared" si="339"/>
        <v>75</v>
      </c>
      <c r="V848" s="144">
        <v>252</v>
      </c>
      <c r="W848" s="143">
        <f t="shared" si="351"/>
        <v>1.0105815279999999</v>
      </c>
      <c r="X848" s="139">
        <f t="shared" si="352"/>
        <v>12.128486540000001</v>
      </c>
      <c r="Y848" s="124">
        <f t="shared" si="353"/>
        <v>0</v>
      </c>
      <c r="Z848" s="147" t="s">
        <v>64</v>
      </c>
      <c r="AA848" s="141">
        <f t="shared" si="361"/>
        <v>44578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3"/>
      <c r="BB848" s="1"/>
      <c r="BC848" s="1"/>
      <c r="BD848" s="1"/>
      <c r="BE848" s="1"/>
      <c r="BF848" s="1"/>
      <c r="BG848" s="1"/>
      <c r="BH848" s="1"/>
      <c r="BI848" s="1"/>
      <c r="BJ848" s="1"/>
      <c r="BK848" s="4"/>
      <c r="BL848" s="1"/>
      <c r="BM848" s="1"/>
      <c r="BN848" s="1"/>
      <c r="BO848" s="1"/>
      <c r="BP848" s="1"/>
      <c r="BQ848" s="1"/>
    </row>
    <row r="849" spans="1:69" x14ac:dyDescent="0.15">
      <c r="A849" s="138">
        <f t="shared" si="354"/>
        <v>44500</v>
      </c>
      <c r="B849" s="148">
        <f t="shared" si="343"/>
        <v>1158.3227365400001</v>
      </c>
      <c r="C849" s="139">
        <f t="shared" si="355"/>
        <v>1000</v>
      </c>
      <c r="D849" s="140">
        <f t="shared" si="356"/>
        <v>5944.21</v>
      </c>
      <c r="E849" s="124">
        <f>IF(K849=1,VLOOKUP(A848,[1]Plan1!$BO$80:$BQ$314,3),E848)</f>
        <v>6018.51</v>
      </c>
      <c r="F849" s="141">
        <f t="shared" si="357"/>
        <v>44485</v>
      </c>
      <c r="G849" s="142">
        <f t="shared" si="344"/>
        <v>1.2499558393798349E-2</v>
      </c>
      <c r="H849" s="141">
        <f t="shared" si="358"/>
        <v>44516</v>
      </c>
      <c r="I849" s="141">
        <f t="shared" si="345"/>
        <v>44516</v>
      </c>
      <c r="J849" s="125">
        <f t="shared" si="359"/>
        <v>20</v>
      </c>
      <c r="K849" s="125">
        <f t="shared" si="341"/>
        <v>11</v>
      </c>
      <c r="L849" s="139">
        <f t="shared" si="346"/>
        <v>1.0068555299999999</v>
      </c>
      <c r="M849" s="143">
        <f t="shared" si="342"/>
        <v>1.0115996199999999</v>
      </c>
      <c r="N849" s="143">
        <f t="shared" si="338"/>
        <v>1.1383899878104728</v>
      </c>
      <c r="O849" s="139">
        <f t="shared" si="340"/>
        <v>1.14619425</v>
      </c>
      <c r="P849" s="139">
        <f t="shared" si="347"/>
        <v>1146.19425</v>
      </c>
      <c r="Q849" s="144">
        <f t="shared" si="348"/>
        <v>0</v>
      </c>
      <c r="R849" s="145">
        <f t="shared" si="349"/>
        <v>0</v>
      </c>
      <c r="S849" s="139">
        <f t="shared" si="350"/>
        <v>0</v>
      </c>
      <c r="T849" s="146">
        <f t="shared" si="360"/>
        <v>3.5999999999999997E-2</v>
      </c>
      <c r="U849" s="144">
        <f t="shared" si="339"/>
        <v>75</v>
      </c>
      <c r="V849" s="144">
        <v>252</v>
      </c>
      <c r="W849" s="143">
        <f t="shared" si="351"/>
        <v>1.0105815279999999</v>
      </c>
      <c r="X849" s="139">
        <f t="shared" si="352"/>
        <v>12.128486540000001</v>
      </c>
      <c r="Y849" s="124">
        <f t="shared" si="353"/>
        <v>0</v>
      </c>
      <c r="Z849" s="147" t="s">
        <v>64</v>
      </c>
      <c r="AA849" s="141">
        <f t="shared" si="361"/>
        <v>44578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3"/>
      <c r="BB849" s="1"/>
      <c r="BC849" s="1"/>
      <c r="BD849" s="1"/>
      <c r="BE849" s="1"/>
      <c r="BF849" s="1"/>
      <c r="BG849" s="1"/>
      <c r="BH849" s="1"/>
      <c r="BI849" s="1"/>
      <c r="BJ849" s="1"/>
      <c r="BK849" s="4"/>
      <c r="BL849" s="1"/>
      <c r="BM849" s="1"/>
      <c r="BN849" s="1"/>
      <c r="BO849" s="1"/>
      <c r="BP849" s="1"/>
      <c r="BQ849" s="1"/>
    </row>
    <row r="850" spans="1:69" x14ac:dyDescent="0.15">
      <c r="A850" s="138">
        <f t="shared" si="354"/>
        <v>44501</v>
      </c>
      <c r="B850" s="148">
        <f t="shared" si="343"/>
        <v>1158.3227365400001</v>
      </c>
      <c r="C850" s="139">
        <f t="shared" si="355"/>
        <v>1000</v>
      </c>
      <c r="D850" s="140">
        <f t="shared" si="356"/>
        <v>5944.21</v>
      </c>
      <c r="E850" s="124">
        <f>IF(K850=1,VLOOKUP(A849,[1]Plan1!$BO$80:$BQ$314,3),E849)</f>
        <v>6018.51</v>
      </c>
      <c r="F850" s="141">
        <f t="shared" si="357"/>
        <v>44485</v>
      </c>
      <c r="G850" s="142">
        <f t="shared" si="344"/>
        <v>1.2499558393798349E-2</v>
      </c>
      <c r="H850" s="141">
        <f t="shared" si="358"/>
        <v>44516</v>
      </c>
      <c r="I850" s="141">
        <f t="shared" si="345"/>
        <v>44516</v>
      </c>
      <c r="J850" s="125">
        <f t="shared" si="359"/>
        <v>20</v>
      </c>
      <c r="K850" s="125">
        <f t="shared" si="341"/>
        <v>11</v>
      </c>
      <c r="L850" s="139">
        <f t="shared" si="346"/>
        <v>1.0068555299999999</v>
      </c>
      <c r="M850" s="143">
        <f t="shared" si="342"/>
        <v>1.0115996199999999</v>
      </c>
      <c r="N850" s="143">
        <f t="shared" si="338"/>
        <v>1.1383899878104728</v>
      </c>
      <c r="O850" s="139">
        <f t="shared" si="340"/>
        <v>1.14619425</v>
      </c>
      <c r="P850" s="139">
        <f t="shared" si="347"/>
        <v>1146.19425</v>
      </c>
      <c r="Q850" s="144">
        <f t="shared" si="348"/>
        <v>0</v>
      </c>
      <c r="R850" s="145">
        <f t="shared" si="349"/>
        <v>0</v>
      </c>
      <c r="S850" s="139">
        <f t="shared" si="350"/>
        <v>0</v>
      </c>
      <c r="T850" s="146">
        <f t="shared" si="360"/>
        <v>3.5999999999999997E-2</v>
      </c>
      <c r="U850" s="144">
        <f t="shared" si="339"/>
        <v>75</v>
      </c>
      <c r="V850" s="144">
        <v>252</v>
      </c>
      <c r="W850" s="143">
        <f t="shared" si="351"/>
        <v>1.0105815279999999</v>
      </c>
      <c r="X850" s="139">
        <f t="shared" si="352"/>
        <v>12.128486540000001</v>
      </c>
      <c r="Y850" s="124">
        <f t="shared" si="353"/>
        <v>0</v>
      </c>
      <c r="Z850" s="147" t="s">
        <v>64</v>
      </c>
      <c r="AA850" s="141">
        <f t="shared" si="361"/>
        <v>44578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3"/>
      <c r="BB850" s="1"/>
      <c r="BC850" s="1"/>
      <c r="BD850" s="1"/>
      <c r="BE850" s="1"/>
      <c r="BF850" s="1"/>
      <c r="BG850" s="1"/>
      <c r="BH850" s="1"/>
      <c r="BI850" s="1"/>
      <c r="BJ850" s="1"/>
      <c r="BK850" s="4"/>
      <c r="BL850" s="1"/>
      <c r="BM850" s="1"/>
      <c r="BN850" s="1"/>
      <c r="BO850" s="1"/>
      <c r="BP850" s="1"/>
      <c r="BQ850" s="1"/>
    </row>
    <row r="851" spans="1:69" x14ac:dyDescent="0.15">
      <c r="A851" s="138">
        <f t="shared" si="354"/>
        <v>44502</v>
      </c>
      <c r="B851" s="148">
        <f t="shared" si="343"/>
        <v>1159.20508032</v>
      </c>
      <c r="C851" s="139">
        <f t="shared" si="355"/>
        <v>1000</v>
      </c>
      <c r="D851" s="140">
        <f t="shared" si="356"/>
        <v>5944.21</v>
      </c>
      <c r="E851" s="124">
        <f>IF(K851=1,VLOOKUP(A850,[1]Plan1!$BO$80:$BQ$314,3),E850)</f>
        <v>6018.51</v>
      </c>
      <c r="F851" s="141">
        <f t="shared" si="357"/>
        <v>44485</v>
      </c>
      <c r="G851" s="142">
        <f t="shared" si="344"/>
        <v>1.2499558393798349E-2</v>
      </c>
      <c r="H851" s="141">
        <f t="shared" si="358"/>
        <v>44516</v>
      </c>
      <c r="I851" s="141">
        <f t="shared" si="345"/>
        <v>44516</v>
      </c>
      <c r="J851" s="125">
        <f t="shared" si="359"/>
        <v>20</v>
      </c>
      <c r="K851" s="125">
        <f t="shared" si="341"/>
        <v>12</v>
      </c>
      <c r="L851" s="139">
        <f t="shared" si="346"/>
        <v>1.00748109</v>
      </c>
      <c r="M851" s="143">
        <f t="shared" si="342"/>
        <v>1.0115996199999999</v>
      </c>
      <c r="N851" s="143">
        <f t="shared" si="338"/>
        <v>1.1383899878104728</v>
      </c>
      <c r="O851" s="139">
        <f t="shared" si="340"/>
        <v>1.1469063799999999</v>
      </c>
      <c r="P851" s="139">
        <f t="shared" si="347"/>
        <v>1146.9063799999999</v>
      </c>
      <c r="Q851" s="144">
        <f t="shared" si="348"/>
        <v>0</v>
      </c>
      <c r="R851" s="145">
        <f t="shared" si="349"/>
        <v>0</v>
      </c>
      <c r="S851" s="139">
        <f t="shared" si="350"/>
        <v>0</v>
      </c>
      <c r="T851" s="146">
        <f t="shared" si="360"/>
        <v>3.5999999999999997E-2</v>
      </c>
      <c r="U851" s="144">
        <f t="shared" si="339"/>
        <v>76</v>
      </c>
      <c r="V851" s="144">
        <v>252</v>
      </c>
      <c r="W851" s="143">
        <f t="shared" si="351"/>
        <v>1.0107233689999999</v>
      </c>
      <c r="X851" s="139">
        <f t="shared" si="352"/>
        <v>12.29870032</v>
      </c>
      <c r="Y851" s="124">
        <f t="shared" si="353"/>
        <v>0</v>
      </c>
      <c r="Z851" s="147" t="s">
        <v>64</v>
      </c>
      <c r="AA851" s="141">
        <f t="shared" si="361"/>
        <v>44578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3"/>
      <c r="BB851" s="1"/>
      <c r="BC851" s="1"/>
      <c r="BD851" s="1"/>
      <c r="BE851" s="1"/>
      <c r="BF851" s="1"/>
      <c r="BG851" s="1"/>
      <c r="BH851" s="1"/>
      <c r="BI851" s="1"/>
      <c r="BJ851" s="1"/>
      <c r="BK851" s="4"/>
      <c r="BL851" s="1"/>
      <c r="BM851" s="1"/>
      <c r="BN851" s="1"/>
      <c r="BO851" s="1"/>
      <c r="BP851" s="1"/>
      <c r="BQ851" s="1"/>
    </row>
    <row r="852" spans="1:69" x14ac:dyDescent="0.15">
      <c r="A852" s="138">
        <f t="shared" si="354"/>
        <v>44503</v>
      </c>
      <c r="B852" s="148">
        <f t="shared" si="343"/>
        <v>1159.20508032</v>
      </c>
      <c r="C852" s="139">
        <f t="shared" si="355"/>
        <v>1000</v>
      </c>
      <c r="D852" s="140">
        <f t="shared" si="356"/>
        <v>5944.21</v>
      </c>
      <c r="E852" s="124">
        <f>IF(K852=1,VLOOKUP(A851,[1]Plan1!$BO$80:$BQ$314,3),E851)</f>
        <v>6018.51</v>
      </c>
      <c r="F852" s="141">
        <f t="shared" si="357"/>
        <v>44485</v>
      </c>
      <c r="G852" s="142">
        <f t="shared" si="344"/>
        <v>1.2499558393798349E-2</v>
      </c>
      <c r="H852" s="141">
        <f t="shared" si="358"/>
        <v>44516</v>
      </c>
      <c r="I852" s="141">
        <f t="shared" si="345"/>
        <v>44516</v>
      </c>
      <c r="J852" s="125">
        <f t="shared" si="359"/>
        <v>20</v>
      </c>
      <c r="K852" s="125">
        <f t="shared" si="341"/>
        <v>12</v>
      </c>
      <c r="L852" s="139">
        <f t="shared" si="346"/>
        <v>1.00748109</v>
      </c>
      <c r="M852" s="143">
        <f t="shared" si="342"/>
        <v>1.0115996199999999</v>
      </c>
      <c r="N852" s="143">
        <f t="shared" si="338"/>
        <v>1.1383899878104728</v>
      </c>
      <c r="O852" s="139">
        <f t="shared" si="340"/>
        <v>1.1469063799999999</v>
      </c>
      <c r="P852" s="139">
        <f t="shared" si="347"/>
        <v>1146.9063799999999</v>
      </c>
      <c r="Q852" s="144">
        <f t="shared" si="348"/>
        <v>0</v>
      </c>
      <c r="R852" s="145">
        <f t="shared" si="349"/>
        <v>0</v>
      </c>
      <c r="S852" s="139">
        <f t="shared" si="350"/>
        <v>0</v>
      </c>
      <c r="T852" s="146">
        <f t="shared" si="360"/>
        <v>3.5999999999999997E-2</v>
      </c>
      <c r="U852" s="144">
        <f t="shared" si="339"/>
        <v>76</v>
      </c>
      <c r="V852" s="144">
        <v>252</v>
      </c>
      <c r="W852" s="143">
        <f t="shared" si="351"/>
        <v>1.0107233689999999</v>
      </c>
      <c r="X852" s="139">
        <f t="shared" si="352"/>
        <v>12.29870032</v>
      </c>
      <c r="Y852" s="124">
        <f t="shared" si="353"/>
        <v>0</v>
      </c>
      <c r="Z852" s="147" t="s">
        <v>64</v>
      </c>
      <c r="AA852" s="141">
        <f t="shared" si="361"/>
        <v>44578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3"/>
      <c r="BB852" s="1"/>
      <c r="BC852" s="1"/>
      <c r="BD852" s="1"/>
      <c r="BE852" s="1"/>
      <c r="BF852" s="1"/>
      <c r="BG852" s="1"/>
      <c r="BH852" s="1"/>
      <c r="BI852" s="1"/>
      <c r="BJ852" s="1"/>
      <c r="BK852" s="4"/>
      <c r="BL852" s="1"/>
      <c r="BM852" s="1"/>
      <c r="BN852" s="1"/>
      <c r="BO852" s="1"/>
      <c r="BP852" s="1"/>
      <c r="BQ852" s="1"/>
    </row>
    <row r="853" spans="1:69" x14ac:dyDescent="0.15">
      <c r="A853" s="138">
        <f t="shared" si="354"/>
        <v>44504</v>
      </c>
      <c r="B853" s="148">
        <f t="shared" si="343"/>
        <v>1160.08810395</v>
      </c>
      <c r="C853" s="139">
        <f t="shared" si="355"/>
        <v>1000</v>
      </c>
      <c r="D853" s="140">
        <f t="shared" si="356"/>
        <v>5944.21</v>
      </c>
      <c r="E853" s="124">
        <f>IF(K853=1,VLOOKUP(A852,[1]Plan1!$BO$80:$BQ$314,3),E852)</f>
        <v>6018.51</v>
      </c>
      <c r="F853" s="141">
        <f t="shared" si="357"/>
        <v>44485</v>
      </c>
      <c r="G853" s="142">
        <f t="shared" si="344"/>
        <v>1.2499558393798349E-2</v>
      </c>
      <c r="H853" s="141">
        <f t="shared" si="358"/>
        <v>44516</v>
      </c>
      <c r="I853" s="141">
        <f t="shared" si="345"/>
        <v>44516</v>
      </c>
      <c r="J853" s="125">
        <f t="shared" si="359"/>
        <v>20</v>
      </c>
      <c r="K853" s="125">
        <f t="shared" si="341"/>
        <v>13</v>
      </c>
      <c r="L853" s="139">
        <f t="shared" si="346"/>
        <v>1.0081070400000001</v>
      </c>
      <c r="M853" s="143">
        <f t="shared" si="342"/>
        <v>1.0115996199999999</v>
      </c>
      <c r="N853" s="143">
        <f t="shared" si="338"/>
        <v>1.1383899878104728</v>
      </c>
      <c r="O853" s="139">
        <f t="shared" si="340"/>
        <v>1.14761896</v>
      </c>
      <c r="P853" s="139">
        <f t="shared" si="347"/>
        <v>1147.61896</v>
      </c>
      <c r="Q853" s="144">
        <f t="shared" si="348"/>
        <v>0</v>
      </c>
      <c r="R853" s="145">
        <f t="shared" si="349"/>
        <v>0</v>
      </c>
      <c r="S853" s="139">
        <f t="shared" si="350"/>
        <v>0</v>
      </c>
      <c r="T853" s="146">
        <f t="shared" si="360"/>
        <v>3.5999999999999997E-2</v>
      </c>
      <c r="U853" s="144">
        <f t="shared" si="339"/>
        <v>77</v>
      </c>
      <c r="V853" s="144">
        <v>252</v>
      </c>
      <c r="W853" s="143">
        <f t="shared" si="351"/>
        <v>1.0108652300000001</v>
      </c>
      <c r="X853" s="139">
        <f t="shared" si="352"/>
        <v>12.469143949999999</v>
      </c>
      <c r="Y853" s="124">
        <f t="shared" si="353"/>
        <v>0</v>
      </c>
      <c r="Z853" s="147" t="s">
        <v>64</v>
      </c>
      <c r="AA853" s="141">
        <f t="shared" si="361"/>
        <v>44578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3"/>
      <c r="BB853" s="1"/>
      <c r="BC853" s="1"/>
      <c r="BD853" s="1"/>
      <c r="BE853" s="1"/>
      <c r="BF853" s="1"/>
      <c r="BG853" s="1"/>
      <c r="BH853" s="1"/>
      <c r="BI853" s="1"/>
      <c r="BJ853" s="1"/>
      <c r="BK853" s="4"/>
      <c r="BL853" s="1"/>
      <c r="BM853" s="1"/>
      <c r="BN853" s="1"/>
      <c r="BO853" s="1"/>
      <c r="BP853" s="1"/>
      <c r="BQ853" s="1"/>
    </row>
    <row r="854" spans="1:69" x14ac:dyDescent="0.15">
      <c r="A854" s="138">
        <f t="shared" si="354"/>
        <v>44505</v>
      </c>
      <c r="B854" s="148">
        <f t="shared" si="343"/>
        <v>1160.9717762</v>
      </c>
      <c r="C854" s="139">
        <f t="shared" si="355"/>
        <v>1000</v>
      </c>
      <c r="D854" s="140">
        <f t="shared" si="356"/>
        <v>5944.21</v>
      </c>
      <c r="E854" s="124">
        <f>IF(K854=1,VLOOKUP(A853,[1]Plan1!$BO$80:$BQ$314,3),E853)</f>
        <v>6018.51</v>
      </c>
      <c r="F854" s="141">
        <f t="shared" si="357"/>
        <v>44485</v>
      </c>
      <c r="G854" s="142">
        <f t="shared" si="344"/>
        <v>1.2499558393798349E-2</v>
      </c>
      <c r="H854" s="141">
        <f t="shared" si="358"/>
        <v>44516</v>
      </c>
      <c r="I854" s="141">
        <f t="shared" si="345"/>
        <v>44516</v>
      </c>
      <c r="J854" s="125">
        <f t="shared" si="359"/>
        <v>20</v>
      </c>
      <c r="K854" s="125">
        <f t="shared" si="341"/>
        <v>14</v>
      </c>
      <c r="L854" s="139">
        <f t="shared" si="346"/>
        <v>1.0087333700000001</v>
      </c>
      <c r="M854" s="143">
        <f t="shared" si="342"/>
        <v>1.0115996199999999</v>
      </c>
      <c r="N854" s="143">
        <f t="shared" si="338"/>
        <v>1.1383899878104728</v>
      </c>
      <c r="O854" s="139">
        <f t="shared" si="340"/>
        <v>1.1483319599999999</v>
      </c>
      <c r="P854" s="139">
        <f t="shared" si="347"/>
        <v>1148.33196</v>
      </c>
      <c r="Q854" s="144">
        <f t="shared" si="348"/>
        <v>0</v>
      </c>
      <c r="R854" s="145">
        <f t="shared" si="349"/>
        <v>0</v>
      </c>
      <c r="S854" s="139">
        <f t="shared" si="350"/>
        <v>0</v>
      </c>
      <c r="T854" s="146">
        <f t="shared" si="360"/>
        <v>3.5999999999999997E-2</v>
      </c>
      <c r="U854" s="144">
        <f t="shared" si="339"/>
        <v>78</v>
      </c>
      <c r="V854" s="144">
        <v>252</v>
      </c>
      <c r="W854" s="143">
        <f t="shared" si="351"/>
        <v>1.01100711</v>
      </c>
      <c r="X854" s="139">
        <f t="shared" si="352"/>
        <v>12.6398162</v>
      </c>
      <c r="Y854" s="124">
        <f t="shared" si="353"/>
        <v>0</v>
      </c>
      <c r="Z854" s="147" t="s">
        <v>64</v>
      </c>
      <c r="AA854" s="141">
        <f t="shared" si="361"/>
        <v>44578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3"/>
      <c r="BB854" s="1"/>
      <c r="BC854" s="1"/>
      <c r="BD854" s="1"/>
      <c r="BE854" s="1"/>
      <c r="BF854" s="1"/>
      <c r="BG854" s="1"/>
      <c r="BH854" s="1"/>
      <c r="BI854" s="1"/>
      <c r="BJ854" s="1"/>
      <c r="BK854" s="4"/>
      <c r="BL854" s="1"/>
      <c r="BM854" s="1"/>
      <c r="BN854" s="1"/>
      <c r="BO854" s="1"/>
      <c r="BP854" s="1"/>
      <c r="BQ854" s="1"/>
    </row>
    <row r="855" spans="1:69" x14ac:dyDescent="0.15">
      <c r="A855" s="138">
        <f t="shared" si="354"/>
        <v>44506</v>
      </c>
      <c r="B855" s="148">
        <f t="shared" si="343"/>
        <v>1161.8561400199999</v>
      </c>
      <c r="C855" s="139">
        <f t="shared" si="355"/>
        <v>1000</v>
      </c>
      <c r="D855" s="140">
        <f t="shared" si="356"/>
        <v>5944.21</v>
      </c>
      <c r="E855" s="124">
        <f>IF(K855=1,VLOOKUP(A854,[1]Plan1!$BO$80:$BQ$314,3),E854)</f>
        <v>6018.51</v>
      </c>
      <c r="F855" s="141">
        <f t="shared" si="357"/>
        <v>44485</v>
      </c>
      <c r="G855" s="142">
        <f t="shared" si="344"/>
        <v>1.2499558393798349E-2</v>
      </c>
      <c r="H855" s="141">
        <f t="shared" si="358"/>
        <v>44516</v>
      </c>
      <c r="I855" s="141">
        <f t="shared" si="345"/>
        <v>44516</v>
      </c>
      <c r="J855" s="125">
        <f t="shared" si="359"/>
        <v>20</v>
      </c>
      <c r="K855" s="125">
        <f t="shared" si="341"/>
        <v>15</v>
      </c>
      <c r="L855" s="139">
        <f t="shared" si="346"/>
        <v>1.0093600899999999</v>
      </c>
      <c r="M855" s="143">
        <f t="shared" si="342"/>
        <v>1.0115996199999999</v>
      </c>
      <c r="N855" s="143">
        <f t="shared" si="338"/>
        <v>1.1383899878104728</v>
      </c>
      <c r="O855" s="139">
        <f t="shared" si="340"/>
        <v>1.14904542</v>
      </c>
      <c r="P855" s="139">
        <f t="shared" si="347"/>
        <v>1149.0454199999999</v>
      </c>
      <c r="Q855" s="144">
        <f t="shared" si="348"/>
        <v>0</v>
      </c>
      <c r="R855" s="145">
        <f t="shared" si="349"/>
        <v>0</v>
      </c>
      <c r="S855" s="139">
        <f t="shared" si="350"/>
        <v>0</v>
      </c>
      <c r="T855" s="146">
        <f t="shared" si="360"/>
        <v>3.5999999999999997E-2</v>
      </c>
      <c r="U855" s="144">
        <f t="shared" si="339"/>
        <v>79</v>
      </c>
      <c r="V855" s="144">
        <v>252</v>
      </c>
      <c r="W855" s="143">
        <f t="shared" si="351"/>
        <v>1.0111490110000001</v>
      </c>
      <c r="X855" s="139">
        <f t="shared" si="352"/>
        <v>12.81072002</v>
      </c>
      <c r="Y855" s="124">
        <f t="shared" si="353"/>
        <v>0</v>
      </c>
      <c r="Z855" s="147" t="s">
        <v>64</v>
      </c>
      <c r="AA855" s="141">
        <f t="shared" si="361"/>
        <v>44578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3"/>
      <c r="BB855" s="1"/>
      <c r="BC855" s="1"/>
      <c r="BD855" s="1"/>
      <c r="BE855" s="1"/>
      <c r="BF855" s="1"/>
      <c r="BG855" s="1"/>
      <c r="BH855" s="1"/>
      <c r="BI855" s="1"/>
      <c r="BJ855" s="1"/>
      <c r="BK855" s="4"/>
      <c r="BL855" s="1"/>
      <c r="BM855" s="1"/>
      <c r="BN855" s="1"/>
      <c r="BO855" s="1"/>
      <c r="BP855" s="1"/>
      <c r="BQ855" s="1"/>
    </row>
    <row r="856" spans="1:69" x14ac:dyDescent="0.15">
      <c r="A856" s="138">
        <f t="shared" si="354"/>
        <v>44507</v>
      </c>
      <c r="B856" s="148">
        <f t="shared" si="343"/>
        <v>1161.8561400199999</v>
      </c>
      <c r="C856" s="139">
        <f t="shared" si="355"/>
        <v>1000</v>
      </c>
      <c r="D856" s="140">
        <f t="shared" si="356"/>
        <v>5944.21</v>
      </c>
      <c r="E856" s="124">
        <f>IF(K856=1,VLOOKUP(A855,[1]Plan1!$BO$80:$BQ$314,3),E855)</f>
        <v>6018.51</v>
      </c>
      <c r="F856" s="141">
        <f t="shared" si="357"/>
        <v>44485</v>
      </c>
      <c r="G856" s="142">
        <f t="shared" si="344"/>
        <v>1.2499558393798349E-2</v>
      </c>
      <c r="H856" s="141">
        <f t="shared" si="358"/>
        <v>44516</v>
      </c>
      <c r="I856" s="141">
        <f t="shared" si="345"/>
        <v>44516</v>
      </c>
      <c r="J856" s="125">
        <f t="shared" si="359"/>
        <v>20</v>
      </c>
      <c r="K856" s="125">
        <f t="shared" si="341"/>
        <v>15</v>
      </c>
      <c r="L856" s="139">
        <f t="shared" si="346"/>
        <v>1.0093600899999999</v>
      </c>
      <c r="M856" s="143">
        <f t="shared" si="342"/>
        <v>1.0115996199999999</v>
      </c>
      <c r="N856" s="143">
        <f t="shared" si="338"/>
        <v>1.1383899878104728</v>
      </c>
      <c r="O856" s="139">
        <f t="shared" si="340"/>
        <v>1.14904542</v>
      </c>
      <c r="P856" s="139">
        <f t="shared" si="347"/>
        <v>1149.0454199999999</v>
      </c>
      <c r="Q856" s="144">
        <f t="shared" si="348"/>
        <v>0</v>
      </c>
      <c r="R856" s="145">
        <f t="shared" si="349"/>
        <v>0</v>
      </c>
      <c r="S856" s="139">
        <f t="shared" si="350"/>
        <v>0</v>
      </c>
      <c r="T856" s="146">
        <f t="shared" si="360"/>
        <v>3.5999999999999997E-2</v>
      </c>
      <c r="U856" s="144">
        <f t="shared" si="339"/>
        <v>79</v>
      </c>
      <c r="V856" s="144">
        <v>252</v>
      </c>
      <c r="W856" s="143">
        <f t="shared" si="351"/>
        <v>1.0111490110000001</v>
      </c>
      <c r="X856" s="139">
        <f t="shared" si="352"/>
        <v>12.81072002</v>
      </c>
      <c r="Y856" s="124">
        <f t="shared" si="353"/>
        <v>0</v>
      </c>
      <c r="Z856" s="147" t="s">
        <v>64</v>
      </c>
      <c r="AA856" s="141">
        <f t="shared" si="361"/>
        <v>44578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3"/>
      <c r="BB856" s="1"/>
      <c r="BC856" s="1"/>
      <c r="BD856" s="1"/>
      <c r="BE856" s="1"/>
      <c r="BF856" s="1"/>
      <c r="BG856" s="1"/>
      <c r="BH856" s="1"/>
      <c r="BI856" s="1"/>
      <c r="BJ856" s="1"/>
      <c r="BK856" s="4"/>
      <c r="BL856" s="1"/>
      <c r="BM856" s="1"/>
      <c r="BN856" s="1"/>
      <c r="BO856" s="1"/>
      <c r="BP856" s="1"/>
      <c r="BQ856" s="1"/>
    </row>
    <row r="857" spans="1:69" x14ac:dyDescent="0.15">
      <c r="A857" s="138">
        <f t="shared" si="354"/>
        <v>44508</v>
      </c>
      <c r="B857" s="148">
        <f t="shared" si="343"/>
        <v>1161.8561400199999</v>
      </c>
      <c r="C857" s="139">
        <f t="shared" si="355"/>
        <v>1000</v>
      </c>
      <c r="D857" s="140">
        <f t="shared" si="356"/>
        <v>5944.21</v>
      </c>
      <c r="E857" s="124">
        <f>IF(K857=1,VLOOKUP(A856,[1]Plan1!$BO$80:$BQ$314,3),E856)</f>
        <v>6018.51</v>
      </c>
      <c r="F857" s="141">
        <f t="shared" si="357"/>
        <v>44485</v>
      </c>
      <c r="G857" s="142">
        <f t="shared" si="344"/>
        <v>1.2499558393798349E-2</v>
      </c>
      <c r="H857" s="141">
        <f t="shared" si="358"/>
        <v>44516</v>
      </c>
      <c r="I857" s="141">
        <f t="shared" si="345"/>
        <v>44516</v>
      </c>
      <c r="J857" s="125">
        <f t="shared" si="359"/>
        <v>20</v>
      </c>
      <c r="K857" s="125">
        <f t="shared" si="341"/>
        <v>15</v>
      </c>
      <c r="L857" s="139">
        <f t="shared" si="346"/>
        <v>1.0093600899999999</v>
      </c>
      <c r="M857" s="143">
        <f t="shared" si="342"/>
        <v>1.0115996199999999</v>
      </c>
      <c r="N857" s="143">
        <f t="shared" si="338"/>
        <v>1.1383899878104728</v>
      </c>
      <c r="O857" s="139">
        <f t="shared" si="340"/>
        <v>1.14904542</v>
      </c>
      <c r="P857" s="139">
        <f t="shared" si="347"/>
        <v>1149.0454199999999</v>
      </c>
      <c r="Q857" s="144">
        <f t="shared" si="348"/>
        <v>0</v>
      </c>
      <c r="R857" s="145">
        <f t="shared" si="349"/>
        <v>0</v>
      </c>
      <c r="S857" s="139">
        <f t="shared" si="350"/>
        <v>0</v>
      </c>
      <c r="T857" s="146">
        <f t="shared" si="360"/>
        <v>3.5999999999999997E-2</v>
      </c>
      <c r="U857" s="144">
        <f t="shared" si="339"/>
        <v>79</v>
      </c>
      <c r="V857" s="144">
        <v>252</v>
      </c>
      <c r="W857" s="143">
        <f t="shared" si="351"/>
        <v>1.0111490110000001</v>
      </c>
      <c r="X857" s="139">
        <f t="shared" si="352"/>
        <v>12.81072002</v>
      </c>
      <c r="Y857" s="124">
        <f t="shared" si="353"/>
        <v>0</v>
      </c>
      <c r="Z857" s="147" t="s">
        <v>64</v>
      </c>
      <c r="AA857" s="141">
        <f t="shared" si="361"/>
        <v>44578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3"/>
      <c r="BB857" s="1"/>
      <c r="BC857" s="1"/>
      <c r="BD857" s="1"/>
      <c r="BE857" s="1"/>
      <c r="BF857" s="1"/>
      <c r="BG857" s="1"/>
      <c r="BH857" s="1"/>
      <c r="BI857" s="1"/>
      <c r="BJ857" s="1"/>
      <c r="BK857" s="4"/>
      <c r="BL857" s="1"/>
      <c r="BM857" s="1"/>
      <c r="BN857" s="1"/>
      <c r="BO857" s="1"/>
      <c r="BP857" s="1"/>
      <c r="BQ857" s="1"/>
    </row>
    <row r="858" spans="1:69" x14ac:dyDescent="0.15">
      <c r="A858" s="138">
        <f t="shared" si="354"/>
        <v>44509</v>
      </c>
      <c r="B858" s="148">
        <f t="shared" si="343"/>
        <v>1162.7411630299998</v>
      </c>
      <c r="C858" s="139">
        <f t="shared" si="355"/>
        <v>1000</v>
      </c>
      <c r="D858" s="140">
        <f t="shared" si="356"/>
        <v>5944.21</v>
      </c>
      <c r="E858" s="124">
        <f>IF(K858=1,VLOOKUP(A857,[1]Plan1!$BO$80:$BQ$314,3),E857)</f>
        <v>6018.51</v>
      </c>
      <c r="F858" s="141">
        <f t="shared" si="357"/>
        <v>44485</v>
      </c>
      <c r="G858" s="142">
        <f t="shared" si="344"/>
        <v>1.2499558393798349E-2</v>
      </c>
      <c r="H858" s="141">
        <f t="shared" si="358"/>
        <v>44516</v>
      </c>
      <c r="I858" s="141">
        <f t="shared" si="345"/>
        <v>44516</v>
      </c>
      <c r="J858" s="125">
        <f t="shared" si="359"/>
        <v>20</v>
      </c>
      <c r="K858" s="125">
        <f t="shared" si="341"/>
        <v>16</v>
      </c>
      <c r="L858" s="139">
        <f t="shared" si="346"/>
        <v>1.0099872000000001</v>
      </c>
      <c r="M858" s="143">
        <f t="shared" si="342"/>
        <v>1.0115996199999999</v>
      </c>
      <c r="N858" s="143">
        <f t="shared" si="338"/>
        <v>1.1383899878104728</v>
      </c>
      <c r="O858" s="139">
        <f t="shared" si="340"/>
        <v>1.1497593100000001</v>
      </c>
      <c r="P858" s="139">
        <f t="shared" si="347"/>
        <v>1149.7593099999999</v>
      </c>
      <c r="Q858" s="144">
        <f t="shared" si="348"/>
        <v>0</v>
      </c>
      <c r="R858" s="145">
        <f t="shared" si="349"/>
        <v>0</v>
      </c>
      <c r="S858" s="139">
        <f t="shared" si="350"/>
        <v>0</v>
      </c>
      <c r="T858" s="146">
        <f t="shared" si="360"/>
        <v>3.5999999999999997E-2</v>
      </c>
      <c r="U858" s="144">
        <f t="shared" si="339"/>
        <v>80</v>
      </c>
      <c r="V858" s="144">
        <v>252</v>
      </c>
      <c r="W858" s="143">
        <f t="shared" si="351"/>
        <v>1.011290931</v>
      </c>
      <c r="X858" s="139">
        <f t="shared" si="352"/>
        <v>12.98185303</v>
      </c>
      <c r="Y858" s="124">
        <f t="shared" si="353"/>
        <v>0</v>
      </c>
      <c r="Z858" s="147" t="s">
        <v>64</v>
      </c>
      <c r="AA858" s="141">
        <f t="shared" si="361"/>
        <v>44578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3"/>
      <c r="BB858" s="1"/>
      <c r="BC858" s="1"/>
      <c r="BD858" s="1"/>
      <c r="BE858" s="1"/>
      <c r="BF858" s="1"/>
      <c r="BG858" s="1"/>
      <c r="BH858" s="1"/>
      <c r="BI858" s="1"/>
      <c r="BJ858" s="1"/>
      <c r="BK858" s="4"/>
      <c r="BL858" s="1"/>
      <c r="BM858" s="1"/>
      <c r="BN858" s="1"/>
      <c r="BO858" s="1"/>
      <c r="BP858" s="1"/>
      <c r="BQ858" s="1"/>
    </row>
    <row r="859" spans="1:69" x14ac:dyDescent="0.15">
      <c r="A859" s="138">
        <f t="shared" si="354"/>
        <v>44510</v>
      </c>
      <c r="B859" s="148">
        <f t="shared" si="343"/>
        <v>1163.6268780900002</v>
      </c>
      <c r="C859" s="139">
        <f t="shared" si="355"/>
        <v>1000</v>
      </c>
      <c r="D859" s="140">
        <f t="shared" si="356"/>
        <v>5944.21</v>
      </c>
      <c r="E859" s="124">
        <f>IF(K859=1,VLOOKUP(A858,[1]Plan1!$BO$80:$BQ$314,3),E858)</f>
        <v>6018.51</v>
      </c>
      <c r="F859" s="141">
        <f t="shared" si="357"/>
        <v>44485</v>
      </c>
      <c r="G859" s="142">
        <f t="shared" si="344"/>
        <v>1.2499558393798349E-2</v>
      </c>
      <c r="H859" s="141">
        <f t="shared" si="358"/>
        <v>44516</v>
      </c>
      <c r="I859" s="141">
        <f t="shared" si="345"/>
        <v>44516</v>
      </c>
      <c r="J859" s="125">
        <f t="shared" si="359"/>
        <v>20</v>
      </c>
      <c r="K859" s="125">
        <f t="shared" si="341"/>
        <v>17</v>
      </c>
      <c r="L859" s="139">
        <f t="shared" si="346"/>
        <v>1.01061471</v>
      </c>
      <c r="M859" s="143">
        <f t="shared" si="342"/>
        <v>1.0115996199999999</v>
      </c>
      <c r="N859" s="143">
        <f t="shared" si="338"/>
        <v>1.1383899878104728</v>
      </c>
      <c r="O859" s="139">
        <f t="shared" si="340"/>
        <v>1.1504736600000001</v>
      </c>
      <c r="P859" s="139">
        <f t="shared" si="347"/>
        <v>1150.4736600000001</v>
      </c>
      <c r="Q859" s="144">
        <f t="shared" si="348"/>
        <v>0</v>
      </c>
      <c r="R859" s="145">
        <f t="shared" si="349"/>
        <v>0</v>
      </c>
      <c r="S859" s="139">
        <f t="shared" si="350"/>
        <v>0</v>
      </c>
      <c r="T859" s="146">
        <f t="shared" si="360"/>
        <v>3.5999999999999997E-2</v>
      </c>
      <c r="U859" s="144">
        <f t="shared" si="339"/>
        <v>81</v>
      </c>
      <c r="V859" s="144">
        <v>252</v>
      </c>
      <c r="W859" s="143">
        <f t="shared" si="351"/>
        <v>1.0114328720000001</v>
      </c>
      <c r="X859" s="139">
        <f t="shared" si="352"/>
        <v>13.153218089999999</v>
      </c>
      <c r="Y859" s="124">
        <f t="shared" si="353"/>
        <v>0</v>
      </c>
      <c r="Z859" s="147" t="s">
        <v>64</v>
      </c>
      <c r="AA859" s="141">
        <f t="shared" si="361"/>
        <v>44578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3"/>
      <c r="BB859" s="1"/>
      <c r="BC859" s="1"/>
      <c r="BD859" s="1"/>
      <c r="BE859" s="1"/>
      <c r="BF859" s="1"/>
      <c r="BG859" s="1"/>
      <c r="BH859" s="1"/>
      <c r="BI859" s="1"/>
      <c r="BJ859" s="1"/>
      <c r="BK859" s="4"/>
      <c r="BL859" s="1"/>
      <c r="BM859" s="1"/>
      <c r="BN859" s="1"/>
      <c r="BO859" s="1"/>
      <c r="BP859" s="1"/>
      <c r="BQ859" s="1"/>
    </row>
    <row r="860" spans="1:69" x14ac:dyDescent="0.15">
      <c r="A860" s="138">
        <f t="shared" si="354"/>
        <v>44511</v>
      </c>
      <c r="B860" s="148">
        <f t="shared" si="343"/>
        <v>1164.5132629000002</v>
      </c>
      <c r="C860" s="139">
        <f t="shared" si="355"/>
        <v>1000</v>
      </c>
      <c r="D860" s="140">
        <f t="shared" si="356"/>
        <v>5944.21</v>
      </c>
      <c r="E860" s="124">
        <f>IF(K860=1,VLOOKUP(A859,[1]Plan1!$BO$80:$BQ$314,3),E859)</f>
        <v>6018.51</v>
      </c>
      <c r="F860" s="141">
        <f t="shared" si="357"/>
        <v>44485</v>
      </c>
      <c r="G860" s="142">
        <f t="shared" si="344"/>
        <v>1.2499558393798349E-2</v>
      </c>
      <c r="H860" s="141">
        <f t="shared" si="358"/>
        <v>44516</v>
      </c>
      <c r="I860" s="141">
        <f t="shared" si="345"/>
        <v>44516</v>
      </c>
      <c r="J860" s="125">
        <f t="shared" si="359"/>
        <v>20</v>
      </c>
      <c r="K860" s="125">
        <f t="shared" si="341"/>
        <v>18</v>
      </c>
      <c r="L860" s="139">
        <f t="shared" si="346"/>
        <v>1.0112426000000001</v>
      </c>
      <c r="M860" s="143">
        <f t="shared" si="342"/>
        <v>1.0115996199999999</v>
      </c>
      <c r="N860" s="143">
        <f t="shared" si="338"/>
        <v>1.1383899878104728</v>
      </c>
      <c r="O860" s="139">
        <f t="shared" si="340"/>
        <v>1.15118845</v>
      </c>
      <c r="P860" s="139">
        <f t="shared" si="347"/>
        <v>1151.1884500000001</v>
      </c>
      <c r="Q860" s="144">
        <f t="shared" si="348"/>
        <v>0</v>
      </c>
      <c r="R860" s="145">
        <f t="shared" si="349"/>
        <v>0</v>
      </c>
      <c r="S860" s="139">
        <f t="shared" si="350"/>
        <v>0</v>
      </c>
      <c r="T860" s="146">
        <f t="shared" si="360"/>
        <v>3.5999999999999997E-2</v>
      </c>
      <c r="U860" s="144">
        <f t="shared" si="339"/>
        <v>82</v>
      </c>
      <c r="V860" s="144">
        <v>252</v>
      </c>
      <c r="W860" s="143">
        <f t="shared" si="351"/>
        <v>1.011574832</v>
      </c>
      <c r="X860" s="139">
        <f t="shared" si="352"/>
        <v>13.3248129</v>
      </c>
      <c r="Y860" s="124">
        <f t="shared" si="353"/>
        <v>0</v>
      </c>
      <c r="Z860" s="147" t="s">
        <v>64</v>
      </c>
      <c r="AA860" s="141">
        <f t="shared" si="361"/>
        <v>44578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3"/>
      <c r="BB860" s="1"/>
      <c r="BC860" s="1"/>
      <c r="BD860" s="1"/>
      <c r="BE860" s="1"/>
      <c r="BF860" s="1"/>
      <c r="BG860" s="1"/>
      <c r="BH860" s="1"/>
      <c r="BI860" s="1"/>
      <c r="BJ860" s="1"/>
      <c r="BK860" s="4"/>
      <c r="BL860" s="1"/>
      <c r="BM860" s="1"/>
      <c r="BN860" s="1"/>
      <c r="BO860" s="1"/>
      <c r="BP860" s="1"/>
      <c r="BQ860" s="1"/>
    </row>
    <row r="861" spans="1:69" x14ac:dyDescent="0.15">
      <c r="A861" s="138">
        <f t="shared" si="354"/>
        <v>44512</v>
      </c>
      <c r="B861" s="148">
        <f t="shared" si="343"/>
        <v>1165.4003087399999</v>
      </c>
      <c r="C861" s="139">
        <f t="shared" si="355"/>
        <v>1000</v>
      </c>
      <c r="D861" s="140">
        <f t="shared" si="356"/>
        <v>5944.21</v>
      </c>
      <c r="E861" s="124">
        <f>IF(K861=1,VLOOKUP(A860,[1]Plan1!$BO$80:$BQ$314,3),E860)</f>
        <v>6018.51</v>
      </c>
      <c r="F861" s="141">
        <f t="shared" si="357"/>
        <v>44485</v>
      </c>
      <c r="G861" s="142">
        <f t="shared" si="344"/>
        <v>1.2499558393798349E-2</v>
      </c>
      <c r="H861" s="141">
        <f t="shared" si="358"/>
        <v>44516</v>
      </c>
      <c r="I861" s="141">
        <f t="shared" si="345"/>
        <v>44516</v>
      </c>
      <c r="J861" s="125">
        <f t="shared" si="359"/>
        <v>20</v>
      </c>
      <c r="K861" s="125">
        <f t="shared" si="341"/>
        <v>19</v>
      </c>
      <c r="L861" s="139">
        <f t="shared" si="346"/>
        <v>1.01187088</v>
      </c>
      <c r="M861" s="143">
        <f t="shared" si="342"/>
        <v>1.0115996199999999</v>
      </c>
      <c r="N861" s="143">
        <f t="shared" si="338"/>
        <v>1.1383899878104728</v>
      </c>
      <c r="O861" s="139">
        <f t="shared" si="340"/>
        <v>1.15190367</v>
      </c>
      <c r="P861" s="139">
        <f t="shared" si="347"/>
        <v>1151.9036699999999</v>
      </c>
      <c r="Q861" s="144">
        <f t="shared" si="348"/>
        <v>0</v>
      </c>
      <c r="R861" s="145">
        <f t="shared" si="349"/>
        <v>0</v>
      </c>
      <c r="S861" s="139">
        <f t="shared" si="350"/>
        <v>0</v>
      </c>
      <c r="T861" s="146">
        <f t="shared" si="360"/>
        <v>3.5999999999999997E-2</v>
      </c>
      <c r="U861" s="144">
        <f t="shared" si="339"/>
        <v>83</v>
      </c>
      <c r="V861" s="144">
        <v>252</v>
      </c>
      <c r="W861" s="143">
        <f t="shared" si="351"/>
        <v>1.011716812</v>
      </c>
      <c r="X861" s="139">
        <f t="shared" si="352"/>
        <v>13.49663874</v>
      </c>
      <c r="Y861" s="124">
        <f t="shared" si="353"/>
        <v>0</v>
      </c>
      <c r="Z861" s="147" t="s">
        <v>64</v>
      </c>
      <c r="AA861" s="141">
        <f t="shared" si="361"/>
        <v>44578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3"/>
      <c r="BB861" s="1"/>
      <c r="BC861" s="1"/>
      <c r="BD861" s="1"/>
      <c r="BE861" s="1"/>
      <c r="BF861" s="1"/>
      <c r="BG861" s="1"/>
      <c r="BH861" s="1"/>
      <c r="BI861" s="1"/>
      <c r="BJ861" s="1"/>
      <c r="BK861" s="4"/>
      <c r="BL861" s="1"/>
      <c r="BM861" s="1"/>
      <c r="BN861" s="1"/>
      <c r="BO861" s="1"/>
      <c r="BP861" s="1"/>
      <c r="BQ861" s="1"/>
    </row>
    <row r="862" spans="1:69" x14ac:dyDescent="0.15">
      <c r="A862" s="138">
        <f t="shared" si="354"/>
        <v>44513</v>
      </c>
      <c r="B862" s="148">
        <f t="shared" si="343"/>
        <v>1166.2880473299999</v>
      </c>
      <c r="C862" s="139">
        <f t="shared" si="355"/>
        <v>1000</v>
      </c>
      <c r="D862" s="140">
        <f t="shared" si="356"/>
        <v>5944.21</v>
      </c>
      <c r="E862" s="124">
        <f>IF(K862=1,VLOOKUP(A861,[1]Plan1!$BO$80:$BQ$314,3),E861)</f>
        <v>6018.51</v>
      </c>
      <c r="F862" s="141">
        <f t="shared" si="357"/>
        <v>44485</v>
      </c>
      <c r="G862" s="142">
        <f t="shared" si="344"/>
        <v>1.2499558393798349E-2</v>
      </c>
      <c r="H862" s="141">
        <f t="shared" si="358"/>
        <v>44516</v>
      </c>
      <c r="I862" s="141">
        <f t="shared" si="345"/>
        <v>44516</v>
      </c>
      <c r="J862" s="125">
        <f t="shared" si="359"/>
        <v>20</v>
      </c>
      <c r="K862" s="125">
        <f t="shared" si="341"/>
        <v>20</v>
      </c>
      <c r="L862" s="139">
        <f t="shared" si="346"/>
        <v>1.01249955</v>
      </c>
      <c r="M862" s="143">
        <f t="shared" si="342"/>
        <v>1.0115996199999999</v>
      </c>
      <c r="N862" s="143">
        <f t="shared" si="338"/>
        <v>1.1383899878104728</v>
      </c>
      <c r="O862" s="139">
        <f t="shared" si="340"/>
        <v>1.1526193499999999</v>
      </c>
      <c r="P862" s="139">
        <f t="shared" si="347"/>
        <v>1152.6193499999999</v>
      </c>
      <c r="Q862" s="144">
        <f t="shared" si="348"/>
        <v>0</v>
      </c>
      <c r="R862" s="145">
        <f t="shared" si="349"/>
        <v>0</v>
      </c>
      <c r="S862" s="139">
        <f t="shared" si="350"/>
        <v>0</v>
      </c>
      <c r="T862" s="146">
        <f t="shared" si="360"/>
        <v>3.5999999999999997E-2</v>
      </c>
      <c r="U862" s="144">
        <f t="shared" si="339"/>
        <v>84</v>
      </c>
      <c r="V862" s="144">
        <v>252</v>
      </c>
      <c r="W862" s="143">
        <f t="shared" si="351"/>
        <v>1.0118588129999999</v>
      </c>
      <c r="X862" s="139">
        <f t="shared" si="352"/>
        <v>13.668697330000001</v>
      </c>
      <c r="Y862" s="124">
        <f t="shared" si="353"/>
        <v>0</v>
      </c>
      <c r="Z862" s="147" t="s">
        <v>64</v>
      </c>
      <c r="AA862" s="141">
        <f t="shared" si="361"/>
        <v>44578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3"/>
      <c r="BB862" s="1"/>
      <c r="BC862" s="1"/>
      <c r="BD862" s="1"/>
      <c r="BE862" s="1"/>
      <c r="BF862" s="1"/>
      <c r="BG862" s="1"/>
      <c r="BH862" s="1"/>
      <c r="BI862" s="1"/>
      <c r="BJ862" s="1"/>
      <c r="BK862" s="4"/>
      <c r="BL862" s="1"/>
      <c r="BM862" s="1"/>
      <c r="BN862" s="1"/>
      <c r="BO862" s="1"/>
      <c r="BP862" s="1"/>
      <c r="BQ862" s="1"/>
    </row>
    <row r="863" spans="1:69" x14ac:dyDescent="0.15">
      <c r="A863" s="138">
        <f t="shared" si="354"/>
        <v>44514</v>
      </c>
      <c r="B863" s="148">
        <f t="shared" si="343"/>
        <v>1166.2880473299999</v>
      </c>
      <c r="C863" s="139">
        <f t="shared" si="355"/>
        <v>1000</v>
      </c>
      <c r="D863" s="140">
        <f t="shared" si="356"/>
        <v>5944.21</v>
      </c>
      <c r="E863" s="124">
        <f>IF(K863=1,VLOOKUP(A862,[1]Plan1!$BO$80:$BQ$314,3),E862)</f>
        <v>6018.51</v>
      </c>
      <c r="F863" s="141">
        <f t="shared" si="357"/>
        <v>44485</v>
      </c>
      <c r="G863" s="142">
        <f t="shared" si="344"/>
        <v>1.2499558393798349E-2</v>
      </c>
      <c r="H863" s="141">
        <f t="shared" si="358"/>
        <v>44516</v>
      </c>
      <c r="I863" s="141">
        <f t="shared" si="345"/>
        <v>44516</v>
      </c>
      <c r="J863" s="125">
        <f t="shared" si="359"/>
        <v>20</v>
      </c>
      <c r="K863" s="125">
        <f t="shared" si="341"/>
        <v>20</v>
      </c>
      <c r="L863" s="139">
        <f t="shared" si="346"/>
        <v>1.01249955</v>
      </c>
      <c r="M863" s="143">
        <f t="shared" si="342"/>
        <v>1.0115996199999999</v>
      </c>
      <c r="N863" s="143">
        <f t="shared" ref="N863:N926" si="362">IF(I863&gt;I862,N862*M863,N862)</f>
        <v>1.1383899878104728</v>
      </c>
      <c r="O863" s="139">
        <f t="shared" si="340"/>
        <v>1.1526193499999999</v>
      </c>
      <c r="P863" s="139">
        <f t="shared" si="347"/>
        <v>1152.6193499999999</v>
      </c>
      <c r="Q863" s="144">
        <f t="shared" si="348"/>
        <v>0</v>
      </c>
      <c r="R863" s="145">
        <f t="shared" si="349"/>
        <v>0</v>
      </c>
      <c r="S863" s="139">
        <f t="shared" si="350"/>
        <v>0</v>
      </c>
      <c r="T863" s="146">
        <f t="shared" si="360"/>
        <v>3.5999999999999997E-2</v>
      </c>
      <c r="U863" s="144">
        <f t="shared" si="339"/>
        <v>84</v>
      </c>
      <c r="V863" s="144">
        <v>252</v>
      </c>
      <c r="W863" s="143">
        <f t="shared" si="351"/>
        <v>1.0118588129999999</v>
      </c>
      <c r="X863" s="139">
        <f t="shared" si="352"/>
        <v>13.668697330000001</v>
      </c>
      <c r="Y863" s="124">
        <f t="shared" si="353"/>
        <v>0</v>
      </c>
      <c r="Z863" s="147" t="s">
        <v>64</v>
      </c>
      <c r="AA863" s="141">
        <f t="shared" si="361"/>
        <v>44578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3"/>
      <c r="BB863" s="1"/>
      <c r="BC863" s="1"/>
      <c r="BD863" s="1"/>
      <c r="BE863" s="1"/>
      <c r="BF863" s="1"/>
      <c r="BG863" s="1"/>
      <c r="BH863" s="1"/>
      <c r="BI863" s="1"/>
      <c r="BJ863" s="1"/>
      <c r="BK863" s="4"/>
      <c r="BL863" s="1"/>
      <c r="BM863" s="1"/>
      <c r="BN863" s="1"/>
      <c r="BO863" s="1"/>
      <c r="BP863" s="1"/>
      <c r="BQ863" s="1"/>
    </row>
    <row r="864" spans="1:69" x14ac:dyDescent="0.15">
      <c r="A864" s="138">
        <f t="shared" si="354"/>
        <v>44515</v>
      </c>
      <c r="B864" s="148">
        <f t="shared" si="343"/>
        <v>1166.2880473299999</v>
      </c>
      <c r="C864" s="139">
        <f t="shared" si="355"/>
        <v>1000</v>
      </c>
      <c r="D864" s="140">
        <f t="shared" si="356"/>
        <v>5944.21</v>
      </c>
      <c r="E864" s="124">
        <f>IF(K864=1,VLOOKUP(A863,[1]Plan1!$BO$80:$BQ$314,3),E863)</f>
        <v>6018.51</v>
      </c>
      <c r="F864" s="141">
        <f t="shared" si="357"/>
        <v>44485</v>
      </c>
      <c r="G864" s="142">
        <f t="shared" si="344"/>
        <v>1.2499558393798349E-2</v>
      </c>
      <c r="H864" s="141">
        <f t="shared" si="358"/>
        <v>44545</v>
      </c>
      <c r="I864" s="141">
        <f t="shared" si="345"/>
        <v>44516</v>
      </c>
      <c r="J864" s="125">
        <f t="shared" si="359"/>
        <v>20</v>
      </c>
      <c r="K864" s="125">
        <f t="shared" si="341"/>
        <v>20</v>
      </c>
      <c r="L864" s="139">
        <f t="shared" si="346"/>
        <v>1.01249955</v>
      </c>
      <c r="M864" s="143">
        <f t="shared" si="342"/>
        <v>1.0115996199999999</v>
      </c>
      <c r="N864" s="143">
        <f t="shared" si="362"/>
        <v>1.1383899878104728</v>
      </c>
      <c r="O864" s="139">
        <f t="shared" si="340"/>
        <v>1.1526193499999999</v>
      </c>
      <c r="P864" s="139">
        <f t="shared" si="347"/>
        <v>1152.6193499999999</v>
      </c>
      <c r="Q864" s="144">
        <f t="shared" si="348"/>
        <v>0</v>
      </c>
      <c r="R864" s="145">
        <f t="shared" si="349"/>
        <v>0</v>
      </c>
      <c r="S864" s="139">
        <f t="shared" si="350"/>
        <v>0</v>
      </c>
      <c r="T864" s="146">
        <f t="shared" si="360"/>
        <v>3.5999999999999997E-2</v>
      </c>
      <c r="U864" s="144">
        <f t="shared" si="339"/>
        <v>84</v>
      </c>
      <c r="V864" s="144">
        <v>252</v>
      </c>
      <c r="W864" s="143">
        <f t="shared" si="351"/>
        <v>1.0118588129999999</v>
      </c>
      <c r="X864" s="139">
        <f t="shared" si="352"/>
        <v>13.668697330000001</v>
      </c>
      <c r="Y864" s="124">
        <f t="shared" si="353"/>
        <v>0</v>
      </c>
      <c r="Z864" s="147" t="s">
        <v>64</v>
      </c>
      <c r="AA864" s="141">
        <f t="shared" si="361"/>
        <v>44578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3"/>
      <c r="BB864" s="1"/>
      <c r="BC864" s="1"/>
      <c r="BD864" s="1"/>
      <c r="BE864" s="1"/>
      <c r="BF864" s="1"/>
      <c r="BG864" s="1"/>
      <c r="BH864" s="1"/>
      <c r="BI864" s="1"/>
      <c r="BJ864" s="1"/>
      <c r="BK864" s="4"/>
      <c r="BL864" s="1"/>
      <c r="BM864" s="1"/>
      <c r="BN864" s="1"/>
      <c r="BO864" s="1"/>
      <c r="BP864" s="1"/>
      <c r="BQ864" s="1"/>
    </row>
    <row r="865" spans="1:69" x14ac:dyDescent="0.15">
      <c r="A865" s="138">
        <f t="shared" si="354"/>
        <v>44516</v>
      </c>
      <c r="B865" s="148">
        <f t="shared" si="343"/>
        <v>1166.2880473299999</v>
      </c>
      <c r="C865" s="139">
        <f t="shared" si="355"/>
        <v>1000</v>
      </c>
      <c r="D865" s="140">
        <f t="shared" si="356"/>
        <v>5944.21</v>
      </c>
      <c r="E865" s="124">
        <f>IF(K865=1,VLOOKUP(A864,[1]Plan1!$BO$80:$BQ$314,3),E864)</f>
        <v>6018.51</v>
      </c>
      <c r="F865" s="141">
        <f t="shared" si="357"/>
        <v>44485</v>
      </c>
      <c r="G865" s="142">
        <f t="shared" si="344"/>
        <v>1.2499558393798349E-2</v>
      </c>
      <c r="H865" s="141">
        <f t="shared" si="358"/>
        <v>44545</v>
      </c>
      <c r="I865" s="141">
        <f t="shared" si="345"/>
        <v>44516</v>
      </c>
      <c r="J865" s="125">
        <f t="shared" si="359"/>
        <v>20</v>
      </c>
      <c r="K865" s="125">
        <f t="shared" si="341"/>
        <v>20</v>
      </c>
      <c r="L865" s="139">
        <f t="shared" si="346"/>
        <v>1.01249955</v>
      </c>
      <c r="M865" s="143">
        <f t="shared" si="342"/>
        <v>1.0115996199999999</v>
      </c>
      <c r="N865" s="143">
        <f t="shared" si="362"/>
        <v>1.1383899878104728</v>
      </c>
      <c r="O865" s="139">
        <f t="shared" si="340"/>
        <v>1.1526193499999999</v>
      </c>
      <c r="P865" s="139">
        <f t="shared" si="347"/>
        <v>1152.6193499999999</v>
      </c>
      <c r="Q865" s="144">
        <f t="shared" si="348"/>
        <v>0</v>
      </c>
      <c r="R865" s="145">
        <f t="shared" si="349"/>
        <v>0</v>
      </c>
      <c r="S865" s="139">
        <f t="shared" si="350"/>
        <v>0</v>
      </c>
      <c r="T865" s="146">
        <f t="shared" si="360"/>
        <v>3.5999999999999997E-2</v>
      </c>
      <c r="U865" s="144">
        <f t="shared" si="339"/>
        <v>84</v>
      </c>
      <c r="V865" s="144">
        <v>252</v>
      </c>
      <c r="W865" s="143">
        <f t="shared" si="351"/>
        <v>1.0118588129999999</v>
      </c>
      <c r="X865" s="139">
        <f t="shared" si="352"/>
        <v>13.668697330000001</v>
      </c>
      <c r="Y865" s="124">
        <f t="shared" si="353"/>
        <v>0</v>
      </c>
      <c r="Z865" s="147" t="s">
        <v>64</v>
      </c>
      <c r="AA865" s="141">
        <f t="shared" si="361"/>
        <v>44578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3"/>
      <c r="BB865" s="1"/>
      <c r="BC865" s="1"/>
      <c r="BD865" s="1"/>
      <c r="BE865" s="1"/>
      <c r="BF865" s="1"/>
      <c r="BG865" s="1"/>
      <c r="BH865" s="1"/>
      <c r="BI865" s="1"/>
      <c r="BJ865" s="1"/>
      <c r="BK865" s="4"/>
      <c r="BL865" s="1"/>
      <c r="BM865" s="1"/>
      <c r="BN865" s="1"/>
      <c r="BO865" s="1"/>
      <c r="BP865" s="1"/>
      <c r="BQ865" s="1"/>
    </row>
    <row r="866" spans="1:69" x14ac:dyDescent="0.15">
      <c r="A866" s="138">
        <f t="shared" si="354"/>
        <v>44517</v>
      </c>
      <c r="B866" s="148">
        <f t="shared" si="343"/>
        <v>1166.9770719599999</v>
      </c>
      <c r="C866" s="139">
        <f t="shared" si="355"/>
        <v>1000</v>
      </c>
      <c r="D866" s="140">
        <f t="shared" si="356"/>
        <v>6018.51</v>
      </c>
      <c r="E866" s="124">
        <f>IF(K866=1,VLOOKUP(A865,[1]Plan1!$BO$80:$BQ$314,3),E865)</f>
        <v>6075.69</v>
      </c>
      <c r="F866" s="141">
        <f t="shared" si="357"/>
        <v>44517</v>
      </c>
      <c r="G866" s="142">
        <f t="shared" si="344"/>
        <v>9.5006903702077317E-3</v>
      </c>
      <c r="H866" s="141">
        <f t="shared" si="358"/>
        <v>44545</v>
      </c>
      <c r="I866" s="141">
        <f t="shared" si="345"/>
        <v>44545</v>
      </c>
      <c r="J866" s="125">
        <f t="shared" si="359"/>
        <v>21</v>
      </c>
      <c r="K866" s="125">
        <f t="shared" si="341"/>
        <v>1</v>
      </c>
      <c r="L866" s="139">
        <f t="shared" si="346"/>
        <v>1.00045037</v>
      </c>
      <c r="M866" s="143">
        <f t="shared" si="342"/>
        <v>1.01249955</v>
      </c>
      <c r="N866" s="143">
        <f t="shared" si="362"/>
        <v>1.1526193503826092</v>
      </c>
      <c r="O866" s="139">
        <f t="shared" si="340"/>
        <v>1.1531384499999999</v>
      </c>
      <c r="P866" s="139">
        <f t="shared" si="347"/>
        <v>1153.1384499999999</v>
      </c>
      <c r="Q866" s="144">
        <f t="shared" si="348"/>
        <v>0</v>
      </c>
      <c r="R866" s="145">
        <f t="shared" si="349"/>
        <v>0</v>
      </c>
      <c r="S866" s="139">
        <f t="shared" si="350"/>
        <v>0</v>
      </c>
      <c r="T866" s="146">
        <f t="shared" si="360"/>
        <v>3.5999999999999997E-2</v>
      </c>
      <c r="U866" s="144">
        <f t="shared" si="339"/>
        <v>85</v>
      </c>
      <c r="V866" s="144">
        <v>252</v>
      </c>
      <c r="W866" s="143">
        <f t="shared" si="351"/>
        <v>1.0120008330000001</v>
      </c>
      <c r="X866" s="139">
        <f t="shared" si="352"/>
        <v>13.838621959999999</v>
      </c>
      <c r="Y866" s="124">
        <f t="shared" si="353"/>
        <v>0</v>
      </c>
      <c r="Z866" s="147" t="s">
        <v>64</v>
      </c>
      <c r="AA866" s="141">
        <f t="shared" si="361"/>
        <v>44578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3"/>
      <c r="BB866" s="1"/>
      <c r="BC866" s="1"/>
      <c r="BD866" s="1"/>
      <c r="BE866" s="1"/>
      <c r="BF866" s="1"/>
      <c r="BG866" s="1"/>
      <c r="BH866" s="1"/>
      <c r="BI866" s="1"/>
      <c r="BJ866" s="1"/>
      <c r="BK866" s="4"/>
      <c r="BL866" s="1"/>
      <c r="BM866" s="1"/>
      <c r="BN866" s="1"/>
      <c r="BO866" s="1"/>
      <c r="BP866" s="1"/>
      <c r="BQ866" s="1"/>
    </row>
    <row r="867" spans="1:69" x14ac:dyDescent="0.15">
      <c r="A867" s="138">
        <f t="shared" si="354"/>
        <v>44518</v>
      </c>
      <c r="B867" s="148">
        <f t="shared" si="343"/>
        <v>1167.6665302699998</v>
      </c>
      <c r="C867" s="139">
        <f t="shared" si="355"/>
        <v>1000</v>
      </c>
      <c r="D867" s="140">
        <f t="shared" si="356"/>
        <v>6018.51</v>
      </c>
      <c r="E867" s="124">
        <f>IF(K867=1,VLOOKUP(A866,[1]Plan1!$BO$80:$BQ$314,3),E866)</f>
        <v>6075.69</v>
      </c>
      <c r="F867" s="141">
        <f t="shared" si="357"/>
        <v>44517</v>
      </c>
      <c r="G867" s="142">
        <f t="shared" si="344"/>
        <v>9.5006903702077317E-3</v>
      </c>
      <c r="H867" s="141">
        <f t="shared" si="358"/>
        <v>44545</v>
      </c>
      <c r="I867" s="141">
        <f t="shared" si="345"/>
        <v>44545</v>
      </c>
      <c r="J867" s="125">
        <f t="shared" si="359"/>
        <v>21</v>
      </c>
      <c r="K867" s="125">
        <f t="shared" si="341"/>
        <v>2</v>
      </c>
      <c r="L867" s="139">
        <f t="shared" si="346"/>
        <v>1.0009009600000001</v>
      </c>
      <c r="M867" s="143">
        <f t="shared" si="342"/>
        <v>1.01249955</v>
      </c>
      <c r="N867" s="143">
        <f t="shared" si="362"/>
        <v>1.1526193503826092</v>
      </c>
      <c r="O867" s="139">
        <f t="shared" si="340"/>
        <v>1.1536578099999999</v>
      </c>
      <c r="P867" s="139">
        <f t="shared" si="347"/>
        <v>1153.6578099999999</v>
      </c>
      <c r="Q867" s="144">
        <f t="shared" si="348"/>
        <v>0</v>
      </c>
      <c r="R867" s="145">
        <f t="shared" si="349"/>
        <v>0</v>
      </c>
      <c r="S867" s="139">
        <f t="shared" si="350"/>
        <v>0</v>
      </c>
      <c r="T867" s="146">
        <f t="shared" si="360"/>
        <v>3.5999999999999997E-2</v>
      </c>
      <c r="U867" s="144">
        <f t="shared" si="339"/>
        <v>86</v>
      </c>
      <c r="V867" s="144">
        <v>252</v>
      </c>
      <c r="W867" s="143">
        <f t="shared" si="351"/>
        <v>1.0121428729999999</v>
      </c>
      <c r="X867" s="139">
        <f t="shared" si="352"/>
        <v>14.00872027</v>
      </c>
      <c r="Y867" s="124">
        <f t="shared" si="353"/>
        <v>0</v>
      </c>
      <c r="Z867" s="147" t="s">
        <v>64</v>
      </c>
      <c r="AA867" s="141">
        <f t="shared" si="361"/>
        <v>44578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3"/>
      <c r="BB867" s="1"/>
      <c r="BC867" s="1"/>
      <c r="BD867" s="1"/>
      <c r="BE867" s="1"/>
      <c r="BF867" s="1"/>
      <c r="BG867" s="1"/>
      <c r="BH867" s="1"/>
      <c r="BI867" s="1"/>
      <c r="BJ867" s="1"/>
      <c r="BK867" s="4"/>
      <c r="BL867" s="1"/>
      <c r="BM867" s="1"/>
      <c r="BN867" s="1"/>
      <c r="BO867" s="1"/>
      <c r="BP867" s="1"/>
      <c r="BQ867" s="1"/>
    </row>
    <row r="868" spans="1:69" x14ac:dyDescent="0.15">
      <c r="A868" s="138">
        <f t="shared" si="354"/>
        <v>44519</v>
      </c>
      <c r="B868" s="148">
        <f t="shared" si="343"/>
        <v>1168.3563819000001</v>
      </c>
      <c r="C868" s="139">
        <f t="shared" si="355"/>
        <v>1000</v>
      </c>
      <c r="D868" s="140">
        <f t="shared" si="356"/>
        <v>6018.51</v>
      </c>
      <c r="E868" s="124">
        <f>IF(K868=1,VLOOKUP(A867,[1]Plan1!$BO$80:$BQ$314,3),E867)</f>
        <v>6075.69</v>
      </c>
      <c r="F868" s="141">
        <f t="shared" si="357"/>
        <v>44517</v>
      </c>
      <c r="G868" s="142">
        <f t="shared" si="344"/>
        <v>9.5006903702077317E-3</v>
      </c>
      <c r="H868" s="141">
        <f t="shared" si="358"/>
        <v>44545</v>
      </c>
      <c r="I868" s="141">
        <f t="shared" si="345"/>
        <v>44545</v>
      </c>
      <c r="J868" s="125">
        <f t="shared" si="359"/>
        <v>21</v>
      </c>
      <c r="K868" s="125">
        <f t="shared" si="341"/>
        <v>3</v>
      </c>
      <c r="L868" s="139">
        <f t="shared" si="346"/>
        <v>1.00135174</v>
      </c>
      <c r="M868" s="143">
        <f t="shared" si="342"/>
        <v>1.01249955</v>
      </c>
      <c r="N868" s="143">
        <f t="shared" si="362"/>
        <v>1.1526193503826092</v>
      </c>
      <c r="O868" s="139">
        <f t="shared" si="340"/>
        <v>1.1541773900000001</v>
      </c>
      <c r="P868" s="139">
        <f t="shared" si="347"/>
        <v>1154.1773900000001</v>
      </c>
      <c r="Q868" s="144">
        <f t="shared" si="348"/>
        <v>0</v>
      </c>
      <c r="R868" s="145">
        <f t="shared" si="349"/>
        <v>0</v>
      </c>
      <c r="S868" s="139">
        <f t="shared" si="350"/>
        <v>0</v>
      </c>
      <c r="T868" s="146">
        <f t="shared" si="360"/>
        <v>3.5999999999999997E-2</v>
      </c>
      <c r="U868" s="144">
        <f t="shared" si="339"/>
        <v>87</v>
      </c>
      <c r="V868" s="144">
        <v>252</v>
      </c>
      <c r="W868" s="143">
        <f t="shared" si="351"/>
        <v>1.0122849330000001</v>
      </c>
      <c r="X868" s="139">
        <f t="shared" si="352"/>
        <v>14.1789919</v>
      </c>
      <c r="Y868" s="124">
        <f t="shared" si="353"/>
        <v>0</v>
      </c>
      <c r="Z868" s="147" t="s">
        <v>64</v>
      </c>
      <c r="AA868" s="141">
        <f t="shared" si="361"/>
        <v>44578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3"/>
      <c r="BB868" s="1"/>
      <c r="BC868" s="1"/>
      <c r="BD868" s="1"/>
      <c r="BE868" s="1"/>
      <c r="BF868" s="1"/>
      <c r="BG868" s="1"/>
      <c r="BH868" s="1"/>
      <c r="BI868" s="1"/>
      <c r="BJ868" s="1"/>
      <c r="BK868" s="4"/>
      <c r="BL868" s="1"/>
      <c r="BM868" s="1"/>
      <c r="BN868" s="1"/>
      <c r="BO868" s="1"/>
      <c r="BP868" s="1"/>
      <c r="BQ868" s="1"/>
    </row>
    <row r="869" spans="1:69" x14ac:dyDescent="0.15">
      <c r="A869" s="138">
        <f t="shared" si="354"/>
        <v>44520</v>
      </c>
      <c r="B869" s="148">
        <f t="shared" si="343"/>
        <v>1169.04664723</v>
      </c>
      <c r="C869" s="139">
        <f t="shared" si="355"/>
        <v>1000</v>
      </c>
      <c r="D869" s="140">
        <f t="shared" si="356"/>
        <v>6018.51</v>
      </c>
      <c r="E869" s="124">
        <f>IF(K869=1,VLOOKUP(A868,[1]Plan1!$BO$80:$BQ$314,3),E868)</f>
        <v>6075.69</v>
      </c>
      <c r="F869" s="141">
        <f t="shared" si="357"/>
        <v>44517</v>
      </c>
      <c r="G869" s="142">
        <f t="shared" si="344"/>
        <v>9.5006903702077317E-3</v>
      </c>
      <c r="H869" s="141">
        <f t="shared" si="358"/>
        <v>44545</v>
      </c>
      <c r="I869" s="141">
        <f t="shared" si="345"/>
        <v>44545</v>
      </c>
      <c r="J869" s="125">
        <f t="shared" si="359"/>
        <v>21</v>
      </c>
      <c r="K869" s="125">
        <f t="shared" si="341"/>
        <v>4</v>
      </c>
      <c r="L869" s="139">
        <f t="shared" si="346"/>
        <v>1.0018027300000001</v>
      </c>
      <c r="M869" s="143">
        <f t="shared" si="342"/>
        <v>1.01249955</v>
      </c>
      <c r="N869" s="143">
        <f t="shared" si="362"/>
        <v>1.1526193503826092</v>
      </c>
      <c r="O869" s="139">
        <f t="shared" si="340"/>
        <v>1.1546972099999999</v>
      </c>
      <c r="P869" s="139">
        <f t="shared" si="347"/>
        <v>1154.69721</v>
      </c>
      <c r="Q869" s="144">
        <f t="shared" si="348"/>
        <v>0</v>
      </c>
      <c r="R869" s="145">
        <f t="shared" si="349"/>
        <v>0</v>
      </c>
      <c r="S869" s="139">
        <f t="shared" si="350"/>
        <v>0</v>
      </c>
      <c r="T869" s="146">
        <f t="shared" si="360"/>
        <v>3.5999999999999997E-2</v>
      </c>
      <c r="U869" s="144">
        <f t="shared" ref="U869:U932" si="363">IF(Q868&gt;0,1,IF(K869=K868,U868,U868+1))</f>
        <v>88</v>
      </c>
      <c r="V869" s="144">
        <v>252</v>
      </c>
      <c r="W869" s="143">
        <f t="shared" si="351"/>
        <v>1.0124270129999999</v>
      </c>
      <c r="X869" s="139">
        <f t="shared" si="352"/>
        <v>14.349437229999999</v>
      </c>
      <c r="Y869" s="124">
        <f t="shared" si="353"/>
        <v>0</v>
      </c>
      <c r="Z869" s="147" t="s">
        <v>64</v>
      </c>
      <c r="AA869" s="141">
        <f t="shared" si="361"/>
        <v>44578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3"/>
      <c r="BB869" s="1"/>
      <c r="BC869" s="1"/>
      <c r="BD869" s="1"/>
      <c r="BE869" s="1"/>
      <c r="BF869" s="1"/>
      <c r="BG869" s="1"/>
      <c r="BH869" s="1"/>
      <c r="BI869" s="1"/>
      <c r="BJ869" s="1"/>
      <c r="BK869" s="4"/>
      <c r="BL869" s="1"/>
      <c r="BM869" s="1"/>
      <c r="BN869" s="1"/>
      <c r="BO869" s="1"/>
      <c r="BP869" s="1"/>
      <c r="BQ869" s="1"/>
    </row>
    <row r="870" spans="1:69" x14ac:dyDescent="0.15">
      <c r="A870" s="138">
        <f t="shared" si="354"/>
        <v>44521</v>
      </c>
      <c r="B870" s="148">
        <f t="shared" si="343"/>
        <v>1169.04664723</v>
      </c>
      <c r="C870" s="139">
        <f t="shared" si="355"/>
        <v>1000</v>
      </c>
      <c r="D870" s="140">
        <f t="shared" si="356"/>
        <v>6018.51</v>
      </c>
      <c r="E870" s="124">
        <f>IF(K870=1,VLOOKUP(A869,[1]Plan1!$BO$80:$BQ$314,3),E869)</f>
        <v>6075.69</v>
      </c>
      <c r="F870" s="141">
        <f t="shared" si="357"/>
        <v>44517</v>
      </c>
      <c r="G870" s="142">
        <f t="shared" si="344"/>
        <v>9.5006903702077317E-3</v>
      </c>
      <c r="H870" s="141">
        <f t="shared" si="358"/>
        <v>44545</v>
      </c>
      <c r="I870" s="141">
        <f t="shared" si="345"/>
        <v>44545</v>
      </c>
      <c r="J870" s="125">
        <f t="shared" si="359"/>
        <v>21</v>
      </c>
      <c r="K870" s="125">
        <f t="shared" si="341"/>
        <v>4</v>
      </c>
      <c r="L870" s="139">
        <f t="shared" si="346"/>
        <v>1.0018027300000001</v>
      </c>
      <c r="M870" s="143">
        <f t="shared" si="342"/>
        <v>1.01249955</v>
      </c>
      <c r="N870" s="143">
        <f t="shared" si="362"/>
        <v>1.1526193503826092</v>
      </c>
      <c r="O870" s="139">
        <f t="shared" si="340"/>
        <v>1.1546972099999999</v>
      </c>
      <c r="P870" s="139">
        <f t="shared" si="347"/>
        <v>1154.69721</v>
      </c>
      <c r="Q870" s="144">
        <f t="shared" si="348"/>
        <v>0</v>
      </c>
      <c r="R870" s="145">
        <f t="shared" si="349"/>
        <v>0</v>
      </c>
      <c r="S870" s="139">
        <f t="shared" si="350"/>
        <v>0</v>
      </c>
      <c r="T870" s="146">
        <f t="shared" si="360"/>
        <v>3.5999999999999997E-2</v>
      </c>
      <c r="U870" s="144">
        <f t="shared" si="363"/>
        <v>88</v>
      </c>
      <c r="V870" s="144">
        <v>252</v>
      </c>
      <c r="W870" s="143">
        <f t="shared" si="351"/>
        <v>1.0124270129999999</v>
      </c>
      <c r="X870" s="139">
        <f t="shared" si="352"/>
        <v>14.349437229999999</v>
      </c>
      <c r="Y870" s="124">
        <f t="shared" si="353"/>
        <v>0</v>
      </c>
      <c r="Z870" s="147" t="s">
        <v>64</v>
      </c>
      <c r="AA870" s="141">
        <f t="shared" si="361"/>
        <v>44578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3"/>
      <c r="BB870" s="1"/>
      <c r="BC870" s="1"/>
      <c r="BD870" s="1"/>
      <c r="BE870" s="1"/>
      <c r="BF870" s="1"/>
      <c r="BG870" s="1"/>
      <c r="BH870" s="1"/>
      <c r="BI870" s="1"/>
      <c r="BJ870" s="1"/>
      <c r="BK870" s="4"/>
      <c r="BL870" s="1"/>
      <c r="BM870" s="1"/>
      <c r="BN870" s="1"/>
      <c r="BO870" s="1"/>
      <c r="BP870" s="1"/>
      <c r="BQ870" s="1"/>
    </row>
    <row r="871" spans="1:69" x14ac:dyDescent="0.15">
      <c r="A871" s="138">
        <f t="shared" si="354"/>
        <v>44522</v>
      </c>
      <c r="B871" s="148">
        <f t="shared" si="343"/>
        <v>1169.04664723</v>
      </c>
      <c r="C871" s="139">
        <f t="shared" si="355"/>
        <v>1000</v>
      </c>
      <c r="D871" s="140">
        <f t="shared" si="356"/>
        <v>6018.51</v>
      </c>
      <c r="E871" s="124">
        <f>IF(K871=1,VLOOKUP(A870,[1]Plan1!$BO$80:$BQ$314,3),E870)</f>
        <v>6075.69</v>
      </c>
      <c r="F871" s="141">
        <f t="shared" si="357"/>
        <v>44517</v>
      </c>
      <c r="G871" s="142">
        <f t="shared" si="344"/>
        <v>9.5006903702077317E-3</v>
      </c>
      <c r="H871" s="141">
        <f t="shared" si="358"/>
        <v>44545</v>
      </c>
      <c r="I871" s="141">
        <f t="shared" si="345"/>
        <v>44545</v>
      </c>
      <c r="J871" s="125">
        <f t="shared" si="359"/>
        <v>21</v>
      </c>
      <c r="K871" s="125">
        <f t="shared" si="341"/>
        <v>4</v>
      </c>
      <c r="L871" s="139">
        <f t="shared" si="346"/>
        <v>1.0018027300000001</v>
      </c>
      <c r="M871" s="143">
        <f t="shared" si="342"/>
        <v>1.01249955</v>
      </c>
      <c r="N871" s="143">
        <f t="shared" si="362"/>
        <v>1.1526193503826092</v>
      </c>
      <c r="O871" s="139">
        <f t="shared" si="340"/>
        <v>1.1546972099999999</v>
      </c>
      <c r="P871" s="139">
        <f t="shared" si="347"/>
        <v>1154.69721</v>
      </c>
      <c r="Q871" s="144">
        <f t="shared" si="348"/>
        <v>0</v>
      </c>
      <c r="R871" s="145">
        <f t="shared" si="349"/>
        <v>0</v>
      </c>
      <c r="S871" s="139">
        <f t="shared" si="350"/>
        <v>0</v>
      </c>
      <c r="T871" s="146">
        <f t="shared" si="360"/>
        <v>3.5999999999999997E-2</v>
      </c>
      <c r="U871" s="144">
        <f t="shared" si="363"/>
        <v>88</v>
      </c>
      <c r="V871" s="144">
        <v>252</v>
      </c>
      <c r="W871" s="143">
        <f t="shared" si="351"/>
        <v>1.0124270129999999</v>
      </c>
      <c r="X871" s="139">
        <f t="shared" si="352"/>
        <v>14.349437229999999</v>
      </c>
      <c r="Y871" s="124">
        <f t="shared" si="353"/>
        <v>0</v>
      </c>
      <c r="Z871" s="147" t="s">
        <v>64</v>
      </c>
      <c r="AA871" s="141">
        <f t="shared" si="361"/>
        <v>44578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3"/>
      <c r="BB871" s="1"/>
      <c r="BC871" s="1"/>
      <c r="BD871" s="1"/>
      <c r="BE871" s="1"/>
      <c r="BF871" s="1"/>
      <c r="BG871" s="1"/>
      <c r="BH871" s="1"/>
      <c r="BI871" s="1"/>
      <c r="BJ871" s="1"/>
      <c r="BK871" s="4"/>
      <c r="BL871" s="1"/>
      <c r="BM871" s="1"/>
      <c r="BN871" s="1"/>
      <c r="BO871" s="1"/>
      <c r="BP871" s="1"/>
      <c r="BQ871" s="1"/>
    </row>
    <row r="872" spans="1:69" x14ac:dyDescent="0.15">
      <c r="A872" s="138">
        <f t="shared" si="354"/>
        <v>44523</v>
      </c>
      <c r="B872" s="148">
        <f t="shared" si="343"/>
        <v>1169.73731628</v>
      </c>
      <c r="C872" s="139">
        <f t="shared" si="355"/>
        <v>1000</v>
      </c>
      <c r="D872" s="140">
        <f t="shared" si="356"/>
        <v>6018.51</v>
      </c>
      <c r="E872" s="124">
        <f>IF(K872=1,VLOOKUP(A871,[1]Plan1!$BO$80:$BQ$314,3),E871)</f>
        <v>6075.69</v>
      </c>
      <c r="F872" s="141">
        <f t="shared" si="357"/>
        <v>44517</v>
      </c>
      <c r="G872" s="142">
        <f t="shared" si="344"/>
        <v>9.5006903702077317E-3</v>
      </c>
      <c r="H872" s="141">
        <f t="shared" si="358"/>
        <v>44545</v>
      </c>
      <c r="I872" s="141">
        <f t="shared" si="345"/>
        <v>44545</v>
      </c>
      <c r="J872" s="125">
        <f t="shared" si="359"/>
        <v>21</v>
      </c>
      <c r="K872" s="125">
        <f t="shared" si="341"/>
        <v>5</v>
      </c>
      <c r="L872" s="139">
        <f t="shared" si="346"/>
        <v>1.00225392</v>
      </c>
      <c r="M872" s="143">
        <f t="shared" si="342"/>
        <v>1.01249955</v>
      </c>
      <c r="N872" s="143">
        <f t="shared" si="362"/>
        <v>1.1526193503826092</v>
      </c>
      <c r="O872" s="139">
        <f t="shared" si="340"/>
        <v>1.1552172599999999</v>
      </c>
      <c r="P872" s="139">
        <f t="shared" si="347"/>
        <v>1155.2172599999999</v>
      </c>
      <c r="Q872" s="144">
        <f t="shared" si="348"/>
        <v>0</v>
      </c>
      <c r="R872" s="145">
        <f t="shared" si="349"/>
        <v>0</v>
      </c>
      <c r="S872" s="139">
        <f t="shared" si="350"/>
        <v>0</v>
      </c>
      <c r="T872" s="146">
        <f t="shared" si="360"/>
        <v>3.5999999999999997E-2</v>
      </c>
      <c r="U872" s="144">
        <f t="shared" si="363"/>
        <v>89</v>
      </c>
      <c r="V872" s="144">
        <v>252</v>
      </c>
      <c r="W872" s="143">
        <f t="shared" si="351"/>
        <v>1.0125691130000001</v>
      </c>
      <c r="X872" s="139">
        <f t="shared" si="352"/>
        <v>14.52005628</v>
      </c>
      <c r="Y872" s="124">
        <f t="shared" si="353"/>
        <v>0</v>
      </c>
      <c r="Z872" s="147" t="s">
        <v>64</v>
      </c>
      <c r="AA872" s="141">
        <f t="shared" si="361"/>
        <v>44578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3"/>
      <c r="BB872" s="1"/>
      <c r="BC872" s="1"/>
      <c r="BD872" s="1"/>
      <c r="BE872" s="1"/>
      <c r="BF872" s="1"/>
      <c r="BG872" s="1"/>
      <c r="BH872" s="1"/>
      <c r="BI872" s="1"/>
      <c r="BJ872" s="1"/>
      <c r="BK872" s="4"/>
      <c r="BL872" s="1"/>
      <c r="BM872" s="1"/>
      <c r="BN872" s="1"/>
      <c r="BO872" s="1"/>
      <c r="BP872" s="1"/>
      <c r="BQ872" s="1"/>
    </row>
    <row r="873" spans="1:69" x14ac:dyDescent="0.15">
      <c r="A873" s="138">
        <f t="shared" si="354"/>
        <v>44524</v>
      </c>
      <c r="B873" s="148">
        <f t="shared" si="343"/>
        <v>1170.4283981200001</v>
      </c>
      <c r="C873" s="139">
        <f t="shared" si="355"/>
        <v>1000</v>
      </c>
      <c r="D873" s="140">
        <f t="shared" si="356"/>
        <v>6018.51</v>
      </c>
      <c r="E873" s="124">
        <f>IF(K873=1,VLOOKUP(A872,[1]Plan1!$BO$80:$BQ$314,3),E872)</f>
        <v>6075.69</v>
      </c>
      <c r="F873" s="141">
        <f t="shared" si="357"/>
        <v>44517</v>
      </c>
      <c r="G873" s="142">
        <f t="shared" si="344"/>
        <v>9.5006903702077317E-3</v>
      </c>
      <c r="H873" s="141">
        <f t="shared" si="358"/>
        <v>44545</v>
      </c>
      <c r="I873" s="141">
        <f t="shared" si="345"/>
        <v>44545</v>
      </c>
      <c r="J873" s="125">
        <f t="shared" si="359"/>
        <v>21</v>
      </c>
      <c r="K873" s="125">
        <f t="shared" si="341"/>
        <v>6</v>
      </c>
      <c r="L873" s="139">
        <f t="shared" si="346"/>
        <v>1.00270532</v>
      </c>
      <c r="M873" s="143">
        <f t="shared" si="342"/>
        <v>1.01249955</v>
      </c>
      <c r="N873" s="143">
        <f t="shared" si="362"/>
        <v>1.1526193503826092</v>
      </c>
      <c r="O873" s="139">
        <f t="shared" ref="O873:O936" si="364">TRUNC(TRUNC((L873*N873),15),8)</f>
        <v>1.15573755</v>
      </c>
      <c r="P873" s="139">
        <f t="shared" si="347"/>
        <v>1155.7375500000001</v>
      </c>
      <c r="Q873" s="144">
        <f t="shared" si="348"/>
        <v>0</v>
      </c>
      <c r="R873" s="145">
        <f t="shared" si="349"/>
        <v>0</v>
      </c>
      <c r="S873" s="139">
        <f t="shared" si="350"/>
        <v>0</v>
      </c>
      <c r="T873" s="146">
        <f t="shared" si="360"/>
        <v>3.5999999999999997E-2</v>
      </c>
      <c r="U873" s="144">
        <f t="shared" si="363"/>
        <v>90</v>
      </c>
      <c r="V873" s="144">
        <v>252</v>
      </c>
      <c r="W873" s="143">
        <f t="shared" si="351"/>
        <v>1.012711232</v>
      </c>
      <c r="X873" s="139">
        <f t="shared" si="352"/>
        <v>14.69084812</v>
      </c>
      <c r="Y873" s="124">
        <f t="shared" si="353"/>
        <v>0</v>
      </c>
      <c r="Z873" s="147" t="s">
        <v>64</v>
      </c>
      <c r="AA873" s="141">
        <f t="shared" si="361"/>
        <v>44578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3"/>
      <c r="BB873" s="1"/>
      <c r="BC873" s="1"/>
      <c r="BD873" s="1"/>
      <c r="BE873" s="1"/>
      <c r="BF873" s="1"/>
      <c r="BG873" s="1"/>
      <c r="BH873" s="1"/>
      <c r="BI873" s="1"/>
      <c r="BJ873" s="1"/>
      <c r="BK873" s="4"/>
      <c r="BL873" s="1"/>
      <c r="BM873" s="1"/>
      <c r="BN873" s="1"/>
      <c r="BO873" s="1"/>
      <c r="BP873" s="1"/>
      <c r="BQ873" s="1"/>
    </row>
    <row r="874" spans="1:69" x14ac:dyDescent="0.15">
      <c r="A874" s="138">
        <f t="shared" si="354"/>
        <v>44525</v>
      </c>
      <c r="B874" s="148">
        <f t="shared" si="343"/>
        <v>1171.1198851000001</v>
      </c>
      <c r="C874" s="139">
        <f t="shared" si="355"/>
        <v>1000</v>
      </c>
      <c r="D874" s="140">
        <f t="shared" si="356"/>
        <v>6018.51</v>
      </c>
      <c r="E874" s="124">
        <f>IF(K874=1,VLOOKUP(A873,[1]Plan1!$BO$80:$BQ$314,3),E873)</f>
        <v>6075.69</v>
      </c>
      <c r="F874" s="141">
        <f t="shared" si="357"/>
        <v>44517</v>
      </c>
      <c r="G874" s="142">
        <f t="shared" si="344"/>
        <v>9.5006903702077317E-3</v>
      </c>
      <c r="H874" s="141">
        <f t="shared" si="358"/>
        <v>44545</v>
      </c>
      <c r="I874" s="141">
        <f t="shared" si="345"/>
        <v>44545</v>
      </c>
      <c r="J874" s="125">
        <f t="shared" si="359"/>
        <v>21</v>
      </c>
      <c r="K874" s="125">
        <f t="shared" ref="K874:K937" si="365">(J874-(NETWORKDAYS(A874,I874,AD$118:AD$502)-1))</f>
        <v>7</v>
      </c>
      <c r="L874" s="139">
        <f t="shared" si="346"/>
        <v>1.0031569199999999</v>
      </c>
      <c r="M874" s="143">
        <f t="shared" ref="M874:M937" si="366">IF(I874&gt;I873,L873,M873)</f>
        <v>1.01249955</v>
      </c>
      <c r="N874" s="143">
        <f t="shared" si="362"/>
        <v>1.1526193503826092</v>
      </c>
      <c r="O874" s="139">
        <f t="shared" si="364"/>
        <v>1.15625807</v>
      </c>
      <c r="P874" s="139">
        <f t="shared" si="347"/>
        <v>1156.2580700000001</v>
      </c>
      <c r="Q874" s="144">
        <f t="shared" si="348"/>
        <v>0</v>
      </c>
      <c r="R874" s="145">
        <f t="shared" si="349"/>
        <v>0</v>
      </c>
      <c r="S874" s="139">
        <f t="shared" si="350"/>
        <v>0</v>
      </c>
      <c r="T874" s="146">
        <f t="shared" si="360"/>
        <v>3.5999999999999997E-2</v>
      </c>
      <c r="U874" s="144">
        <f t="shared" si="363"/>
        <v>91</v>
      </c>
      <c r="V874" s="144">
        <v>252</v>
      </c>
      <c r="W874" s="143">
        <f t="shared" si="351"/>
        <v>1.0128533719999999</v>
      </c>
      <c r="X874" s="139">
        <f t="shared" si="352"/>
        <v>14.861815099999999</v>
      </c>
      <c r="Y874" s="124">
        <f t="shared" si="353"/>
        <v>0</v>
      </c>
      <c r="Z874" s="147" t="s">
        <v>64</v>
      </c>
      <c r="AA874" s="141">
        <f t="shared" si="361"/>
        <v>44578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3"/>
      <c r="BB874" s="1"/>
      <c r="BC874" s="1"/>
      <c r="BD874" s="1"/>
      <c r="BE874" s="1"/>
      <c r="BF874" s="1"/>
      <c r="BG874" s="1"/>
      <c r="BH874" s="1"/>
      <c r="BI874" s="1"/>
      <c r="BJ874" s="1"/>
      <c r="BK874" s="4"/>
      <c r="BL874" s="1"/>
      <c r="BM874" s="1"/>
      <c r="BN874" s="1"/>
      <c r="BO874" s="1"/>
      <c r="BP874" s="1"/>
      <c r="BQ874" s="1"/>
    </row>
    <row r="875" spans="1:69" x14ac:dyDescent="0.15">
      <c r="A875" s="138">
        <f t="shared" si="354"/>
        <v>44526</v>
      </c>
      <c r="B875" s="148">
        <f t="shared" si="343"/>
        <v>1171.8117863</v>
      </c>
      <c r="C875" s="139">
        <f t="shared" si="355"/>
        <v>1000</v>
      </c>
      <c r="D875" s="140">
        <f t="shared" si="356"/>
        <v>6018.51</v>
      </c>
      <c r="E875" s="124">
        <f>IF(K875=1,VLOOKUP(A874,[1]Plan1!$BO$80:$BQ$314,3),E874)</f>
        <v>6075.69</v>
      </c>
      <c r="F875" s="141">
        <f t="shared" si="357"/>
        <v>44517</v>
      </c>
      <c r="G875" s="142">
        <f t="shared" si="344"/>
        <v>9.5006903702077317E-3</v>
      </c>
      <c r="H875" s="141">
        <f t="shared" si="358"/>
        <v>44545</v>
      </c>
      <c r="I875" s="141">
        <f t="shared" si="345"/>
        <v>44545</v>
      </c>
      <c r="J875" s="125">
        <f t="shared" si="359"/>
        <v>21</v>
      </c>
      <c r="K875" s="125">
        <f t="shared" si="365"/>
        <v>8</v>
      </c>
      <c r="L875" s="139">
        <f t="shared" si="346"/>
        <v>1.0036087199999999</v>
      </c>
      <c r="M875" s="143">
        <f t="shared" si="366"/>
        <v>1.01249955</v>
      </c>
      <c r="N875" s="143">
        <f t="shared" si="362"/>
        <v>1.1526193503826092</v>
      </c>
      <c r="O875" s="139">
        <f t="shared" si="364"/>
        <v>1.1567788299999999</v>
      </c>
      <c r="P875" s="139">
        <f t="shared" si="347"/>
        <v>1156.77883</v>
      </c>
      <c r="Q875" s="144">
        <f t="shared" si="348"/>
        <v>0</v>
      </c>
      <c r="R875" s="145">
        <f t="shared" si="349"/>
        <v>0</v>
      </c>
      <c r="S875" s="139">
        <f t="shared" si="350"/>
        <v>0</v>
      </c>
      <c r="T875" s="146">
        <f t="shared" si="360"/>
        <v>3.5999999999999997E-2</v>
      </c>
      <c r="U875" s="144">
        <f t="shared" si="363"/>
        <v>92</v>
      </c>
      <c r="V875" s="144">
        <v>252</v>
      </c>
      <c r="W875" s="143">
        <f t="shared" si="351"/>
        <v>1.0129955319999999</v>
      </c>
      <c r="X875" s="139">
        <f t="shared" si="352"/>
        <v>15.0329563</v>
      </c>
      <c r="Y875" s="124">
        <f t="shared" si="353"/>
        <v>0</v>
      </c>
      <c r="Z875" s="147" t="s">
        <v>64</v>
      </c>
      <c r="AA875" s="141">
        <f t="shared" si="361"/>
        <v>44578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3"/>
      <c r="BB875" s="1"/>
      <c r="BC875" s="1"/>
      <c r="BD875" s="1"/>
      <c r="BE875" s="1"/>
      <c r="BF875" s="1"/>
      <c r="BG875" s="1"/>
      <c r="BH875" s="1"/>
      <c r="BI875" s="1"/>
      <c r="BJ875" s="1"/>
      <c r="BK875" s="4"/>
      <c r="BL875" s="1"/>
      <c r="BM875" s="1"/>
      <c r="BN875" s="1"/>
      <c r="BO875" s="1"/>
      <c r="BP875" s="1"/>
      <c r="BQ875" s="1"/>
    </row>
    <row r="876" spans="1:69" x14ac:dyDescent="0.15">
      <c r="A876" s="138">
        <f t="shared" si="354"/>
        <v>44527</v>
      </c>
      <c r="B876" s="148">
        <f t="shared" si="343"/>
        <v>1172.5040804400001</v>
      </c>
      <c r="C876" s="139">
        <f t="shared" si="355"/>
        <v>1000</v>
      </c>
      <c r="D876" s="140">
        <f t="shared" si="356"/>
        <v>6018.51</v>
      </c>
      <c r="E876" s="124">
        <f>IF(K876=1,VLOOKUP(A875,[1]Plan1!$BO$80:$BQ$314,3),E875)</f>
        <v>6075.69</v>
      </c>
      <c r="F876" s="141">
        <f t="shared" si="357"/>
        <v>44517</v>
      </c>
      <c r="G876" s="142">
        <f t="shared" si="344"/>
        <v>9.5006903702077317E-3</v>
      </c>
      <c r="H876" s="141">
        <f t="shared" si="358"/>
        <v>44545</v>
      </c>
      <c r="I876" s="141">
        <f t="shared" si="345"/>
        <v>44545</v>
      </c>
      <c r="J876" s="125">
        <f t="shared" si="359"/>
        <v>21</v>
      </c>
      <c r="K876" s="125">
        <f t="shared" si="365"/>
        <v>9</v>
      </c>
      <c r="L876" s="139">
        <f t="shared" si="346"/>
        <v>1.00406072</v>
      </c>
      <c r="M876" s="143">
        <f t="shared" si="366"/>
        <v>1.01249955</v>
      </c>
      <c r="N876" s="143">
        <f t="shared" si="362"/>
        <v>1.1526193503826092</v>
      </c>
      <c r="O876" s="139">
        <f t="shared" si="364"/>
        <v>1.15729981</v>
      </c>
      <c r="P876" s="139">
        <f t="shared" si="347"/>
        <v>1157.29981</v>
      </c>
      <c r="Q876" s="144">
        <f t="shared" si="348"/>
        <v>0</v>
      </c>
      <c r="R876" s="145">
        <f t="shared" si="349"/>
        <v>0</v>
      </c>
      <c r="S876" s="139">
        <f t="shared" si="350"/>
        <v>0</v>
      </c>
      <c r="T876" s="146">
        <f t="shared" si="360"/>
        <v>3.5999999999999997E-2</v>
      </c>
      <c r="U876" s="144">
        <f t="shared" si="363"/>
        <v>93</v>
      </c>
      <c r="V876" s="144">
        <v>252</v>
      </c>
      <c r="W876" s="143">
        <f t="shared" si="351"/>
        <v>1.0131377109999999</v>
      </c>
      <c r="X876" s="139">
        <f t="shared" si="352"/>
        <v>15.20427044</v>
      </c>
      <c r="Y876" s="124">
        <f t="shared" si="353"/>
        <v>0</v>
      </c>
      <c r="Z876" s="147" t="s">
        <v>64</v>
      </c>
      <c r="AA876" s="141">
        <f t="shared" si="361"/>
        <v>44578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3"/>
      <c r="BB876" s="1"/>
      <c r="BC876" s="1"/>
      <c r="BD876" s="1"/>
      <c r="BE876" s="1"/>
      <c r="BF876" s="1"/>
      <c r="BG876" s="1"/>
      <c r="BH876" s="1"/>
      <c r="BI876" s="1"/>
      <c r="BJ876" s="1"/>
      <c r="BK876" s="4"/>
      <c r="BL876" s="1"/>
      <c r="BM876" s="1"/>
      <c r="BN876" s="1"/>
      <c r="BO876" s="1"/>
      <c r="BP876" s="1"/>
      <c r="BQ876" s="1"/>
    </row>
    <row r="877" spans="1:69" x14ac:dyDescent="0.15">
      <c r="A877" s="138">
        <f t="shared" si="354"/>
        <v>44528</v>
      </c>
      <c r="B877" s="148">
        <f t="shared" si="343"/>
        <v>1172.5040804400001</v>
      </c>
      <c r="C877" s="139">
        <f t="shared" si="355"/>
        <v>1000</v>
      </c>
      <c r="D877" s="140">
        <f t="shared" si="356"/>
        <v>6018.51</v>
      </c>
      <c r="E877" s="124">
        <f>IF(K877=1,VLOOKUP(A876,[1]Plan1!$BO$80:$BQ$314,3),E876)</f>
        <v>6075.69</v>
      </c>
      <c r="F877" s="141">
        <f t="shared" si="357"/>
        <v>44517</v>
      </c>
      <c r="G877" s="142">
        <f t="shared" si="344"/>
        <v>9.5006903702077317E-3</v>
      </c>
      <c r="H877" s="141">
        <f t="shared" si="358"/>
        <v>44545</v>
      </c>
      <c r="I877" s="141">
        <f t="shared" si="345"/>
        <v>44545</v>
      </c>
      <c r="J877" s="125">
        <f t="shared" si="359"/>
        <v>21</v>
      </c>
      <c r="K877" s="125">
        <f t="shared" si="365"/>
        <v>9</v>
      </c>
      <c r="L877" s="139">
        <f t="shared" si="346"/>
        <v>1.00406072</v>
      </c>
      <c r="M877" s="143">
        <f t="shared" si="366"/>
        <v>1.01249955</v>
      </c>
      <c r="N877" s="143">
        <f t="shared" si="362"/>
        <v>1.1526193503826092</v>
      </c>
      <c r="O877" s="139">
        <f t="shared" si="364"/>
        <v>1.15729981</v>
      </c>
      <c r="P877" s="139">
        <f t="shared" si="347"/>
        <v>1157.29981</v>
      </c>
      <c r="Q877" s="144">
        <f t="shared" si="348"/>
        <v>0</v>
      </c>
      <c r="R877" s="145">
        <f t="shared" si="349"/>
        <v>0</v>
      </c>
      <c r="S877" s="139">
        <f t="shared" si="350"/>
        <v>0</v>
      </c>
      <c r="T877" s="146">
        <f t="shared" si="360"/>
        <v>3.5999999999999997E-2</v>
      </c>
      <c r="U877" s="144">
        <f t="shared" si="363"/>
        <v>93</v>
      </c>
      <c r="V877" s="144">
        <v>252</v>
      </c>
      <c r="W877" s="143">
        <f t="shared" si="351"/>
        <v>1.0131377109999999</v>
      </c>
      <c r="X877" s="139">
        <f t="shared" si="352"/>
        <v>15.20427044</v>
      </c>
      <c r="Y877" s="124">
        <f t="shared" si="353"/>
        <v>0</v>
      </c>
      <c r="Z877" s="147" t="s">
        <v>64</v>
      </c>
      <c r="AA877" s="141">
        <f t="shared" si="361"/>
        <v>44578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3"/>
      <c r="BB877" s="1"/>
      <c r="BC877" s="1"/>
      <c r="BD877" s="1"/>
      <c r="BE877" s="1"/>
      <c r="BF877" s="1"/>
      <c r="BG877" s="1"/>
      <c r="BH877" s="1"/>
      <c r="BI877" s="1"/>
      <c r="BJ877" s="1"/>
      <c r="BK877" s="4"/>
      <c r="BL877" s="1"/>
      <c r="BM877" s="1"/>
      <c r="BN877" s="1"/>
      <c r="BO877" s="1"/>
      <c r="BP877" s="1"/>
      <c r="BQ877" s="1"/>
    </row>
    <row r="878" spans="1:69" x14ac:dyDescent="0.15">
      <c r="A878" s="138">
        <f t="shared" si="354"/>
        <v>44529</v>
      </c>
      <c r="B878" s="148">
        <f t="shared" si="343"/>
        <v>1172.5040804400001</v>
      </c>
      <c r="C878" s="139">
        <f t="shared" si="355"/>
        <v>1000</v>
      </c>
      <c r="D878" s="140">
        <f t="shared" si="356"/>
        <v>6018.51</v>
      </c>
      <c r="E878" s="124">
        <f>IF(K878=1,VLOOKUP(A877,[1]Plan1!$BO$80:$BQ$314,3),E877)</f>
        <v>6075.69</v>
      </c>
      <c r="F878" s="141">
        <f t="shared" si="357"/>
        <v>44517</v>
      </c>
      <c r="G878" s="142">
        <f t="shared" si="344"/>
        <v>9.5006903702077317E-3</v>
      </c>
      <c r="H878" s="141">
        <f t="shared" si="358"/>
        <v>44545</v>
      </c>
      <c r="I878" s="141">
        <f t="shared" si="345"/>
        <v>44545</v>
      </c>
      <c r="J878" s="125">
        <f t="shared" si="359"/>
        <v>21</v>
      </c>
      <c r="K878" s="125">
        <f t="shared" si="365"/>
        <v>9</v>
      </c>
      <c r="L878" s="139">
        <f t="shared" si="346"/>
        <v>1.00406072</v>
      </c>
      <c r="M878" s="143">
        <f t="shared" si="366"/>
        <v>1.01249955</v>
      </c>
      <c r="N878" s="143">
        <f t="shared" si="362"/>
        <v>1.1526193503826092</v>
      </c>
      <c r="O878" s="139">
        <f t="shared" si="364"/>
        <v>1.15729981</v>
      </c>
      <c r="P878" s="139">
        <f t="shared" si="347"/>
        <v>1157.29981</v>
      </c>
      <c r="Q878" s="144">
        <f t="shared" si="348"/>
        <v>0</v>
      </c>
      <c r="R878" s="145">
        <f t="shared" si="349"/>
        <v>0</v>
      </c>
      <c r="S878" s="139">
        <f t="shared" si="350"/>
        <v>0</v>
      </c>
      <c r="T878" s="146">
        <f t="shared" si="360"/>
        <v>3.5999999999999997E-2</v>
      </c>
      <c r="U878" s="144">
        <f t="shared" si="363"/>
        <v>93</v>
      </c>
      <c r="V878" s="144">
        <v>252</v>
      </c>
      <c r="W878" s="143">
        <f t="shared" si="351"/>
        <v>1.0131377109999999</v>
      </c>
      <c r="X878" s="139">
        <f t="shared" si="352"/>
        <v>15.20427044</v>
      </c>
      <c r="Y878" s="124">
        <f t="shared" si="353"/>
        <v>0</v>
      </c>
      <c r="Z878" s="147" t="s">
        <v>64</v>
      </c>
      <c r="AA878" s="141">
        <f t="shared" si="361"/>
        <v>44578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3"/>
      <c r="BB878" s="1"/>
      <c r="BC878" s="1"/>
      <c r="BD878" s="1"/>
      <c r="BE878" s="1"/>
      <c r="BF878" s="1"/>
      <c r="BG878" s="1"/>
      <c r="BH878" s="1"/>
      <c r="BI878" s="1"/>
      <c r="BJ878" s="1"/>
      <c r="BK878" s="4"/>
      <c r="BL878" s="1"/>
      <c r="BM878" s="1"/>
      <c r="BN878" s="1"/>
      <c r="BO878" s="1"/>
      <c r="BP878" s="1"/>
      <c r="BQ878" s="1"/>
    </row>
    <row r="879" spans="1:69" x14ac:dyDescent="0.15">
      <c r="A879" s="138">
        <f t="shared" si="354"/>
        <v>44530</v>
      </c>
      <c r="B879" s="148">
        <f t="shared" si="343"/>
        <v>1173.19680036</v>
      </c>
      <c r="C879" s="139">
        <f t="shared" si="355"/>
        <v>1000</v>
      </c>
      <c r="D879" s="140">
        <f t="shared" si="356"/>
        <v>6018.51</v>
      </c>
      <c r="E879" s="124">
        <f>IF(K879=1,VLOOKUP(A878,[1]Plan1!$BO$80:$BQ$314,3),E878)</f>
        <v>6075.69</v>
      </c>
      <c r="F879" s="141">
        <f t="shared" si="357"/>
        <v>44517</v>
      </c>
      <c r="G879" s="142">
        <f t="shared" si="344"/>
        <v>9.5006903702077317E-3</v>
      </c>
      <c r="H879" s="141">
        <f t="shared" si="358"/>
        <v>44545</v>
      </c>
      <c r="I879" s="141">
        <f t="shared" si="345"/>
        <v>44545</v>
      </c>
      <c r="J879" s="125">
        <f t="shared" si="359"/>
        <v>21</v>
      </c>
      <c r="K879" s="125">
        <f t="shared" si="365"/>
        <v>10</v>
      </c>
      <c r="L879" s="139">
        <f t="shared" si="346"/>
        <v>1.00451293</v>
      </c>
      <c r="M879" s="143">
        <f t="shared" si="366"/>
        <v>1.01249955</v>
      </c>
      <c r="N879" s="143">
        <f t="shared" si="362"/>
        <v>1.1526193503826092</v>
      </c>
      <c r="O879" s="139">
        <f t="shared" si="364"/>
        <v>1.15782104</v>
      </c>
      <c r="P879" s="139">
        <f t="shared" si="347"/>
        <v>1157.82104</v>
      </c>
      <c r="Q879" s="144">
        <f t="shared" si="348"/>
        <v>0</v>
      </c>
      <c r="R879" s="145">
        <f t="shared" si="349"/>
        <v>0</v>
      </c>
      <c r="S879" s="139">
        <f t="shared" si="350"/>
        <v>0</v>
      </c>
      <c r="T879" s="146">
        <f t="shared" si="360"/>
        <v>3.5999999999999997E-2</v>
      </c>
      <c r="U879" s="144">
        <f t="shared" si="363"/>
        <v>94</v>
      </c>
      <c r="V879" s="144">
        <v>252</v>
      </c>
      <c r="W879" s="143">
        <f t="shared" si="351"/>
        <v>1.0132799109999999</v>
      </c>
      <c r="X879" s="139">
        <f t="shared" si="352"/>
        <v>15.375760359999999</v>
      </c>
      <c r="Y879" s="124">
        <f t="shared" si="353"/>
        <v>0</v>
      </c>
      <c r="Z879" s="147" t="s">
        <v>64</v>
      </c>
      <c r="AA879" s="141">
        <f t="shared" si="361"/>
        <v>44578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3"/>
      <c r="BB879" s="1"/>
      <c r="BC879" s="1"/>
      <c r="BD879" s="1"/>
      <c r="BE879" s="1"/>
      <c r="BF879" s="1"/>
      <c r="BG879" s="1"/>
      <c r="BH879" s="1"/>
      <c r="BI879" s="1"/>
      <c r="BJ879" s="1"/>
      <c r="BK879" s="4"/>
      <c r="BL879" s="1"/>
      <c r="BM879" s="1"/>
      <c r="BN879" s="1"/>
      <c r="BO879" s="1"/>
      <c r="BP879" s="1"/>
      <c r="BQ879" s="1"/>
    </row>
    <row r="880" spans="1:69" x14ac:dyDescent="0.15">
      <c r="A880" s="138">
        <f t="shared" si="354"/>
        <v>44531</v>
      </c>
      <c r="B880" s="148">
        <f t="shared" si="343"/>
        <v>1173.8899146399999</v>
      </c>
      <c r="C880" s="139">
        <f t="shared" si="355"/>
        <v>1000</v>
      </c>
      <c r="D880" s="140">
        <f t="shared" si="356"/>
        <v>6018.51</v>
      </c>
      <c r="E880" s="124">
        <f>IF(K880=1,VLOOKUP(A879,[1]Plan1!$BO$80:$BQ$314,3),E879)</f>
        <v>6075.69</v>
      </c>
      <c r="F880" s="141">
        <f t="shared" si="357"/>
        <v>44517</v>
      </c>
      <c r="G880" s="142">
        <f t="shared" si="344"/>
        <v>9.5006903702077317E-3</v>
      </c>
      <c r="H880" s="141">
        <f t="shared" si="358"/>
        <v>44545</v>
      </c>
      <c r="I880" s="141">
        <f t="shared" si="345"/>
        <v>44545</v>
      </c>
      <c r="J880" s="125">
        <f t="shared" si="359"/>
        <v>21</v>
      </c>
      <c r="K880" s="125">
        <f t="shared" si="365"/>
        <v>11</v>
      </c>
      <c r="L880" s="139">
        <f t="shared" si="346"/>
        <v>1.00496534</v>
      </c>
      <c r="M880" s="143">
        <f t="shared" si="366"/>
        <v>1.01249955</v>
      </c>
      <c r="N880" s="143">
        <f t="shared" si="362"/>
        <v>1.1526193503826092</v>
      </c>
      <c r="O880" s="139">
        <f t="shared" si="364"/>
        <v>1.1583424899999999</v>
      </c>
      <c r="P880" s="139">
        <f t="shared" si="347"/>
        <v>1158.34249</v>
      </c>
      <c r="Q880" s="144">
        <f t="shared" si="348"/>
        <v>0</v>
      </c>
      <c r="R880" s="145">
        <f t="shared" si="349"/>
        <v>0</v>
      </c>
      <c r="S880" s="139">
        <f t="shared" si="350"/>
        <v>0</v>
      </c>
      <c r="T880" s="146">
        <f t="shared" si="360"/>
        <v>3.5999999999999997E-2</v>
      </c>
      <c r="U880" s="144">
        <f t="shared" si="363"/>
        <v>95</v>
      </c>
      <c r="V880" s="144">
        <v>252</v>
      </c>
      <c r="W880" s="143">
        <f t="shared" si="351"/>
        <v>1.013422131</v>
      </c>
      <c r="X880" s="139">
        <f t="shared" si="352"/>
        <v>15.547424639999999</v>
      </c>
      <c r="Y880" s="124">
        <f t="shared" si="353"/>
        <v>0</v>
      </c>
      <c r="Z880" s="147" t="s">
        <v>64</v>
      </c>
      <c r="AA880" s="141">
        <f t="shared" si="361"/>
        <v>44578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3"/>
      <c r="BB880" s="1"/>
      <c r="BC880" s="1"/>
      <c r="BD880" s="1"/>
      <c r="BE880" s="1"/>
      <c r="BF880" s="1"/>
      <c r="BG880" s="1"/>
      <c r="BH880" s="1"/>
      <c r="BI880" s="1"/>
      <c r="BJ880" s="1"/>
      <c r="BK880" s="4"/>
      <c r="BL880" s="1"/>
      <c r="BM880" s="1"/>
      <c r="BN880" s="1"/>
      <c r="BO880" s="1"/>
      <c r="BP880" s="1"/>
      <c r="BQ880" s="1"/>
    </row>
    <row r="881" spans="1:69" x14ac:dyDescent="0.15">
      <c r="A881" s="138">
        <f t="shared" si="354"/>
        <v>44532</v>
      </c>
      <c r="B881" s="148">
        <f t="shared" si="343"/>
        <v>1174.58345265</v>
      </c>
      <c r="C881" s="139">
        <f t="shared" si="355"/>
        <v>1000</v>
      </c>
      <c r="D881" s="140">
        <f t="shared" si="356"/>
        <v>6018.51</v>
      </c>
      <c r="E881" s="124">
        <f>IF(K881=1,VLOOKUP(A880,[1]Plan1!$BO$80:$BQ$314,3),E880)</f>
        <v>6075.69</v>
      </c>
      <c r="F881" s="141">
        <f t="shared" si="357"/>
        <v>44517</v>
      </c>
      <c r="G881" s="142">
        <f t="shared" si="344"/>
        <v>9.5006903702077317E-3</v>
      </c>
      <c r="H881" s="141">
        <f t="shared" si="358"/>
        <v>44545</v>
      </c>
      <c r="I881" s="141">
        <f t="shared" si="345"/>
        <v>44545</v>
      </c>
      <c r="J881" s="125">
        <f t="shared" si="359"/>
        <v>21</v>
      </c>
      <c r="K881" s="125">
        <f t="shared" si="365"/>
        <v>12</v>
      </c>
      <c r="L881" s="139">
        <f t="shared" si="346"/>
        <v>1.0054179599999999</v>
      </c>
      <c r="M881" s="143">
        <f t="shared" si="366"/>
        <v>1.01249955</v>
      </c>
      <c r="N881" s="143">
        <f t="shared" si="362"/>
        <v>1.1526193503826092</v>
      </c>
      <c r="O881" s="139">
        <f t="shared" si="364"/>
        <v>1.1588641900000001</v>
      </c>
      <c r="P881" s="139">
        <f t="shared" si="347"/>
        <v>1158.86419</v>
      </c>
      <c r="Q881" s="144">
        <f t="shared" si="348"/>
        <v>0</v>
      </c>
      <c r="R881" s="145">
        <f t="shared" si="349"/>
        <v>0</v>
      </c>
      <c r="S881" s="139">
        <f t="shared" si="350"/>
        <v>0</v>
      </c>
      <c r="T881" s="146">
        <f t="shared" si="360"/>
        <v>3.5999999999999997E-2</v>
      </c>
      <c r="U881" s="144">
        <f t="shared" si="363"/>
        <v>96</v>
      </c>
      <c r="V881" s="144">
        <v>252</v>
      </c>
      <c r="W881" s="143">
        <f t="shared" si="351"/>
        <v>1.0135643700000001</v>
      </c>
      <c r="X881" s="139">
        <f t="shared" si="352"/>
        <v>15.719262649999999</v>
      </c>
      <c r="Y881" s="124">
        <f t="shared" si="353"/>
        <v>0</v>
      </c>
      <c r="Z881" s="147" t="s">
        <v>64</v>
      </c>
      <c r="AA881" s="141">
        <f t="shared" si="361"/>
        <v>44578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3"/>
      <c r="BB881" s="1"/>
      <c r="BC881" s="1"/>
      <c r="BD881" s="1"/>
      <c r="BE881" s="1"/>
      <c r="BF881" s="1"/>
      <c r="BG881" s="1"/>
      <c r="BH881" s="1"/>
      <c r="BI881" s="1"/>
      <c r="BJ881" s="1"/>
      <c r="BK881" s="4"/>
      <c r="BL881" s="1"/>
      <c r="BM881" s="1"/>
      <c r="BN881" s="1"/>
      <c r="BO881" s="1"/>
      <c r="BP881" s="1"/>
      <c r="BQ881" s="1"/>
    </row>
    <row r="882" spans="1:69" x14ac:dyDescent="0.15">
      <c r="A882" s="138">
        <f t="shared" si="354"/>
        <v>44533</v>
      </c>
      <c r="B882" s="148">
        <f t="shared" si="343"/>
        <v>1175.2773965699998</v>
      </c>
      <c r="C882" s="139">
        <f t="shared" si="355"/>
        <v>1000</v>
      </c>
      <c r="D882" s="140">
        <f t="shared" si="356"/>
        <v>6018.51</v>
      </c>
      <c r="E882" s="124">
        <f>IF(K882=1,VLOOKUP(A881,[1]Plan1!$BO$80:$BQ$314,3),E881)</f>
        <v>6075.69</v>
      </c>
      <c r="F882" s="141">
        <f t="shared" si="357"/>
        <v>44517</v>
      </c>
      <c r="G882" s="142">
        <f t="shared" si="344"/>
        <v>9.5006903702077317E-3</v>
      </c>
      <c r="H882" s="141">
        <f t="shared" si="358"/>
        <v>44545</v>
      </c>
      <c r="I882" s="141">
        <f t="shared" si="345"/>
        <v>44545</v>
      </c>
      <c r="J882" s="125">
        <f t="shared" si="359"/>
        <v>21</v>
      </c>
      <c r="K882" s="125">
        <f t="shared" si="365"/>
        <v>13</v>
      </c>
      <c r="L882" s="139">
        <f t="shared" si="346"/>
        <v>1.00587078</v>
      </c>
      <c r="M882" s="143">
        <f t="shared" si="366"/>
        <v>1.01249955</v>
      </c>
      <c r="N882" s="143">
        <f t="shared" si="362"/>
        <v>1.1526193503826092</v>
      </c>
      <c r="O882" s="139">
        <f t="shared" si="364"/>
        <v>1.15938612</v>
      </c>
      <c r="P882" s="139">
        <f t="shared" si="347"/>
        <v>1159.3861199999999</v>
      </c>
      <c r="Q882" s="144">
        <f t="shared" si="348"/>
        <v>0</v>
      </c>
      <c r="R882" s="145">
        <f t="shared" si="349"/>
        <v>0</v>
      </c>
      <c r="S882" s="139">
        <f t="shared" si="350"/>
        <v>0</v>
      </c>
      <c r="T882" s="146">
        <f t="shared" si="360"/>
        <v>3.5999999999999997E-2</v>
      </c>
      <c r="U882" s="144">
        <f t="shared" si="363"/>
        <v>97</v>
      </c>
      <c r="V882" s="144">
        <v>252</v>
      </c>
      <c r="W882" s="143">
        <f t="shared" si="351"/>
        <v>1.0137066299999999</v>
      </c>
      <c r="X882" s="139">
        <f t="shared" si="352"/>
        <v>15.89127657</v>
      </c>
      <c r="Y882" s="124">
        <f t="shared" si="353"/>
        <v>0</v>
      </c>
      <c r="Z882" s="147" t="s">
        <v>64</v>
      </c>
      <c r="AA882" s="141">
        <f t="shared" si="361"/>
        <v>44578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3"/>
      <c r="BB882" s="1"/>
      <c r="BC882" s="1"/>
      <c r="BD882" s="1"/>
      <c r="BE882" s="1"/>
      <c r="BF882" s="1"/>
      <c r="BG882" s="1"/>
      <c r="BH882" s="1"/>
      <c r="BI882" s="1"/>
      <c r="BJ882" s="1"/>
      <c r="BK882" s="4"/>
      <c r="BL882" s="1"/>
      <c r="BM882" s="1"/>
      <c r="BN882" s="1"/>
      <c r="BO882" s="1"/>
      <c r="BP882" s="1"/>
      <c r="BQ882" s="1"/>
    </row>
    <row r="883" spans="1:69" x14ac:dyDescent="0.15">
      <c r="A883" s="138">
        <f t="shared" si="354"/>
        <v>44534</v>
      </c>
      <c r="B883" s="148">
        <f t="shared" si="343"/>
        <v>1175.97174421</v>
      </c>
      <c r="C883" s="139">
        <f t="shared" si="355"/>
        <v>1000</v>
      </c>
      <c r="D883" s="140">
        <f t="shared" si="356"/>
        <v>6018.51</v>
      </c>
      <c r="E883" s="124">
        <f>IF(K883=1,VLOOKUP(A882,[1]Plan1!$BO$80:$BQ$314,3),E882)</f>
        <v>6075.69</v>
      </c>
      <c r="F883" s="141">
        <f t="shared" si="357"/>
        <v>44517</v>
      </c>
      <c r="G883" s="142">
        <f t="shared" si="344"/>
        <v>9.5006903702077317E-3</v>
      </c>
      <c r="H883" s="141">
        <f t="shared" si="358"/>
        <v>44545</v>
      </c>
      <c r="I883" s="141">
        <f t="shared" si="345"/>
        <v>44545</v>
      </c>
      <c r="J883" s="125">
        <f t="shared" si="359"/>
        <v>21</v>
      </c>
      <c r="K883" s="125">
        <f t="shared" si="365"/>
        <v>14</v>
      </c>
      <c r="L883" s="139">
        <f t="shared" si="346"/>
        <v>1.0063238000000001</v>
      </c>
      <c r="M883" s="143">
        <f t="shared" si="366"/>
        <v>1.01249955</v>
      </c>
      <c r="N883" s="143">
        <f t="shared" si="362"/>
        <v>1.1526193503826092</v>
      </c>
      <c r="O883" s="139">
        <f t="shared" si="364"/>
        <v>1.15990828</v>
      </c>
      <c r="P883" s="139">
        <f t="shared" si="347"/>
        <v>1159.9082800000001</v>
      </c>
      <c r="Q883" s="144">
        <f t="shared" si="348"/>
        <v>0</v>
      </c>
      <c r="R883" s="145">
        <f t="shared" si="349"/>
        <v>0</v>
      </c>
      <c r="S883" s="139">
        <f t="shared" si="350"/>
        <v>0</v>
      </c>
      <c r="T883" s="146">
        <f t="shared" si="360"/>
        <v>3.5999999999999997E-2</v>
      </c>
      <c r="U883" s="144">
        <f t="shared" si="363"/>
        <v>98</v>
      </c>
      <c r="V883" s="144">
        <v>252</v>
      </c>
      <c r="W883" s="143">
        <f t="shared" si="351"/>
        <v>1.013848909</v>
      </c>
      <c r="X883" s="139">
        <f t="shared" si="352"/>
        <v>16.063464209999999</v>
      </c>
      <c r="Y883" s="124">
        <f t="shared" si="353"/>
        <v>0</v>
      </c>
      <c r="Z883" s="147" t="s">
        <v>64</v>
      </c>
      <c r="AA883" s="141">
        <f t="shared" si="361"/>
        <v>44578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3"/>
      <c r="BB883" s="1"/>
      <c r="BC883" s="1"/>
      <c r="BD883" s="1"/>
      <c r="BE883" s="1"/>
      <c r="BF883" s="1"/>
      <c r="BG883" s="1"/>
      <c r="BH883" s="1"/>
      <c r="BI883" s="1"/>
      <c r="BJ883" s="1"/>
      <c r="BK883" s="4"/>
      <c r="BL883" s="1"/>
      <c r="BM883" s="1"/>
      <c r="BN883" s="1"/>
      <c r="BO883" s="1"/>
      <c r="BP883" s="1"/>
      <c r="BQ883" s="1"/>
    </row>
    <row r="884" spans="1:69" x14ac:dyDescent="0.15">
      <c r="A884" s="138">
        <f t="shared" si="354"/>
        <v>44535</v>
      </c>
      <c r="B884" s="148">
        <f t="shared" si="343"/>
        <v>1175.97174421</v>
      </c>
      <c r="C884" s="139">
        <f t="shared" si="355"/>
        <v>1000</v>
      </c>
      <c r="D884" s="140">
        <f t="shared" si="356"/>
        <v>6018.51</v>
      </c>
      <c r="E884" s="124">
        <f>IF(K884=1,VLOOKUP(A883,[1]Plan1!$BO$80:$BQ$314,3),E883)</f>
        <v>6075.69</v>
      </c>
      <c r="F884" s="141">
        <f t="shared" si="357"/>
        <v>44517</v>
      </c>
      <c r="G884" s="142">
        <f t="shared" si="344"/>
        <v>9.5006903702077317E-3</v>
      </c>
      <c r="H884" s="141">
        <f t="shared" si="358"/>
        <v>44545</v>
      </c>
      <c r="I884" s="141">
        <f t="shared" si="345"/>
        <v>44545</v>
      </c>
      <c r="J884" s="125">
        <f t="shared" si="359"/>
        <v>21</v>
      </c>
      <c r="K884" s="125">
        <f t="shared" si="365"/>
        <v>14</v>
      </c>
      <c r="L884" s="139">
        <f t="shared" si="346"/>
        <v>1.0063238000000001</v>
      </c>
      <c r="M884" s="143">
        <f t="shared" si="366"/>
        <v>1.01249955</v>
      </c>
      <c r="N884" s="143">
        <f t="shared" si="362"/>
        <v>1.1526193503826092</v>
      </c>
      <c r="O884" s="139">
        <f t="shared" si="364"/>
        <v>1.15990828</v>
      </c>
      <c r="P884" s="139">
        <f t="shared" si="347"/>
        <v>1159.9082800000001</v>
      </c>
      <c r="Q884" s="144">
        <f t="shared" si="348"/>
        <v>0</v>
      </c>
      <c r="R884" s="145">
        <f t="shared" si="349"/>
        <v>0</v>
      </c>
      <c r="S884" s="139">
        <f t="shared" si="350"/>
        <v>0</v>
      </c>
      <c r="T884" s="146">
        <f t="shared" si="360"/>
        <v>3.5999999999999997E-2</v>
      </c>
      <c r="U884" s="144">
        <f t="shared" si="363"/>
        <v>98</v>
      </c>
      <c r="V884" s="144">
        <v>252</v>
      </c>
      <c r="W884" s="143">
        <f t="shared" si="351"/>
        <v>1.013848909</v>
      </c>
      <c r="X884" s="139">
        <f t="shared" si="352"/>
        <v>16.063464209999999</v>
      </c>
      <c r="Y884" s="124">
        <f t="shared" si="353"/>
        <v>0</v>
      </c>
      <c r="Z884" s="147" t="s">
        <v>64</v>
      </c>
      <c r="AA884" s="141">
        <f t="shared" si="361"/>
        <v>44578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3"/>
      <c r="BB884" s="1"/>
      <c r="BC884" s="1"/>
      <c r="BD884" s="1"/>
      <c r="BE884" s="1"/>
      <c r="BF884" s="1"/>
      <c r="BG884" s="1"/>
      <c r="BH884" s="1"/>
      <c r="BI884" s="1"/>
      <c r="BJ884" s="1"/>
      <c r="BK884" s="4"/>
      <c r="BL884" s="1"/>
      <c r="BM884" s="1"/>
      <c r="BN884" s="1"/>
      <c r="BO884" s="1"/>
      <c r="BP884" s="1"/>
      <c r="BQ884" s="1"/>
    </row>
    <row r="885" spans="1:69" x14ac:dyDescent="0.15">
      <c r="A885" s="138">
        <f t="shared" si="354"/>
        <v>44536</v>
      </c>
      <c r="B885" s="148">
        <f t="shared" si="343"/>
        <v>1175.97174421</v>
      </c>
      <c r="C885" s="139">
        <f t="shared" si="355"/>
        <v>1000</v>
      </c>
      <c r="D885" s="140">
        <f t="shared" si="356"/>
        <v>6018.51</v>
      </c>
      <c r="E885" s="124">
        <f>IF(K885=1,VLOOKUP(A884,[1]Plan1!$BO$80:$BQ$314,3),E884)</f>
        <v>6075.69</v>
      </c>
      <c r="F885" s="141">
        <f t="shared" si="357"/>
        <v>44517</v>
      </c>
      <c r="G885" s="142">
        <f t="shared" si="344"/>
        <v>9.5006903702077317E-3</v>
      </c>
      <c r="H885" s="141">
        <f t="shared" si="358"/>
        <v>44545</v>
      </c>
      <c r="I885" s="141">
        <f t="shared" si="345"/>
        <v>44545</v>
      </c>
      <c r="J885" s="125">
        <f t="shared" si="359"/>
        <v>21</v>
      </c>
      <c r="K885" s="125">
        <f t="shared" si="365"/>
        <v>14</v>
      </c>
      <c r="L885" s="139">
        <f t="shared" si="346"/>
        <v>1.0063238000000001</v>
      </c>
      <c r="M885" s="143">
        <f t="shared" si="366"/>
        <v>1.01249955</v>
      </c>
      <c r="N885" s="143">
        <f t="shared" si="362"/>
        <v>1.1526193503826092</v>
      </c>
      <c r="O885" s="139">
        <f t="shared" si="364"/>
        <v>1.15990828</v>
      </c>
      <c r="P885" s="139">
        <f t="shared" si="347"/>
        <v>1159.9082800000001</v>
      </c>
      <c r="Q885" s="144">
        <f t="shared" si="348"/>
        <v>0</v>
      </c>
      <c r="R885" s="145">
        <f t="shared" si="349"/>
        <v>0</v>
      </c>
      <c r="S885" s="139">
        <f t="shared" si="350"/>
        <v>0</v>
      </c>
      <c r="T885" s="146">
        <f t="shared" si="360"/>
        <v>3.5999999999999997E-2</v>
      </c>
      <c r="U885" s="144">
        <f t="shared" si="363"/>
        <v>98</v>
      </c>
      <c r="V885" s="144">
        <v>252</v>
      </c>
      <c r="W885" s="143">
        <f t="shared" si="351"/>
        <v>1.013848909</v>
      </c>
      <c r="X885" s="139">
        <f t="shared" si="352"/>
        <v>16.063464209999999</v>
      </c>
      <c r="Y885" s="124">
        <f t="shared" si="353"/>
        <v>0</v>
      </c>
      <c r="Z885" s="147" t="s">
        <v>64</v>
      </c>
      <c r="AA885" s="141">
        <f t="shared" si="361"/>
        <v>44578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3"/>
      <c r="BB885" s="1"/>
      <c r="BC885" s="1"/>
      <c r="BD885" s="1"/>
      <c r="BE885" s="1"/>
      <c r="BF885" s="1"/>
      <c r="BG885" s="1"/>
      <c r="BH885" s="1"/>
      <c r="BI885" s="1"/>
      <c r="BJ885" s="1"/>
      <c r="BK885" s="4"/>
      <c r="BL885" s="1"/>
      <c r="BM885" s="1"/>
      <c r="BN885" s="1"/>
      <c r="BO885" s="1"/>
      <c r="BP885" s="1"/>
      <c r="BQ885" s="1"/>
    </row>
    <row r="886" spans="1:69" x14ac:dyDescent="0.15">
      <c r="A886" s="138">
        <f t="shared" si="354"/>
        <v>44537</v>
      </c>
      <c r="B886" s="148">
        <f t="shared" si="343"/>
        <v>1176.66650817</v>
      </c>
      <c r="C886" s="139">
        <f t="shared" si="355"/>
        <v>1000</v>
      </c>
      <c r="D886" s="140">
        <f t="shared" si="356"/>
        <v>6018.51</v>
      </c>
      <c r="E886" s="124">
        <f>IF(K886=1,VLOOKUP(A885,[1]Plan1!$BO$80:$BQ$314,3),E885)</f>
        <v>6075.69</v>
      </c>
      <c r="F886" s="141">
        <f t="shared" si="357"/>
        <v>44517</v>
      </c>
      <c r="G886" s="142">
        <f t="shared" si="344"/>
        <v>9.5006903702077317E-3</v>
      </c>
      <c r="H886" s="141">
        <f t="shared" si="358"/>
        <v>44545</v>
      </c>
      <c r="I886" s="141">
        <f t="shared" si="345"/>
        <v>44545</v>
      </c>
      <c r="J886" s="125">
        <f t="shared" si="359"/>
        <v>21</v>
      </c>
      <c r="K886" s="125">
        <f t="shared" si="365"/>
        <v>15</v>
      </c>
      <c r="L886" s="139">
        <f t="shared" si="346"/>
        <v>1.0067770300000001</v>
      </c>
      <c r="M886" s="143">
        <f t="shared" si="366"/>
        <v>1.01249955</v>
      </c>
      <c r="N886" s="143">
        <f t="shared" si="362"/>
        <v>1.1526193503826092</v>
      </c>
      <c r="O886" s="139">
        <f t="shared" si="364"/>
        <v>1.1604306799999999</v>
      </c>
      <c r="P886" s="139">
        <f t="shared" si="347"/>
        <v>1160.4306799999999</v>
      </c>
      <c r="Q886" s="144">
        <f t="shared" si="348"/>
        <v>0</v>
      </c>
      <c r="R886" s="145">
        <f t="shared" si="349"/>
        <v>0</v>
      </c>
      <c r="S886" s="139">
        <f t="shared" si="350"/>
        <v>0</v>
      </c>
      <c r="T886" s="146">
        <f t="shared" si="360"/>
        <v>3.5999999999999997E-2</v>
      </c>
      <c r="U886" s="144">
        <f t="shared" si="363"/>
        <v>99</v>
      </c>
      <c r="V886" s="144">
        <v>252</v>
      </c>
      <c r="W886" s="143">
        <f t="shared" si="351"/>
        <v>1.0139912090000001</v>
      </c>
      <c r="X886" s="139">
        <f t="shared" si="352"/>
        <v>16.235828170000001</v>
      </c>
      <c r="Y886" s="124">
        <f t="shared" si="353"/>
        <v>0</v>
      </c>
      <c r="Z886" s="147" t="s">
        <v>64</v>
      </c>
      <c r="AA886" s="141">
        <f t="shared" si="361"/>
        <v>44578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3"/>
      <c r="BB886" s="1"/>
      <c r="BC886" s="1"/>
      <c r="BD886" s="1"/>
      <c r="BE886" s="1"/>
      <c r="BF886" s="1"/>
      <c r="BG886" s="1"/>
      <c r="BH886" s="1"/>
      <c r="BI886" s="1"/>
      <c r="BJ886" s="1"/>
      <c r="BK886" s="4"/>
      <c r="BL886" s="1"/>
      <c r="BM886" s="1"/>
      <c r="BN886" s="1"/>
      <c r="BO886" s="1"/>
      <c r="BP886" s="1"/>
      <c r="BQ886" s="1"/>
    </row>
    <row r="887" spans="1:69" x14ac:dyDescent="0.15">
      <c r="A887" s="138">
        <f t="shared" si="354"/>
        <v>44538</v>
      </c>
      <c r="B887" s="148">
        <f t="shared" si="343"/>
        <v>1177.3616761100002</v>
      </c>
      <c r="C887" s="139">
        <f t="shared" si="355"/>
        <v>1000</v>
      </c>
      <c r="D887" s="140">
        <f t="shared" si="356"/>
        <v>6018.51</v>
      </c>
      <c r="E887" s="124">
        <f>IF(K887=1,VLOOKUP(A886,[1]Plan1!$BO$80:$BQ$314,3),E886)</f>
        <v>6075.69</v>
      </c>
      <c r="F887" s="141">
        <f t="shared" si="357"/>
        <v>44517</v>
      </c>
      <c r="G887" s="142">
        <f t="shared" si="344"/>
        <v>9.5006903702077317E-3</v>
      </c>
      <c r="H887" s="141">
        <f t="shared" si="358"/>
        <v>44545</v>
      </c>
      <c r="I887" s="141">
        <f t="shared" si="345"/>
        <v>44545</v>
      </c>
      <c r="J887" s="125">
        <f t="shared" si="359"/>
        <v>21</v>
      </c>
      <c r="K887" s="125">
        <f t="shared" si="365"/>
        <v>16</v>
      </c>
      <c r="L887" s="139">
        <f t="shared" si="346"/>
        <v>1.0072304599999999</v>
      </c>
      <c r="M887" s="143">
        <f t="shared" si="366"/>
        <v>1.01249955</v>
      </c>
      <c r="N887" s="143">
        <f t="shared" si="362"/>
        <v>1.1526193503826092</v>
      </c>
      <c r="O887" s="139">
        <f t="shared" si="364"/>
        <v>1.16095331</v>
      </c>
      <c r="P887" s="139">
        <f t="shared" si="347"/>
        <v>1160.9533100000001</v>
      </c>
      <c r="Q887" s="144">
        <f t="shared" si="348"/>
        <v>0</v>
      </c>
      <c r="R887" s="145">
        <f t="shared" si="349"/>
        <v>0</v>
      </c>
      <c r="S887" s="139">
        <f t="shared" si="350"/>
        <v>0</v>
      </c>
      <c r="T887" s="146">
        <f t="shared" si="360"/>
        <v>3.5999999999999997E-2</v>
      </c>
      <c r="U887" s="144">
        <f t="shared" si="363"/>
        <v>100</v>
      </c>
      <c r="V887" s="144">
        <v>252</v>
      </c>
      <c r="W887" s="143">
        <f t="shared" si="351"/>
        <v>1.0141335279999999</v>
      </c>
      <c r="X887" s="139">
        <f t="shared" si="352"/>
        <v>16.408366109999999</v>
      </c>
      <c r="Y887" s="124">
        <f t="shared" si="353"/>
        <v>0</v>
      </c>
      <c r="Z887" s="147" t="s">
        <v>64</v>
      </c>
      <c r="AA887" s="141">
        <f t="shared" si="361"/>
        <v>44578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3"/>
      <c r="BB887" s="1"/>
      <c r="BC887" s="1"/>
      <c r="BD887" s="1"/>
      <c r="BE887" s="1"/>
      <c r="BF887" s="1"/>
      <c r="BG887" s="1"/>
      <c r="BH887" s="1"/>
      <c r="BI887" s="1"/>
      <c r="BJ887" s="1"/>
      <c r="BK887" s="4"/>
      <c r="BL887" s="1"/>
      <c r="BM887" s="1"/>
      <c r="BN887" s="1"/>
      <c r="BO887" s="1"/>
      <c r="BP887" s="1"/>
      <c r="BQ887" s="1"/>
    </row>
    <row r="888" spans="1:69" x14ac:dyDescent="0.15">
      <c r="A888" s="138">
        <f t="shared" si="354"/>
        <v>44539</v>
      </c>
      <c r="B888" s="148">
        <f t="shared" si="343"/>
        <v>1178.05726961</v>
      </c>
      <c r="C888" s="139">
        <f t="shared" si="355"/>
        <v>1000</v>
      </c>
      <c r="D888" s="140">
        <f t="shared" si="356"/>
        <v>6018.51</v>
      </c>
      <c r="E888" s="124">
        <f>IF(K888=1,VLOOKUP(A887,[1]Plan1!$BO$80:$BQ$314,3),E887)</f>
        <v>6075.69</v>
      </c>
      <c r="F888" s="141">
        <f t="shared" si="357"/>
        <v>44517</v>
      </c>
      <c r="G888" s="142">
        <f t="shared" si="344"/>
        <v>9.5006903702077317E-3</v>
      </c>
      <c r="H888" s="141">
        <f t="shared" si="358"/>
        <v>44545</v>
      </c>
      <c r="I888" s="141">
        <f t="shared" si="345"/>
        <v>44545</v>
      </c>
      <c r="J888" s="125">
        <f t="shared" si="359"/>
        <v>21</v>
      </c>
      <c r="K888" s="125">
        <f t="shared" si="365"/>
        <v>17</v>
      </c>
      <c r="L888" s="139">
        <f t="shared" si="346"/>
        <v>1.0076841000000001</v>
      </c>
      <c r="M888" s="143">
        <f t="shared" si="366"/>
        <v>1.01249955</v>
      </c>
      <c r="N888" s="143">
        <f t="shared" si="362"/>
        <v>1.1526193503826092</v>
      </c>
      <c r="O888" s="139">
        <f t="shared" si="364"/>
        <v>1.1614761899999999</v>
      </c>
      <c r="P888" s="139">
        <f t="shared" si="347"/>
        <v>1161.4761900000001</v>
      </c>
      <c r="Q888" s="144">
        <f t="shared" si="348"/>
        <v>0</v>
      </c>
      <c r="R888" s="145">
        <f t="shared" si="349"/>
        <v>0</v>
      </c>
      <c r="S888" s="139">
        <f t="shared" si="350"/>
        <v>0</v>
      </c>
      <c r="T888" s="146">
        <f t="shared" si="360"/>
        <v>3.5999999999999997E-2</v>
      </c>
      <c r="U888" s="144">
        <f t="shared" si="363"/>
        <v>101</v>
      </c>
      <c r="V888" s="144">
        <v>252</v>
      </c>
      <c r="W888" s="143">
        <f t="shared" si="351"/>
        <v>1.0142758670000001</v>
      </c>
      <c r="X888" s="139">
        <f t="shared" si="352"/>
        <v>16.58107961</v>
      </c>
      <c r="Y888" s="124">
        <f t="shared" si="353"/>
        <v>0</v>
      </c>
      <c r="Z888" s="147" t="s">
        <v>64</v>
      </c>
      <c r="AA888" s="141">
        <f t="shared" si="361"/>
        <v>44578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3"/>
      <c r="BB888" s="1"/>
      <c r="BC888" s="1"/>
      <c r="BD888" s="1"/>
      <c r="BE888" s="1"/>
      <c r="BF888" s="1"/>
      <c r="BG888" s="1"/>
      <c r="BH888" s="1"/>
      <c r="BI888" s="1"/>
      <c r="BJ888" s="1"/>
      <c r="BK888" s="4"/>
      <c r="BL888" s="1"/>
      <c r="BM888" s="1"/>
      <c r="BN888" s="1"/>
      <c r="BO888" s="1"/>
      <c r="BP888" s="1"/>
      <c r="BQ888" s="1"/>
    </row>
    <row r="889" spans="1:69" x14ac:dyDescent="0.15">
      <c r="A889" s="138">
        <f t="shared" si="354"/>
        <v>44540</v>
      </c>
      <c r="B889" s="148">
        <f t="shared" si="343"/>
        <v>1178.7532595299999</v>
      </c>
      <c r="C889" s="139">
        <f t="shared" si="355"/>
        <v>1000</v>
      </c>
      <c r="D889" s="140">
        <f t="shared" si="356"/>
        <v>6018.51</v>
      </c>
      <c r="E889" s="124">
        <f>IF(K889=1,VLOOKUP(A888,[1]Plan1!$BO$80:$BQ$314,3),E888)</f>
        <v>6075.69</v>
      </c>
      <c r="F889" s="141">
        <f t="shared" si="357"/>
        <v>44517</v>
      </c>
      <c r="G889" s="142">
        <f t="shared" si="344"/>
        <v>9.5006903702077317E-3</v>
      </c>
      <c r="H889" s="141">
        <f t="shared" si="358"/>
        <v>44545</v>
      </c>
      <c r="I889" s="141">
        <f t="shared" si="345"/>
        <v>44545</v>
      </c>
      <c r="J889" s="125">
        <f t="shared" si="359"/>
        <v>21</v>
      </c>
      <c r="K889" s="125">
        <f t="shared" si="365"/>
        <v>18</v>
      </c>
      <c r="L889" s="139">
        <f t="shared" si="346"/>
        <v>1.0081379399999999</v>
      </c>
      <c r="M889" s="143">
        <f t="shared" si="366"/>
        <v>1.01249955</v>
      </c>
      <c r="N889" s="143">
        <f t="shared" si="362"/>
        <v>1.1526193503826092</v>
      </c>
      <c r="O889" s="139">
        <f t="shared" si="364"/>
        <v>1.16199929</v>
      </c>
      <c r="P889" s="139">
        <f t="shared" si="347"/>
        <v>1161.99929</v>
      </c>
      <c r="Q889" s="144">
        <f t="shared" si="348"/>
        <v>0</v>
      </c>
      <c r="R889" s="145">
        <f t="shared" si="349"/>
        <v>0</v>
      </c>
      <c r="S889" s="139">
        <f t="shared" si="350"/>
        <v>0</v>
      </c>
      <c r="T889" s="146">
        <f t="shared" si="360"/>
        <v>3.5999999999999997E-2</v>
      </c>
      <c r="U889" s="144">
        <f t="shared" si="363"/>
        <v>102</v>
      </c>
      <c r="V889" s="144">
        <v>252</v>
      </c>
      <c r="W889" s="143">
        <f t="shared" si="351"/>
        <v>1.014418227</v>
      </c>
      <c r="X889" s="139">
        <f t="shared" si="352"/>
        <v>16.753969529999999</v>
      </c>
      <c r="Y889" s="124">
        <f t="shared" si="353"/>
        <v>0</v>
      </c>
      <c r="Z889" s="147" t="s">
        <v>64</v>
      </c>
      <c r="AA889" s="141">
        <f t="shared" si="361"/>
        <v>44578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3"/>
      <c r="BB889" s="1"/>
      <c r="BC889" s="1"/>
      <c r="BD889" s="1"/>
      <c r="BE889" s="1"/>
      <c r="BF889" s="1"/>
      <c r="BG889" s="1"/>
      <c r="BH889" s="1"/>
      <c r="BI889" s="1"/>
      <c r="BJ889" s="1"/>
      <c r="BK889" s="4"/>
      <c r="BL889" s="1"/>
      <c r="BM889" s="1"/>
      <c r="BN889" s="1"/>
      <c r="BO889" s="1"/>
      <c r="BP889" s="1"/>
      <c r="BQ889" s="1"/>
    </row>
    <row r="890" spans="1:69" x14ac:dyDescent="0.15">
      <c r="A890" s="138">
        <f t="shared" si="354"/>
        <v>44541</v>
      </c>
      <c r="B890" s="148">
        <f t="shared" si="343"/>
        <v>1179.44966398</v>
      </c>
      <c r="C890" s="139">
        <f t="shared" si="355"/>
        <v>1000</v>
      </c>
      <c r="D890" s="140">
        <f t="shared" si="356"/>
        <v>6018.51</v>
      </c>
      <c r="E890" s="124">
        <f>IF(K890=1,VLOOKUP(A889,[1]Plan1!$BO$80:$BQ$314,3),E889)</f>
        <v>6075.69</v>
      </c>
      <c r="F890" s="141">
        <f t="shared" si="357"/>
        <v>44517</v>
      </c>
      <c r="G890" s="142">
        <f t="shared" si="344"/>
        <v>9.5006903702077317E-3</v>
      </c>
      <c r="H890" s="141">
        <f t="shared" si="358"/>
        <v>44545</v>
      </c>
      <c r="I890" s="141">
        <f t="shared" si="345"/>
        <v>44545</v>
      </c>
      <c r="J890" s="125">
        <f t="shared" si="359"/>
        <v>21</v>
      </c>
      <c r="K890" s="125">
        <f t="shared" si="365"/>
        <v>19</v>
      </c>
      <c r="L890" s="139">
        <f t="shared" si="346"/>
        <v>1.0085919800000001</v>
      </c>
      <c r="M890" s="143">
        <f t="shared" si="366"/>
        <v>1.01249955</v>
      </c>
      <c r="N890" s="143">
        <f t="shared" si="362"/>
        <v>1.1526193503826092</v>
      </c>
      <c r="O890" s="139">
        <f t="shared" si="364"/>
        <v>1.16252263</v>
      </c>
      <c r="P890" s="139">
        <f t="shared" si="347"/>
        <v>1162.5226299999999</v>
      </c>
      <c r="Q890" s="144">
        <f t="shared" si="348"/>
        <v>0</v>
      </c>
      <c r="R890" s="145">
        <f t="shared" si="349"/>
        <v>0</v>
      </c>
      <c r="S890" s="139">
        <f t="shared" si="350"/>
        <v>0</v>
      </c>
      <c r="T890" s="146">
        <f t="shared" si="360"/>
        <v>3.5999999999999997E-2</v>
      </c>
      <c r="U890" s="144">
        <f t="shared" si="363"/>
        <v>103</v>
      </c>
      <c r="V890" s="144">
        <v>252</v>
      </c>
      <c r="W890" s="143">
        <f t="shared" si="351"/>
        <v>1.0145606060000001</v>
      </c>
      <c r="X890" s="139">
        <f t="shared" si="352"/>
        <v>16.927033980000001</v>
      </c>
      <c r="Y890" s="124">
        <f t="shared" si="353"/>
        <v>0</v>
      </c>
      <c r="Z890" s="147" t="s">
        <v>64</v>
      </c>
      <c r="AA890" s="141">
        <f t="shared" si="361"/>
        <v>44578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3"/>
      <c r="BB890" s="1"/>
      <c r="BC890" s="1"/>
      <c r="BD890" s="1"/>
      <c r="BE890" s="1"/>
      <c r="BF890" s="1"/>
      <c r="BG890" s="1"/>
      <c r="BH890" s="1"/>
      <c r="BI890" s="1"/>
      <c r="BJ890" s="1"/>
      <c r="BK890" s="4"/>
      <c r="BL890" s="1"/>
      <c r="BM890" s="1"/>
      <c r="BN890" s="1"/>
      <c r="BO890" s="1"/>
      <c r="BP890" s="1"/>
      <c r="BQ890" s="1"/>
    </row>
    <row r="891" spans="1:69" x14ac:dyDescent="0.15">
      <c r="A891" s="138">
        <f t="shared" si="354"/>
        <v>44542</v>
      </c>
      <c r="B891" s="148">
        <f t="shared" si="343"/>
        <v>1179.44966398</v>
      </c>
      <c r="C891" s="139">
        <f t="shared" si="355"/>
        <v>1000</v>
      </c>
      <c r="D891" s="140">
        <f t="shared" si="356"/>
        <v>6018.51</v>
      </c>
      <c r="E891" s="124">
        <f>IF(K891=1,VLOOKUP(A890,[1]Plan1!$BO$80:$BQ$314,3),E890)</f>
        <v>6075.69</v>
      </c>
      <c r="F891" s="141">
        <f t="shared" si="357"/>
        <v>44517</v>
      </c>
      <c r="G891" s="142">
        <f t="shared" si="344"/>
        <v>9.5006903702077317E-3</v>
      </c>
      <c r="H891" s="141">
        <f t="shared" si="358"/>
        <v>44545</v>
      </c>
      <c r="I891" s="141">
        <f t="shared" si="345"/>
        <v>44545</v>
      </c>
      <c r="J891" s="125">
        <f t="shared" si="359"/>
        <v>21</v>
      </c>
      <c r="K891" s="125">
        <f t="shared" si="365"/>
        <v>19</v>
      </c>
      <c r="L891" s="139">
        <f t="shared" si="346"/>
        <v>1.0085919800000001</v>
      </c>
      <c r="M891" s="143">
        <f t="shared" si="366"/>
        <v>1.01249955</v>
      </c>
      <c r="N891" s="143">
        <f t="shared" si="362"/>
        <v>1.1526193503826092</v>
      </c>
      <c r="O891" s="139">
        <f t="shared" si="364"/>
        <v>1.16252263</v>
      </c>
      <c r="P891" s="139">
        <f t="shared" si="347"/>
        <v>1162.5226299999999</v>
      </c>
      <c r="Q891" s="144">
        <f t="shared" si="348"/>
        <v>0</v>
      </c>
      <c r="R891" s="145">
        <f t="shared" si="349"/>
        <v>0</v>
      </c>
      <c r="S891" s="139">
        <f t="shared" si="350"/>
        <v>0</v>
      </c>
      <c r="T891" s="146">
        <f t="shared" si="360"/>
        <v>3.5999999999999997E-2</v>
      </c>
      <c r="U891" s="144">
        <f t="shared" si="363"/>
        <v>103</v>
      </c>
      <c r="V891" s="144">
        <v>252</v>
      </c>
      <c r="W891" s="143">
        <f t="shared" si="351"/>
        <v>1.0145606060000001</v>
      </c>
      <c r="X891" s="139">
        <f t="shared" si="352"/>
        <v>16.927033980000001</v>
      </c>
      <c r="Y891" s="124">
        <f t="shared" si="353"/>
        <v>0</v>
      </c>
      <c r="Z891" s="147" t="s">
        <v>64</v>
      </c>
      <c r="AA891" s="141">
        <f t="shared" si="361"/>
        <v>44578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3"/>
      <c r="BB891" s="1"/>
      <c r="BC891" s="1"/>
      <c r="BD891" s="1"/>
      <c r="BE891" s="1"/>
      <c r="BF891" s="1"/>
      <c r="BG891" s="1"/>
      <c r="BH891" s="1"/>
      <c r="BI891" s="1"/>
      <c r="BJ891" s="1"/>
      <c r="BK891" s="4"/>
      <c r="BL891" s="1"/>
      <c r="BM891" s="1"/>
      <c r="BN891" s="1"/>
      <c r="BO891" s="1"/>
      <c r="BP891" s="1"/>
      <c r="BQ891" s="1"/>
    </row>
    <row r="892" spans="1:69" x14ac:dyDescent="0.15">
      <c r="A892" s="138">
        <f t="shared" si="354"/>
        <v>44543</v>
      </c>
      <c r="B892" s="148">
        <f t="shared" si="343"/>
        <v>1179.44966398</v>
      </c>
      <c r="C892" s="139">
        <f t="shared" si="355"/>
        <v>1000</v>
      </c>
      <c r="D892" s="140">
        <f t="shared" si="356"/>
        <v>6018.51</v>
      </c>
      <c r="E892" s="124">
        <f>IF(K892=1,VLOOKUP(A891,[1]Plan1!$BO$80:$BQ$314,3),E891)</f>
        <v>6075.69</v>
      </c>
      <c r="F892" s="141">
        <f t="shared" si="357"/>
        <v>44517</v>
      </c>
      <c r="G892" s="142">
        <f t="shared" si="344"/>
        <v>9.5006903702077317E-3</v>
      </c>
      <c r="H892" s="141">
        <f t="shared" si="358"/>
        <v>44545</v>
      </c>
      <c r="I892" s="141">
        <f t="shared" si="345"/>
        <v>44545</v>
      </c>
      <c r="J892" s="125">
        <f t="shared" si="359"/>
        <v>21</v>
      </c>
      <c r="K892" s="125">
        <f t="shared" si="365"/>
        <v>19</v>
      </c>
      <c r="L892" s="139">
        <f t="shared" si="346"/>
        <v>1.0085919800000001</v>
      </c>
      <c r="M892" s="143">
        <f t="shared" si="366"/>
        <v>1.01249955</v>
      </c>
      <c r="N892" s="143">
        <f t="shared" si="362"/>
        <v>1.1526193503826092</v>
      </c>
      <c r="O892" s="139">
        <f t="shared" si="364"/>
        <v>1.16252263</v>
      </c>
      <c r="P892" s="139">
        <f t="shared" si="347"/>
        <v>1162.5226299999999</v>
      </c>
      <c r="Q892" s="144">
        <f t="shared" si="348"/>
        <v>0</v>
      </c>
      <c r="R892" s="145">
        <f t="shared" si="349"/>
        <v>0</v>
      </c>
      <c r="S892" s="139">
        <f t="shared" si="350"/>
        <v>0</v>
      </c>
      <c r="T892" s="146">
        <f t="shared" si="360"/>
        <v>3.5999999999999997E-2</v>
      </c>
      <c r="U892" s="144">
        <f t="shared" si="363"/>
        <v>103</v>
      </c>
      <c r="V892" s="144">
        <v>252</v>
      </c>
      <c r="W892" s="143">
        <f t="shared" si="351"/>
        <v>1.0145606060000001</v>
      </c>
      <c r="X892" s="139">
        <f t="shared" si="352"/>
        <v>16.927033980000001</v>
      </c>
      <c r="Y892" s="124">
        <f t="shared" si="353"/>
        <v>0</v>
      </c>
      <c r="Z892" s="147" t="s">
        <v>64</v>
      </c>
      <c r="AA892" s="141">
        <f t="shared" si="361"/>
        <v>44578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3"/>
      <c r="BB892" s="1"/>
      <c r="BC892" s="1"/>
      <c r="BD892" s="1"/>
      <c r="BE892" s="1"/>
      <c r="BF892" s="1"/>
      <c r="BG892" s="1"/>
      <c r="BH892" s="1"/>
      <c r="BI892" s="1"/>
      <c r="BJ892" s="1"/>
      <c r="BK892" s="4"/>
      <c r="BL892" s="1"/>
      <c r="BM892" s="1"/>
      <c r="BN892" s="1"/>
      <c r="BO892" s="1"/>
      <c r="BP892" s="1"/>
      <c r="BQ892" s="1"/>
    </row>
    <row r="893" spans="1:69" x14ac:dyDescent="0.15">
      <c r="A893" s="138">
        <f t="shared" si="354"/>
        <v>44544</v>
      </c>
      <c r="B893" s="148">
        <f t="shared" si="343"/>
        <v>1180.1464842400001</v>
      </c>
      <c r="C893" s="139">
        <f t="shared" si="355"/>
        <v>1000</v>
      </c>
      <c r="D893" s="140">
        <f t="shared" si="356"/>
        <v>6018.51</v>
      </c>
      <c r="E893" s="124">
        <f>IF(K893=1,VLOOKUP(A892,[1]Plan1!$BO$80:$BQ$314,3),E892)</f>
        <v>6075.69</v>
      </c>
      <c r="F893" s="141">
        <f t="shared" si="357"/>
        <v>44517</v>
      </c>
      <c r="G893" s="142">
        <f t="shared" si="344"/>
        <v>9.5006903702077317E-3</v>
      </c>
      <c r="H893" s="141">
        <f t="shared" si="358"/>
        <v>44545</v>
      </c>
      <c r="I893" s="141">
        <f t="shared" si="345"/>
        <v>44545</v>
      </c>
      <c r="J893" s="125">
        <f t="shared" si="359"/>
        <v>21</v>
      </c>
      <c r="K893" s="125">
        <f t="shared" si="365"/>
        <v>20</v>
      </c>
      <c r="L893" s="139">
        <f t="shared" si="346"/>
        <v>1.00904623</v>
      </c>
      <c r="M893" s="143">
        <f t="shared" si="366"/>
        <v>1.01249955</v>
      </c>
      <c r="N893" s="143">
        <f t="shared" si="362"/>
        <v>1.1526193503826092</v>
      </c>
      <c r="O893" s="139">
        <f t="shared" si="364"/>
        <v>1.1630462100000001</v>
      </c>
      <c r="P893" s="139">
        <f t="shared" si="347"/>
        <v>1163.04621</v>
      </c>
      <c r="Q893" s="144">
        <f t="shared" si="348"/>
        <v>0</v>
      </c>
      <c r="R893" s="145">
        <f t="shared" si="349"/>
        <v>0</v>
      </c>
      <c r="S893" s="139">
        <f t="shared" si="350"/>
        <v>0</v>
      </c>
      <c r="T893" s="146">
        <f t="shared" si="360"/>
        <v>3.5999999999999997E-2</v>
      </c>
      <c r="U893" s="144">
        <f t="shared" si="363"/>
        <v>104</v>
      </c>
      <c r="V893" s="144">
        <v>252</v>
      </c>
      <c r="W893" s="143">
        <f t="shared" si="351"/>
        <v>1.0147030050000001</v>
      </c>
      <c r="X893" s="139">
        <f t="shared" si="352"/>
        <v>17.100274240000001</v>
      </c>
      <c r="Y893" s="124">
        <f t="shared" si="353"/>
        <v>0</v>
      </c>
      <c r="Z893" s="147" t="s">
        <v>64</v>
      </c>
      <c r="AA893" s="141">
        <f t="shared" si="361"/>
        <v>44578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3"/>
      <c r="BB893" s="1"/>
      <c r="BC893" s="1"/>
      <c r="BD893" s="1"/>
      <c r="BE893" s="1"/>
      <c r="BF893" s="1"/>
      <c r="BG893" s="1"/>
      <c r="BH893" s="1"/>
      <c r="BI893" s="1"/>
      <c r="BJ893" s="1"/>
      <c r="BK893" s="4"/>
      <c r="BL893" s="1"/>
      <c r="BM893" s="1"/>
      <c r="BN893" s="1"/>
      <c r="BO893" s="1"/>
      <c r="BP893" s="1"/>
      <c r="BQ893" s="1"/>
    </row>
    <row r="894" spans="1:69" x14ac:dyDescent="0.15">
      <c r="A894" s="138">
        <f t="shared" si="354"/>
        <v>44545</v>
      </c>
      <c r="B894" s="148">
        <f t="shared" si="343"/>
        <v>1180.8437114600001</v>
      </c>
      <c r="C894" s="139">
        <f t="shared" si="355"/>
        <v>1000</v>
      </c>
      <c r="D894" s="140">
        <f t="shared" si="356"/>
        <v>6018.51</v>
      </c>
      <c r="E894" s="124">
        <f>IF(K894=1,VLOOKUP(A893,[1]Plan1!$BO$80:$BQ$314,3),E893)</f>
        <v>6075.69</v>
      </c>
      <c r="F894" s="141">
        <f t="shared" si="357"/>
        <v>44517</v>
      </c>
      <c r="G894" s="142">
        <f t="shared" si="344"/>
        <v>9.5006903702077317E-3</v>
      </c>
      <c r="H894" s="141">
        <f t="shared" si="358"/>
        <v>44578</v>
      </c>
      <c r="I894" s="141">
        <f t="shared" si="345"/>
        <v>44545</v>
      </c>
      <c r="J894" s="125">
        <f t="shared" si="359"/>
        <v>21</v>
      </c>
      <c r="K894" s="125">
        <f t="shared" si="365"/>
        <v>21</v>
      </c>
      <c r="L894" s="139">
        <f t="shared" si="346"/>
        <v>1.0095006900000001</v>
      </c>
      <c r="M894" s="143">
        <f t="shared" si="366"/>
        <v>1.01249955</v>
      </c>
      <c r="N894" s="143">
        <f t="shared" si="362"/>
        <v>1.1526193503826092</v>
      </c>
      <c r="O894" s="139">
        <f t="shared" si="364"/>
        <v>1.1635700200000001</v>
      </c>
      <c r="P894" s="139">
        <f t="shared" si="347"/>
        <v>1163.5700200000001</v>
      </c>
      <c r="Q894" s="144">
        <f t="shared" si="348"/>
        <v>0</v>
      </c>
      <c r="R894" s="145">
        <f t="shared" si="349"/>
        <v>0</v>
      </c>
      <c r="S894" s="139">
        <f t="shared" si="350"/>
        <v>0</v>
      </c>
      <c r="T894" s="146">
        <f t="shared" si="360"/>
        <v>3.5999999999999997E-2</v>
      </c>
      <c r="U894" s="144">
        <f t="shared" si="363"/>
        <v>105</v>
      </c>
      <c r="V894" s="144">
        <v>252</v>
      </c>
      <c r="W894" s="143">
        <f t="shared" si="351"/>
        <v>1.0148454250000001</v>
      </c>
      <c r="X894" s="139">
        <f t="shared" si="352"/>
        <v>17.273691459999998</v>
      </c>
      <c r="Y894" s="124">
        <f t="shared" si="353"/>
        <v>0</v>
      </c>
      <c r="Z894" s="147" t="s">
        <v>64</v>
      </c>
      <c r="AA894" s="141">
        <f t="shared" si="361"/>
        <v>44578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3"/>
      <c r="BB894" s="1"/>
      <c r="BC894" s="1"/>
      <c r="BD894" s="1"/>
      <c r="BE894" s="1"/>
      <c r="BF894" s="1"/>
      <c r="BG894" s="1"/>
      <c r="BH894" s="1"/>
      <c r="BI894" s="1"/>
      <c r="BJ894" s="1"/>
      <c r="BK894" s="4"/>
      <c r="BL894" s="1"/>
      <c r="BM894" s="1"/>
      <c r="BN894" s="1"/>
      <c r="BO894" s="1"/>
      <c r="BP894" s="1"/>
      <c r="BQ894" s="1"/>
    </row>
    <row r="895" spans="1:69" x14ac:dyDescent="0.15">
      <c r="A895" s="138">
        <f t="shared" si="354"/>
        <v>44546</v>
      </c>
      <c r="B895" s="148">
        <f t="shared" si="343"/>
        <v>1181.38297489</v>
      </c>
      <c r="C895" s="139">
        <f t="shared" si="355"/>
        <v>1000</v>
      </c>
      <c r="D895" s="140">
        <f t="shared" si="356"/>
        <v>6075.69</v>
      </c>
      <c r="E895" s="124">
        <f>IF(K895=1,VLOOKUP(A894,[1]Plan1!$BO$80:$BQ$314,3),E894)</f>
        <v>6120.04</v>
      </c>
      <c r="F895" s="141">
        <f t="shared" si="357"/>
        <v>44546</v>
      </c>
      <c r="G895" s="142">
        <f t="shared" si="344"/>
        <v>7.2995824342585447E-3</v>
      </c>
      <c r="H895" s="141">
        <f t="shared" si="358"/>
        <v>44578</v>
      </c>
      <c r="I895" s="141">
        <f t="shared" si="345"/>
        <v>44578</v>
      </c>
      <c r="J895" s="125">
        <f t="shared" si="359"/>
        <v>23</v>
      </c>
      <c r="K895" s="125">
        <f t="shared" si="365"/>
        <v>1</v>
      </c>
      <c r="L895" s="139">
        <f t="shared" si="346"/>
        <v>1.0003162699999999</v>
      </c>
      <c r="M895" s="143">
        <f t="shared" si="366"/>
        <v>1.0095006900000001</v>
      </c>
      <c r="N895" s="143">
        <f t="shared" si="362"/>
        <v>1.1635700295185958</v>
      </c>
      <c r="O895" s="139">
        <f t="shared" si="364"/>
        <v>1.16393803</v>
      </c>
      <c r="P895" s="139">
        <f t="shared" si="347"/>
        <v>1163.93803</v>
      </c>
      <c r="Q895" s="144">
        <f t="shared" si="348"/>
        <v>0</v>
      </c>
      <c r="R895" s="145">
        <f t="shared" si="349"/>
        <v>0</v>
      </c>
      <c r="S895" s="139">
        <f t="shared" si="350"/>
        <v>0</v>
      </c>
      <c r="T895" s="146">
        <f t="shared" si="360"/>
        <v>3.5999999999999997E-2</v>
      </c>
      <c r="U895" s="144">
        <f t="shared" si="363"/>
        <v>106</v>
      </c>
      <c r="V895" s="144">
        <v>252</v>
      </c>
      <c r="W895" s="143">
        <f t="shared" si="351"/>
        <v>1.0149878640000001</v>
      </c>
      <c r="X895" s="139">
        <f t="shared" si="352"/>
        <v>17.444944889999999</v>
      </c>
      <c r="Y895" s="124">
        <f t="shared" si="353"/>
        <v>0</v>
      </c>
      <c r="Z895" s="147" t="s">
        <v>64</v>
      </c>
      <c r="AA895" s="141">
        <f t="shared" si="361"/>
        <v>44578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3"/>
      <c r="BB895" s="1"/>
      <c r="BC895" s="1"/>
      <c r="BD895" s="1"/>
      <c r="BE895" s="1"/>
      <c r="BF895" s="1"/>
      <c r="BG895" s="1"/>
      <c r="BH895" s="1"/>
      <c r="BI895" s="1"/>
      <c r="BJ895" s="1"/>
      <c r="BK895" s="4"/>
      <c r="BL895" s="1"/>
      <c r="BM895" s="1"/>
      <c r="BN895" s="1"/>
      <c r="BO895" s="1"/>
      <c r="BP895" s="1"/>
      <c r="BQ895" s="1"/>
    </row>
    <row r="896" spans="1:69" x14ac:dyDescent="0.15">
      <c r="A896" s="138">
        <f t="shared" si="354"/>
        <v>44547</v>
      </c>
      <c r="B896" s="148">
        <f t="shared" si="343"/>
        <v>1181.9224781199998</v>
      </c>
      <c r="C896" s="139">
        <f t="shared" si="355"/>
        <v>1000</v>
      </c>
      <c r="D896" s="140">
        <f t="shared" si="356"/>
        <v>6075.69</v>
      </c>
      <c r="E896" s="124">
        <f>IF(K896=1,VLOOKUP(A895,[1]Plan1!$BO$80:$BQ$314,3),E895)</f>
        <v>6120.04</v>
      </c>
      <c r="F896" s="141">
        <f t="shared" si="357"/>
        <v>44546</v>
      </c>
      <c r="G896" s="142">
        <f t="shared" si="344"/>
        <v>7.2995824342585447E-3</v>
      </c>
      <c r="H896" s="141">
        <f t="shared" si="358"/>
        <v>44578</v>
      </c>
      <c r="I896" s="141">
        <f t="shared" si="345"/>
        <v>44578</v>
      </c>
      <c r="J896" s="125">
        <f t="shared" si="359"/>
        <v>23</v>
      </c>
      <c r="K896" s="125">
        <f t="shared" si="365"/>
        <v>2</v>
      </c>
      <c r="L896" s="139">
        <f t="shared" si="346"/>
        <v>1.0006326400000001</v>
      </c>
      <c r="M896" s="143">
        <f t="shared" si="366"/>
        <v>1.0095006900000001</v>
      </c>
      <c r="N896" s="143">
        <f t="shared" si="362"/>
        <v>1.1635700295185958</v>
      </c>
      <c r="O896" s="139">
        <f t="shared" si="364"/>
        <v>1.16430615</v>
      </c>
      <c r="P896" s="139">
        <f t="shared" si="347"/>
        <v>1164.3061499999999</v>
      </c>
      <c r="Q896" s="144">
        <f t="shared" si="348"/>
        <v>0</v>
      </c>
      <c r="R896" s="145">
        <f t="shared" si="349"/>
        <v>0</v>
      </c>
      <c r="S896" s="139">
        <f t="shared" si="350"/>
        <v>0</v>
      </c>
      <c r="T896" s="146">
        <f t="shared" si="360"/>
        <v>3.5999999999999997E-2</v>
      </c>
      <c r="U896" s="144">
        <f t="shared" si="363"/>
        <v>107</v>
      </c>
      <c r="V896" s="144">
        <v>252</v>
      </c>
      <c r="W896" s="143">
        <f t="shared" si="351"/>
        <v>1.0151303229999999</v>
      </c>
      <c r="X896" s="139">
        <f t="shared" si="352"/>
        <v>17.616328119999999</v>
      </c>
      <c r="Y896" s="124">
        <f t="shared" si="353"/>
        <v>0</v>
      </c>
      <c r="Z896" s="147" t="s">
        <v>64</v>
      </c>
      <c r="AA896" s="141">
        <f t="shared" si="361"/>
        <v>44578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3"/>
      <c r="BB896" s="1"/>
      <c r="BC896" s="1"/>
      <c r="BD896" s="1"/>
      <c r="BE896" s="1"/>
      <c r="BF896" s="1"/>
      <c r="BG896" s="1"/>
      <c r="BH896" s="1"/>
      <c r="BI896" s="1"/>
      <c r="BJ896" s="1"/>
      <c r="BK896" s="4"/>
      <c r="BL896" s="1"/>
      <c r="BM896" s="1"/>
      <c r="BN896" s="1"/>
      <c r="BO896" s="1"/>
      <c r="BP896" s="1"/>
      <c r="BQ896" s="1"/>
    </row>
    <row r="897" spans="1:69" x14ac:dyDescent="0.15">
      <c r="A897" s="138">
        <f t="shared" si="354"/>
        <v>44548</v>
      </c>
      <c r="B897" s="148">
        <f t="shared" si="343"/>
        <v>1182.4622223599999</v>
      </c>
      <c r="C897" s="139">
        <f t="shared" si="355"/>
        <v>1000</v>
      </c>
      <c r="D897" s="140">
        <f t="shared" si="356"/>
        <v>6075.69</v>
      </c>
      <c r="E897" s="124">
        <f>IF(K897=1,VLOOKUP(A896,[1]Plan1!$BO$80:$BQ$314,3),E896)</f>
        <v>6120.04</v>
      </c>
      <c r="F897" s="141">
        <f t="shared" si="357"/>
        <v>44546</v>
      </c>
      <c r="G897" s="142">
        <f t="shared" si="344"/>
        <v>7.2995824342585447E-3</v>
      </c>
      <c r="H897" s="141">
        <f t="shared" si="358"/>
        <v>44578</v>
      </c>
      <c r="I897" s="141">
        <f t="shared" si="345"/>
        <v>44578</v>
      </c>
      <c r="J897" s="125">
        <f t="shared" si="359"/>
        <v>23</v>
      </c>
      <c r="K897" s="125">
        <f t="shared" si="365"/>
        <v>3</v>
      </c>
      <c r="L897" s="139">
        <f t="shared" si="346"/>
        <v>1.0009491100000001</v>
      </c>
      <c r="M897" s="143">
        <f t="shared" si="366"/>
        <v>1.0095006900000001</v>
      </c>
      <c r="N897" s="143">
        <f t="shared" si="362"/>
        <v>1.1635700295185958</v>
      </c>
      <c r="O897" s="139">
        <f t="shared" si="364"/>
        <v>1.1646743799999999</v>
      </c>
      <c r="P897" s="139">
        <f t="shared" si="347"/>
        <v>1164.6743799999999</v>
      </c>
      <c r="Q897" s="144">
        <f t="shared" si="348"/>
        <v>0</v>
      </c>
      <c r="R897" s="145">
        <f t="shared" si="349"/>
        <v>0</v>
      </c>
      <c r="S897" s="139">
        <f t="shared" si="350"/>
        <v>0</v>
      </c>
      <c r="T897" s="146">
        <f t="shared" si="360"/>
        <v>3.5999999999999997E-2</v>
      </c>
      <c r="U897" s="144">
        <f t="shared" si="363"/>
        <v>108</v>
      </c>
      <c r="V897" s="144">
        <v>252</v>
      </c>
      <c r="W897" s="143">
        <f t="shared" si="351"/>
        <v>1.015272803</v>
      </c>
      <c r="X897" s="139">
        <f t="shared" si="352"/>
        <v>17.787842359999999</v>
      </c>
      <c r="Y897" s="124">
        <f t="shared" si="353"/>
        <v>0</v>
      </c>
      <c r="Z897" s="147" t="s">
        <v>64</v>
      </c>
      <c r="AA897" s="141">
        <f t="shared" si="361"/>
        <v>44578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3"/>
      <c r="BB897" s="1"/>
      <c r="BC897" s="1"/>
      <c r="BD897" s="1"/>
      <c r="BE897" s="1"/>
      <c r="BF897" s="1"/>
      <c r="BG897" s="1"/>
      <c r="BH897" s="1"/>
      <c r="BI897" s="1"/>
      <c r="BJ897" s="1"/>
      <c r="BK897" s="4"/>
      <c r="BL897" s="1"/>
      <c r="BM897" s="1"/>
      <c r="BN897" s="1"/>
      <c r="BO897" s="1"/>
      <c r="BP897" s="1"/>
      <c r="BQ897" s="1"/>
    </row>
    <row r="898" spans="1:69" x14ac:dyDescent="0.15">
      <c r="A898" s="138">
        <f t="shared" si="354"/>
        <v>44549</v>
      </c>
      <c r="B898" s="148">
        <f t="shared" si="343"/>
        <v>1182.4622223599999</v>
      </c>
      <c r="C898" s="139">
        <f t="shared" si="355"/>
        <v>1000</v>
      </c>
      <c r="D898" s="140">
        <f t="shared" si="356"/>
        <v>6075.69</v>
      </c>
      <c r="E898" s="124">
        <f>IF(K898=1,VLOOKUP(A897,[1]Plan1!$BO$80:$BQ$314,3),E897)</f>
        <v>6120.04</v>
      </c>
      <c r="F898" s="141">
        <f t="shared" si="357"/>
        <v>44546</v>
      </c>
      <c r="G898" s="142">
        <f t="shared" si="344"/>
        <v>7.2995824342585447E-3</v>
      </c>
      <c r="H898" s="141">
        <f t="shared" si="358"/>
        <v>44578</v>
      </c>
      <c r="I898" s="141">
        <f t="shared" si="345"/>
        <v>44578</v>
      </c>
      <c r="J898" s="125">
        <f t="shared" si="359"/>
        <v>23</v>
      </c>
      <c r="K898" s="125">
        <f t="shared" si="365"/>
        <v>3</v>
      </c>
      <c r="L898" s="139">
        <f t="shared" si="346"/>
        <v>1.0009491100000001</v>
      </c>
      <c r="M898" s="143">
        <f t="shared" si="366"/>
        <v>1.0095006900000001</v>
      </c>
      <c r="N898" s="143">
        <f t="shared" si="362"/>
        <v>1.1635700295185958</v>
      </c>
      <c r="O898" s="139">
        <f t="shared" si="364"/>
        <v>1.1646743799999999</v>
      </c>
      <c r="P898" s="139">
        <f t="shared" si="347"/>
        <v>1164.6743799999999</v>
      </c>
      <c r="Q898" s="144">
        <f t="shared" si="348"/>
        <v>0</v>
      </c>
      <c r="R898" s="145">
        <f t="shared" si="349"/>
        <v>0</v>
      </c>
      <c r="S898" s="139">
        <f t="shared" si="350"/>
        <v>0</v>
      </c>
      <c r="T898" s="146">
        <f t="shared" si="360"/>
        <v>3.5999999999999997E-2</v>
      </c>
      <c r="U898" s="144">
        <f t="shared" si="363"/>
        <v>108</v>
      </c>
      <c r="V898" s="144">
        <v>252</v>
      </c>
      <c r="W898" s="143">
        <f t="shared" si="351"/>
        <v>1.015272803</v>
      </c>
      <c r="X898" s="139">
        <f t="shared" si="352"/>
        <v>17.787842359999999</v>
      </c>
      <c r="Y898" s="124">
        <f t="shared" si="353"/>
        <v>0</v>
      </c>
      <c r="Z898" s="147" t="s">
        <v>64</v>
      </c>
      <c r="AA898" s="141">
        <f t="shared" si="361"/>
        <v>44578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3"/>
      <c r="BB898" s="1"/>
      <c r="BC898" s="1"/>
      <c r="BD898" s="1"/>
      <c r="BE898" s="1"/>
      <c r="BF898" s="1"/>
      <c r="BG898" s="1"/>
      <c r="BH898" s="1"/>
      <c r="BI898" s="1"/>
      <c r="BJ898" s="1"/>
      <c r="BK898" s="4"/>
      <c r="BL898" s="1"/>
      <c r="BM898" s="1"/>
      <c r="BN898" s="1"/>
      <c r="BO898" s="1"/>
      <c r="BP898" s="1"/>
      <c r="BQ898" s="1"/>
    </row>
    <row r="899" spans="1:69" x14ac:dyDescent="0.15">
      <c r="A899" s="138">
        <f t="shared" si="354"/>
        <v>44550</v>
      </c>
      <c r="B899" s="148">
        <f t="shared" si="343"/>
        <v>1182.4622223599999</v>
      </c>
      <c r="C899" s="139">
        <f t="shared" si="355"/>
        <v>1000</v>
      </c>
      <c r="D899" s="140">
        <f t="shared" si="356"/>
        <v>6075.69</v>
      </c>
      <c r="E899" s="124">
        <f>IF(K899=1,VLOOKUP(A898,[1]Plan1!$BO$80:$BQ$314,3),E898)</f>
        <v>6120.04</v>
      </c>
      <c r="F899" s="141">
        <f t="shared" si="357"/>
        <v>44546</v>
      </c>
      <c r="G899" s="142">
        <f t="shared" si="344"/>
        <v>7.2995824342585447E-3</v>
      </c>
      <c r="H899" s="141">
        <f t="shared" si="358"/>
        <v>44578</v>
      </c>
      <c r="I899" s="141">
        <f t="shared" si="345"/>
        <v>44578</v>
      </c>
      <c r="J899" s="125">
        <f t="shared" si="359"/>
        <v>23</v>
      </c>
      <c r="K899" s="125">
        <f t="shared" si="365"/>
        <v>3</v>
      </c>
      <c r="L899" s="139">
        <f t="shared" si="346"/>
        <v>1.0009491100000001</v>
      </c>
      <c r="M899" s="143">
        <f t="shared" si="366"/>
        <v>1.0095006900000001</v>
      </c>
      <c r="N899" s="143">
        <f t="shared" si="362"/>
        <v>1.1635700295185958</v>
      </c>
      <c r="O899" s="139">
        <f t="shared" si="364"/>
        <v>1.1646743799999999</v>
      </c>
      <c r="P899" s="139">
        <f t="shared" si="347"/>
        <v>1164.6743799999999</v>
      </c>
      <c r="Q899" s="144">
        <f t="shared" si="348"/>
        <v>0</v>
      </c>
      <c r="R899" s="145">
        <f t="shared" si="349"/>
        <v>0</v>
      </c>
      <c r="S899" s="139">
        <f t="shared" si="350"/>
        <v>0</v>
      </c>
      <c r="T899" s="146">
        <f t="shared" si="360"/>
        <v>3.5999999999999997E-2</v>
      </c>
      <c r="U899" s="144">
        <f t="shared" si="363"/>
        <v>108</v>
      </c>
      <c r="V899" s="144">
        <v>252</v>
      </c>
      <c r="W899" s="143">
        <f t="shared" si="351"/>
        <v>1.015272803</v>
      </c>
      <c r="X899" s="139">
        <f t="shared" si="352"/>
        <v>17.787842359999999</v>
      </c>
      <c r="Y899" s="124">
        <f t="shared" si="353"/>
        <v>0</v>
      </c>
      <c r="Z899" s="147" t="s">
        <v>64</v>
      </c>
      <c r="AA899" s="141">
        <f t="shared" si="361"/>
        <v>44578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3"/>
      <c r="BB899" s="1"/>
      <c r="BC899" s="1"/>
      <c r="BD899" s="1"/>
      <c r="BE899" s="1"/>
      <c r="BF899" s="1"/>
      <c r="BG899" s="1"/>
      <c r="BH899" s="1"/>
      <c r="BI899" s="1"/>
      <c r="BJ899" s="1"/>
      <c r="BK899" s="4"/>
      <c r="BL899" s="1"/>
      <c r="BM899" s="1"/>
      <c r="BN899" s="1"/>
      <c r="BO899" s="1"/>
      <c r="BP899" s="1"/>
      <c r="BQ899" s="1"/>
    </row>
    <row r="900" spans="1:69" x14ac:dyDescent="0.15">
      <c r="A900" s="138">
        <f t="shared" si="354"/>
        <v>44551</v>
      </c>
      <c r="B900" s="148">
        <f t="shared" si="343"/>
        <v>1183.0022155199999</v>
      </c>
      <c r="C900" s="139">
        <f t="shared" si="355"/>
        <v>1000</v>
      </c>
      <c r="D900" s="140">
        <f t="shared" si="356"/>
        <v>6075.69</v>
      </c>
      <c r="E900" s="124">
        <f>IF(K900=1,VLOOKUP(A899,[1]Plan1!$BO$80:$BQ$314,3),E899)</f>
        <v>6120.04</v>
      </c>
      <c r="F900" s="141">
        <f t="shared" si="357"/>
        <v>44546</v>
      </c>
      <c r="G900" s="142">
        <f t="shared" si="344"/>
        <v>7.2995824342585447E-3</v>
      </c>
      <c r="H900" s="141">
        <f t="shared" si="358"/>
        <v>44578</v>
      </c>
      <c r="I900" s="141">
        <f t="shared" si="345"/>
        <v>44578</v>
      </c>
      <c r="J900" s="125">
        <f t="shared" si="359"/>
        <v>23</v>
      </c>
      <c r="K900" s="125">
        <f t="shared" si="365"/>
        <v>4</v>
      </c>
      <c r="L900" s="139">
        <f t="shared" si="346"/>
        <v>1.0012656799999999</v>
      </c>
      <c r="M900" s="143">
        <f t="shared" si="366"/>
        <v>1.0095006900000001</v>
      </c>
      <c r="N900" s="143">
        <f t="shared" si="362"/>
        <v>1.1635700295185958</v>
      </c>
      <c r="O900" s="139">
        <f t="shared" si="364"/>
        <v>1.1650427299999999</v>
      </c>
      <c r="P900" s="139">
        <f t="shared" si="347"/>
        <v>1165.0427299999999</v>
      </c>
      <c r="Q900" s="144">
        <f t="shared" si="348"/>
        <v>0</v>
      </c>
      <c r="R900" s="145">
        <f t="shared" si="349"/>
        <v>0</v>
      </c>
      <c r="S900" s="139">
        <f t="shared" si="350"/>
        <v>0</v>
      </c>
      <c r="T900" s="146">
        <f t="shared" si="360"/>
        <v>3.5999999999999997E-2</v>
      </c>
      <c r="U900" s="144">
        <f t="shared" si="363"/>
        <v>109</v>
      </c>
      <c r="V900" s="144">
        <v>252</v>
      </c>
      <c r="W900" s="143">
        <f t="shared" si="351"/>
        <v>1.0154153020000001</v>
      </c>
      <c r="X900" s="139">
        <f t="shared" si="352"/>
        <v>17.959485520000001</v>
      </c>
      <c r="Y900" s="124">
        <f t="shared" si="353"/>
        <v>0</v>
      </c>
      <c r="Z900" s="147" t="s">
        <v>64</v>
      </c>
      <c r="AA900" s="141">
        <f t="shared" si="361"/>
        <v>44578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3"/>
      <c r="BB900" s="1"/>
      <c r="BC900" s="1"/>
      <c r="BD900" s="1"/>
      <c r="BE900" s="1"/>
      <c r="BF900" s="1"/>
      <c r="BG900" s="1"/>
      <c r="BH900" s="1"/>
      <c r="BI900" s="1"/>
      <c r="BJ900" s="1"/>
      <c r="BK900" s="4"/>
      <c r="BL900" s="1"/>
      <c r="BM900" s="1"/>
      <c r="BN900" s="1"/>
      <c r="BO900" s="1"/>
      <c r="BP900" s="1"/>
      <c r="BQ900" s="1"/>
    </row>
    <row r="901" spans="1:69" x14ac:dyDescent="0.15">
      <c r="A901" s="138">
        <f t="shared" si="354"/>
        <v>44552</v>
      </c>
      <c r="B901" s="148">
        <f t="shared" si="343"/>
        <v>1183.5424588400001</v>
      </c>
      <c r="C901" s="139">
        <f t="shared" si="355"/>
        <v>1000</v>
      </c>
      <c r="D901" s="140">
        <f t="shared" si="356"/>
        <v>6075.69</v>
      </c>
      <c r="E901" s="124">
        <f>IF(K901=1,VLOOKUP(A900,[1]Plan1!$BO$80:$BQ$314,3),E900)</f>
        <v>6120.04</v>
      </c>
      <c r="F901" s="141">
        <f t="shared" si="357"/>
        <v>44546</v>
      </c>
      <c r="G901" s="142">
        <f t="shared" si="344"/>
        <v>7.2995824342585447E-3</v>
      </c>
      <c r="H901" s="141">
        <f t="shared" si="358"/>
        <v>44578</v>
      </c>
      <c r="I901" s="141">
        <f t="shared" si="345"/>
        <v>44578</v>
      </c>
      <c r="J901" s="125">
        <f t="shared" si="359"/>
        <v>23</v>
      </c>
      <c r="K901" s="125">
        <f t="shared" si="365"/>
        <v>5</v>
      </c>
      <c r="L901" s="139">
        <f t="shared" si="346"/>
        <v>1.0015823500000001</v>
      </c>
      <c r="M901" s="143">
        <f t="shared" si="366"/>
        <v>1.0095006900000001</v>
      </c>
      <c r="N901" s="143">
        <f t="shared" si="362"/>
        <v>1.1635700295185958</v>
      </c>
      <c r="O901" s="139">
        <f t="shared" si="364"/>
        <v>1.1654112000000001</v>
      </c>
      <c r="P901" s="139">
        <f t="shared" si="347"/>
        <v>1165.4112</v>
      </c>
      <c r="Q901" s="144">
        <f t="shared" si="348"/>
        <v>0</v>
      </c>
      <c r="R901" s="145">
        <f t="shared" si="349"/>
        <v>0</v>
      </c>
      <c r="S901" s="139">
        <f t="shared" si="350"/>
        <v>0</v>
      </c>
      <c r="T901" s="146">
        <f t="shared" si="360"/>
        <v>3.5999999999999997E-2</v>
      </c>
      <c r="U901" s="144">
        <f t="shared" si="363"/>
        <v>110</v>
      </c>
      <c r="V901" s="144">
        <v>252</v>
      </c>
      <c r="W901" s="143">
        <f t="shared" si="351"/>
        <v>1.015557821</v>
      </c>
      <c r="X901" s="139">
        <f t="shared" si="352"/>
        <v>18.131258840000001</v>
      </c>
      <c r="Y901" s="124">
        <f t="shared" si="353"/>
        <v>0</v>
      </c>
      <c r="Z901" s="147" t="s">
        <v>64</v>
      </c>
      <c r="AA901" s="141">
        <f t="shared" si="361"/>
        <v>44578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3"/>
      <c r="BB901" s="1"/>
      <c r="BC901" s="1"/>
      <c r="BD901" s="1"/>
      <c r="BE901" s="1"/>
      <c r="BF901" s="1"/>
      <c r="BG901" s="1"/>
      <c r="BH901" s="1"/>
      <c r="BI901" s="1"/>
      <c r="BJ901" s="1"/>
      <c r="BK901" s="4"/>
      <c r="BL901" s="1"/>
      <c r="BM901" s="1"/>
      <c r="BN901" s="1"/>
      <c r="BO901" s="1"/>
      <c r="BP901" s="1"/>
      <c r="BQ901" s="1"/>
    </row>
    <row r="902" spans="1:69" x14ac:dyDescent="0.15">
      <c r="A902" s="138">
        <f t="shared" si="354"/>
        <v>44553</v>
      </c>
      <c r="B902" s="148">
        <f t="shared" si="343"/>
        <v>1184.0829422200002</v>
      </c>
      <c r="C902" s="139">
        <f t="shared" si="355"/>
        <v>1000</v>
      </c>
      <c r="D902" s="140">
        <f t="shared" si="356"/>
        <v>6075.69</v>
      </c>
      <c r="E902" s="124">
        <f>IF(K902=1,VLOOKUP(A901,[1]Plan1!$BO$80:$BQ$314,3),E901)</f>
        <v>6120.04</v>
      </c>
      <c r="F902" s="141">
        <f t="shared" si="357"/>
        <v>44546</v>
      </c>
      <c r="G902" s="142">
        <f t="shared" si="344"/>
        <v>7.2995824342585447E-3</v>
      </c>
      <c r="H902" s="141">
        <f t="shared" si="358"/>
        <v>44578</v>
      </c>
      <c r="I902" s="141">
        <f t="shared" si="345"/>
        <v>44578</v>
      </c>
      <c r="J902" s="125">
        <f t="shared" si="359"/>
        <v>23</v>
      </c>
      <c r="K902" s="125">
        <f t="shared" si="365"/>
        <v>6</v>
      </c>
      <c r="L902" s="139">
        <f t="shared" si="346"/>
        <v>1.00189912</v>
      </c>
      <c r="M902" s="143">
        <f t="shared" si="366"/>
        <v>1.0095006900000001</v>
      </c>
      <c r="N902" s="143">
        <f t="shared" si="362"/>
        <v>1.1635700295185958</v>
      </c>
      <c r="O902" s="139">
        <f t="shared" si="364"/>
        <v>1.16577978</v>
      </c>
      <c r="P902" s="139">
        <f t="shared" si="347"/>
        <v>1165.7797800000001</v>
      </c>
      <c r="Q902" s="144">
        <f t="shared" si="348"/>
        <v>0</v>
      </c>
      <c r="R902" s="145">
        <f t="shared" si="349"/>
        <v>0</v>
      </c>
      <c r="S902" s="139">
        <f t="shared" si="350"/>
        <v>0</v>
      </c>
      <c r="T902" s="146">
        <f t="shared" si="360"/>
        <v>3.5999999999999997E-2</v>
      </c>
      <c r="U902" s="144">
        <f t="shared" si="363"/>
        <v>111</v>
      </c>
      <c r="V902" s="144">
        <v>252</v>
      </c>
      <c r="W902" s="143">
        <f t="shared" si="351"/>
        <v>1.0157003600000001</v>
      </c>
      <c r="X902" s="139">
        <f t="shared" si="352"/>
        <v>18.303162220000001</v>
      </c>
      <c r="Y902" s="124">
        <f t="shared" si="353"/>
        <v>0</v>
      </c>
      <c r="Z902" s="147" t="s">
        <v>64</v>
      </c>
      <c r="AA902" s="141">
        <f t="shared" si="361"/>
        <v>44578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3"/>
      <c r="BB902" s="1"/>
      <c r="BC902" s="1"/>
      <c r="BD902" s="1"/>
      <c r="BE902" s="1"/>
      <c r="BF902" s="1"/>
      <c r="BG902" s="1"/>
      <c r="BH902" s="1"/>
      <c r="BI902" s="1"/>
      <c r="BJ902" s="1"/>
      <c r="BK902" s="4"/>
      <c r="BL902" s="1"/>
      <c r="BM902" s="1"/>
      <c r="BN902" s="1"/>
      <c r="BO902" s="1"/>
      <c r="BP902" s="1"/>
      <c r="BQ902" s="1"/>
    </row>
    <row r="903" spans="1:69" x14ac:dyDescent="0.15">
      <c r="A903" s="138">
        <f t="shared" si="354"/>
        <v>44554</v>
      </c>
      <c r="B903" s="148">
        <f t="shared" si="343"/>
        <v>1184.62367707</v>
      </c>
      <c r="C903" s="139">
        <f t="shared" si="355"/>
        <v>1000</v>
      </c>
      <c r="D903" s="140">
        <f t="shared" si="356"/>
        <v>6075.69</v>
      </c>
      <c r="E903" s="124">
        <f>IF(K903=1,VLOOKUP(A902,[1]Plan1!$BO$80:$BQ$314,3),E902)</f>
        <v>6120.04</v>
      </c>
      <c r="F903" s="141">
        <f t="shared" si="357"/>
        <v>44546</v>
      </c>
      <c r="G903" s="142">
        <f t="shared" si="344"/>
        <v>7.2995824342585447E-3</v>
      </c>
      <c r="H903" s="141">
        <f t="shared" si="358"/>
        <v>44578</v>
      </c>
      <c r="I903" s="141">
        <f t="shared" si="345"/>
        <v>44578</v>
      </c>
      <c r="J903" s="125">
        <f t="shared" si="359"/>
        <v>23</v>
      </c>
      <c r="K903" s="125">
        <f t="shared" si="365"/>
        <v>7</v>
      </c>
      <c r="L903" s="139">
        <f t="shared" si="346"/>
        <v>1.0022159900000001</v>
      </c>
      <c r="M903" s="143">
        <f t="shared" si="366"/>
        <v>1.0095006900000001</v>
      </c>
      <c r="N903" s="143">
        <f t="shared" si="362"/>
        <v>1.1635700295185958</v>
      </c>
      <c r="O903" s="139">
        <f t="shared" si="364"/>
        <v>1.1661484799999999</v>
      </c>
      <c r="P903" s="139">
        <f t="shared" si="347"/>
        <v>1166.1484800000001</v>
      </c>
      <c r="Q903" s="144">
        <f t="shared" si="348"/>
        <v>0</v>
      </c>
      <c r="R903" s="145">
        <f t="shared" si="349"/>
        <v>0</v>
      </c>
      <c r="S903" s="139">
        <f t="shared" si="350"/>
        <v>0</v>
      </c>
      <c r="T903" s="146">
        <f t="shared" si="360"/>
        <v>3.5999999999999997E-2</v>
      </c>
      <c r="U903" s="144">
        <f t="shared" si="363"/>
        <v>112</v>
      </c>
      <c r="V903" s="144">
        <v>252</v>
      </c>
      <c r="W903" s="143">
        <f t="shared" si="351"/>
        <v>1.0158429200000001</v>
      </c>
      <c r="X903" s="139">
        <f t="shared" si="352"/>
        <v>18.47519707</v>
      </c>
      <c r="Y903" s="124">
        <f t="shared" si="353"/>
        <v>0</v>
      </c>
      <c r="Z903" s="147" t="s">
        <v>64</v>
      </c>
      <c r="AA903" s="141">
        <f t="shared" si="361"/>
        <v>44578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3"/>
      <c r="BB903" s="1"/>
      <c r="BC903" s="1"/>
      <c r="BD903" s="1"/>
      <c r="BE903" s="1"/>
      <c r="BF903" s="1"/>
      <c r="BG903" s="1"/>
      <c r="BH903" s="1"/>
      <c r="BI903" s="1"/>
      <c r="BJ903" s="1"/>
      <c r="BK903" s="4"/>
      <c r="BL903" s="1"/>
      <c r="BM903" s="1"/>
      <c r="BN903" s="1"/>
      <c r="BO903" s="1"/>
      <c r="BP903" s="1"/>
      <c r="BQ903" s="1"/>
    </row>
    <row r="904" spans="1:69" x14ac:dyDescent="0.15">
      <c r="A904" s="138">
        <f t="shared" si="354"/>
        <v>44555</v>
      </c>
      <c r="B904" s="148">
        <f t="shared" si="343"/>
        <v>1185.16466113</v>
      </c>
      <c r="C904" s="139">
        <f t="shared" si="355"/>
        <v>1000</v>
      </c>
      <c r="D904" s="140">
        <f t="shared" si="356"/>
        <v>6075.69</v>
      </c>
      <c r="E904" s="124">
        <f>IF(K904=1,VLOOKUP(A903,[1]Plan1!$BO$80:$BQ$314,3),E903)</f>
        <v>6120.04</v>
      </c>
      <c r="F904" s="141">
        <f t="shared" si="357"/>
        <v>44546</v>
      </c>
      <c r="G904" s="142">
        <f t="shared" si="344"/>
        <v>7.2995824342585447E-3</v>
      </c>
      <c r="H904" s="141">
        <f t="shared" si="358"/>
        <v>44578</v>
      </c>
      <c r="I904" s="141">
        <f t="shared" si="345"/>
        <v>44578</v>
      </c>
      <c r="J904" s="125">
        <f t="shared" si="359"/>
        <v>23</v>
      </c>
      <c r="K904" s="125">
        <f t="shared" si="365"/>
        <v>8</v>
      </c>
      <c r="L904" s="139">
        <f t="shared" si="346"/>
        <v>1.0025329599999999</v>
      </c>
      <c r="M904" s="143">
        <f t="shared" si="366"/>
        <v>1.0095006900000001</v>
      </c>
      <c r="N904" s="143">
        <f t="shared" si="362"/>
        <v>1.1635700295185958</v>
      </c>
      <c r="O904" s="139">
        <f t="shared" si="364"/>
        <v>1.1665173</v>
      </c>
      <c r="P904" s="139">
        <f t="shared" si="347"/>
        <v>1166.5173</v>
      </c>
      <c r="Q904" s="144">
        <f t="shared" si="348"/>
        <v>0</v>
      </c>
      <c r="R904" s="145">
        <f t="shared" si="349"/>
        <v>0</v>
      </c>
      <c r="S904" s="139">
        <f t="shared" si="350"/>
        <v>0</v>
      </c>
      <c r="T904" s="146">
        <f t="shared" si="360"/>
        <v>3.5999999999999997E-2</v>
      </c>
      <c r="U904" s="144">
        <f t="shared" si="363"/>
        <v>113</v>
      </c>
      <c r="V904" s="144">
        <v>252</v>
      </c>
      <c r="W904" s="143">
        <f t="shared" si="351"/>
        <v>1.0159854989999999</v>
      </c>
      <c r="X904" s="139">
        <f t="shared" si="352"/>
        <v>18.64736113</v>
      </c>
      <c r="Y904" s="124">
        <f t="shared" si="353"/>
        <v>0</v>
      </c>
      <c r="Z904" s="147" t="s">
        <v>64</v>
      </c>
      <c r="AA904" s="141">
        <f t="shared" si="361"/>
        <v>44578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3"/>
      <c r="BB904" s="1"/>
      <c r="BC904" s="1"/>
      <c r="BD904" s="1"/>
      <c r="BE904" s="1"/>
      <c r="BF904" s="1"/>
      <c r="BG904" s="1"/>
      <c r="BH904" s="1"/>
      <c r="BI904" s="1"/>
      <c r="BJ904" s="1"/>
      <c r="BK904" s="4"/>
      <c r="BL904" s="1"/>
      <c r="BM904" s="1"/>
      <c r="BN904" s="1"/>
      <c r="BO904" s="1"/>
      <c r="BP904" s="1"/>
      <c r="BQ904" s="1"/>
    </row>
    <row r="905" spans="1:69" x14ac:dyDescent="0.15">
      <c r="A905" s="138">
        <f t="shared" si="354"/>
        <v>44556</v>
      </c>
      <c r="B905" s="148">
        <f t="shared" si="343"/>
        <v>1185.16466113</v>
      </c>
      <c r="C905" s="139">
        <f t="shared" si="355"/>
        <v>1000</v>
      </c>
      <c r="D905" s="140">
        <f t="shared" si="356"/>
        <v>6075.69</v>
      </c>
      <c r="E905" s="124">
        <f>IF(K905=1,VLOOKUP(A904,[1]Plan1!$BO$80:$BQ$314,3),E904)</f>
        <v>6120.04</v>
      </c>
      <c r="F905" s="141">
        <f t="shared" si="357"/>
        <v>44546</v>
      </c>
      <c r="G905" s="142">
        <f t="shared" si="344"/>
        <v>7.2995824342585447E-3</v>
      </c>
      <c r="H905" s="141">
        <f t="shared" si="358"/>
        <v>44578</v>
      </c>
      <c r="I905" s="141">
        <f t="shared" si="345"/>
        <v>44578</v>
      </c>
      <c r="J905" s="125">
        <f t="shared" si="359"/>
        <v>23</v>
      </c>
      <c r="K905" s="125">
        <f t="shared" si="365"/>
        <v>8</v>
      </c>
      <c r="L905" s="139">
        <f t="shared" si="346"/>
        <v>1.0025329599999999</v>
      </c>
      <c r="M905" s="143">
        <f t="shared" si="366"/>
        <v>1.0095006900000001</v>
      </c>
      <c r="N905" s="143">
        <f t="shared" si="362"/>
        <v>1.1635700295185958</v>
      </c>
      <c r="O905" s="139">
        <f t="shared" si="364"/>
        <v>1.1665173</v>
      </c>
      <c r="P905" s="139">
        <f t="shared" si="347"/>
        <v>1166.5173</v>
      </c>
      <c r="Q905" s="144">
        <f t="shared" si="348"/>
        <v>0</v>
      </c>
      <c r="R905" s="145">
        <f t="shared" si="349"/>
        <v>0</v>
      </c>
      <c r="S905" s="139">
        <f t="shared" si="350"/>
        <v>0</v>
      </c>
      <c r="T905" s="146">
        <f t="shared" si="360"/>
        <v>3.5999999999999997E-2</v>
      </c>
      <c r="U905" s="144">
        <f t="shared" si="363"/>
        <v>113</v>
      </c>
      <c r="V905" s="144">
        <v>252</v>
      </c>
      <c r="W905" s="143">
        <f t="shared" si="351"/>
        <v>1.0159854989999999</v>
      </c>
      <c r="X905" s="139">
        <f t="shared" si="352"/>
        <v>18.64736113</v>
      </c>
      <c r="Y905" s="124">
        <f t="shared" si="353"/>
        <v>0</v>
      </c>
      <c r="Z905" s="147" t="s">
        <v>64</v>
      </c>
      <c r="AA905" s="141">
        <f t="shared" si="361"/>
        <v>44578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3"/>
      <c r="BB905" s="1"/>
      <c r="BC905" s="1"/>
      <c r="BD905" s="1"/>
      <c r="BE905" s="1"/>
      <c r="BF905" s="1"/>
      <c r="BG905" s="1"/>
      <c r="BH905" s="1"/>
      <c r="BI905" s="1"/>
      <c r="BJ905" s="1"/>
      <c r="BK905" s="4"/>
      <c r="BL905" s="1"/>
      <c r="BM905" s="1"/>
      <c r="BN905" s="1"/>
      <c r="BO905" s="1"/>
      <c r="BP905" s="1"/>
      <c r="BQ905" s="1"/>
    </row>
    <row r="906" spans="1:69" x14ac:dyDescent="0.15">
      <c r="A906" s="138">
        <f t="shared" si="354"/>
        <v>44557</v>
      </c>
      <c r="B906" s="148">
        <f t="shared" ref="B906:B969" si="367">(P906+X906)</f>
        <v>1185.16466113</v>
      </c>
      <c r="C906" s="139">
        <f t="shared" si="355"/>
        <v>1000</v>
      </c>
      <c r="D906" s="140">
        <f t="shared" si="356"/>
        <v>6075.69</v>
      </c>
      <c r="E906" s="124">
        <f>IF(K906=1,VLOOKUP(A905,[1]Plan1!$BO$80:$BQ$314,3),E905)</f>
        <v>6120.04</v>
      </c>
      <c r="F906" s="141">
        <f t="shared" si="357"/>
        <v>44546</v>
      </c>
      <c r="G906" s="142">
        <f t="shared" ref="G906:G969" si="368">(E906/D906)-1</f>
        <v>7.2995824342585447E-3</v>
      </c>
      <c r="H906" s="141">
        <f t="shared" si="358"/>
        <v>44578</v>
      </c>
      <c r="I906" s="141">
        <f t="shared" ref="I906:I969" si="369">IF(A906&gt;I905,H906,I905)</f>
        <v>44578</v>
      </c>
      <c r="J906" s="125">
        <f t="shared" si="359"/>
        <v>23</v>
      </c>
      <c r="K906" s="125">
        <f t="shared" si="365"/>
        <v>8</v>
      </c>
      <c r="L906" s="139">
        <f t="shared" ref="L906:L969" si="370">TRUNC((E906/D906)^TRUNC((K906/J906),9),8)</f>
        <v>1.0025329599999999</v>
      </c>
      <c r="M906" s="143">
        <f t="shared" si="366"/>
        <v>1.0095006900000001</v>
      </c>
      <c r="N906" s="143">
        <f t="shared" si="362"/>
        <v>1.1635700295185958</v>
      </c>
      <c r="O906" s="139">
        <f t="shared" si="364"/>
        <v>1.1665173</v>
      </c>
      <c r="P906" s="139">
        <f t="shared" ref="P906:P969" si="371">TRUNC(C906*O906,8)</f>
        <v>1166.5173</v>
      </c>
      <c r="Q906" s="144">
        <f t="shared" ref="Q906:Q969" si="372">IF(VLOOKUP(A906,AD$10:AK$114,8)=VLOOKUP(A905,AD$10:AK$114,8),0,VLOOKUP(A906,AD$10:AK$114,8))</f>
        <v>0</v>
      </c>
      <c r="R906" s="145">
        <f t="shared" ref="R906:R969" si="373">IF(Q906&gt;0,VLOOKUP($A906,$AD$10:$AI$114,6),0)</f>
        <v>0</v>
      </c>
      <c r="S906" s="139">
        <f t="shared" ref="S906:S969" si="374">IF(R906&gt;0,TRUNC(R906*P906,8),0)</f>
        <v>0</v>
      </c>
      <c r="T906" s="146">
        <f t="shared" si="360"/>
        <v>3.5999999999999997E-2</v>
      </c>
      <c r="U906" s="144">
        <f t="shared" si="363"/>
        <v>113</v>
      </c>
      <c r="V906" s="144">
        <v>252</v>
      </c>
      <c r="W906" s="143">
        <f t="shared" ref="W906:W969" si="375">ROUND((1+T906)^TRUNC((U906/V906),9),9)</f>
        <v>1.0159854989999999</v>
      </c>
      <c r="X906" s="139">
        <f t="shared" ref="X906:X969" si="376">TRUNC((P906*(W906-1)),8)</f>
        <v>18.64736113</v>
      </c>
      <c r="Y906" s="124">
        <f t="shared" ref="Y906:Y969" si="377">IF(Q906&gt;0,S906+X906,0)</f>
        <v>0</v>
      </c>
      <c r="Z906" s="147" t="s">
        <v>64</v>
      </c>
      <c r="AA906" s="141">
        <f t="shared" si="361"/>
        <v>44578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3"/>
      <c r="BB906" s="1"/>
      <c r="BC906" s="1"/>
      <c r="BD906" s="1"/>
      <c r="BE906" s="1"/>
      <c r="BF906" s="1"/>
      <c r="BG906" s="1"/>
      <c r="BH906" s="1"/>
      <c r="BI906" s="1"/>
      <c r="BJ906" s="1"/>
      <c r="BK906" s="4"/>
      <c r="BL906" s="1"/>
      <c r="BM906" s="1"/>
      <c r="BN906" s="1"/>
      <c r="BO906" s="1"/>
      <c r="BP906" s="1"/>
      <c r="BQ906" s="1"/>
    </row>
    <row r="907" spans="1:69" x14ac:dyDescent="0.15">
      <c r="A907" s="138">
        <f t="shared" ref="A907:A970" si="378">(A906+1)</f>
        <v>44558</v>
      </c>
      <c r="B907" s="148">
        <f t="shared" si="367"/>
        <v>1185.7058854700001</v>
      </c>
      <c r="C907" s="139">
        <f t="shared" ref="C907:C970" si="379">TRUNC(IF(Q906&gt;0,VLOOKUP(A906,$AD$12:$AE$114,2),C906),8)</f>
        <v>1000</v>
      </c>
      <c r="D907" s="140">
        <f t="shared" ref="D907:D970" si="380">IF(E907=E906,D906,E906)</f>
        <v>6075.69</v>
      </c>
      <c r="E907" s="124">
        <f>IF(K907=1,VLOOKUP(A906,[1]Plan1!$BO$80:$BQ$314,3),E906)</f>
        <v>6120.04</v>
      </c>
      <c r="F907" s="141">
        <f t="shared" ref="F907:F970" si="381">IF(D907=D906,F906,A907)</f>
        <v>44546</v>
      </c>
      <c r="G907" s="142">
        <f t="shared" si="368"/>
        <v>7.2995824342585447E-3</v>
      </c>
      <c r="H907" s="141">
        <f t="shared" ref="H907:H970" si="382">IF(DAY(A907)=15,VLOOKUP(A907,AH$118:AM$450,4),H906)</f>
        <v>44578</v>
      </c>
      <c r="I907" s="141">
        <f t="shared" si="369"/>
        <v>44578</v>
      </c>
      <c r="J907" s="125">
        <f t="shared" ref="J907:J970" si="383">IF(I907=I906,J906,NETWORKDAYS(I906,I907,$AD$118:$AD$502)-1)</f>
        <v>23</v>
      </c>
      <c r="K907" s="125">
        <f t="shared" si="365"/>
        <v>9</v>
      </c>
      <c r="L907" s="139">
        <f t="shared" si="370"/>
        <v>1.0028500300000001</v>
      </c>
      <c r="M907" s="143">
        <f t="shared" si="366"/>
        <v>1.0095006900000001</v>
      </c>
      <c r="N907" s="143">
        <f t="shared" si="362"/>
        <v>1.1635700295185958</v>
      </c>
      <c r="O907" s="139">
        <f t="shared" si="364"/>
        <v>1.16688623</v>
      </c>
      <c r="P907" s="139">
        <f t="shared" si="371"/>
        <v>1166.8862300000001</v>
      </c>
      <c r="Q907" s="144">
        <f t="shared" si="372"/>
        <v>0</v>
      </c>
      <c r="R907" s="145">
        <f t="shared" si="373"/>
        <v>0</v>
      </c>
      <c r="S907" s="139">
        <f t="shared" si="374"/>
        <v>0</v>
      </c>
      <c r="T907" s="146">
        <f t="shared" ref="T907:T970" si="384">(T906)</f>
        <v>3.5999999999999997E-2</v>
      </c>
      <c r="U907" s="144">
        <f t="shared" si="363"/>
        <v>114</v>
      </c>
      <c r="V907" s="144">
        <v>252</v>
      </c>
      <c r="W907" s="143">
        <f t="shared" si="375"/>
        <v>1.016128098</v>
      </c>
      <c r="X907" s="139">
        <f t="shared" si="376"/>
        <v>18.819655470000001</v>
      </c>
      <c r="Y907" s="124">
        <f t="shared" si="377"/>
        <v>0</v>
      </c>
      <c r="Z907" s="147" t="s">
        <v>64</v>
      </c>
      <c r="AA907" s="141">
        <f t="shared" ref="AA907:AA970" si="385">IF(Q906&gt;0,VLOOKUP(A906,$AD$10:$AL$114,9),AA906)</f>
        <v>44578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3"/>
      <c r="BB907" s="1"/>
      <c r="BC907" s="1"/>
      <c r="BD907" s="1"/>
      <c r="BE907" s="1"/>
      <c r="BF907" s="1"/>
      <c r="BG907" s="1"/>
      <c r="BH907" s="1"/>
      <c r="BI907" s="1"/>
      <c r="BJ907" s="1"/>
      <c r="BK907" s="4"/>
      <c r="BL907" s="1"/>
      <c r="BM907" s="1"/>
      <c r="BN907" s="1"/>
      <c r="BO907" s="1"/>
      <c r="BP907" s="1"/>
      <c r="BQ907" s="1"/>
    </row>
    <row r="908" spans="1:69" x14ac:dyDescent="0.15">
      <c r="A908" s="138">
        <f t="shared" si="378"/>
        <v>44559</v>
      </c>
      <c r="B908" s="148">
        <f t="shared" si="367"/>
        <v>1186.24736149</v>
      </c>
      <c r="C908" s="139">
        <f t="shared" si="379"/>
        <v>1000</v>
      </c>
      <c r="D908" s="140">
        <f t="shared" si="380"/>
        <v>6075.69</v>
      </c>
      <c r="E908" s="124">
        <f>IF(K908=1,VLOOKUP(A907,[1]Plan1!$BO$80:$BQ$314,3),E907)</f>
        <v>6120.04</v>
      </c>
      <c r="F908" s="141">
        <f t="shared" si="381"/>
        <v>44546</v>
      </c>
      <c r="G908" s="142">
        <f t="shared" si="368"/>
        <v>7.2995824342585447E-3</v>
      </c>
      <c r="H908" s="141">
        <f t="shared" si="382"/>
        <v>44578</v>
      </c>
      <c r="I908" s="141">
        <f t="shared" si="369"/>
        <v>44578</v>
      </c>
      <c r="J908" s="125">
        <f t="shared" si="383"/>
        <v>23</v>
      </c>
      <c r="K908" s="125">
        <f t="shared" si="365"/>
        <v>10</v>
      </c>
      <c r="L908" s="139">
        <f t="shared" si="370"/>
        <v>1.0031672</v>
      </c>
      <c r="M908" s="143">
        <f t="shared" si="366"/>
        <v>1.0095006900000001</v>
      </c>
      <c r="N908" s="143">
        <f t="shared" si="362"/>
        <v>1.1635700295185958</v>
      </c>
      <c r="O908" s="139">
        <f t="shared" si="364"/>
        <v>1.16725528</v>
      </c>
      <c r="P908" s="139">
        <f t="shared" si="371"/>
        <v>1167.2552800000001</v>
      </c>
      <c r="Q908" s="144">
        <f t="shared" si="372"/>
        <v>0</v>
      </c>
      <c r="R908" s="145">
        <f t="shared" si="373"/>
        <v>0</v>
      </c>
      <c r="S908" s="139">
        <f t="shared" si="374"/>
        <v>0</v>
      </c>
      <c r="T908" s="146">
        <f t="shared" si="384"/>
        <v>3.5999999999999997E-2</v>
      </c>
      <c r="U908" s="144">
        <f t="shared" si="363"/>
        <v>115</v>
      </c>
      <c r="V908" s="144">
        <v>252</v>
      </c>
      <c r="W908" s="143">
        <f t="shared" si="375"/>
        <v>1.0162707179999999</v>
      </c>
      <c r="X908" s="139">
        <f t="shared" si="376"/>
        <v>18.99208149</v>
      </c>
      <c r="Y908" s="124">
        <f t="shared" si="377"/>
        <v>0</v>
      </c>
      <c r="Z908" s="147" t="s">
        <v>64</v>
      </c>
      <c r="AA908" s="141">
        <f t="shared" si="385"/>
        <v>44578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3"/>
      <c r="BB908" s="1"/>
      <c r="BC908" s="1"/>
      <c r="BD908" s="1"/>
      <c r="BE908" s="1"/>
      <c r="BF908" s="1"/>
      <c r="BG908" s="1"/>
      <c r="BH908" s="1"/>
      <c r="BI908" s="1"/>
      <c r="BJ908" s="1"/>
      <c r="BK908" s="4"/>
      <c r="BL908" s="1"/>
      <c r="BM908" s="1"/>
      <c r="BN908" s="1"/>
      <c r="BO908" s="1"/>
      <c r="BP908" s="1"/>
      <c r="BQ908" s="1"/>
    </row>
    <row r="909" spans="1:69" x14ac:dyDescent="0.15">
      <c r="A909" s="138">
        <f t="shared" si="378"/>
        <v>44560</v>
      </c>
      <c r="B909" s="148">
        <f t="shared" si="367"/>
        <v>1186.7890970999999</v>
      </c>
      <c r="C909" s="139">
        <f t="shared" si="379"/>
        <v>1000</v>
      </c>
      <c r="D909" s="140">
        <f t="shared" si="380"/>
        <v>6075.69</v>
      </c>
      <c r="E909" s="124">
        <f>IF(K909=1,VLOOKUP(A908,[1]Plan1!$BO$80:$BQ$314,3),E908)</f>
        <v>6120.04</v>
      </c>
      <c r="F909" s="141">
        <f t="shared" si="381"/>
        <v>44546</v>
      </c>
      <c r="G909" s="142">
        <f t="shared" si="368"/>
        <v>7.2995824342585447E-3</v>
      </c>
      <c r="H909" s="141">
        <f t="shared" si="382"/>
        <v>44578</v>
      </c>
      <c r="I909" s="141">
        <f t="shared" si="369"/>
        <v>44578</v>
      </c>
      <c r="J909" s="125">
        <f t="shared" si="383"/>
        <v>23</v>
      </c>
      <c r="K909" s="125">
        <f t="shared" si="365"/>
        <v>11</v>
      </c>
      <c r="L909" s="139">
        <f t="shared" si="370"/>
        <v>1.00348448</v>
      </c>
      <c r="M909" s="143">
        <f t="shared" si="366"/>
        <v>1.0095006900000001</v>
      </c>
      <c r="N909" s="143">
        <f t="shared" si="362"/>
        <v>1.1635700295185958</v>
      </c>
      <c r="O909" s="139">
        <f t="shared" si="364"/>
        <v>1.1676244600000001</v>
      </c>
      <c r="P909" s="139">
        <f t="shared" si="371"/>
        <v>1167.62446</v>
      </c>
      <c r="Q909" s="144">
        <f t="shared" si="372"/>
        <v>0</v>
      </c>
      <c r="R909" s="145">
        <f t="shared" si="373"/>
        <v>0</v>
      </c>
      <c r="S909" s="139">
        <f t="shared" si="374"/>
        <v>0</v>
      </c>
      <c r="T909" s="146">
        <f t="shared" si="384"/>
        <v>3.5999999999999997E-2</v>
      </c>
      <c r="U909" s="144">
        <f t="shared" si="363"/>
        <v>116</v>
      </c>
      <c r="V909" s="144">
        <v>252</v>
      </c>
      <c r="W909" s="143">
        <f t="shared" si="375"/>
        <v>1.016413357</v>
      </c>
      <c r="X909" s="139">
        <f t="shared" si="376"/>
        <v>19.1646371</v>
      </c>
      <c r="Y909" s="124">
        <f t="shared" si="377"/>
        <v>0</v>
      </c>
      <c r="Z909" s="147" t="s">
        <v>64</v>
      </c>
      <c r="AA909" s="141">
        <f t="shared" si="385"/>
        <v>44578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3"/>
      <c r="BB909" s="1"/>
      <c r="BC909" s="1"/>
      <c r="BD909" s="1"/>
      <c r="BE909" s="1"/>
      <c r="BF909" s="1"/>
      <c r="BG909" s="1"/>
      <c r="BH909" s="1"/>
      <c r="BI909" s="1"/>
      <c r="BJ909" s="1"/>
      <c r="BK909" s="4"/>
      <c r="BL909" s="1"/>
      <c r="BM909" s="1"/>
      <c r="BN909" s="1"/>
      <c r="BO909" s="1"/>
      <c r="BP909" s="1"/>
      <c r="BQ909" s="1"/>
    </row>
    <row r="910" spans="1:69" x14ac:dyDescent="0.15">
      <c r="A910" s="138">
        <f t="shared" si="378"/>
        <v>44561</v>
      </c>
      <c r="B910" s="148">
        <f t="shared" si="367"/>
        <v>1187.3310630399999</v>
      </c>
      <c r="C910" s="139">
        <f t="shared" si="379"/>
        <v>1000</v>
      </c>
      <c r="D910" s="140">
        <f t="shared" si="380"/>
        <v>6075.69</v>
      </c>
      <c r="E910" s="124">
        <f>IF(K910=1,VLOOKUP(A909,[1]Plan1!$BO$80:$BQ$314,3),E909)</f>
        <v>6120.04</v>
      </c>
      <c r="F910" s="141">
        <f t="shared" si="381"/>
        <v>44546</v>
      </c>
      <c r="G910" s="142">
        <f t="shared" si="368"/>
        <v>7.2995824342585447E-3</v>
      </c>
      <c r="H910" s="141">
        <f t="shared" si="382"/>
        <v>44578</v>
      </c>
      <c r="I910" s="141">
        <f t="shared" si="369"/>
        <v>44578</v>
      </c>
      <c r="J910" s="125">
        <f t="shared" si="383"/>
        <v>23</v>
      </c>
      <c r="K910" s="125">
        <f t="shared" si="365"/>
        <v>12</v>
      </c>
      <c r="L910" s="139">
        <f t="shared" si="370"/>
        <v>1.0038018500000001</v>
      </c>
      <c r="M910" s="143">
        <f t="shared" si="366"/>
        <v>1.0095006900000001</v>
      </c>
      <c r="N910" s="143">
        <f t="shared" si="362"/>
        <v>1.1635700295185958</v>
      </c>
      <c r="O910" s="139">
        <f t="shared" si="364"/>
        <v>1.16799374</v>
      </c>
      <c r="P910" s="139">
        <f t="shared" si="371"/>
        <v>1167.9937399999999</v>
      </c>
      <c r="Q910" s="144">
        <f t="shared" si="372"/>
        <v>0</v>
      </c>
      <c r="R910" s="145">
        <f t="shared" si="373"/>
        <v>0</v>
      </c>
      <c r="S910" s="139">
        <f t="shared" si="374"/>
        <v>0</v>
      </c>
      <c r="T910" s="146">
        <f t="shared" si="384"/>
        <v>3.5999999999999997E-2</v>
      </c>
      <c r="U910" s="144">
        <f t="shared" si="363"/>
        <v>117</v>
      </c>
      <c r="V910" s="144">
        <v>252</v>
      </c>
      <c r="W910" s="143">
        <f t="shared" si="375"/>
        <v>1.016556016</v>
      </c>
      <c r="X910" s="139">
        <f t="shared" si="376"/>
        <v>19.337323040000001</v>
      </c>
      <c r="Y910" s="124">
        <f t="shared" si="377"/>
        <v>0</v>
      </c>
      <c r="Z910" s="147" t="s">
        <v>64</v>
      </c>
      <c r="AA910" s="141">
        <f t="shared" si="385"/>
        <v>44578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3"/>
      <c r="BB910" s="1"/>
      <c r="BC910" s="1"/>
      <c r="BD910" s="1"/>
      <c r="BE910" s="1"/>
      <c r="BF910" s="1"/>
      <c r="BG910" s="1"/>
      <c r="BH910" s="1"/>
      <c r="BI910" s="1"/>
      <c r="BJ910" s="1"/>
      <c r="BK910" s="4"/>
      <c r="BL910" s="1"/>
      <c r="BM910" s="1"/>
      <c r="BN910" s="1"/>
      <c r="BO910" s="1"/>
      <c r="BP910" s="1"/>
      <c r="BQ910" s="1"/>
    </row>
    <row r="911" spans="1:69" x14ac:dyDescent="0.15">
      <c r="A911" s="138">
        <f t="shared" si="378"/>
        <v>44562</v>
      </c>
      <c r="B911" s="148">
        <f t="shared" si="367"/>
        <v>1187.8732808899999</v>
      </c>
      <c r="C911" s="139">
        <f t="shared" si="379"/>
        <v>1000</v>
      </c>
      <c r="D911" s="140">
        <f t="shared" si="380"/>
        <v>6075.69</v>
      </c>
      <c r="E911" s="124">
        <f>IF(K911=1,VLOOKUP(A910,[1]Plan1!$BO$80:$BQ$314,3),E910)</f>
        <v>6120.04</v>
      </c>
      <c r="F911" s="141">
        <f t="shared" si="381"/>
        <v>44546</v>
      </c>
      <c r="G911" s="142">
        <f t="shared" si="368"/>
        <v>7.2995824342585447E-3</v>
      </c>
      <c r="H911" s="141">
        <f t="shared" si="382"/>
        <v>44578</v>
      </c>
      <c r="I911" s="141">
        <f t="shared" si="369"/>
        <v>44578</v>
      </c>
      <c r="J911" s="125">
        <f t="shared" si="383"/>
        <v>23</v>
      </c>
      <c r="K911" s="125">
        <f t="shared" si="365"/>
        <v>13</v>
      </c>
      <c r="L911" s="139">
        <f t="shared" si="370"/>
        <v>1.00411932</v>
      </c>
      <c r="M911" s="143">
        <f t="shared" si="366"/>
        <v>1.0095006900000001</v>
      </c>
      <c r="N911" s="143">
        <f t="shared" si="362"/>
        <v>1.1635700295185958</v>
      </c>
      <c r="O911" s="139">
        <f t="shared" si="364"/>
        <v>1.1683631400000001</v>
      </c>
      <c r="P911" s="139">
        <f t="shared" si="371"/>
        <v>1168.3631399999999</v>
      </c>
      <c r="Q911" s="144">
        <f t="shared" si="372"/>
        <v>0</v>
      </c>
      <c r="R911" s="145">
        <f t="shared" si="373"/>
        <v>0</v>
      </c>
      <c r="S911" s="139">
        <f t="shared" si="374"/>
        <v>0</v>
      </c>
      <c r="T911" s="146">
        <f t="shared" si="384"/>
        <v>3.5999999999999997E-2</v>
      </c>
      <c r="U911" s="144">
        <f t="shared" si="363"/>
        <v>118</v>
      </c>
      <c r="V911" s="144">
        <v>252</v>
      </c>
      <c r="W911" s="143">
        <f t="shared" si="375"/>
        <v>1.016698696</v>
      </c>
      <c r="X911" s="139">
        <f t="shared" si="376"/>
        <v>19.510140889999999</v>
      </c>
      <c r="Y911" s="124">
        <f t="shared" si="377"/>
        <v>0</v>
      </c>
      <c r="Z911" s="147" t="s">
        <v>64</v>
      </c>
      <c r="AA911" s="141">
        <f t="shared" si="385"/>
        <v>44578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3"/>
      <c r="BB911" s="1"/>
      <c r="BC911" s="1"/>
      <c r="BD911" s="1"/>
      <c r="BE911" s="1"/>
      <c r="BF911" s="1"/>
      <c r="BG911" s="1"/>
      <c r="BH911" s="1"/>
      <c r="BI911" s="1"/>
      <c r="BJ911" s="1"/>
      <c r="BK911" s="4"/>
      <c r="BL911" s="1"/>
      <c r="BM911" s="1"/>
      <c r="BN911" s="1"/>
      <c r="BO911" s="1"/>
      <c r="BP911" s="1"/>
      <c r="BQ911" s="1"/>
    </row>
    <row r="912" spans="1:69" x14ac:dyDescent="0.15">
      <c r="A912" s="138">
        <f t="shared" si="378"/>
        <v>44563</v>
      </c>
      <c r="B912" s="148">
        <f t="shared" si="367"/>
        <v>1187.8732808899999</v>
      </c>
      <c r="C912" s="139">
        <f t="shared" si="379"/>
        <v>1000</v>
      </c>
      <c r="D912" s="140">
        <f t="shared" si="380"/>
        <v>6075.69</v>
      </c>
      <c r="E912" s="124">
        <f>IF(K912=1,VLOOKUP(A911,[1]Plan1!$BO$80:$BQ$314,3),E911)</f>
        <v>6120.04</v>
      </c>
      <c r="F912" s="141">
        <f t="shared" si="381"/>
        <v>44546</v>
      </c>
      <c r="G912" s="142">
        <f t="shared" si="368"/>
        <v>7.2995824342585447E-3</v>
      </c>
      <c r="H912" s="141">
        <f t="shared" si="382"/>
        <v>44578</v>
      </c>
      <c r="I912" s="141">
        <f t="shared" si="369"/>
        <v>44578</v>
      </c>
      <c r="J912" s="125">
        <f t="shared" si="383"/>
        <v>23</v>
      </c>
      <c r="K912" s="125">
        <f t="shared" si="365"/>
        <v>13</v>
      </c>
      <c r="L912" s="139">
        <f t="shared" si="370"/>
        <v>1.00411932</v>
      </c>
      <c r="M912" s="143">
        <f t="shared" si="366"/>
        <v>1.0095006900000001</v>
      </c>
      <c r="N912" s="143">
        <f t="shared" si="362"/>
        <v>1.1635700295185958</v>
      </c>
      <c r="O912" s="139">
        <f t="shared" si="364"/>
        <v>1.1683631400000001</v>
      </c>
      <c r="P912" s="139">
        <f t="shared" si="371"/>
        <v>1168.3631399999999</v>
      </c>
      <c r="Q912" s="144">
        <f t="shared" si="372"/>
        <v>0</v>
      </c>
      <c r="R912" s="145">
        <f t="shared" si="373"/>
        <v>0</v>
      </c>
      <c r="S912" s="139">
        <f t="shared" si="374"/>
        <v>0</v>
      </c>
      <c r="T912" s="146">
        <f t="shared" si="384"/>
        <v>3.5999999999999997E-2</v>
      </c>
      <c r="U912" s="144">
        <f t="shared" si="363"/>
        <v>118</v>
      </c>
      <c r="V912" s="144">
        <v>252</v>
      </c>
      <c r="W912" s="143">
        <f t="shared" si="375"/>
        <v>1.016698696</v>
      </c>
      <c r="X912" s="139">
        <f t="shared" si="376"/>
        <v>19.510140889999999</v>
      </c>
      <c r="Y912" s="124">
        <f t="shared" si="377"/>
        <v>0</v>
      </c>
      <c r="Z912" s="147" t="s">
        <v>64</v>
      </c>
      <c r="AA912" s="141">
        <f t="shared" si="385"/>
        <v>44578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3"/>
      <c r="BB912" s="1"/>
      <c r="BC912" s="1"/>
      <c r="BD912" s="1"/>
      <c r="BE912" s="1"/>
      <c r="BF912" s="1"/>
      <c r="BG912" s="1"/>
      <c r="BH912" s="1"/>
      <c r="BI912" s="1"/>
      <c r="BJ912" s="1"/>
      <c r="BK912" s="4"/>
      <c r="BL912" s="1"/>
      <c r="BM912" s="1"/>
      <c r="BN912" s="1"/>
      <c r="BO912" s="1"/>
      <c r="BP912" s="1"/>
      <c r="BQ912" s="1"/>
    </row>
    <row r="913" spans="1:69" x14ac:dyDescent="0.15">
      <c r="A913" s="138">
        <f t="shared" si="378"/>
        <v>44564</v>
      </c>
      <c r="B913" s="148">
        <f t="shared" si="367"/>
        <v>1187.8732808899999</v>
      </c>
      <c r="C913" s="139">
        <f t="shared" si="379"/>
        <v>1000</v>
      </c>
      <c r="D913" s="140">
        <f t="shared" si="380"/>
        <v>6075.69</v>
      </c>
      <c r="E913" s="124">
        <f>IF(K913=1,VLOOKUP(A912,[1]Plan1!$BO$80:$BQ$314,3),E912)</f>
        <v>6120.04</v>
      </c>
      <c r="F913" s="141">
        <f t="shared" si="381"/>
        <v>44546</v>
      </c>
      <c r="G913" s="142">
        <f t="shared" si="368"/>
        <v>7.2995824342585447E-3</v>
      </c>
      <c r="H913" s="141">
        <f t="shared" si="382"/>
        <v>44578</v>
      </c>
      <c r="I913" s="141">
        <f t="shared" si="369"/>
        <v>44578</v>
      </c>
      <c r="J913" s="125">
        <f t="shared" si="383"/>
        <v>23</v>
      </c>
      <c r="K913" s="125">
        <f t="shared" si="365"/>
        <v>13</v>
      </c>
      <c r="L913" s="139">
        <f t="shared" si="370"/>
        <v>1.00411932</v>
      </c>
      <c r="M913" s="143">
        <f t="shared" si="366"/>
        <v>1.0095006900000001</v>
      </c>
      <c r="N913" s="143">
        <f t="shared" si="362"/>
        <v>1.1635700295185958</v>
      </c>
      <c r="O913" s="139">
        <f t="shared" si="364"/>
        <v>1.1683631400000001</v>
      </c>
      <c r="P913" s="139">
        <f t="shared" si="371"/>
        <v>1168.3631399999999</v>
      </c>
      <c r="Q913" s="144">
        <f t="shared" si="372"/>
        <v>0</v>
      </c>
      <c r="R913" s="145">
        <f t="shared" si="373"/>
        <v>0</v>
      </c>
      <c r="S913" s="139">
        <f t="shared" si="374"/>
        <v>0</v>
      </c>
      <c r="T913" s="146">
        <f t="shared" si="384"/>
        <v>3.5999999999999997E-2</v>
      </c>
      <c r="U913" s="144">
        <f t="shared" si="363"/>
        <v>118</v>
      </c>
      <c r="V913" s="144">
        <v>252</v>
      </c>
      <c r="W913" s="143">
        <f t="shared" si="375"/>
        <v>1.016698696</v>
      </c>
      <c r="X913" s="139">
        <f t="shared" si="376"/>
        <v>19.510140889999999</v>
      </c>
      <c r="Y913" s="124">
        <f t="shared" si="377"/>
        <v>0</v>
      </c>
      <c r="Z913" s="147" t="s">
        <v>64</v>
      </c>
      <c r="AA913" s="141">
        <f t="shared" si="385"/>
        <v>44578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3"/>
      <c r="BB913" s="1"/>
      <c r="BC913" s="1"/>
      <c r="BD913" s="1"/>
      <c r="BE913" s="1"/>
      <c r="BF913" s="1"/>
      <c r="BG913" s="1"/>
      <c r="BH913" s="1"/>
      <c r="BI913" s="1"/>
      <c r="BJ913" s="1"/>
      <c r="BK913" s="4"/>
      <c r="BL913" s="1"/>
      <c r="BM913" s="1"/>
      <c r="BN913" s="1"/>
      <c r="BO913" s="1"/>
      <c r="BP913" s="1"/>
      <c r="BQ913" s="1"/>
    </row>
    <row r="914" spans="1:69" x14ac:dyDescent="0.15">
      <c r="A914" s="138">
        <f t="shared" si="378"/>
        <v>44565</v>
      </c>
      <c r="B914" s="148">
        <f t="shared" si="367"/>
        <v>1188.4157483699998</v>
      </c>
      <c r="C914" s="139">
        <f t="shared" si="379"/>
        <v>1000</v>
      </c>
      <c r="D914" s="140">
        <f t="shared" si="380"/>
        <v>6075.69</v>
      </c>
      <c r="E914" s="124">
        <f>IF(K914=1,VLOOKUP(A913,[1]Plan1!$BO$80:$BQ$314,3),E913)</f>
        <v>6120.04</v>
      </c>
      <c r="F914" s="141">
        <f t="shared" si="381"/>
        <v>44546</v>
      </c>
      <c r="G914" s="142">
        <f t="shared" si="368"/>
        <v>7.2995824342585447E-3</v>
      </c>
      <c r="H914" s="141">
        <f t="shared" si="382"/>
        <v>44578</v>
      </c>
      <c r="I914" s="141">
        <f t="shared" si="369"/>
        <v>44578</v>
      </c>
      <c r="J914" s="125">
        <f t="shared" si="383"/>
        <v>23</v>
      </c>
      <c r="K914" s="125">
        <f t="shared" si="365"/>
        <v>14</v>
      </c>
      <c r="L914" s="139">
        <f t="shared" si="370"/>
        <v>1.00443689</v>
      </c>
      <c r="M914" s="143">
        <f t="shared" si="366"/>
        <v>1.0095006900000001</v>
      </c>
      <c r="N914" s="143">
        <f t="shared" si="362"/>
        <v>1.1635700295185958</v>
      </c>
      <c r="O914" s="139">
        <f t="shared" si="364"/>
        <v>1.1687326600000001</v>
      </c>
      <c r="P914" s="139">
        <f t="shared" si="371"/>
        <v>1168.7326599999999</v>
      </c>
      <c r="Q914" s="144">
        <f t="shared" si="372"/>
        <v>0</v>
      </c>
      <c r="R914" s="145">
        <f t="shared" si="373"/>
        <v>0</v>
      </c>
      <c r="S914" s="139">
        <f t="shared" si="374"/>
        <v>0</v>
      </c>
      <c r="T914" s="146">
        <f t="shared" si="384"/>
        <v>3.5999999999999997E-2</v>
      </c>
      <c r="U914" s="144">
        <f t="shared" si="363"/>
        <v>119</v>
      </c>
      <c r="V914" s="144">
        <v>252</v>
      </c>
      <c r="W914" s="143">
        <f t="shared" si="375"/>
        <v>1.0168413949999999</v>
      </c>
      <c r="X914" s="139">
        <f t="shared" si="376"/>
        <v>19.68308837</v>
      </c>
      <c r="Y914" s="124">
        <f t="shared" si="377"/>
        <v>0</v>
      </c>
      <c r="Z914" s="147" t="s">
        <v>64</v>
      </c>
      <c r="AA914" s="141">
        <f t="shared" si="385"/>
        <v>44578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3"/>
      <c r="BB914" s="1"/>
      <c r="BC914" s="1"/>
      <c r="BD914" s="1"/>
      <c r="BE914" s="1"/>
      <c r="BF914" s="1"/>
      <c r="BG914" s="1"/>
      <c r="BH914" s="1"/>
      <c r="BI914" s="1"/>
      <c r="BJ914" s="1"/>
      <c r="BK914" s="4"/>
      <c r="BL914" s="1"/>
      <c r="BM914" s="1"/>
      <c r="BN914" s="1"/>
      <c r="BO914" s="1"/>
      <c r="BP914" s="1"/>
      <c r="BQ914" s="1"/>
    </row>
    <row r="915" spans="1:69" x14ac:dyDescent="0.15">
      <c r="A915" s="138">
        <f t="shared" si="378"/>
        <v>44566</v>
      </c>
      <c r="B915" s="148">
        <f t="shared" si="367"/>
        <v>1188.9584679</v>
      </c>
      <c r="C915" s="139">
        <f t="shared" si="379"/>
        <v>1000</v>
      </c>
      <c r="D915" s="140">
        <f t="shared" si="380"/>
        <v>6075.69</v>
      </c>
      <c r="E915" s="124">
        <f>IF(K915=1,VLOOKUP(A914,[1]Plan1!$BO$80:$BQ$314,3),E914)</f>
        <v>6120.04</v>
      </c>
      <c r="F915" s="141">
        <f t="shared" si="381"/>
        <v>44546</v>
      </c>
      <c r="G915" s="142">
        <f t="shared" si="368"/>
        <v>7.2995824342585447E-3</v>
      </c>
      <c r="H915" s="141">
        <f t="shared" si="382"/>
        <v>44578</v>
      </c>
      <c r="I915" s="141">
        <f t="shared" si="369"/>
        <v>44578</v>
      </c>
      <c r="J915" s="125">
        <f t="shared" si="383"/>
        <v>23</v>
      </c>
      <c r="K915" s="125">
        <f t="shared" si="365"/>
        <v>15</v>
      </c>
      <c r="L915" s="139">
        <f t="shared" si="370"/>
        <v>1.00475457</v>
      </c>
      <c r="M915" s="143">
        <f t="shared" si="366"/>
        <v>1.0095006900000001</v>
      </c>
      <c r="N915" s="143">
        <f t="shared" si="362"/>
        <v>1.1635700295185958</v>
      </c>
      <c r="O915" s="139">
        <f t="shared" si="364"/>
        <v>1.1691023</v>
      </c>
      <c r="P915" s="139">
        <f t="shared" si="371"/>
        <v>1169.1023</v>
      </c>
      <c r="Q915" s="144">
        <f t="shared" si="372"/>
        <v>0</v>
      </c>
      <c r="R915" s="145">
        <f t="shared" si="373"/>
        <v>0</v>
      </c>
      <c r="S915" s="139">
        <f t="shared" si="374"/>
        <v>0</v>
      </c>
      <c r="T915" s="146">
        <f t="shared" si="384"/>
        <v>3.5999999999999997E-2</v>
      </c>
      <c r="U915" s="144">
        <f t="shared" si="363"/>
        <v>120</v>
      </c>
      <c r="V915" s="144">
        <v>252</v>
      </c>
      <c r="W915" s="143">
        <f t="shared" si="375"/>
        <v>1.0169841150000001</v>
      </c>
      <c r="X915" s="139">
        <f t="shared" si="376"/>
        <v>19.856167899999999</v>
      </c>
      <c r="Y915" s="124">
        <f t="shared" si="377"/>
        <v>0</v>
      </c>
      <c r="Z915" s="147" t="s">
        <v>64</v>
      </c>
      <c r="AA915" s="141">
        <f t="shared" si="385"/>
        <v>44578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3"/>
      <c r="BB915" s="1"/>
      <c r="BC915" s="1"/>
      <c r="BD915" s="1"/>
      <c r="BE915" s="1"/>
      <c r="BF915" s="1"/>
      <c r="BG915" s="1"/>
      <c r="BH915" s="1"/>
      <c r="BI915" s="1"/>
      <c r="BJ915" s="1"/>
      <c r="BK915" s="4"/>
      <c r="BL915" s="1"/>
      <c r="BM915" s="1"/>
      <c r="BN915" s="1"/>
      <c r="BO915" s="1"/>
      <c r="BP915" s="1"/>
      <c r="BQ915" s="1"/>
    </row>
    <row r="916" spans="1:69" x14ac:dyDescent="0.15">
      <c r="A916" s="138">
        <f t="shared" si="378"/>
        <v>44567</v>
      </c>
      <c r="B916" s="148">
        <f t="shared" si="367"/>
        <v>1189.5014270500001</v>
      </c>
      <c r="C916" s="139">
        <f t="shared" si="379"/>
        <v>1000</v>
      </c>
      <c r="D916" s="140">
        <f t="shared" si="380"/>
        <v>6075.69</v>
      </c>
      <c r="E916" s="124">
        <f>IF(K916=1,VLOOKUP(A915,[1]Plan1!$BO$80:$BQ$314,3),E915)</f>
        <v>6120.04</v>
      </c>
      <c r="F916" s="141">
        <f t="shared" si="381"/>
        <v>44546</v>
      </c>
      <c r="G916" s="142">
        <f t="shared" si="368"/>
        <v>7.2995824342585447E-3</v>
      </c>
      <c r="H916" s="141">
        <f t="shared" si="382"/>
        <v>44578</v>
      </c>
      <c r="I916" s="141">
        <f t="shared" si="369"/>
        <v>44578</v>
      </c>
      <c r="J916" s="125">
        <f t="shared" si="383"/>
        <v>23</v>
      </c>
      <c r="K916" s="125">
        <f t="shared" si="365"/>
        <v>16</v>
      </c>
      <c r="L916" s="139">
        <f t="shared" si="370"/>
        <v>1.0050723399999999</v>
      </c>
      <c r="M916" s="143">
        <f t="shared" si="366"/>
        <v>1.0095006900000001</v>
      </c>
      <c r="N916" s="143">
        <f t="shared" si="362"/>
        <v>1.1635700295185958</v>
      </c>
      <c r="O916" s="139">
        <f t="shared" si="364"/>
        <v>1.16947205</v>
      </c>
      <c r="P916" s="139">
        <f t="shared" si="371"/>
        <v>1169.4720500000001</v>
      </c>
      <c r="Q916" s="144">
        <f t="shared" si="372"/>
        <v>0</v>
      </c>
      <c r="R916" s="145">
        <f t="shared" si="373"/>
        <v>0</v>
      </c>
      <c r="S916" s="139">
        <f t="shared" si="374"/>
        <v>0</v>
      </c>
      <c r="T916" s="146">
        <f t="shared" si="384"/>
        <v>3.5999999999999997E-2</v>
      </c>
      <c r="U916" s="144">
        <f t="shared" si="363"/>
        <v>121</v>
      </c>
      <c r="V916" s="144">
        <v>252</v>
      </c>
      <c r="W916" s="143">
        <f t="shared" si="375"/>
        <v>1.017126854</v>
      </c>
      <c r="X916" s="139">
        <f t="shared" si="376"/>
        <v>20.029377050000001</v>
      </c>
      <c r="Y916" s="124">
        <f t="shared" si="377"/>
        <v>0</v>
      </c>
      <c r="Z916" s="147" t="s">
        <v>64</v>
      </c>
      <c r="AA916" s="141">
        <f t="shared" si="385"/>
        <v>44578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3"/>
      <c r="BB916" s="1"/>
      <c r="BC916" s="1"/>
      <c r="BD916" s="1"/>
      <c r="BE916" s="1"/>
      <c r="BF916" s="1"/>
      <c r="BG916" s="1"/>
      <c r="BH916" s="1"/>
      <c r="BI916" s="1"/>
      <c r="BJ916" s="1"/>
      <c r="BK916" s="4"/>
      <c r="BL916" s="1"/>
      <c r="BM916" s="1"/>
      <c r="BN916" s="1"/>
      <c r="BO916" s="1"/>
      <c r="BP916" s="1"/>
      <c r="BQ916" s="1"/>
    </row>
    <row r="917" spans="1:69" x14ac:dyDescent="0.15">
      <c r="A917" s="138">
        <f t="shared" si="378"/>
        <v>44568</v>
      </c>
      <c r="B917" s="148">
        <f t="shared" si="367"/>
        <v>1190.04463839</v>
      </c>
      <c r="C917" s="139">
        <f t="shared" si="379"/>
        <v>1000</v>
      </c>
      <c r="D917" s="140">
        <f t="shared" si="380"/>
        <v>6075.69</v>
      </c>
      <c r="E917" s="124">
        <f>IF(K917=1,VLOOKUP(A916,[1]Plan1!$BO$80:$BQ$314,3),E916)</f>
        <v>6120.04</v>
      </c>
      <c r="F917" s="141">
        <f t="shared" si="381"/>
        <v>44546</v>
      </c>
      <c r="G917" s="142">
        <f t="shared" si="368"/>
        <v>7.2995824342585447E-3</v>
      </c>
      <c r="H917" s="141">
        <f t="shared" si="382"/>
        <v>44578</v>
      </c>
      <c r="I917" s="141">
        <f t="shared" si="369"/>
        <v>44578</v>
      </c>
      <c r="J917" s="125">
        <f t="shared" si="383"/>
        <v>23</v>
      </c>
      <c r="K917" s="125">
        <f t="shared" si="365"/>
        <v>17</v>
      </c>
      <c r="L917" s="139">
        <f t="shared" si="370"/>
        <v>1.00539022</v>
      </c>
      <c r="M917" s="143">
        <f t="shared" si="366"/>
        <v>1.0095006900000001</v>
      </c>
      <c r="N917" s="143">
        <f t="shared" si="362"/>
        <v>1.1635700295185958</v>
      </c>
      <c r="O917" s="139">
        <f t="shared" si="364"/>
        <v>1.1698419200000001</v>
      </c>
      <c r="P917" s="139">
        <f t="shared" si="371"/>
        <v>1169.8419200000001</v>
      </c>
      <c r="Q917" s="144">
        <f t="shared" si="372"/>
        <v>0</v>
      </c>
      <c r="R917" s="145">
        <f t="shared" si="373"/>
        <v>0</v>
      </c>
      <c r="S917" s="139">
        <f t="shared" si="374"/>
        <v>0</v>
      </c>
      <c r="T917" s="146">
        <f t="shared" si="384"/>
        <v>3.5999999999999997E-2</v>
      </c>
      <c r="U917" s="144">
        <f t="shared" si="363"/>
        <v>122</v>
      </c>
      <c r="V917" s="144">
        <v>252</v>
      </c>
      <c r="W917" s="143">
        <f t="shared" si="375"/>
        <v>1.0172696139999999</v>
      </c>
      <c r="X917" s="139">
        <f t="shared" si="376"/>
        <v>20.202718390000001</v>
      </c>
      <c r="Y917" s="124">
        <f t="shared" si="377"/>
        <v>0</v>
      </c>
      <c r="Z917" s="147" t="s">
        <v>64</v>
      </c>
      <c r="AA917" s="141">
        <f t="shared" si="385"/>
        <v>44578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3"/>
      <c r="BB917" s="1"/>
      <c r="BC917" s="1"/>
      <c r="BD917" s="1"/>
      <c r="BE917" s="1"/>
      <c r="BF917" s="1"/>
      <c r="BG917" s="1"/>
      <c r="BH917" s="1"/>
      <c r="BI917" s="1"/>
      <c r="BJ917" s="1"/>
      <c r="BK917" s="4"/>
      <c r="BL917" s="1"/>
      <c r="BM917" s="1"/>
      <c r="BN917" s="1"/>
      <c r="BO917" s="1"/>
      <c r="BP917" s="1"/>
      <c r="BQ917" s="1"/>
    </row>
    <row r="918" spans="1:69" x14ac:dyDescent="0.15">
      <c r="A918" s="138">
        <f t="shared" si="378"/>
        <v>44569</v>
      </c>
      <c r="B918" s="148">
        <f t="shared" si="367"/>
        <v>1190.5880894900001</v>
      </c>
      <c r="C918" s="139">
        <f t="shared" si="379"/>
        <v>1000</v>
      </c>
      <c r="D918" s="140">
        <f t="shared" si="380"/>
        <v>6075.69</v>
      </c>
      <c r="E918" s="124">
        <f>IF(K918=1,VLOOKUP(A917,[1]Plan1!$BO$80:$BQ$314,3),E917)</f>
        <v>6120.04</v>
      </c>
      <c r="F918" s="141">
        <f t="shared" si="381"/>
        <v>44546</v>
      </c>
      <c r="G918" s="142">
        <f t="shared" si="368"/>
        <v>7.2995824342585447E-3</v>
      </c>
      <c r="H918" s="141">
        <f t="shared" si="382"/>
        <v>44578</v>
      </c>
      <c r="I918" s="141">
        <f t="shared" si="369"/>
        <v>44578</v>
      </c>
      <c r="J918" s="125">
        <f t="shared" si="383"/>
        <v>23</v>
      </c>
      <c r="K918" s="125">
        <f t="shared" si="365"/>
        <v>18</v>
      </c>
      <c r="L918" s="139">
        <f t="shared" si="370"/>
        <v>1.00570819</v>
      </c>
      <c r="M918" s="143">
        <f t="shared" si="366"/>
        <v>1.0095006900000001</v>
      </c>
      <c r="N918" s="143">
        <f t="shared" si="362"/>
        <v>1.1635700295185958</v>
      </c>
      <c r="O918" s="139">
        <f t="shared" si="364"/>
        <v>1.1702119</v>
      </c>
      <c r="P918" s="139">
        <f t="shared" si="371"/>
        <v>1170.2119</v>
      </c>
      <c r="Q918" s="144">
        <f t="shared" si="372"/>
        <v>0</v>
      </c>
      <c r="R918" s="145">
        <f t="shared" si="373"/>
        <v>0</v>
      </c>
      <c r="S918" s="139">
        <f t="shared" si="374"/>
        <v>0</v>
      </c>
      <c r="T918" s="146">
        <f t="shared" si="384"/>
        <v>3.5999999999999997E-2</v>
      </c>
      <c r="U918" s="144">
        <f t="shared" si="363"/>
        <v>123</v>
      </c>
      <c r="V918" s="144">
        <v>252</v>
      </c>
      <c r="W918" s="143">
        <f t="shared" si="375"/>
        <v>1.0174123930000001</v>
      </c>
      <c r="X918" s="139">
        <f t="shared" si="376"/>
        <v>20.376189490000002</v>
      </c>
      <c r="Y918" s="124">
        <f t="shared" si="377"/>
        <v>0</v>
      </c>
      <c r="Z918" s="147" t="s">
        <v>64</v>
      </c>
      <c r="AA918" s="141">
        <f t="shared" si="385"/>
        <v>44578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3"/>
      <c r="BB918" s="1"/>
      <c r="BC918" s="1"/>
      <c r="BD918" s="1"/>
      <c r="BE918" s="1"/>
      <c r="BF918" s="1"/>
      <c r="BG918" s="1"/>
      <c r="BH918" s="1"/>
      <c r="BI918" s="1"/>
      <c r="BJ918" s="1"/>
      <c r="BK918" s="4"/>
      <c r="BL918" s="1"/>
      <c r="BM918" s="1"/>
      <c r="BN918" s="1"/>
      <c r="BO918" s="1"/>
      <c r="BP918" s="1"/>
      <c r="BQ918" s="1"/>
    </row>
    <row r="919" spans="1:69" x14ac:dyDescent="0.15">
      <c r="A919" s="138">
        <f t="shared" si="378"/>
        <v>44570</v>
      </c>
      <c r="B919" s="148">
        <f t="shared" si="367"/>
        <v>1190.5880894900001</v>
      </c>
      <c r="C919" s="139">
        <f t="shared" si="379"/>
        <v>1000</v>
      </c>
      <c r="D919" s="140">
        <f t="shared" si="380"/>
        <v>6075.69</v>
      </c>
      <c r="E919" s="124">
        <f>IF(K919=1,VLOOKUP(A918,[1]Plan1!$BO$80:$BQ$314,3),E918)</f>
        <v>6120.04</v>
      </c>
      <c r="F919" s="141">
        <f t="shared" si="381"/>
        <v>44546</v>
      </c>
      <c r="G919" s="142">
        <f t="shared" si="368"/>
        <v>7.2995824342585447E-3</v>
      </c>
      <c r="H919" s="141">
        <f t="shared" si="382"/>
        <v>44578</v>
      </c>
      <c r="I919" s="141">
        <f t="shared" si="369"/>
        <v>44578</v>
      </c>
      <c r="J919" s="125">
        <f t="shared" si="383"/>
        <v>23</v>
      </c>
      <c r="K919" s="125">
        <f t="shared" si="365"/>
        <v>18</v>
      </c>
      <c r="L919" s="139">
        <f t="shared" si="370"/>
        <v>1.00570819</v>
      </c>
      <c r="M919" s="143">
        <f t="shared" si="366"/>
        <v>1.0095006900000001</v>
      </c>
      <c r="N919" s="143">
        <f t="shared" si="362"/>
        <v>1.1635700295185958</v>
      </c>
      <c r="O919" s="139">
        <f t="shared" si="364"/>
        <v>1.1702119</v>
      </c>
      <c r="P919" s="139">
        <f t="shared" si="371"/>
        <v>1170.2119</v>
      </c>
      <c r="Q919" s="144">
        <f t="shared" si="372"/>
        <v>0</v>
      </c>
      <c r="R919" s="145">
        <f t="shared" si="373"/>
        <v>0</v>
      </c>
      <c r="S919" s="139">
        <f t="shared" si="374"/>
        <v>0</v>
      </c>
      <c r="T919" s="146">
        <f t="shared" si="384"/>
        <v>3.5999999999999997E-2</v>
      </c>
      <c r="U919" s="144">
        <f t="shared" si="363"/>
        <v>123</v>
      </c>
      <c r="V919" s="144">
        <v>252</v>
      </c>
      <c r="W919" s="143">
        <f t="shared" si="375"/>
        <v>1.0174123930000001</v>
      </c>
      <c r="X919" s="139">
        <f t="shared" si="376"/>
        <v>20.376189490000002</v>
      </c>
      <c r="Y919" s="124">
        <f t="shared" si="377"/>
        <v>0</v>
      </c>
      <c r="Z919" s="147" t="s">
        <v>64</v>
      </c>
      <c r="AA919" s="141">
        <f t="shared" si="385"/>
        <v>44578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3"/>
      <c r="BB919" s="1"/>
      <c r="BC919" s="1"/>
      <c r="BD919" s="1"/>
      <c r="BE919" s="1"/>
      <c r="BF919" s="1"/>
      <c r="BG919" s="1"/>
      <c r="BH919" s="1"/>
      <c r="BI919" s="1"/>
      <c r="BJ919" s="1"/>
      <c r="BK919" s="4"/>
      <c r="BL919" s="1"/>
      <c r="BM919" s="1"/>
      <c r="BN919" s="1"/>
      <c r="BO919" s="1"/>
      <c r="BP919" s="1"/>
      <c r="BQ919" s="1"/>
    </row>
    <row r="920" spans="1:69" x14ac:dyDescent="0.15">
      <c r="A920" s="138">
        <f t="shared" si="378"/>
        <v>44571</v>
      </c>
      <c r="B920" s="148">
        <f t="shared" si="367"/>
        <v>1190.5880894900001</v>
      </c>
      <c r="C920" s="139">
        <f t="shared" si="379"/>
        <v>1000</v>
      </c>
      <c r="D920" s="140">
        <f t="shared" si="380"/>
        <v>6075.69</v>
      </c>
      <c r="E920" s="124">
        <f>IF(K920=1,VLOOKUP(A919,[1]Plan1!$BO$80:$BQ$314,3),E919)</f>
        <v>6120.04</v>
      </c>
      <c r="F920" s="141">
        <f t="shared" si="381"/>
        <v>44546</v>
      </c>
      <c r="G920" s="142">
        <f t="shared" si="368"/>
        <v>7.2995824342585447E-3</v>
      </c>
      <c r="H920" s="141">
        <f t="shared" si="382"/>
        <v>44578</v>
      </c>
      <c r="I920" s="141">
        <f t="shared" si="369"/>
        <v>44578</v>
      </c>
      <c r="J920" s="125">
        <f t="shared" si="383"/>
        <v>23</v>
      </c>
      <c r="K920" s="125">
        <f t="shared" si="365"/>
        <v>18</v>
      </c>
      <c r="L920" s="139">
        <f t="shared" si="370"/>
        <v>1.00570819</v>
      </c>
      <c r="M920" s="143">
        <f t="shared" si="366"/>
        <v>1.0095006900000001</v>
      </c>
      <c r="N920" s="143">
        <f t="shared" si="362"/>
        <v>1.1635700295185958</v>
      </c>
      <c r="O920" s="139">
        <f t="shared" si="364"/>
        <v>1.1702119</v>
      </c>
      <c r="P920" s="139">
        <f t="shared" si="371"/>
        <v>1170.2119</v>
      </c>
      <c r="Q920" s="144">
        <f t="shared" si="372"/>
        <v>0</v>
      </c>
      <c r="R920" s="145">
        <f t="shared" si="373"/>
        <v>0</v>
      </c>
      <c r="S920" s="139">
        <f t="shared" si="374"/>
        <v>0</v>
      </c>
      <c r="T920" s="146">
        <f t="shared" si="384"/>
        <v>3.5999999999999997E-2</v>
      </c>
      <c r="U920" s="144">
        <f t="shared" si="363"/>
        <v>123</v>
      </c>
      <c r="V920" s="144">
        <v>252</v>
      </c>
      <c r="W920" s="143">
        <f t="shared" si="375"/>
        <v>1.0174123930000001</v>
      </c>
      <c r="X920" s="139">
        <f t="shared" si="376"/>
        <v>20.376189490000002</v>
      </c>
      <c r="Y920" s="124">
        <f t="shared" si="377"/>
        <v>0</v>
      </c>
      <c r="Z920" s="147" t="s">
        <v>64</v>
      </c>
      <c r="AA920" s="141">
        <f t="shared" si="385"/>
        <v>44578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3"/>
      <c r="BB920" s="1"/>
      <c r="BC920" s="1"/>
      <c r="BD920" s="1"/>
      <c r="BE920" s="1"/>
      <c r="BF920" s="1"/>
      <c r="BG920" s="1"/>
      <c r="BH920" s="1"/>
      <c r="BI920" s="1"/>
      <c r="BJ920" s="1"/>
      <c r="BK920" s="4"/>
      <c r="BL920" s="1"/>
      <c r="BM920" s="1"/>
      <c r="BN920" s="1"/>
      <c r="BO920" s="1"/>
      <c r="BP920" s="1"/>
      <c r="BQ920" s="1"/>
    </row>
    <row r="921" spans="1:69" x14ac:dyDescent="0.15">
      <c r="A921" s="138">
        <f t="shared" si="378"/>
        <v>44572</v>
      </c>
      <c r="B921" s="148">
        <f t="shared" si="367"/>
        <v>1191.1318031000001</v>
      </c>
      <c r="C921" s="139">
        <f t="shared" si="379"/>
        <v>1000</v>
      </c>
      <c r="D921" s="140">
        <f t="shared" si="380"/>
        <v>6075.69</v>
      </c>
      <c r="E921" s="124">
        <f>IF(K921=1,VLOOKUP(A920,[1]Plan1!$BO$80:$BQ$314,3),E920)</f>
        <v>6120.04</v>
      </c>
      <c r="F921" s="141">
        <f t="shared" si="381"/>
        <v>44546</v>
      </c>
      <c r="G921" s="142">
        <f t="shared" si="368"/>
        <v>7.2995824342585447E-3</v>
      </c>
      <c r="H921" s="141">
        <f t="shared" si="382"/>
        <v>44578</v>
      </c>
      <c r="I921" s="141">
        <f t="shared" si="369"/>
        <v>44578</v>
      </c>
      <c r="J921" s="125">
        <f t="shared" si="383"/>
        <v>23</v>
      </c>
      <c r="K921" s="125">
        <f t="shared" si="365"/>
        <v>19</v>
      </c>
      <c r="L921" s="139">
        <f t="shared" si="370"/>
        <v>1.00602627</v>
      </c>
      <c r="M921" s="143">
        <f t="shared" si="366"/>
        <v>1.0095006900000001</v>
      </c>
      <c r="N921" s="143">
        <f t="shared" si="362"/>
        <v>1.1635700295185958</v>
      </c>
      <c r="O921" s="139">
        <f t="shared" si="364"/>
        <v>1.17058201</v>
      </c>
      <c r="P921" s="139">
        <f t="shared" si="371"/>
        <v>1170.5820100000001</v>
      </c>
      <c r="Q921" s="144">
        <f t="shared" si="372"/>
        <v>0</v>
      </c>
      <c r="R921" s="145">
        <f t="shared" si="373"/>
        <v>0</v>
      </c>
      <c r="S921" s="139">
        <f t="shared" si="374"/>
        <v>0</v>
      </c>
      <c r="T921" s="146">
        <f t="shared" si="384"/>
        <v>3.5999999999999997E-2</v>
      </c>
      <c r="U921" s="144">
        <f t="shared" si="363"/>
        <v>124</v>
      </c>
      <c r="V921" s="144">
        <v>252</v>
      </c>
      <c r="W921" s="143">
        <f t="shared" si="375"/>
        <v>1.017555193</v>
      </c>
      <c r="X921" s="139">
        <f t="shared" si="376"/>
        <v>20.549793099999999</v>
      </c>
      <c r="Y921" s="124">
        <f t="shared" si="377"/>
        <v>0</v>
      </c>
      <c r="Z921" s="147" t="s">
        <v>64</v>
      </c>
      <c r="AA921" s="141">
        <f t="shared" si="385"/>
        <v>44578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3"/>
      <c r="BB921" s="1"/>
      <c r="BC921" s="1"/>
      <c r="BD921" s="1"/>
      <c r="BE921" s="1"/>
      <c r="BF921" s="1"/>
      <c r="BG921" s="1"/>
      <c r="BH921" s="1"/>
      <c r="BI921" s="1"/>
      <c r="BJ921" s="1"/>
      <c r="BK921" s="4"/>
      <c r="BL921" s="1"/>
      <c r="BM921" s="1"/>
      <c r="BN921" s="1"/>
      <c r="BO921" s="1"/>
      <c r="BP921" s="1"/>
      <c r="BQ921" s="1"/>
    </row>
    <row r="922" spans="1:69" x14ac:dyDescent="0.15">
      <c r="A922" s="138">
        <f t="shared" si="378"/>
        <v>44573</v>
      </c>
      <c r="B922" s="148">
        <f t="shared" si="367"/>
        <v>1191.6757464399998</v>
      </c>
      <c r="C922" s="139">
        <f t="shared" si="379"/>
        <v>1000</v>
      </c>
      <c r="D922" s="140">
        <f t="shared" si="380"/>
        <v>6075.69</v>
      </c>
      <c r="E922" s="124">
        <f>IF(K922=1,VLOOKUP(A921,[1]Plan1!$BO$80:$BQ$314,3),E921)</f>
        <v>6120.04</v>
      </c>
      <c r="F922" s="141">
        <f t="shared" si="381"/>
        <v>44546</v>
      </c>
      <c r="G922" s="142">
        <f t="shared" si="368"/>
        <v>7.2995824342585447E-3</v>
      </c>
      <c r="H922" s="141">
        <f t="shared" si="382"/>
        <v>44578</v>
      </c>
      <c r="I922" s="141">
        <f t="shared" si="369"/>
        <v>44578</v>
      </c>
      <c r="J922" s="125">
        <f t="shared" si="383"/>
        <v>23</v>
      </c>
      <c r="K922" s="125">
        <f t="shared" si="365"/>
        <v>20</v>
      </c>
      <c r="L922" s="139">
        <f t="shared" si="370"/>
        <v>1.0063444399999999</v>
      </c>
      <c r="M922" s="143">
        <f t="shared" si="366"/>
        <v>1.0095006900000001</v>
      </c>
      <c r="N922" s="143">
        <f t="shared" si="362"/>
        <v>1.1635700295185958</v>
      </c>
      <c r="O922" s="139">
        <f t="shared" si="364"/>
        <v>1.17095222</v>
      </c>
      <c r="P922" s="139">
        <f t="shared" si="371"/>
        <v>1170.9522199999999</v>
      </c>
      <c r="Q922" s="144">
        <f t="shared" si="372"/>
        <v>0</v>
      </c>
      <c r="R922" s="145">
        <f t="shared" si="373"/>
        <v>0</v>
      </c>
      <c r="S922" s="139">
        <f t="shared" si="374"/>
        <v>0</v>
      </c>
      <c r="T922" s="146">
        <f t="shared" si="384"/>
        <v>3.5999999999999997E-2</v>
      </c>
      <c r="U922" s="144">
        <f t="shared" si="363"/>
        <v>125</v>
      </c>
      <c r="V922" s="144">
        <v>252</v>
      </c>
      <c r="W922" s="143">
        <f t="shared" si="375"/>
        <v>1.0176980120000001</v>
      </c>
      <c r="X922" s="139">
        <f t="shared" si="376"/>
        <v>20.723526440000001</v>
      </c>
      <c r="Y922" s="124">
        <f t="shared" si="377"/>
        <v>0</v>
      </c>
      <c r="Z922" s="147" t="s">
        <v>64</v>
      </c>
      <c r="AA922" s="141">
        <f t="shared" si="385"/>
        <v>44578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3"/>
      <c r="BB922" s="1"/>
      <c r="BC922" s="1"/>
      <c r="BD922" s="1"/>
      <c r="BE922" s="1"/>
      <c r="BF922" s="1"/>
      <c r="BG922" s="1"/>
      <c r="BH922" s="1"/>
      <c r="BI922" s="1"/>
      <c r="BJ922" s="1"/>
      <c r="BK922" s="4"/>
      <c r="BL922" s="1"/>
      <c r="BM922" s="1"/>
      <c r="BN922" s="1"/>
      <c r="BO922" s="1"/>
      <c r="BP922" s="1"/>
      <c r="BQ922" s="1"/>
    </row>
    <row r="923" spans="1:69" x14ac:dyDescent="0.15">
      <c r="A923" s="138">
        <f t="shared" si="378"/>
        <v>44574</v>
      </c>
      <c r="B923" s="148">
        <f t="shared" si="367"/>
        <v>1192.21996261</v>
      </c>
      <c r="C923" s="139">
        <f t="shared" si="379"/>
        <v>1000</v>
      </c>
      <c r="D923" s="140">
        <f t="shared" si="380"/>
        <v>6075.69</v>
      </c>
      <c r="E923" s="124">
        <f>IF(K923=1,VLOOKUP(A922,[1]Plan1!$BO$80:$BQ$314,3),E922)</f>
        <v>6120.04</v>
      </c>
      <c r="F923" s="141">
        <f t="shared" si="381"/>
        <v>44546</v>
      </c>
      <c r="G923" s="142">
        <f t="shared" si="368"/>
        <v>7.2995824342585447E-3</v>
      </c>
      <c r="H923" s="141">
        <f t="shared" si="382"/>
        <v>44578</v>
      </c>
      <c r="I923" s="141">
        <f t="shared" si="369"/>
        <v>44578</v>
      </c>
      <c r="J923" s="125">
        <f t="shared" si="383"/>
        <v>23</v>
      </c>
      <c r="K923" s="125">
        <f t="shared" si="365"/>
        <v>21</v>
      </c>
      <c r="L923" s="139">
        <f t="shared" si="370"/>
        <v>1.00666272</v>
      </c>
      <c r="M923" s="143">
        <f t="shared" si="366"/>
        <v>1.0095006900000001</v>
      </c>
      <c r="N923" s="143">
        <f t="shared" si="362"/>
        <v>1.1635700295185958</v>
      </c>
      <c r="O923" s="139">
        <f t="shared" si="364"/>
        <v>1.1713225700000001</v>
      </c>
      <c r="P923" s="139">
        <f t="shared" si="371"/>
        <v>1171.32257</v>
      </c>
      <c r="Q923" s="144">
        <f t="shared" si="372"/>
        <v>0</v>
      </c>
      <c r="R923" s="145">
        <f t="shared" si="373"/>
        <v>0</v>
      </c>
      <c r="S923" s="139">
        <f t="shared" si="374"/>
        <v>0</v>
      </c>
      <c r="T923" s="146">
        <f t="shared" si="384"/>
        <v>3.5999999999999997E-2</v>
      </c>
      <c r="U923" s="144">
        <f t="shared" si="363"/>
        <v>126</v>
      </c>
      <c r="V923" s="144">
        <v>252</v>
      </c>
      <c r="W923" s="143">
        <f t="shared" si="375"/>
        <v>1.017840852</v>
      </c>
      <c r="X923" s="139">
        <f t="shared" si="376"/>
        <v>20.897392610000001</v>
      </c>
      <c r="Y923" s="124">
        <f t="shared" si="377"/>
        <v>0</v>
      </c>
      <c r="Z923" s="147" t="s">
        <v>64</v>
      </c>
      <c r="AA923" s="141">
        <f t="shared" si="385"/>
        <v>44578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3"/>
      <c r="BB923" s="1"/>
      <c r="BC923" s="1"/>
      <c r="BD923" s="1"/>
      <c r="BE923" s="1"/>
      <c r="BF923" s="1"/>
      <c r="BG923" s="1"/>
      <c r="BH923" s="1"/>
      <c r="BI923" s="1"/>
      <c r="BJ923" s="1"/>
      <c r="BK923" s="4"/>
      <c r="BL923" s="1"/>
      <c r="BM923" s="1"/>
      <c r="BN923" s="1"/>
      <c r="BO923" s="1"/>
      <c r="BP923" s="1"/>
      <c r="BQ923" s="1"/>
    </row>
    <row r="924" spans="1:69" x14ac:dyDescent="0.15">
      <c r="A924" s="138">
        <f t="shared" si="378"/>
        <v>44575</v>
      </c>
      <c r="B924" s="148">
        <f t="shared" si="367"/>
        <v>1192.7644098199999</v>
      </c>
      <c r="C924" s="139">
        <f t="shared" si="379"/>
        <v>1000</v>
      </c>
      <c r="D924" s="140">
        <f t="shared" si="380"/>
        <v>6075.69</v>
      </c>
      <c r="E924" s="124">
        <f>IF(K924=1,VLOOKUP(A923,[1]Plan1!$BO$80:$BQ$314,3),E923)</f>
        <v>6120.04</v>
      </c>
      <c r="F924" s="141">
        <f t="shared" si="381"/>
        <v>44546</v>
      </c>
      <c r="G924" s="142">
        <f t="shared" si="368"/>
        <v>7.2995824342585447E-3</v>
      </c>
      <c r="H924" s="141">
        <f t="shared" si="382"/>
        <v>44578</v>
      </c>
      <c r="I924" s="141">
        <f t="shared" si="369"/>
        <v>44578</v>
      </c>
      <c r="J924" s="125">
        <f t="shared" si="383"/>
        <v>23</v>
      </c>
      <c r="K924" s="125">
        <f t="shared" si="365"/>
        <v>22</v>
      </c>
      <c r="L924" s="139">
        <f t="shared" si="370"/>
        <v>1.0069811</v>
      </c>
      <c r="M924" s="143">
        <f t="shared" si="366"/>
        <v>1.0095006900000001</v>
      </c>
      <c r="N924" s="143">
        <f t="shared" si="362"/>
        <v>1.1635700295185958</v>
      </c>
      <c r="O924" s="139">
        <f t="shared" si="364"/>
        <v>1.17169302</v>
      </c>
      <c r="P924" s="139">
        <f t="shared" si="371"/>
        <v>1171.6930199999999</v>
      </c>
      <c r="Q924" s="144">
        <f t="shared" si="372"/>
        <v>0</v>
      </c>
      <c r="R924" s="145">
        <f t="shared" si="373"/>
        <v>0</v>
      </c>
      <c r="S924" s="139">
        <f t="shared" si="374"/>
        <v>0</v>
      </c>
      <c r="T924" s="146">
        <f t="shared" si="384"/>
        <v>3.5999999999999997E-2</v>
      </c>
      <c r="U924" s="144">
        <f t="shared" si="363"/>
        <v>127</v>
      </c>
      <c r="V924" s="144">
        <v>252</v>
      </c>
      <c r="W924" s="143">
        <f t="shared" si="375"/>
        <v>1.0179837119999999</v>
      </c>
      <c r="X924" s="139">
        <f t="shared" si="376"/>
        <v>21.07138982</v>
      </c>
      <c r="Y924" s="124">
        <f t="shared" si="377"/>
        <v>0</v>
      </c>
      <c r="Z924" s="147" t="s">
        <v>64</v>
      </c>
      <c r="AA924" s="141">
        <f t="shared" si="385"/>
        <v>44578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3"/>
      <c r="BB924" s="1"/>
      <c r="BC924" s="1"/>
      <c r="BD924" s="1"/>
      <c r="BE924" s="1"/>
      <c r="BF924" s="1"/>
      <c r="BG924" s="1"/>
      <c r="BH924" s="1"/>
      <c r="BI924" s="1"/>
      <c r="BJ924" s="1"/>
      <c r="BK924" s="4"/>
      <c r="BL924" s="1"/>
      <c r="BM924" s="1"/>
      <c r="BN924" s="1"/>
      <c r="BO924" s="1"/>
      <c r="BP924" s="1"/>
      <c r="BQ924" s="1"/>
    </row>
    <row r="925" spans="1:69" x14ac:dyDescent="0.15">
      <c r="A925" s="138">
        <f t="shared" si="378"/>
        <v>44576</v>
      </c>
      <c r="B925" s="148">
        <f t="shared" si="367"/>
        <v>1193.3091175</v>
      </c>
      <c r="C925" s="139">
        <f t="shared" si="379"/>
        <v>1000</v>
      </c>
      <c r="D925" s="140">
        <f t="shared" si="380"/>
        <v>6075.69</v>
      </c>
      <c r="E925" s="124">
        <f>IF(K925=1,VLOOKUP(A924,[1]Plan1!$BO$80:$BQ$314,3),E924)</f>
        <v>6120.04</v>
      </c>
      <c r="F925" s="141">
        <f t="shared" si="381"/>
        <v>44546</v>
      </c>
      <c r="G925" s="142">
        <f t="shared" si="368"/>
        <v>7.2995824342585447E-3</v>
      </c>
      <c r="H925" s="141">
        <f t="shared" si="382"/>
        <v>44607</v>
      </c>
      <c r="I925" s="141">
        <f t="shared" si="369"/>
        <v>44578</v>
      </c>
      <c r="J925" s="125">
        <f t="shared" si="383"/>
        <v>23</v>
      </c>
      <c r="K925" s="125">
        <f t="shared" si="365"/>
        <v>23</v>
      </c>
      <c r="L925" s="139">
        <f t="shared" si="370"/>
        <v>1.00729958</v>
      </c>
      <c r="M925" s="143">
        <f t="shared" si="366"/>
        <v>1.0095006900000001</v>
      </c>
      <c r="N925" s="143">
        <f t="shared" si="362"/>
        <v>1.1635700295185958</v>
      </c>
      <c r="O925" s="139">
        <f t="shared" si="364"/>
        <v>1.1720636</v>
      </c>
      <c r="P925" s="139">
        <f t="shared" si="371"/>
        <v>1172.0636</v>
      </c>
      <c r="Q925" s="144">
        <f t="shared" si="372"/>
        <v>0</v>
      </c>
      <c r="R925" s="145">
        <f t="shared" si="373"/>
        <v>0</v>
      </c>
      <c r="S925" s="139">
        <f t="shared" si="374"/>
        <v>0</v>
      </c>
      <c r="T925" s="146">
        <f t="shared" si="384"/>
        <v>3.5999999999999997E-2</v>
      </c>
      <c r="U925" s="144">
        <f t="shared" si="363"/>
        <v>128</v>
      </c>
      <c r="V925" s="144">
        <v>252</v>
      </c>
      <c r="W925" s="143">
        <f t="shared" si="375"/>
        <v>1.0181265909999999</v>
      </c>
      <c r="X925" s="139">
        <f t="shared" si="376"/>
        <v>21.245517499999998</v>
      </c>
      <c r="Y925" s="124">
        <f t="shared" si="377"/>
        <v>0</v>
      </c>
      <c r="Z925" s="147" t="s">
        <v>64</v>
      </c>
      <c r="AA925" s="141">
        <f t="shared" si="385"/>
        <v>44578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3"/>
      <c r="BB925" s="1"/>
      <c r="BC925" s="1"/>
      <c r="BD925" s="1"/>
      <c r="BE925" s="1"/>
      <c r="BF925" s="1"/>
      <c r="BG925" s="1"/>
      <c r="BH925" s="1"/>
      <c r="BI925" s="1"/>
      <c r="BJ925" s="1"/>
      <c r="BK925" s="4"/>
      <c r="BL925" s="1"/>
      <c r="BM925" s="1"/>
      <c r="BN925" s="1"/>
      <c r="BO925" s="1"/>
      <c r="BP925" s="1"/>
      <c r="BQ925" s="1"/>
    </row>
    <row r="926" spans="1:69" x14ac:dyDescent="0.15">
      <c r="A926" s="138">
        <f t="shared" si="378"/>
        <v>44577</v>
      </c>
      <c r="B926" s="148">
        <f t="shared" si="367"/>
        <v>1193.3091175</v>
      </c>
      <c r="C926" s="139">
        <f t="shared" si="379"/>
        <v>1000</v>
      </c>
      <c r="D926" s="140">
        <f t="shared" si="380"/>
        <v>6075.69</v>
      </c>
      <c r="E926" s="124">
        <f>IF(K926=1,VLOOKUP(A925,[1]Plan1!$BO$80:$BQ$314,3),E925)</f>
        <v>6120.04</v>
      </c>
      <c r="F926" s="141">
        <f t="shared" si="381"/>
        <v>44546</v>
      </c>
      <c r="G926" s="142">
        <f t="shared" si="368"/>
        <v>7.2995824342585447E-3</v>
      </c>
      <c r="H926" s="141">
        <f t="shared" si="382"/>
        <v>44607</v>
      </c>
      <c r="I926" s="141">
        <f t="shared" si="369"/>
        <v>44578</v>
      </c>
      <c r="J926" s="125">
        <f t="shared" si="383"/>
        <v>23</v>
      </c>
      <c r="K926" s="125">
        <f t="shared" si="365"/>
        <v>23</v>
      </c>
      <c r="L926" s="139">
        <f t="shared" si="370"/>
        <v>1.00729958</v>
      </c>
      <c r="M926" s="143">
        <f t="shared" si="366"/>
        <v>1.0095006900000001</v>
      </c>
      <c r="N926" s="143">
        <f t="shared" si="362"/>
        <v>1.1635700295185958</v>
      </c>
      <c r="O926" s="139">
        <f t="shared" si="364"/>
        <v>1.1720636</v>
      </c>
      <c r="P926" s="139">
        <f t="shared" si="371"/>
        <v>1172.0636</v>
      </c>
      <c r="Q926" s="144">
        <f t="shared" si="372"/>
        <v>0</v>
      </c>
      <c r="R926" s="145">
        <f t="shared" si="373"/>
        <v>0</v>
      </c>
      <c r="S926" s="139">
        <f t="shared" si="374"/>
        <v>0</v>
      </c>
      <c r="T926" s="146">
        <f t="shared" si="384"/>
        <v>3.5999999999999997E-2</v>
      </c>
      <c r="U926" s="144">
        <f t="shared" si="363"/>
        <v>128</v>
      </c>
      <c r="V926" s="144">
        <v>252</v>
      </c>
      <c r="W926" s="143">
        <f t="shared" si="375"/>
        <v>1.0181265909999999</v>
      </c>
      <c r="X926" s="139">
        <f t="shared" si="376"/>
        <v>21.245517499999998</v>
      </c>
      <c r="Y926" s="124">
        <f t="shared" si="377"/>
        <v>0</v>
      </c>
      <c r="Z926" s="147" t="s">
        <v>64</v>
      </c>
      <c r="AA926" s="141">
        <f t="shared" si="385"/>
        <v>44578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4"/>
      <c r="BL926" s="1"/>
      <c r="BM926" s="1"/>
      <c r="BN926" s="1"/>
      <c r="BO926" s="1"/>
      <c r="BP926" s="1"/>
      <c r="BQ926" s="1"/>
    </row>
    <row r="927" spans="1:69" x14ac:dyDescent="0.15">
      <c r="A927" s="138">
        <f t="shared" si="378"/>
        <v>44578</v>
      </c>
      <c r="B927" s="148">
        <f t="shared" si="367"/>
        <v>1193.3091175</v>
      </c>
      <c r="C927" s="139">
        <f t="shared" si="379"/>
        <v>1000</v>
      </c>
      <c r="D927" s="140">
        <f t="shared" si="380"/>
        <v>6075.69</v>
      </c>
      <c r="E927" s="124">
        <f>IF(K927=1,VLOOKUP(A926,[1]Plan1!$BO$80:$BQ$314,3),E926)</f>
        <v>6120.04</v>
      </c>
      <c r="F927" s="141">
        <f t="shared" si="381"/>
        <v>44546</v>
      </c>
      <c r="G927" s="142">
        <f t="shared" si="368"/>
        <v>7.2995824342585447E-3</v>
      </c>
      <c r="H927" s="141">
        <f t="shared" si="382"/>
        <v>44607</v>
      </c>
      <c r="I927" s="141">
        <f t="shared" si="369"/>
        <v>44578</v>
      </c>
      <c r="J927" s="125">
        <f t="shared" si="383"/>
        <v>23</v>
      </c>
      <c r="K927" s="125">
        <f t="shared" si="365"/>
        <v>23</v>
      </c>
      <c r="L927" s="139">
        <f t="shared" si="370"/>
        <v>1.00729958</v>
      </c>
      <c r="M927" s="143">
        <f t="shared" si="366"/>
        <v>1.0095006900000001</v>
      </c>
      <c r="N927" s="143">
        <f t="shared" ref="N927:N990" si="386">IF(I927&gt;I926,N926*M927,N926)</f>
        <v>1.1635700295185958</v>
      </c>
      <c r="O927" s="139">
        <f t="shared" si="364"/>
        <v>1.1720636</v>
      </c>
      <c r="P927" s="139">
        <f t="shared" si="371"/>
        <v>1172.0636</v>
      </c>
      <c r="Q927" s="144">
        <f t="shared" si="372"/>
        <v>2</v>
      </c>
      <c r="R927" s="145">
        <f t="shared" si="373"/>
        <v>0</v>
      </c>
      <c r="S927" s="139">
        <f t="shared" si="374"/>
        <v>0</v>
      </c>
      <c r="T927" s="146">
        <f t="shared" si="384"/>
        <v>3.5999999999999997E-2</v>
      </c>
      <c r="U927" s="144">
        <f t="shared" si="363"/>
        <v>128</v>
      </c>
      <c r="V927" s="144">
        <v>252</v>
      </c>
      <c r="W927" s="143">
        <f t="shared" si="375"/>
        <v>1.0181265909999999</v>
      </c>
      <c r="X927" s="139">
        <f t="shared" si="376"/>
        <v>21.245517499999998</v>
      </c>
      <c r="Y927" s="124">
        <f t="shared" si="377"/>
        <v>21.245517499999998</v>
      </c>
      <c r="Z927" s="147" t="s">
        <v>64</v>
      </c>
      <c r="AA927" s="141">
        <f t="shared" si="385"/>
        <v>44578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4"/>
      <c r="BL927" s="1"/>
      <c r="BM927" s="1"/>
      <c r="BN927" s="1"/>
      <c r="BO927" s="1"/>
      <c r="BP927" s="1"/>
      <c r="BQ927" s="1"/>
    </row>
    <row r="928" spans="1:69" x14ac:dyDescent="0.15">
      <c r="A928" s="138">
        <f t="shared" si="378"/>
        <v>44579</v>
      </c>
      <c r="B928" s="148">
        <f t="shared" si="367"/>
        <v>1172.5287683499998</v>
      </c>
      <c r="C928" s="139">
        <f t="shared" si="379"/>
        <v>1000</v>
      </c>
      <c r="D928" s="140">
        <f t="shared" si="380"/>
        <v>6120.04</v>
      </c>
      <c r="E928" s="124">
        <f>IF(K928=1,VLOOKUP(A927,[1]Plan1!$BO$80:$BQ$314,3),E927)</f>
        <v>6153.09</v>
      </c>
      <c r="F928" s="141">
        <f t="shared" si="381"/>
        <v>44579</v>
      </c>
      <c r="G928" s="142">
        <f t="shared" si="368"/>
        <v>5.4002915013626751E-3</v>
      </c>
      <c r="H928" s="141">
        <f t="shared" si="382"/>
        <v>44607</v>
      </c>
      <c r="I928" s="141">
        <f t="shared" si="369"/>
        <v>44607</v>
      </c>
      <c r="J928" s="125">
        <f t="shared" si="383"/>
        <v>21</v>
      </c>
      <c r="K928" s="125">
        <f t="shared" si="365"/>
        <v>1</v>
      </c>
      <c r="L928" s="139">
        <f t="shared" si="370"/>
        <v>1.0002564899999999</v>
      </c>
      <c r="M928" s="143">
        <f t="shared" si="366"/>
        <v>1.00729958</v>
      </c>
      <c r="N928" s="143">
        <f t="shared" si="386"/>
        <v>1.1720636020346691</v>
      </c>
      <c r="O928" s="139">
        <f t="shared" si="364"/>
        <v>1.17236422</v>
      </c>
      <c r="P928" s="139">
        <f t="shared" si="371"/>
        <v>1172.3642199999999</v>
      </c>
      <c r="Q928" s="144">
        <f t="shared" si="372"/>
        <v>0</v>
      </c>
      <c r="R928" s="145">
        <f t="shared" si="373"/>
        <v>0</v>
      </c>
      <c r="S928" s="139">
        <f t="shared" si="374"/>
        <v>0</v>
      </c>
      <c r="T928" s="146">
        <f t="shared" si="384"/>
        <v>3.5999999999999997E-2</v>
      </c>
      <c r="U928" s="144">
        <f t="shared" si="363"/>
        <v>1</v>
      </c>
      <c r="V928" s="144">
        <v>252</v>
      </c>
      <c r="W928" s="143">
        <f t="shared" si="375"/>
        <v>1.000140356</v>
      </c>
      <c r="X928" s="139">
        <f t="shared" si="376"/>
        <v>0.16454835000000001</v>
      </c>
      <c r="Y928" s="124">
        <f t="shared" si="377"/>
        <v>0</v>
      </c>
      <c r="Z928" s="147" t="s">
        <v>64</v>
      </c>
      <c r="AA928" s="141">
        <f t="shared" si="385"/>
        <v>44757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4"/>
      <c r="BL928" s="1"/>
      <c r="BM928" s="1"/>
      <c r="BN928" s="1"/>
      <c r="BO928" s="1"/>
      <c r="BP928" s="1"/>
      <c r="BQ928" s="1"/>
    </row>
    <row r="929" spans="1:69" x14ac:dyDescent="0.15">
      <c r="A929" s="138">
        <f t="shared" si="378"/>
        <v>44580</v>
      </c>
      <c r="B929" s="148">
        <f t="shared" si="367"/>
        <v>1172.9941434</v>
      </c>
      <c r="C929" s="139">
        <f t="shared" si="379"/>
        <v>1000</v>
      </c>
      <c r="D929" s="140">
        <f t="shared" si="380"/>
        <v>6120.04</v>
      </c>
      <c r="E929" s="124">
        <f>IF(K929=1,VLOOKUP(A928,[1]Plan1!$BO$80:$BQ$314,3),E928)</f>
        <v>6153.09</v>
      </c>
      <c r="F929" s="141">
        <f t="shared" si="381"/>
        <v>44579</v>
      </c>
      <c r="G929" s="142">
        <f t="shared" si="368"/>
        <v>5.4002915013626751E-3</v>
      </c>
      <c r="H929" s="141">
        <f t="shared" si="382"/>
        <v>44607</v>
      </c>
      <c r="I929" s="141">
        <f t="shared" si="369"/>
        <v>44607</v>
      </c>
      <c r="J929" s="125">
        <f t="shared" si="383"/>
        <v>21</v>
      </c>
      <c r="K929" s="125">
        <f t="shared" si="365"/>
        <v>2</v>
      </c>
      <c r="L929" s="139">
        <f t="shared" si="370"/>
        <v>1.0005130600000001</v>
      </c>
      <c r="M929" s="143">
        <f t="shared" si="366"/>
        <v>1.00729958</v>
      </c>
      <c r="N929" s="143">
        <f t="shared" si="386"/>
        <v>1.1720636020346691</v>
      </c>
      <c r="O929" s="139">
        <f t="shared" si="364"/>
        <v>1.17266494</v>
      </c>
      <c r="P929" s="139">
        <f t="shared" si="371"/>
        <v>1172.6649399999999</v>
      </c>
      <c r="Q929" s="144">
        <f t="shared" si="372"/>
        <v>0</v>
      </c>
      <c r="R929" s="145">
        <f t="shared" si="373"/>
        <v>0</v>
      </c>
      <c r="S929" s="139">
        <f t="shared" si="374"/>
        <v>0</v>
      </c>
      <c r="T929" s="146">
        <f t="shared" si="384"/>
        <v>3.5999999999999997E-2</v>
      </c>
      <c r="U929" s="144">
        <f t="shared" si="363"/>
        <v>2</v>
      </c>
      <c r="V929" s="144">
        <v>252</v>
      </c>
      <c r="W929" s="143">
        <f t="shared" si="375"/>
        <v>1.0002807309999999</v>
      </c>
      <c r="X929" s="139">
        <f t="shared" si="376"/>
        <v>0.32920339999999998</v>
      </c>
      <c r="Y929" s="124">
        <f t="shared" si="377"/>
        <v>0</v>
      </c>
      <c r="Z929" s="147" t="s">
        <v>64</v>
      </c>
      <c r="AA929" s="141">
        <f t="shared" si="385"/>
        <v>44757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4"/>
      <c r="BL929" s="1"/>
      <c r="BM929" s="1"/>
      <c r="BN929" s="1"/>
      <c r="BO929" s="1"/>
      <c r="BP929" s="1"/>
      <c r="BQ929" s="1"/>
    </row>
    <row r="930" spans="1:69" x14ac:dyDescent="0.15">
      <c r="A930" s="138">
        <f t="shared" si="378"/>
        <v>44581</v>
      </c>
      <c r="B930" s="148">
        <f t="shared" si="367"/>
        <v>1173.45968636</v>
      </c>
      <c r="C930" s="139">
        <f t="shared" si="379"/>
        <v>1000</v>
      </c>
      <c r="D930" s="140">
        <f t="shared" si="380"/>
        <v>6120.04</v>
      </c>
      <c r="E930" s="124">
        <f>IF(K930=1,VLOOKUP(A929,[1]Plan1!$BO$80:$BQ$314,3),E929)</f>
        <v>6153.09</v>
      </c>
      <c r="F930" s="141">
        <f t="shared" si="381"/>
        <v>44579</v>
      </c>
      <c r="G930" s="142">
        <f t="shared" si="368"/>
        <v>5.4002915013626751E-3</v>
      </c>
      <c r="H930" s="141">
        <f t="shared" si="382"/>
        <v>44607</v>
      </c>
      <c r="I930" s="141">
        <f t="shared" si="369"/>
        <v>44607</v>
      </c>
      <c r="J930" s="125">
        <f t="shared" si="383"/>
        <v>21</v>
      </c>
      <c r="K930" s="125">
        <f t="shared" si="365"/>
        <v>3</v>
      </c>
      <c r="L930" s="139">
        <f t="shared" si="370"/>
        <v>1.00076969</v>
      </c>
      <c r="M930" s="143">
        <f t="shared" si="366"/>
        <v>1.00729958</v>
      </c>
      <c r="N930" s="143">
        <f t="shared" si="386"/>
        <v>1.1720636020346691</v>
      </c>
      <c r="O930" s="139">
        <f t="shared" si="364"/>
        <v>1.1729657200000001</v>
      </c>
      <c r="P930" s="139">
        <f t="shared" si="371"/>
        <v>1172.9657199999999</v>
      </c>
      <c r="Q930" s="144">
        <f t="shared" si="372"/>
        <v>0</v>
      </c>
      <c r="R930" s="145">
        <f t="shared" si="373"/>
        <v>0</v>
      </c>
      <c r="S930" s="139">
        <f t="shared" si="374"/>
        <v>0</v>
      </c>
      <c r="T930" s="146">
        <f t="shared" si="384"/>
        <v>3.5999999999999997E-2</v>
      </c>
      <c r="U930" s="144">
        <f t="shared" si="363"/>
        <v>3</v>
      </c>
      <c r="V930" s="144">
        <v>252</v>
      </c>
      <c r="W930" s="143">
        <f t="shared" si="375"/>
        <v>1.000421126</v>
      </c>
      <c r="X930" s="139">
        <f t="shared" si="376"/>
        <v>0.49396635999999999</v>
      </c>
      <c r="Y930" s="124">
        <f t="shared" si="377"/>
        <v>0</v>
      </c>
      <c r="Z930" s="147" t="s">
        <v>64</v>
      </c>
      <c r="AA930" s="141">
        <f t="shared" si="385"/>
        <v>44757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4"/>
      <c r="BL930" s="1"/>
      <c r="BM930" s="1"/>
      <c r="BN930" s="1"/>
      <c r="BO930" s="1"/>
      <c r="BP930" s="1"/>
      <c r="BQ930" s="1"/>
    </row>
    <row r="931" spans="1:69" x14ac:dyDescent="0.15">
      <c r="A931" s="138">
        <f t="shared" si="378"/>
        <v>44582</v>
      </c>
      <c r="B931" s="148">
        <f t="shared" si="367"/>
        <v>1173.9254172799999</v>
      </c>
      <c r="C931" s="139">
        <f t="shared" si="379"/>
        <v>1000</v>
      </c>
      <c r="D931" s="140">
        <f t="shared" si="380"/>
        <v>6120.04</v>
      </c>
      <c r="E931" s="124">
        <f>IF(K931=1,VLOOKUP(A930,[1]Plan1!$BO$80:$BQ$314,3),E930)</f>
        <v>6153.09</v>
      </c>
      <c r="F931" s="141">
        <f t="shared" si="381"/>
        <v>44579</v>
      </c>
      <c r="G931" s="142">
        <f t="shared" si="368"/>
        <v>5.4002915013626751E-3</v>
      </c>
      <c r="H931" s="141">
        <f t="shared" si="382"/>
        <v>44607</v>
      </c>
      <c r="I931" s="141">
        <f t="shared" si="369"/>
        <v>44607</v>
      </c>
      <c r="J931" s="125">
        <f t="shared" si="383"/>
        <v>21</v>
      </c>
      <c r="K931" s="125">
        <f t="shared" si="365"/>
        <v>4</v>
      </c>
      <c r="L931" s="139">
        <f t="shared" si="370"/>
        <v>1.0010263800000001</v>
      </c>
      <c r="M931" s="143">
        <f t="shared" si="366"/>
        <v>1.00729958</v>
      </c>
      <c r="N931" s="143">
        <f t="shared" si="386"/>
        <v>1.1720636020346691</v>
      </c>
      <c r="O931" s="139">
        <f t="shared" si="364"/>
        <v>1.1732665799999999</v>
      </c>
      <c r="P931" s="139">
        <f t="shared" si="371"/>
        <v>1173.26658</v>
      </c>
      <c r="Q931" s="144">
        <f t="shared" si="372"/>
        <v>0</v>
      </c>
      <c r="R931" s="145">
        <f t="shared" si="373"/>
        <v>0</v>
      </c>
      <c r="S931" s="139">
        <f t="shared" si="374"/>
        <v>0</v>
      </c>
      <c r="T931" s="146">
        <f t="shared" si="384"/>
        <v>3.5999999999999997E-2</v>
      </c>
      <c r="U931" s="144">
        <f t="shared" si="363"/>
        <v>4</v>
      </c>
      <c r="V931" s="144">
        <v>252</v>
      </c>
      <c r="W931" s="143">
        <f t="shared" si="375"/>
        <v>1.0005615409999999</v>
      </c>
      <c r="X931" s="139">
        <f t="shared" si="376"/>
        <v>0.65883727999999997</v>
      </c>
      <c r="Y931" s="124">
        <f t="shared" si="377"/>
        <v>0</v>
      </c>
      <c r="Z931" s="147" t="s">
        <v>64</v>
      </c>
      <c r="AA931" s="141">
        <f t="shared" si="385"/>
        <v>44757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4"/>
      <c r="BL931" s="1"/>
      <c r="BM931" s="1"/>
      <c r="BN931" s="1"/>
      <c r="BO931" s="1"/>
      <c r="BP931" s="1"/>
      <c r="BQ931" s="1"/>
    </row>
    <row r="932" spans="1:69" x14ac:dyDescent="0.15">
      <c r="A932" s="138">
        <f t="shared" si="378"/>
        <v>44583</v>
      </c>
      <c r="B932" s="148">
        <f t="shared" si="367"/>
        <v>1174.39133505</v>
      </c>
      <c r="C932" s="139">
        <f t="shared" si="379"/>
        <v>1000</v>
      </c>
      <c r="D932" s="140">
        <f t="shared" si="380"/>
        <v>6120.04</v>
      </c>
      <c r="E932" s="124">
        <f>IF(K932=1,VLOOKUP(A931,[1]Plan1!$BO$80:$BQ$314,3),E931)</f>
        <v>6153.09</v>
      </c>
      <c r="F932" s="141">
        <f t="shared" si="381"/>
        <v>44579</v>
      </c>
      <c r="G932" s="142">
        <f t="shared" si="368"/>
        <v>5.4002915013626751E-3</v>
      </c>
      <c r="H932" s="141">
        <f t="shared" si="382"/>
        <v>44607</v>
      </c>
      <c r="I932" s="141">
        <f t="shared" si="369"/>
        <v>44607</v>
      </c>
      <c r="J932" s="125">
        <f t="shared" si="383"/>
        <v>21</v>
      </c>
      <c r="K932" s="125">
        <f t="shared" si="365"/>
        <v>5</v>
      </c>
      <c r="L932" s="139">
        <f t="shared" si="370"/>
        <v>1.00128314</v>
      </c>
      <c r="M932" s="143">
        <f t="shared" si="366"/>
        <v>1.00729958</v>
      </c>
      <c r="N932" s="143">
        <f t="shared" si="386"/>
        <v>1.1720636020346691</v>
      </c>
      <c r="O932" s="139">
        <f t="shared" si="364"/>
        <v>1.17356752</v>
      </c>
      <c r="P932" s="139">
        <f t="shared" si="371"/>
        <v>1173.5675200000001</v>
      </c>
      <c r="Q932" s="144">
        <f t="shared" si="372"/>
        <v>0</v>
      </c>
      <c r="R932" s="145">
        <f t="shared" si="373"/>
        <v>0</v>
      </c>
      <c r="S932" s="139">
        <f t="shared" si="374"/>
        <v>0</v>
      </c>
      <c r="T932" s="146">
        <f t="shared" si="384"/>
        <v>3.5999999999999997E-2</v>
      </c>
      <c r="U932" s="144">
        <f t="shared" si="363"/>
        <v>5</v>
      </c>
      <c r="V932" s="144">
        <v>252</v>
      </c>
      <c r="W932" s="143">
        <f t="shared" si="375"/>
        <v>1.0007019749999999</v>
      </c>
      <c r="X932" s="139">
        <f t="shared" si="376"/>
        <v>0.82381504999999999</v>
      </c>
      <c r="Y932" s="124">
        <f t="shared" si="377"/>
        <v>0</v>
      </c>
      <c r="Z932" s="147" t="s">
        <v>64</v>
      </c>
      <c r="AA932" s="141">
        <f t="shared" si="385"/>
        <v>44757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4"/>
      <c r="BL932" s="1"/>
      <c r="BM932" s="1"/>
      <c r="BN932" s="1"/>
      <c r="BO932" s="1"/>
      <c r="BP932" s="1"/>
      <c r="BQ932" s="1"/>
    </row>
    <row r="933" spans="1:69" x14ac:dyDescent="0.15">
      <c r="A933" s="138">
        <f t="shared" si="378"/>
        <v>44584</v>
      </c>
      <c r="B933" s="148">
        <f t="shared" si="367"/>
        <v>1174.39133505</v>
      </c>
      <c r="C933" s="139">
        <f t="shared" si="379"/>
        <v>1000</v>
      </c>
      <c r="D933" s="140">
        <f t="shared" si="380"/>
        <v>6120.04</v>
      </c>
      <c r="E933" s="124">
        <f>IF(K933=1,VLOOKUP(A932,[1]Plan1!$BO$80:$BQ$314,3),E932)</f>
        <v>6153.09</v>
      </c>
      <c r="F933" s="141">
        <f t="shared" si="381"/>
        <v>44579</v>
      </c>
      <c r="G933" s="142">
        <f t="shared" si="368"/>
        <v>5.4002915013626751E-3</v>
      </c>
      <c r="H933" s="141">
        <f t="shared" si="382"/>
        <v>44607</v>
      </c>
      <c r="I933" s="141">
        <f t="shared" si="369"/>
        <v>44607</v>
      </c>
      <c r="J933" s="125">
        <f t="shared" si="383"/>
        <v>21</v>
      </c>
      <c r="K933" s="125">
        <f t="shared" si="365"/>
        <v>5</v>
      </c>
      <c r="L933" s="139">
        <f t="shared" si="370"/>
        <v>1.00128314</v>
      </c>
      <c r="M933" s="143">
        <f t="shared" si="366"/>
        <v>1.00729958</v>
      </c>
      <c r="N933" s="143">
        <f t="shared" si="386"/>
        <v>1.1720636020346691</v>
      </c>
      <c r="O933" s="139">
        <f t="shared" si="364"/>
        <v>1.17356752</v>
      </c>
      <c r="P933" s="139">
        <f t="shared" si="371"/>
        <v>1173.5675200000001</v>
      </c>
      <c r="Q933" s="144">
        <f t="shared" si="372"/>
        <v>0</v>
      </c>
      <c r="R933" s="145">
        <f t="shared" si="373"/>
        <v>0</v>
      </c>
      <c r="S933" s="139">
        <f t="shared" si="374"/>
        <v>0</v>
      </c>
      <c r="T933" s="146">
        <f t="shared" si="384"/>
        <v>3.5999999999999997E-2</v>
      </c>
      <c r="U933" s="144">
        <f t="shared" ref="U933:U996" si="387">IF(Q932&gt;0,1,IF(K933=K932,U932,U932+1))</f>
        <v>5</v>
      </c>
      <c r="V933" s="144">
        <v>252</v>
      </c>
      <c r="W933" s="143">
        <f t="shared" si="375"/>
        <v>1.0007019749999999</v>
      </c>
      <c r="X933" s="139">
        <f t="shared" si="376"/>
        <v>0.82381504999999999</v>
      </c>
      <c r="Y933" s="124">
        <f t="shared" si="377"/>
        <v>0</v>
      </c>
      <c r="Z933" s="147" t="s">
        <v>64</v>
      </c>
      <c r="AA933" s="141">
        <f t="shared" si="385"/>
        <v>44757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4"/>
      <c r="BL933" s="1"/>
      <c r="BM933" s="1"/>
      <c r="BN933" s="1"/>
      <c r="BO933" s="1"/>
      <c r="BP933" s="1"/>
      <c r="BQ933" s="1"/>
    </row>
    <row r="934" spans="1:69" x14ac:dyDescent="0.15">
      <c r="A934" s="138">
        <f t="shared" si="378"/>
        <v>44585</v>
      </c>
      <c r="B934" s="148">
        <f t="shared" si="367"/>
        <v>1174.39133505</v>
      </c>
      <c r="C934" s="139">
        <f t="shared" si="379"/>
        <v>1000</v>
      </c>
      <c r="D934" s="140">
        <f t="shared" si="380"/>
        <v>6120.04</v>
      </c>
      <c r="E934" s="124">
        <f>IF(K934=1,VLOOKUP(A933,[1]Plan1!$BO$80:$BQ$314,3),E933)</f>
        <v>6153.09</v>
      </c>
      <c r="F934" s="141">
        <f t="shared" si="381"/>
        <v>44579</v>
      </c>
      <c r="G934" s="142">
        <f t="shared" si="368"/>
        <v>5.4002915013626751E-3</v>
      </c>
      <c r="H934" s="141">
        <f t="shared" si="382"/>
        <v>44607</v>
      </c>
      <c r="I934" s="141">
        <f t="shared" si="369"/>
        <v>44607</v>
      </c>
      <c r="J934" s="125">
        <f t="shared" si="383"/>
        <v>21</v>
      </c>
      <c r="K934" s="125">
        <f t="shared" si="365"/>
        <v>5</v>
      </c>
      <c r="L934" s="139">
        <f t="shared" si="370"/>
        <v>1.00128314</v>
      </c>
      <c r="M934" s="143">
        <f t="shared" si="366"/>
        <v>1.00729958</v>
      </c>
      <c r="N934" s="143">
        <f t="shared" si="386"/>
        <v>1.1720636020346691</v>
      </c>
      <c r="O934" s="139">
        <f t="shared" si="364"/>
        <v>1.17356752</v>
      </c>
      <c r="P934" s="139">
        <f t="shared" si="371"/>
        <v>1173.5675200000001</v>
      </c>
      <c r="Q934" s="144">
        <f t="shared" si="372"/>
        <v>0</v>
      </c>
      <c r="R934" s="145">
        <f t="shared" si="373"/>
        <v>0</v>
      </c>
      <c r="S934" s="139">
        <f t="shared" si="374"/>
        <v>0</v>
      </c>
      <c r="T934" s="146">
        <f t="shared" si="384"/>
        <v>3.5999999999999997E-2</v>
      </c>
      <c r="U934" s="144">
        <f t="shared" si="387"/>
        <v>5</v>
      </c>
      <c r="V934" s="144">
        <v>252</v>
      </c>
      <c r="W934" s="143">
        <f t="shared" si="375"/>
        <v>1.0007019749999999</v>
      </c>
      <c r="X934" s="139">
        <f t="shared" si="376"/>
        <v>0.82381504999999999</v>
      </c>
      <c r="Y934" s="124">
        <f t="shared" si="377"/>
        <v>0</v>
      </c>
      <c r="Z934" s="147" t="s">
        <v>64</v>
      </c>
      <c r="AA934" s="141">
        <f t="shared" si="385"/>
        <v>44757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4"/>
      <c r="BL934" s="1"/>
      <c r="BM934" s="1"/>
      <c r="BN934" s="1"/>
      <c r="BO934" s="1"/>
      <c r="BP934" s="1"/>
      <c r="BQ934" s="1"/>
    </row>
    <row r="935" spans="1:69" x14ac:dyDescent="0.15">
      <c r="A935" s="138">
        <f t="shared" si="378"/>
        <v>44586</v>
      </c>
      <c r="B935" s="148">
        <f t="shared" si="367"/>
        <v>1174.8574409</v>
      </c>
      <c r="C935" s="139">
        <f t="shared" si="379"/>
        <v>1000</v>
      </c>
      <c r="D935" s="140">
        <f t="shared" si="380"/>
        <v>6120.04</v>
      </c>
      <c r="E935" s="124">
        <f>IF(K935=1,VLOOKUP(A934,[1]Plan1!$BO$80:$BQ$314,3),E934)</f>
        <v>6153.09</v>
      </c>
      <c r="F935" s="141">
        <f t="shared" si="381"/>
        <v>44579</v>
      </c>
      <c r="G935" s="142">
        <f t="shared" si="368"/>
        <v>5.4002915013626751E-3</v>
      </c>
      <c r="H935" s="141">
        <f t="shared" si="382"/>
        <v>44607</v>
      </c>
      <c r="I935" s="141">
        <f t="shared" si="369"/>
        <v>44607</v>
      </c>
      <c r="J935" s="125">
        <f t="shared" si="383"/>
        <v>21</v>
      </c>
      <c r="K935" s="125">
        <f t="shared" si="365"/>
        <v>6</v>
      </c>
      <c r="L935" s="139">
        <f t="shared" si="370"/>
        <v>1.0015399700000001</v>
      </c>
      <c r="M935" s="143">
        <f t="shared" si="366"/>
        <v>1.00729958</v>
      </c>
      <c r="N935" s="143">
        <f t="shared" si="386"/>
        <v>1.1720636020346691</v>
      </c>
      <c r="O935" s="139">
        <f t="shared" si="364"/>
        <v>1.17386854</v>
      </c>
      <c r="P935" s="139">
        <f t="shared" si="371"/>
        <v>1173.8685399999999</v>
      </c>
      <c r="Q935" s="144">
        <f t="shared" si="372"/>
        <v>0</v>
      </c>
      <c r="R935" s="145">
        <f t="shared" si="373"/>
        <v>0</v>
      </c>
      <c r="S935" s="139">
        <f t="shared" si="374"/>
        <v>0</v>
      </c>
      <c r="T935" s="146">
        <f t="shared" si="384"/>
        <v>3.5999999999999997E-2</v>
      </c>
      <c r="U935" s="144">
        <f t="shared" si="387"/>
        <v>6</v>
      </c>
      <c r="V935" s="144">
        <v>252</v>
      </c>
      <c r="W935" s="143">
        <f t="shared" si="375"/>
        <v>1.000842429</v>
      </c>
      <c r="X935" s="139">
        <f t="shared" si="376"/>
        <v>0.98890089999999997</v>
      </c>
      <c r="Y935" s="124">
        <f t="shared" si="377"/>
        <v>0</v>
      </c>
      <c r="Z935" s="147" t="s">
        <v>64</v>
      </c>
      <c r="AA935" s="141">
        <f t="shared" si="385"/>
        <v>44757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4"/>
      <c r="BL935" s="1"/>
      <c r="BM935" s="1"/>
      <c r="BN935" s="1"/>
      <c r="BO935" s="1"/>
      <c r="BP935" s="1"/>
      <c r="BQ935" s="1"/>
    </row>
    <row r="936" spans="1:69" x14ac:dyDescent="0.15">
      <c r="A936" s="138">
        <f t="shared" si="378"/>
        <v>44587</v>
      </c>
      <c r="B936" s="148">
        <f t="shared" si="367"/>
        <v>1175.3237248500002</v>
      </c>
      <c r="C936" s="139">
        <f t="shared" si="379"/>
        <v>1000</v>
      </c>
      <c r="D936" s="140">
        <f t="shared" si="380"/>
        <v>6120.04</v>
      </c>
      <c r="E936" s="124">
        <f>IF(K936=1,VLOOKUP(A935,[1]Plan1!$BO$80:$BQ$314,3),E935)</f>
        <v>6153.09</v>
      </c>
      <c r="F936" s="141">
        <f t="shared" si="381"/>
        <v>44579</v>
      </c>
      <c r="G936" s="142">
        <f t="shared" si="368"/>
        <v>5.4002915013626751E-3</v>
      </c>
      <c r="H936" s="141">
        <f t="shared" si="382"/>
        <v>44607</v>
      </c>
      <c r="I936" s="141">
        <f t="shared" si="369"/>
        <v>44607</v>
      </c>
      <c r="J936" s="125">
        <f t="shared" si="383"/>
        <v>21</v>
      </c>
      <c r="K936" s="125">
        <f t="shared" si="365"/>
        <v>7</v>
      </c>
      <c r="L936" s="139">
        <f t="shared" si="370"/>
        <v>1.00179686</v>
      </c>
      <c r="M936" s="143">
        <f t="shared" si="366"/>
        <v>1.00729958</v>
      </c>
      <c r="N936" s="143">
        <f t="shared" si="386"/>
        <v>1.1720636020346691</v>
      </c>
      <c r="O936" s="139">
        <f t="shared" si="364"/>
        <v>1.17416963</v>
      </c>
      <c r="P936" s="139">
        <f t="shared" si="371"/>
        <v>1174.1696300000001</v>
      </c>
      <c r="Q936" s="144">
        <f t="shared" si="372"/>
        <v>0</v>
      </c>
      <c r="R936" s="145">
        <f t="shared" si="373"/>
        <v>0</v>
      </c>
      <c r="S936" s="139">
        <f t="shared" si="374"/>
        <v>0</v>
      </c>
      <c r="T936" s="146">
        <f t="shared" si="384"/>
        <v>3.5999999999999997E-2</v>
      </c>
      <c r="U936" s="144">
        <f t="shared" si="387"/>
        <v>7</v>
      </c>
      <c r="V936" s="144">
        <v>252</v>
      </c>
      <c r="W936" s="143">
        <f t="shared" si="375"/>
        <v>1.0009829029999999</v>
      </c>
      <c r="X936" s="139">
        <f t="shared" si="376"/>
        <v>1.1540948499999999</v>
      </c>
      <c r="Y936" s="124">
        <f t="shared" si="377"/>
        <v>0</v>
      </c>
      <c r="Z936" s="147" t="s">
        <v>64</v>
      </c>
      <c r="AA936" s="141">
        <f t="shared" si="385"/>
        <v>44757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4"/>
      <c r="BL936" s="1"/>
      <c r="BM936" s="1"/>
      <c r="BN936" s="1"/>
      <c r="BO936" s="1"/>
      <c r="BP936" s="1"/>
      <c r="BQ936" s="1"/>
    </row>
    <row r="937" spans="1:69" x14ac:dyDescent="0.15">
      <c r="A937" s="138">
        <f t="shared" si="378"/>
        <v>44588</v>
      </c>
      <c r="B937" s="148">
        <f t="shared" si="367"/>
        <v>1175.7901969700001</v>
      </c>
      <c r="C937" s="139">
        <f t="shared" si="379"/>
        <v>1000</v>
      </c>
      <c r="D937" s="140">
        <f t="shared" si="380"/>
        <v>6120.04</v>
      </c>
      <c r="E937" s="124">
        <f>IF(K937=1,VLOOKUP(A936,[1]Plan1!$BO$80:$BQ$314,3),E936)</f>
        <v>6153.09</v>
      </c>
      <c r="F937" s="141">
        <f t="shared" si="381"/>
        <v>44579</v>
      </c>
      <c r="G937" s="142">
        <f t="shared" si="368"/>
        <v>5.4002915013626751E-3</v>
      </c>
      <c r="H937" s="141">
        <f t="shared" si="382"/>
        <v>44607</v>
      </c>
      <c r="I937" s="141">
        <f t="shared" si="369"/>
        <v>44607</v>
      </c>
      <c r="J937" s="125">
        <f t="shared" si="383"/>
        <v>21</v>
      </c>
      <c r="K937" s="125">
        <f t="shared" si="365"/>
        <v>8</v>
      </c>
      <c r="L937" s="139">
        <f t="shared" si="370"/>
        <v>1.00205382</v>
      </c>
      <c r="M937" s="143">
        <f t="shared" si="366"/>
        <v>1.00729958</v>
      </c>
      <c r="N937" s="143">
        <f t="shared" si="386"/>
        <v>1.1720636020346691</v>
      </c>
      <c r="O937" s="139">
        <f t="shared" ref="O937:O1000" si="388">TRUNC(TRUNC((L937*N937),15),8)</f>
        <v>1.1744707999999999</v>
      </c>
      <c r="P937" s="139">
        <f t="shared" si="371"/>
        <v>1174.4708000000001</v>
      </c>
      <c r="Q937" s="144">
        <f t="shared" si="372"/>
        <v>0</v>
      </c>
      <c r="R937" s="145">
        <f t="shared" si="373"/>
        <v>0</v>
      </c>
      <c r="S937" s="139">
        <f t="shared" si="374"/>
        <v>0</v>
      </c>
      <c r="T937" s="146">
        <f t="shared" si="384"/>
        <v>3.5999999999999997E-2</v>
      </c>
      <c r="U937" s="144">
        <f t="shared" si="387"/>
        <v>8</v>
      </c>
      <c r="V937" s="144">
        <v>252</v>
      </c>
      <c r="W937" s="143">
        <f t="shared" si="375"/>
        <v>1.001123397</v>
      </c>
      <c r="X937" s="139">
        <f t="shared" si="376"/>
        <v>1.3193969699999999</v>
      </c>
      <c r="Y937" s="124">
        <f t="shared" si="377"/>
        <v>0</v>
      </c>
      <c r="Z937" s="147" t="s">
        <v>64</v>
      </c>
      <c r="AA937" s="141">
        <f t="shared" si="385"/>
        <v>44757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4"/>
      <c r="BL937" s="1"/>
      <c r="BM937" s="1"/>
      <c r="BN937" s="1"/>
      <c r="BO937" s="1"/>
      <c r="BP937" s="1"/>
      <c r="BQ937" s="1"/>
    </row>
    <row r="938" spans="1:69" x14ac:dyDescent="0.15">
      <c r="A938" s="138">
        <f t="shared" si="378"/>
        <v>44589</v>
      </c>
      <c r="B938" s="148">
        <f t="shared" si="367"/>
        <v>1176.2568561400001</v>
      </c>
      <c r="C938" s="139">
        <f t="shared" si="379"/>
        <v>1000</v>
      </c>
      <c r="D938" s="140">
        <f t="shared" si="380"/>
        <v>6120.04</v>
      </c>
      <c r="E938" s="124">
        <f>IF(K938=1,VLOOKUP(A937,[1]Plan1!$BO$80:$BQ$314,3),E937)</f>
        <v>6153.09</v>
      </c>
      <c r="F938" s="141">
        <f t="shared" si="381"/>
        <v>44579</v>
      </c>
      <c r="G938" s="142">
        <f t="shared" si="368"/>
        <v>5.4002915013626751E-3</v>
      </c>
      <c r="H938" s="141">
        <f t="shared" si="382"/>
        <v>44607</v>
      </c>
      <c r="I938" s="141">
        <f t="shared" si="369"/>
        <v>44607</v>
      </c>
      <c r="J938" s="125">
        <f t="shared" si="383"/>
        <v>21</v>
      </c>
      <c r="K938" s="125">
        <f t="shared" ref="K938:K1001" si="389">(J938-(NETWORKDAYS(A938,I938,AD$118:AD$502)-1))</f>
        <v>9</v>
      </c>
      <c r="L938" s="139">
        <f t="shared" si="370"/>
        <v>1.00231084</v>
      </c>
      <c r="M938" s="143">
        <f t="shared" ref="M938:M1001" si="390">IF(I938&gt;I937,L937,M937)</f>
        <v>1.00729958</v>
      </c>
      <c r="N938" s="143">
        <f t="shared" si="386"/>
        <v>1.1720636020346691</v>
      </c>
      <c r="O938" s="139">
        <f t="shared" si="388"/>
        <v>1.1747720500000001</v>
      </c>
      <c r="P938" s="139">
        <f t="shared" si="371"/>
        <v>1174.77205</v>
      </c>
      <c r="Q938" s="144">
        <f t="shared" si="372"/>
        <v>0</v>
      </c>
      <c r="R938" s="145">
        <f t="shared" si="373"/>
        <v>0</v>
      </c>
      <c r="S938" s="139">
        <f t="shared" si="374"/>
        <v>0</v>
      </c>
      <c r="T938" s="146">
        <f t="shared" si="384"/>
        <v>3.5999999999999997E-2</v>
      </c>
      <c r="U938" s="144">
        <f t="shared" si="387"/>
        <v>9</v>
      </c>
      <c r="V938" s="144">
        <v>252</v>
      </c>
      <c r="W938" s="143">
        <f t="shared" si="375"/>
        <v>1.00126391</v>
      </c>
      <c r="X938" s="139">
        <f t="shared" si="376"/>
        <v>1.4848061400000001</v>
      </c>
      <c r="Y938" s="124">
        <f t="shared" si="377"/>
        <v>0</v>
      </c>
      <c r="Z938" s="147" t="s">
        <v>64</v>
      </c>
      <c r="AA938" s="141">
        <f t="shared" si="385"/>
        <v>44757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4"/>
      <c r="BL938" s="1"/>
      <c r="BM938" s="1"/>
      <c r="BN938" s="1"/>
      <c r="BO938" s="1"/>
      <c r="BP938" s="1"/>
      <c r="BQ938" s="1"/>
    </row>
    <row r="939" spans="1:69" x14ac:dyDescent="0.15">
      <c r="A939" s="138">
        <f t="shared" si="378"/>
        <v>44590</v>
      </c>
      <c r="B939" s="148">
        <f t="shared" si="367"/>
        <v>1176.72371359</v>
      </c>
      <c r="C939" s="139">
        <f t="shared" si="379"/>
        <v>1000</v>
      </c>
      <c r="D939" s="140">
        <f t="shared" si="380"/>
        <v>6120.04</v>
      </c>
      <c r="E939" s="124">
        <f>IF(K939=1,VLOOKUP(A938,[1]Plan1!$BO$80:$BQ$314,3),E938)</f>
        <v>6153.09</v>
      </c>
      <c r="F939" s="141">
        <f t="shared" si="381"/>
        <v>44579</v>
      </c>
      <c r="G939" s="142">
        <f t="shared" si="368"/>
        <v>5.4002915013626751E-3</v>
      </c>
      <c r="H939" s="141">
        <f t="shared" si="382"/>
        <v>44607</v>
      </c>
      <c r="I939" s="141">
        <f t="shared" si="369"/>
        <v>44607</v>
      </c>
      <c r="J939" s="125">
        <f t="shared" si="383"/>
        <v>21</v>
      </c>
      <c r="K939" s="125">
        <f t="shared" si="389"/>
        <v>10</v>
      </c>
      <c r="L939" s="139">
        <f t="shared" si="370"/>
        <v>1.00256794</v>
      </c>
      <c r="M939" s="143">
        <f t="shared" si="390"/>
        <v>1.00729958</v>
      </c>
      <c r="N939" s="143">
        <f t="shared" si="386"/>
        <v>1.1720636020346691</v>
      </c>
      <c r="O939" s="139">
        <f t="shared" si="388"/>
        <v>1.1750733900000001</v>
      </c>
      <c r="P939" s="139">
        <f t="shared" si="371"/>
        <v>1175.07339</v>
      </c>
      <c r="Q939" s="144">
        <f t="shared" si="372"/>
        <v>0</v>
      </c>
      <c r="R939" s="145">
        <f t="shared" si="373"/>
        <v>0</v>
      </c>
      <c r="S939" s="139">
        <f t="shared" si="374"/>
        <v>0</v>
      </c>
      <c r="T939" s="146">
        <f t="shared" si="384"/>
        <v>3.5999999999999997E-2</v>
      </c>
      <c r="U939" s="144">
        <f t="shared" si="387"/>
        <v>10</v>
      </c>
      <c r="V939" s="144">
        <v>252</v>
      </c>
      <c r="W939" s="143">
        <f t="shared" si="375"/>
        <v>1.001404443</v>
      </c>
      <c r="X939" s="139">
        <f t="shared" si="376"/>
        <v>1.65032359</v>
      </c>
      <c r="Y939" s="124">
        <f t="shared" si="377"/>
        <v>0</v>
      </c>
      <c r="Z939" s="147" t="s">
        <v>64</v>
      </c>
      <c r="AA939" s="141">
        <f t="shared" si="385"/>
        <v>44757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4"/>
      <c r="BL939" s="1"/>
      <c r="BM939" s="1"/>
      <c r="BN939" s="1"/>
      <c r="BO939" s="1"/>
      <c r="BP939" s="1"/>
      <c r="BQ939" s="1"/>
    </row>
    <row r="940" spans="1:69" x14ac:dyDescent="0.15">
      <c r="A940" s="138">
        <f t="shared" si="378"/>
        <v>44591</v>
      </c>
      <c r="B940" s="148">
        <f t="shared" si="367"/>
        <v>1176.72371359</v>
      </c>
      <c r="C940" s="139">
        <f t="shared" si="379"/>
        <v>1000</v>
      </c>
      <c r="D940" s="140">
        <f t="shared" si="380"/>
        <v>6120.04</v>
      </c>
      <c r="E940" s="124">
        <f>IF(K940=1,VLOOKUP(A939,[1]Plan1!$BO$80:$BQ$314,3),E939)</f>
        <v>6153.09</v>
      </c>
      <c r="F940" s="141">
        <f t="shared" si="381"/>
        <v>44579</v>
      </c>
      <c r="G940" s="142">
        <f t="shared" si="368"/>
        <v>5.4002915013626751E-3</v>
      </c>
      <c r="H940" s="141">
        <f t="shared" si="382"/>
        <v>44607</v>
      </c>
      <c r="I940" s="141">
        <f t="shared" si="369"/>
        <v>44607</v>
      </c>
      <c r="J940" s="125">
        <f t="shared" si="383"/>
        <v>21</v>
      </c>
      <c r="K940" s="125">
        <f t="shared" si="389"/>
        <v>10</v>
      </c>
      <c r="L940" s="139">
        <f t="shared" si="370"/>
        <v>1.00256794</v>
      </c>
      <c r="M940" s="143">
        <f t="shared" si="390"/>
        <v>1.00729958</v>
      </c>
      <c r="N940" s="143">
        <f t="shared" si="386"/>
        <v>1.1720636020346691</v>
      </c>
      <c r="O940" s="139">
        <f t="shared" si="388"/>
        <v>1.1750733900000001</v>
      </c>
      <c r="P940" s="139">
        <f t="shared" si="371"/>
        <v>1175.07339</v>
      </c>
      <c r="Q940" s="144">
        <f t="shared" si="372"/>
        <v>0</v>
      </c>
      <c r="R940" s="145">
        <f t="shared" si="373"/>
        <v>0</v>
      </c>
      <c r="S940" s="139">
        <f t="shared" si="374"/>
        <v>0</v>
      </c>
      <c r="T940" s="146">
        <f t="shared" si="384"/>
        <v>3.5999999999999997E-2</v>
      </c>
      <c r="U940" s="144">
        <f t="shared" si="387"/>
        <v>10</v>
      </c>
      <c r="V940" s="144">
        <v>252</v>
      </c>
      <c r="W940" s="143">
        <f t="shared" si="375"/>
        <v>1.001404443</v>
      </c>
      <c r="X940" s="139">
        <f t="shared" si="376"/>
        <v>1.65032359</v>
      </c>
      <c r="Y940" s="124">
        <f t="shared" si="377"/>
        <v>0</v>
      </c>
      <c r="Z940" s="147" t="s">
        <v>64</v>
      </c>
      <c r="AA940" s="141">
        <f t="shared" si="385"/>
        <v>44757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4"/>
      <c r="BL940" s="1"/>
      <c r="BM940" s="1"/>
      <c r="BN940" s="1"/>
      <c r="BO940" s="1"/>
      <c r="BP940" s="1"/>
      <c r="BQ940" s="1"/>
    </row>
    <row r="941" spans="1:69" x14ac:dyDescent="0.15">
      <c r="A941" s="138">
        <f t="shared" si="378"/>
        <v>44592</v>
      </c>
      <c r="B941" s="148">
        <f t="shared" si="367"/>
        <v>1176.72371359</v>
      </c>
      <c r="C941" s="139">
        <f t="shared" si="379"/>
        <v>1000</v>
      </c>
      <c r="D941" s="140">
        <f t="shared" si="380"/>
        <v>6120.04</v>
      </c>
      <c r="E941" s="124">
        <f>IF(K941=1,VLOOKUP(A940,[1]Plan1!$BO$80:$BQ$314,3),E940)</f>
        <v>6153.09</v>
      </c>
      <c r="F941" s="141">
        <f t="shared" si="381"/>
        <v>44579</v>
      </c>
      <c r="G941" s="142">
        <f t="shared" si="368"/>
        <v>5.4002915013626751E-3</v>
      </c>
      <c r="H941" s="141">
        <f t="shared" si="382"/>
        <v>44607</v>
      </c>
      <c r="I941" s="141">
        <f t="shared" si="369"/>
        <v>44607</v>
      </c>
      <c r="J941" s="125">
        <f t="shared" si="383"/>
        <v>21</v>
      </c>
      <c r="K941" s="125">
        <f t="shared" si="389"/>
        <v>10</v>
      </c>
      <c r="L941" s="139">
        <f t="shared" si="370"/>
        <v>1.00256794</v>
      </c>
      <c r="M941" s="143">
        <f t="shared" si="390"/>
        <v>1.00729958</v>
      </c>
      <c r="N941" s="143">
        <f t="shared" si="386"/>
        <v>1.1720636020346691</v>
      </c>
      <c r="O941" s="139">
        <f t="shared" si="388"/>
        <v>1.1750733900000001</v>
      </c>
      <c r="P941" s="139">
        <f t="shared" si="371"/>
        <v>1175.07339</v>
      </c>
      <c r="Q941" s="144">
        <f t="shared" si="372"/>
        <v>0</v>
      </c>
      <c r="R941" s="145">
        <f t="shared" si="373"/>
        <v>0</v>
      </c>
      <c r="S941" s="139">
        <f t="shared" si="374"/>
        <v>0</v>
      </c>
      <c r="T941" s="146">
        <f t="shared" si="384"/>
        <v>3.5999999999999997E-2</v>
      </c>
      <c r="U941" s="144">
        <f t="shared" si="387"/>
        <v>10</v>
      </c>
      <c r="V941" s="144">
        <v>252</v>
      </c>
      <c r="W941" s="143">
        <f t="shared" si="375"/>
        <v>1.001404443</v>
      </c>
      <c r="X941" s="139">
        <f t="shared" si="376"/>
        <v>1.65032359</v>
      </c>
      <c r="Y941" s="124">
        <f t="shared" si="377"/>
        <v>0</v>
      </c>
      <c r="Z941" s="147" t="s">
        <v>64</v>
      </c>
      <c r="AA941" s="141">
        <f t="shared" si="385"/>
        <v>44757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4"/>
      <c r="BL941" s="1"/>
      <c r="BM941" s="1"/>
      <c r="BN941" s="1"/>
      <c r="BO941" s="1"/>
      <c r="BP941" s="1"/>
      <c r="BQ941" s="1"/>
    </row>
    <row r="942" spans="1:69" x14ac:dyDescent="0.15">
      <c r="A942" s="138">
        <f t="shared" si="378"/>
        <v>44593</v>
      </c>
      <c r="B942" s="148">
        <f t="shared" si="367"/>
        <v>1177.1907293300001</v>
      </c>
      <c r="C942" s="139">
        <f t="shared" si="379"/>
        <v>1000</v>
      </c>
      <c r="D942" s="140">
        <f t="shared" si="380"/>
        <v>6120.04</v>
      </c>
      <c r="E942" s="124">
        <f>IF(K942=1,VLOOKUP(A941,[1]Plan1!$BO$80:$BQ$314,3),E941)</f>
        <v>6153.09</v>
      </c>
      <c r="F942" s="141">
        <f t="shared" si="381"/>
        <v>44579</v>
      </c>
      <c r="G942" s="142">
        <f t="shared" si="368"/>
        <v>5.4002915013626751E-3</v>
      </c>
      <c r="H942" s="141">
        <f t="shared" si="382"/>
        <v>44607</v>
      </c>
      <c r="I942" s="141">
        <f t="shared" si="369"/>
        <v>44607</v>
      </c>
      <c r="J942" s="125">
        <f t="shared" si="383"/>
        <v>21</v>
      </c>
      <c r="K942" s="125">
        <f t="shared" si="389"/>
        <v>11</v>
      </c>
      <c r="L942" s="139">
        <f t="shared" si="370"/>
        <v>1.00282509</v>
      </c>
      <c r="M942" s="143">
        <f t="shared" si="390"/>
        <v>1.00729958</v>
      </c>
      <c r="N942" s="143">
        <f t="shared" si="386"/>
        <v>1.1720636020346691</v>
      </c>
      <c r="O942" s="139">
        <f t="shared" si="388"/>
        <v>1.1753747800000001</v>
      </c>
      <c r="P942" s="139">
        <f t="shared" si="371"/>
        <v>1175.3747800000001</v>
      </c>
      <c r="Q942" s="144">
        <f t="shared" si="372"/>
        <v>0</v>
      </c>
      <c r="R942" s="145">
        <f t="shared" si="373"/>
        <v>0</v>
      </c>
      <c r="S942" s="139">
        <f t="shared" si="374"/>
        <v>0</v>
      </c>
      <c r="T942" s="146">
        <f t="shared" si="384"/>
        <v>3.5999999999999997E-2</v>
      </c>
      <c r="U942" s="144">
        <f t="shared" si="387"/>
        <v>11</v>
      </c>
      <c r="V942" s="144">
        <v>252</v>
      </c>
      <c r="W942" s="143">
        <f t="shared" si="375"/>
        <v>1.001544996</v>
      </c>
      <c r="X942" s="139">
        <f t="shared" si="376"/>
        <v>1.81594933</v>
      </c>
      <c r="Y942" s="124">
        <f t="shared" si="377"/>
        <v>0</v>
      </c>
      <c r="Z942" s="147" t="s">
        <v>64</v>
      </c>
      <c r="AA942" s="141">
        <f t="shared" si="385"/>
        <v>44757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4"/>
      <c r="BL942" s="1"/>
      <c r="BM942" s="1"/>
      <c r="BN942" s="1"/>
      <c r="BO942" s="1"/>
      <c r="BP942" s="1"/>
      <c r="BQ942" s="1"/>
    </row>
    <row r="943" spans="1:69" x14ac:dyDescent="0.15">
      <c r="A943" s="138">
        <f t="shared" si="378"/>
        <v>44594</v>
      </c>
      <c r="B943" s="148">
        <f t="shared" si="367"/>
        <v>1177.6579434499999</v>
      </c>
      <c r="C943" s="139">
        <f t="shared" si="379"/>
        <v>1000</v>
      </c>
      <c r="D943" s="140">
        <f t="shared" si="380"/>
        <v>6120.04</v>
      </c>
      <c r="E943" s="124">
        <f>IF(K943=1,VLOOKUP(A942,[1]Plan1!$BO$80:$BQ$314,3),E942)</f>
        <v>6153.09</v>
      </c>
      <c r="F943" s="141">
        <f t="shared" si="381"/>
        <v>44579</v>
      </c>
      <c r="G943" s="142">
        <f t="shared" si="368"/>
        <v>5.4002915013626751E-3</v>
      </c>
      <c r="H943" s="141">
        <f t="shared" si="382"/>
        <v>44607</v>
      </c>
      <c r="I943" s="141">
        <f t="shared" si="369"/>
        <v>44607</v>
      </c>
      <c r="J943" s="125">
        <f t="shared" si="383"/>
        <v>21</v>
      </c>
      <c r="K943" s="125">
        <f t="shared" si="389"/>
        <v>12</v>
      </c>
      <c r="L943" s="139">
        <f t="shared" si="370"/>
        <v>1.0030823099999999</v>
      </c>
      <c r="M943" s="143">
        <f t="shared" si="390"/>
        <v>1.00729958</v>
      </c>
      <c r="N943" s="143">
        <f t="shared" si="386"/>
        <v>1.1720636020346691</v>
      </c>
      <c r="O943" s="139">
        <f t="shared" si="388"/>
        <v>1.1756762599999999</v>
      </c>
      <c r="P943" s="139">
        <f t="shared" si="371"/>
        <v>1175.67626</v>
      </c>
      <c r="Q943" s="144">
        <f t="shared" si="372"/>
        <v>0</v>
      </c>
      <c r="R943" s="145">
        <f t="shared" si="373"/>
        <v>0</v>
      </c>
      <c r="S943" s="139">
        <f t="shared" si="374"/>
        <v>0</v>
      </c>
      <c r="T943" s="146">
        <f t="shared" si="384"/>
        <v>3.5999999999999997E-2</v>
      </c>
      <c r="U943" s="144">
        <f t="shared" si="387"/>
        <v>12</v>
      </c>
      <c r="V943" s="144">
        <v>252</v>
      </c>
      <c r="W943" s="143">
        <f t="shared" si="375"/>
        <v>1.0016855689999999</v>
      </c>
      <c r="X943" s="139">
        <f t="shared" si="376"/>
        <v>1.98168345</v>
      </c>
      <c r="Y943" s="124">
        <f t="shared" si="377"/>
        <v>0</v>
      </c>
      <c r="Z943" s="147" t="s">
        <v>64</v>
      </c>
      <c r="AA943" s="141">
        <f t="shared" si="385"/>
        <v>44757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4"/>
      <c r="BL943" s="1"/>
      <c r="BM943" s="1"/>
      <c r="BN943" s="1"/>
      <c r="BO943" s="1"/>
      <c r="BP943" s="1"/>
      <c r="BQ943" s="1"/>
    </row>
    <row r="944" spans="1:69" x14ac:dyDescent="0.15">
      <c r="A944" s="138">
        <f t="shared" si="378"/>
        <v>44595</v>
      </c>
      <c r="B944" s="148">
        <f t="shared" si="367"/>
        <v>1178.1253448300001</v>
      </c>
      <c r="C944" s="139">
        <f t="shared" si="379"/>
        <v>1000</v>
      </c>
      <c r="D944" s="140">
        <f t="shared" si="380"/>
        <v>6120.04</v>
      </c>
      <c r="E944" s="124">
        <f>IF(K944=1,VLOOKUP(A943,[1]Plan1!$BO$80:$BQ$314,3),E943)</f>
        <v>6153.09</v>
      </c>
      <c r="F944" s="141">
        <f t="shared" si="381"/>
        <v>44579</v>
      </c>
      <c r="G944" s="142">
        <f t="shared" si="368"/>
        <v>5.4002915013626751E-3</v>
      </c>
      <c r="H944" s="141">
        <f t="shared" si="382"/>
        <v>44607</v>
      </c>
      <c r="I944" s="141">
        <f t="shared" si="369"/>
        <v>44607</v>
      </c>
      <c r="J944" s="125">
        <f t="shared" si="383"/>
        <v>21</v>
      </c>
      <c r="K944" s="125">
        <f t="shared" si="389"/>
        <v>13</v>
      </c>
      <c r="L944" s="139">
        <f t="shared" si="370"/>
        <v>1.0033396000000001</v>
      </c>
      <c r="M944" s="143">
        <f t="shared" si="390"/>
        <v>1.00729958</v>
      </c>
      <c r="N944" s="143">
        <f t="shared" si="386"/>
        <v>1.1720636020346691</v>
      </c>
      <c r="O944" s="139">
        <f t="shared" si="388"/>
        <v>1.17597782</v>
      </c>
      <c r="P944" s="139">
        <f t="shared" si="371"/>
        <v>1175.9778200000001</v>
      </c>
      <c r="Q944" s="144">
        <f t="shared" si="372"/>
        <v>0</v>
      </c>
      <c r="R944" s="145">
        <f t="shared" si="373"/>
        <v>0</v>
      </c>
      <c r="S944" s="139">
        <f t="shared" si="374"/>
        <v>0</v>
      </c>
      <c r="T944" s="146">
        <f t="shared" si="384"/>
        <v>3.5999999999999997E-2</v>
      </c>
      <c r="U944" s="144">
        <f t="shared" si="387"/>
        <v>13</v>
      </c>
      <c r="V944" s="144">
        <v>252</v>
      </c>
      <c r="W944" s="143">
        <f t="shared" si="375"/>
        <v>1.0018261610000001</v>
      </c>
      <c r="X944" s="139">
        <f t="shared" si="376"/>
        <v>2.1475248300000001</v>
      </c>
      <c r="Y944" s="124">
        <f t="shared" si="377"/>
        <v>0</v>
      </c>
      <c r="Z944" s="147" t="s">
        <v>64</v>
      </c>
      <c r="AA944" s="141">
        <f t="shared" si="385"/>
        <v>44757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4"/>
      <c r="BL944" s="1"/>
      <c r="BM944" s="1"/>
      <c r="BN944" s="1"/>
      <c r="BO944" s="1"/>
      <c r="BP944" s="1"/>
      <c r="BQ944" s="1"/>
    </row>
    <row r="945" spans="1:69" x14ac:dyDescent="0.15">
      <c r="A945" s="138">
        <f t="shared" si="378"/>
        <v>44596</v>
      </c>
      <c r="B945" s="148">
        <f t="shared" si="367"/>
        <v>1178.5929346799999</v>
      </c>
      <c r="C945" s="139">
        <f t="shared" si="379"/>
        <v>1000</v>
      </c>
      <c r="D945" s="140">
        <f t="shared" si="380"/>
        <v>6120.04</v>
      </c>
      <c r="E945" s="124">
        <f>IF(K945=1,VLOOKUP(A944,[1]Plan1!$BO$80:$BQ$314,3),E944)</f>
        <v>6153.09</v>
      </c>
      <c r="F945" s="141">
        <f t="shared" si="381"/>
        <v>44579</v>
      </c>
      <c r="G945" s="142">
        <f t="shared" si="368"/>
        <v>5.4002915013626751E-3</v>
      </c>
      <c r="H945" s="141">
        <f t="shared" si="382"/>
        <v>44607</v>
      </c>
      <c r="I945" s="141">
        <f t="shared" si="369"/>
        <v>44607</v>
      </c>
      <c r="J945" s="125">
        <f t="shared" si="383"/>
        <v>21</v>
      </c>
      <c r="K945" s="125">
        <f t="shared" si="389"/>
        <v>14</v>
      </c>
      <c r="L945" s="139">
        <f t="shared" si="370"/>
        <v>1.0035969600000001</v>
      </c>
      <c r="M945" s="143">
        <f t="shared" si="390"/>
        <v>1.00729958</v>
      </c>
      <c r="N945" s="143">
        <f t="shared" si="386"/>
        <v>1.1720636020346691</v>
      </c>
      <c r="O945" s="139">
        <f t="shared" si="388"/>
        <v>1.1762794599999999</v>
      </c>
      <c r="P945" s="139">
        <f t="shared" si="371"/>
        <v>1176.27946</v>
      </c>
      <c r="Q945" s="144">
        <f t="shared" si="372"/>
        <v>0</v>
      </c>
      <c r="R945" s="145">
        <f t="shared" si="373"/>
        <v>0</v>
      </c>
      <c r="S945" s="139">
        <f t="shared" si="374"/>
        <v>0</v>
      </c>
      <c r="T945" s="146">
        <f t="shared" si="384"/>
        <v>3.5999999999999997E-2</v>
      </c>
      <c r="U945" s="144">
        <f t="shared" si="387"/>
        <v>14</v>
      </c>
      <c r="V945" s="144">
        <v>252</v>
      </c>
      <c r="W945" s="143">
        <f t="shared" si="375"/>
        <v>1.0019667729999999</v>
      </c>
      <c r="X945" s="139">
        <f t="shared" si="376"/>
        <v>2.3134746800000001</v>
      </c>
      <c r="Y945" s="124">
        <f t="shared" si="377"/>
        <v>0</v>
      </c>
      <c r="Z945" s="147" t="s">
        <v>64</v>
      </c>
      <c r="AA945" s="141">
        <f t="shared" si="385"/>
        <v>44757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4"/>
      <c r="BL945" s="1"/>
      <c r="BM945" s="1"/>
      <c r="BN945" s="1"/>
      <c r="BO945" s="1"/>
      <c r="BP945" s="1"/>
      <c r="BQ945" s="1"/>
    </row>
    <row r="946" spans="1:69" x14ac:dyDescent="0.15">
      <c r="A946" s="138">
        <f t="shared" si="378"/>
        <v>44597</v>
      </c>
      <c r="B946" s="148">
        <f t="shared" si="367"/>
        <v>1179.0607130599999</v>
      </c>
      <c r="C946" s="139">
        <f t="shared" si="379"/>
        <v>1000</v>
      </c>
      <c r="D946" s="140">
        <f t="shared" si="380"/>
        <v>6120.04</v>
      </c>
      <c r="E946" s="124">
        <f>IF(K946=1,VLOOKUP(A945,[1]Plan1!$BO$80:$BQ$314,3),E945)</f>
        <v>6153.09</v>
      </c>
      <c r="F946" s="141">
        <f t="shared" si="381"/>
        <v>44579</v>
      </c>
      <c r="G946" s="142">
        <f t="shared" si="368"/>
        <v>5.4002915013626751E-3</v>
      </c>
      <c r="H946" s="141">
        <f t="shared" si="382"/>
        <v>44607</v>
      </c>
      <c r="I946" s="141">
        <f t="shared" si="369"/>
        <v>44607</v>
      </c>
      <c r="J946" s="125">
        <f t="shared" si="383"/>
        <v>21</v>
      </c>
      <c r="K946" s="125">
        <f t="shared" si="389"/>
        <v>15</v>
      </c>
      <c r="L946" s="139">
        <f t="shared" si="370"/>
        <v>1.0038543799999999</v>
      </c>
      <c r="M946" s="143">
        <f t="shared" si="390"/>
        <v>1.00729958</v>
      </c>
      <c r="N946" s="143">
        <f t="shared" si="386"/>
        <v>1.1720636020346691</v>
      </c>
      <c r="O946" s="139">
        <f t="shared" si="388"/>
        <v>1.1765811799999999</v>
      </c>
      <c r="P946" s="139">
        <f t="shared" si="371"/>
        <v>1176.5811799999999</v>
      </c>
      <c r="Q946" s="144">
        <f t="shared" si="372"/>
        <v>0</v>
      </c>
      <c r="R946" s="145">
        <f t="shared" si="373"/>
        <v>0</v>
      </c>
      <c r="S946" s="139">
        <f t="shared" si="374"/>
        <v>0</v>
      </c>
      <c r="T946" s="146">
        <f t="shared" si="384"/>
        <v>3.5999999999999997E-2</v>
      </c>
      <c r="U946" s="144">
        <f t="shared" si="387"/>
        <v>15</v>
      </c>
      <c r="V946" s="144">
        <v>252</v>
      </c>
      <c r="W946" s="143">
        <f t="shared" si="375"/>
        <v>1.0021074050000001</v>
      </c>
      <c r="X946" s="139">
        <f t="shared" si="376"/>
        <v>2.4795330600000001</v>
      </c>
      <c r="Y946" s="124">
        <f t="shared" si="377"/>
        <v>0</v>
      </c>
      <c r="Z946" s="147" t="s">
        <v>64</v>
      </c>
      <c r="AA946" s="141">
        <f t="shared" si="385"/>
        <v>44757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4"/>
      <c r="BL946" s="1"/>
      <c r="BM946" s="1"/>
      <c r="BN946" s="1"/>
      <c r="BO946" s="1"/>
      <c r="BP946" s="1"/>
      <c r="BQ946" s="1"/>
    </row>
    <row r="947" spans="1:69" x14ac:dyDescent="0.15">
      <c r="A947" s="138">
        <f t="shared" si="378"/>
        <v>44598</v>
      </c>
      <c r="B947" s="148">
        <f t="shared" si="367"/>
        <v>1179.0607130599999</v>
      </c>
      <c r="C947" s="139">
        <f t="shared" si="379"/>
        <v>1000</v>
      </c>
      <c r="D947" s="140">
        <f t="shared" si="380"/>
        <v>6120.04</v>
      </c>
      <c r="E947" s="124">
        <f>IF(K947=1,VLOOKUP(A946,[1]Plan1!$BO$80:$BQ$314,3),E946)</f>
        <v>6153.09</v>
      </c>
      <c r="F947" s="141">
        <f t="shared" si="381"/>
        <v>44579</v>
      </c>
      <c r="G947" s="142">
        <f t="shared" si="368"/>
        <v>5.4002915013626751E-3</v>
      </c>
      <c r="H947" s="141">
        <f t="shared" si="382"/>
        <v>44607</v>
      </c>
      <c r="I947" s="141">
        <f t="shared" si="369"/>
        <v>44607</v>
      </c>
      <c r="J947" s="125">
        <f t="shared" si="383"/>
        <v>21</v>
      </c>
      <c r="K947" s="125">
        <f t="shared" si="389"/>
        <v>15</v>
      </c>
      <c r="L947" s="139">
        <f t="shared" si="370"/>
        <v>1.0038543799999999</v>
      </c>
      <c r="M947" s="143">
        <f t="shared" si="390"/>
        <v>1.00729958</v>
      </c>
      <c r="N947" s="143">
        <f t="shared" si="386"/>
        <v>1.1720636020346691</v>
      </c>
      <c r="O947" s="139">
        <f t="shared" si="388"/>
        <v>1.1765811799999999</v>
      </c>
      <c r="P947" s="139">
        <f t="shared" si="371"/>
        <v>1176.5811799999999</v>
      </c>
      <c r="Q947" s="144">
        <f t="shared" si="372"/>
        <v>0</v>
      </c>
      <c r="R947" s="145">
        <f t="shared" si="373"/>
        <v>0</v>
      </c>
      <c r="S947" s="139">
        <f t="shared" si="374"/>
        <v>0</v>
      </c>
      <c r="T947" s="146">
        <f t="shared" si="384"/>
        <v>3.5999999999999997E-2</v>
      </c>
      <c r="U947" s="144">
        <f t="shared" si="387"/>
        <v>15</v>
      </c>
      <c r="V947" s="144">
        <v>252</v>
      </c>
      <c r="W947" s="143">
        <f t="shared" si="375"/>
        <v>1.0021074050000001</v>
      </c>
      <c r="X947" s="139">
        <f t="shared" si="376"/>
        <v>2.4795330600000001</v>
      </c>
      <c r="Y947" s="124">
        <f t="shared" si="377"/>
        <v>0</v>
      </c>
      <c r="Z947" s="147" t="s">
        <v>64</v>
      </c>
      <c r="AA947" s="141">
        <f t="shared" si="385"/>
        <v>44757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4"/>
      <c r="BL947" s="1"/>
      <c r="BM947" s="1"/>
      <c r="BN947" s="1"/>
      <c r="BO947" s="1"/>
      <c r="BP947" s="1"/>
      <c r="BQ947" s="1"/>
    </row>
    <row r="948" spans="1:69" x14ac:dyDescent="0.15">
      <c r="A948" s="138">
        <f t="shared" si="378"/>
        <v>44599</v>
      </c>
      <c r="B948" s="148">
        <f t="shared" si="367"/>
        <v>1179.0607130599999</v>
      </c>
      <c r="C948" s="139">
        <f t="shared" si="379"/>
        <v>1000</v>
      </c>
      <c r="D948" s="140">
        <f t="shared" si="380"/>
        <v>6120.04</v>
      </c>
      <c r="E948" s="124">
        <f>IF(K948=1,VLOOKUP(A947,[1]Plan1!$BO$80:$BQ$314,3),E947)</f>
        <v>6153.09</v>
      </c>
      <c r="F948" s="141">
        <f t="shared" si="381"/>
        <v>44579</v>
      </c>
      <c r="G948" s="142">
        <f t="shared" si="368"/>
        <v>5.4002915013626751E-3</v>
      </c>
      <c r="H948" s="141">
        <f t="shared" si="382"/>
        <v>44607</v>
      </c>
      <c r="I948" s="141">
        <f t="shared" si="369"/>
        <v>44607</v>
      </c>
      <c r="J948" s="125">
        <f t="shared" si="383"/>
        <v>21</v>
      </c>
      <c r="K948" s="125">
        <f t="shared" si="389"/>
        <v>15</v>
      </c>
      <c r="L948" s="139">
        <f t="shared" si="370"/>
        <v>1.0038543799999999</v>
      </c>
      <c r="M948" s="143">
        <f t="shared" si="390"/>
        <v>1.00729958</v>
      </c>
      <c r="N948" s="143">
        <f t="shared" si="386"/>
        <v>1.1720636020346691</v>
      </c>
      <c r="O948" s="139">
        <f t="shared" si="388"/>
        <v>1.1765811799999999</v>
      </c>
      <c r="P948" s="139">
        <f t="shared" si="371"/>
        <v>1176.5811799999999</v>
      </c>
      <c r="Q948" s="144">
        <f t="shared" si="372"/>
        <v>0</v>
      </c>
      <c r="R948" s="145">
        <f t="shared" si="373"/>
        <v>0</v>
      </c>
      <c r="S948" s="139">
        <f t="shared" si="374"/>
        <v>0</v>
      </c>
      <c r="T948" s="146">
        <f t="shared" si="384"/>
        <v>3.5999999999999997E-2</v>
      </c>
      <c r="U948" s="144">
        <f t="shared" si="387"/>
        <v>15</v>
      </c>
      <c r="V948" s="144">
        <v>252</v>
      </c>
      <c r="W948" s="143">
        <f t="shared" si="375"/>
        <v>1.0021074050000001</v>
      </c>
      <c r="X948" s="139">
        <f t="shared" si="376"/>
        <v>2.4795330600000001</v>
      </c>
      <c r="Y948" s="124">
        <f t="shared" si="377"/>
        <v>0</v>
      </c>
      <c r="Z948" s="147" t="s">
        <v>64</v>
      </c>
      <c r="AA948" s="141">
        <f t="shared" si="385"/>
        <v>44757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4"/>
      <c r="BL948" s="1"/>
      <c r="BM948" s="1"/>
      <c r="BN948" s="1"/>
      <c r="BO948" s="1"/>
      <c r="BP948" s="1"/>
      <c r="BQ948" s="1"/>
    </row>
    <row r="949" spans="1:69" x14ac:dyDescent="0.15">
      <c r="A949" s="138">
        <f t="shared" si="378"/>
        <v>44600</v>
      </c>
      <c r="B949" s="148">
        <f t="shared" si="367"/>
        <v>1179.52865879</v>
      </c>
      <c r="C949" s="139">
        <f t="shared" si="379"/>
        <v>1000</v>
      </c>
      <c r="D949" s="140">
        <f t="shared" si="380"/>
        <v>6120.04</v>
      </c>
      <c r="E949" s="124">
        <f>IF(K949=1,VLOOKUP(A948,[1]Plan1!$BO$80:$BQ$314,3),E948)</f>
        <v>6153.09</v>
      </c>
      <c r="F949" s="141">
        <f t="shared" si="381"/>
        <v>44579</v>
      </c>
      <c r="G949" s="142">
        <f t="shared" si="368"/>
        <v>5.4002915013626751E-3</v>
      </c>
      <c r="H949" s="141">
        <f t="shared" si="382"/>
        <v>44607</v>
      </c>
      <c r="I949" s="141">
        <f t="shared" si="369"/>
        <v>44607</v>
      </c>
      <c r="J949" s="125">
        <f t="shared" si="383"/>
        <v>21</v>
      </c>
      <c r="K949" s="125">
        <f t="shared" si="389"/>
        <v>16</v>
      </c>
      <c r="L949" s="139">
        <f t="shared" si="370"/>
        <v>1.0041118600000001</v>
      </c>
      <c r="M949" s="143">
        <f t="shared" si="390"/>
        <v>1.00729958</v>
      </c>
      <c r="N949" s="143">
        <f t="shared" si="386"/>
        <v>1.1720636020346691</v>
      </c>
      <c r="O949" s="139">
        <f t="shared" si="388"/>
        <v>1.1768829599999999</v>
      </c>
      <c r="P949" s="139">
        <f t="shared" si="371"/>
        <v>1176.8829599999999</v>
      </c>
      <c r="Q949" s="144">
        <f t="shared" si="372"/>
        <v>0</v>
      </c>
      <c r="R949" s="145">
        <f t="shared" si="373"/>
        <v>0</v>
      </c>
      <c r="S949" s="139">
        <f t="shared" si="374"/>
        <v>0</v>
      </c>
      <c r="T949" s="146">
        <f t="shared" si="384"/>
        <v>3.5999999999999997E-2</v>
      </c>
      <c r="U949" s="144">
        <f t="shared" si="387"/>
        <v>16</v>
      </c>
      <c r="V949" s="144">
        <v>252</v>
      </c>
      <c r="W949" s="143">
        <f t="shared" si="375"/>
        <v>1.002248056</v>
      </c>
      <c r="X949" s="139">
        <f t="shared" si="376"/>
        <v>2.64569879</v>
      </c>
      <c r="Y949" s="124">
        <f t="shared" si="377"/>
        <v>0</v>
      </c>
      <c r="Z949" s="147" t="s">
        <v>64</v>
      </c>
      <c r="AA949" s="141">
        <f t="shared" si="385"/>
        <v>44757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4"/>
      <c r="BL949" s="1"/>
      <c r="BM949" s="1"/>
      <c r="BN949" s="1"/>
      <c r="BO949" s="1"/>
      <c r="BP949" s="1"/>
      <c r="BQ949" s="1"/>
    </row>
    <row r="950" spans="1:69" x14ac:dyDescent="0.15">
      <c r="A950" s="138">
        <f t="shared" si="378"/>
        <v>44601</v>
      </c>
      <c r="B950" s="148">
        <f t="shared" si="367"/>
        <v>1179.9968132099998</v>
      </c>
      <c r="C950" s="139">
        <f t="shared" si="379"/>
        <v>1000</v>
      </c>
      <c r="D950" s="140">
        <f t="shared" si="380"/>
        <v>6120.04</v>
      </c>
      <c r="E950" s="124">
        <f>IF(K950=1,VLOOKUP(A949,[1]Plan1!$BO$80:$BQ$314,3),E949)</f>
        <v>6153.09</v>
      </c>
      <c r="F950" s="141">
        <f t="shared" si="381"/>
        <v>44579</v>
      </c>
      <c r="G950" s="142">
        <f t="shared" si="368"/>
        <v>5.4002915013626751E-3</v>
      </c>
      <c r="H950" s="141">
        <f t="shared" si="382"/>
        <v>44607</v>
      </c>
      <c r="I950" s="141">
        <f t="shared" si="369"/>
        <v>44607</v>
      </c>
      <c r="J950" s="125">
        <f t="shared" si="383"/>
        <v>21</v>
      </c>
      <c r="K950" s="125">
        <f t="shared" si="389"/>
        <v>17</v>
      </c>
      <c r="L950" s="139">
        <f t="shared" si="370"/>
        <v>1.00436942</v>
      </c>
      <c r="M950" s="143">
        <f t="shared" si="390"/>
        <v>1.00729958</v>
      </c>
      <c r="N950" s="143">
        <f t="shared" si="386"/>
        <v>1.1720636020346691</v>
      </c>
      <c r="O950" s="139">
        <f t="shared" si="388"/>
        <v>1.17718484</v>
      </c>
      <c r="P950" s="139">
        <f t="shared" si="371"/>
        <v>1177.1848399999999</v>
      </c>
      <c r="Q950" s="144">
        <f t="shared" si="372"/>
        <v>0</v>
      </c>
      <c r="R950" s="145">
        <f t="shared" si="373"/>
        <v>0</v>
      </c>
      <c r="S950" s="139">
        <f t="shared" si="374"/>
        <v>0</v>
      </c>
      <c r="T950" s="146">
        <f t="shared" si="384"/>
        <v>3.5999999999999997E-2</v>
      </c>
      <c r="U950" s="144">
        <f t="shared" si="387"/>
        <v>17</v>
      </c>
      <c r="V950" s="144">
        <v>252</v>
      </c>
      <c r="W950" s="143">
        <f t="shared" si="375"/>
        <v>1.002388727</v>
      </c>
      <c r="X950" s="139">
        <f t="shared" si="376"/>
        <v>2.8119732100000001</v>
      </c>
      <c r="Y950" s="124">
        <f t="shared" si="377"/>
        <v>0</v>
      </c>
      <c r="Z950" s="147" t="s">
        <v>64</v>
      </c>
      <c r="AA950" s="141">
        <f t="shared" si="385"/>
        <v>44757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4"/>
      <c r="BL950" s="1"/>
      <c r="BM950" s="1"/>
      <c r="BN950" s="1"/>
      <c r="BO950" s="1"/>
      <c r="BP950" s="1"/>
      <c r="BQ950" s="1"/>
    </row>
    <row r="951" spans="1:69" x14ac:dyDescent="0.15">
      <c r="A951" s="138">
        <f t="shared" si="378"/>
        <v>44602</v>
      </c>
      <c r="B951" s="148">
        <f t="shared" si="367"/>
        <v>1180.4651262299999</v>
      </c>
      <c r="C951" s="139">
        <f t="shared" si="379"/>
        <v>1000</v>
      </c>
      <c r="D951" s="140">
        <f t="shared" si="380"/>
        <v>6120.04</v>
      </c>
      <c r="E951" s="124">
        <f>IF(K951=1,VLOOKUP(A950,[1]Plan1!$BO$80:$BQ$314,3),E950)</f>
        <v>6153.09</v>
      </c>
      <c r="F951" s="141">
        <f t="shared" si="381"/>
        <v>44579</v>
      </c>
      <c r="G951" s="142">
        <f t="shared" si="368"/>
        <v>5.4002915013626751E-3</v>
      </c>
      <c r="H951" s="141">
        <f t="shared" si="382"/>
        <v>44607</v>
      </c>
      <c r="I951" s="141">
        <f t="shared" si="369"/>
        <v>44607</v>
      </c>
      <c r="J951" s="125">
        <f t="shared" si="383"/>
        <v>21</v>
      </c>
      <c r="K951" s="125">
        <f t="shared" si="389"/>
        <v>18</v>
      </c>
      <c r="L951" s="139">
        <f t="shared" si="370"/>
        <v>1.00462703</v>
      </c>
      <c r="M951" s="143">
        <f t="shared" si="390"/>
        <v>1.00729958</v>
      </c>
      <c r="N951" s="143">
        <f t="shared" si="386"/>
        <v>1.1720636020346691</v>
      </c>
      <c r="O951" s="139">
        <f t="shared" si="388"/>
        <v>1.17748677</v>
      </c>
      <c r="P951" s="139">
        <f t="shared" si="371"/>
        <v>1177.48677</v>
      </c>
      <c r="Q951" s="144">
        <f t="shared" si="372"/>
        <v>0</v>
      </c>
      <c r="R951" s="145">
        <f t="shared" si="373"/>
        <v>0</v>
      </c>
      <c r="S951" s="139">
        <f t="shared" si="374"/>
        <v>0</v>
      </c>
      <c r="T951" s="146">
        <f t="shared" si="384"/>
        <v>3.5999999999999997E-2</v>
      </c>
      <c r="U951" s="144">
        <f t="shared" si="387"/>
        <v>18</v>
      </c>
      <c r="V951" s="144">
        <v>252</v>
      </c>
      <c r="W951" s="143">
        <f t="shared" si="375"/>
        <v>1.0025294179999999</v>
      </c>
      <c r="X951" s="139">
        <f t="shared" si="376"/>
        <v>2.9783562300000002</v>
      </c>
      <c r="Y951" s="124">
        <f t="shared" si="377"/>
        <v>0</v>
      </c>
      <c r="Z951" s="147" t="s">
        <v>64</v>
      </c>
      <c r="AA951" s="141">
        <f t="shared" si="385"/>
        <v>44757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4"/>
      <c r="BL951" s="1"/>
      <c r="BM951" s="1"/>
      <c r="BN951" s="1"/>
      <c r="BO951" s="1"/>
      <c r="BP951" s="1"/>
      <c r="BQ951" s="1"/>
    </row>
    <row r="952" spans="1:69" x14ac:dyDescent="0.15">
      <c r="A952" s="138">
        <f t="shared" si="378"/>
        <v>44603</v>
      </c>
      <c r="B952" s="148">
        <f t="shared" si="367"/>
        <v>1180.9336480300001</v>
      </c>
      <c r="C952" s="139">
        <f t="shared" si="379"/>
        <v>1000</v>
      </c>
      <c r="D952" s="140">
        <f t="shared" si="380"/>
        <v>6120.04</v>
      </c>
      <c r="E952" s="124">
        <f>IF(K952=1,VLOOKUP(A951,[1]Plan1!$BO$80:$BQ$314,3),E951)</f>
        <v>6153.09</v>
      </c>
      <c r="F952" s="141">
        <f t="shared" si="381"/>
        <v>44579</v>
      </c>
      <c r="G952" s="142">
        <f t="shared" si="368"/>
        <v>5.4002915013626751E-3</v>
      </c>
      <c r="H952" s="141">
        <f t="shared" si="382"/>
        <v>44607</v>
      </c>
      <c r="I952" s="141">
        <f t="shared" si="369"/>
        <v>44607</v>
      </c>
      <c r="J952" s="125">
        <f t="shared" si="383"/>
        <v>21</v>
      </c>
      <c r="K952" s="125">
        <f t="shared" si="389"/>
        <v>19</v>
      </c>
      <c r="L952" s="139">
        <f t="shared" si="370"/>
        <v>1.00488472</v>
      </c>
      <c r="M952" s="143">
        <f t="shared" si="390"/>
        <v>1.00729958</v>
      </c>
      <c r="N952" s="143">
        <f t="shared" si="386"/>
        <v>1.1720636020346691</v>
      </c>
      <c r="O952" s="139">
        <f t="shared" si="388"/>
        <v>1.1777888000000001</v>
      </c>
      <c r="P952" s="139">
        <f t="shared" si="371"/>
        <v>1177.7888</v>
      </c>
      <c r="Q952" s="144">
        <f t="shared" si="372"/>
        <v>0</v>
      </c>
      <c r="R952" s="145">
        <f t="shared" si="373"/>
        <v>0</v>
      </c>
      <c r="S952" s="139">
        <f t="shared" si="374"/>
        <v>0</v>
      </c>
      <c r="T952" s="146">
        <f t="shared" si="384"/>
        <v>3.5999999999999997E-2</v>
      </c>
      <c r="U952" s="144">
        <f t="shared" si="387"/>
        <v>19</v>
      </c>
      <c r="V952" s="144">
        <v>252</v>
      </c>
      <c r="W952" s="143">
        <f t="shared" si="375"/>
        <v>1.002670129</v>
      </c>
      <c r="X952" s="139">
        <f t="shared" si="376"/>
        <v>3.1448480299999999</v>
      </c>
      <c r="Y952" s="124">
        <f t="shared" si="377"/>
        <v>0</v>
      </c>
      <c r="Z952" s="147" t="s">
        <v>64</v>
      </c>
      <c r="AA952" s="141">
        <f t="shared" si="385"/>
        <v>44757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4"/>
      <c r="BL952" s="1"/>
      <c r="BM952" s="1"/>
      <c r="BN952" s="1"/>
      <c r="BO952" s="1"/>
      <c r="BP952" s="1"/>
      <c r="BQ952" s="1"/>
    </row>
    <row r="953" spans="1:69" x14ac:dyDescent="0.15">
      <c r="A953" s="138">
        <f t="shared" si="378"/>
        <v>44604</v>
      </c>
      <c r="B953" s="148">
        <f t="shared" si="367"/>
        <v>1181.4023473999998</v>
      </c>
      <c r="C953" s="139">
        <f t="shared" si="379"/>
        <v>1000</v>
      </c>
      <c r="D953" s="140">
        <f t="shared" si="380"/>
        <v>6120.04</v>
      </c>
      <c r="E953" s="124">
        <f>IF(K953=1,VLOOKUP(A952,[1]Plan1!$BO$80:$BQ$314,3),E952)</f>
        <v>6153.09</v>
      </c>
      <c r="F953" s="141">
        <f t="shared" si="381"/>
        <v>44579</v>
      </c>
      <c r="G953" s="142">
        <f t="shared" si="368"/>
        <v>5.4002915013626751E-3</v>
      </c>
      <c r="H953" s="141">
        <f t="shared" si="382"/>
        <v>44607</v>
      </c>
      <c r="I953" s="141">
        <f t="shared" si="369"/>
        <v>44607</v>
      </c>
      <c r="J953" s="125">
        <f t="shared" si="383"/>
        <v>21</v>
      </c>
      <c r="K953" s="125">
        <f t="shared" si="389"/>
        <v>20</v>
      </c>
      <c r="L953" s="139">
        <f t="shared" si="370"/>
        <v>1.00514247</v>
      </c>
      <c r="M953" s="143">
        <f t="shared" si="390"/>
        <v>1.00729958</v>
      </c>
      <c r="N953" s="143">
        <f t="shared" si="386"/>
        <v>1.1720636020346691</v>
      </c>
      <c r="O953" s="139">
        <f t="shared" si="388"/>
        <v>1.1780908999999999</v>
      </c>
      <c r="P953" s="139">
        <f t="shared" si="371"/>
        <v>1178.0908999999999</v>
      </c>
      <c r="Q953" s="144">
        <f t="shared" si="372"/>
        <v>0</v>
      </c>
      <c r="R953" s="145">
        <f t="shared" si="373"/>
        <v>0</v>
      </c>
      <c r="S953" s="139">
        <f t="shared" si="374"/>
        <v>0</v>
      </c>
      <c r="T953" s="146">
        <f t="shared" si="384"/>
        <v>3.5999999999999997E-2</v>
      </c>
      <c r="U953" s="144">
        <f t="shared" si="387"/>
        <v>20</v>
      </c>
      <c r="V953" s="144">
        <v>252</v>
      </c>
      <c r="W953" s="143">
        <f t="shared" si="375"/>
        <v>1.002810859</v>
      </c>
      <c r="X953" s="139">
        <f t="shared" si="376"/>
        <v>3.3114474</v>
      </c>
      <c r="Y953" s="124">
        <f t="shared" si="377"/>
        <v>0</v>
      </c>
      <c r="Z953" s="147" t="s">
        <v>64</v>
      </c>
      <c r="AA953" s="141">
        <f t="shared" si="385"/>
        <v>44757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4"/>
      <c r="BL953" s="1"/>
      <c r="BM953" s="1"/>
      <c r="BN953" s="1"/>
      <c r="BO953" s="1"/>
      <c r="BP953" s="1"/>
      <c r="BQ953" s="1"/>
    </row>
    <row r="954" spans="1:69" x14ac:dyDescent="0.15">
      <c r="A954" s="138">
        <f t="shared" si="378"/>
        <v>44605</v>
      </c>
      <c r="B954" s="148">
        <f t="shared" si="367"/>
        <v>1181.4023473999998</v>
      </c>
      <c r="C954" s="139">
        <f t="shared" si="379"/>
        <v>1000</v>
      </c>
      <c r="D954" s="140">
        <f t="shared" si="380"/>
        <v>6120.04</v>
      </c>
      <c r="E954" s="124">
        <f>IF(K954=1,VLOOKUP(A953,[1]Plan1!$BO$80:$BQ$314,3),E953)</f>
        <v>6153.09</v>
      </c>
      <c r="F954" s="141">
        <f t="shared" si="381"/>
        <v>44579</v>
      </c>
      <c r="G954" s="142">
        <f t="shared" si="368"/>
        <v>5.4002915013626751E-3</v>
      </c>
      <c r="H954" s="141">
        <f t="shared" si="382"/>
        <v>44607</v>
      </c>
      <c r="I954" s="141">
        <f t="shared" si="369"/>
        <v>44607</v>
      </c>
      <c r="J954" s="125">
        <f t="shared" si="383"/>
        <v>21</v>
      </c>
      <c r="K954" s="125">
        <f t="shared" si="389"/>
        <v>20</v>
      </c>
      <c r="L954" s="139">
        <f t="shared" si="370"/>
        <v>1.00514247</v>
      </c>
      <c r="M954" s="143">
        <f t="shared" si="390"/>
        <v>1.00729958</v>
      </c>
      <c r="N954" s="143">
        <f t="shared" si="386"/>
        <v>1.1720636020346691</v>
      </c>
      <c r="O954" s="139">
        <f t="shared" si="388"/>
        <v>1.1780908999999999</v>
      </c>
      <c r="P954" s="139">
        <f t="shared" si="371"/>
        <v>1178.0908999999999</v>
      </c>
      <c r="Q954" s="144">
        <f t="shared" si="372"/>
        <v>0</v>
      </c>
      <c r="R954" s="145">
        <f t="shared" si="373"/>
        <v>0</v>
      </c>
      <c r="S954" s="139">
        <f t="shared" si="374"/>
        <v>0</v>
      </c>
      <c r="T954" s="146">
        <f t="shared" si="384"/>
        <v>3.5999999999999997E-2</v>
      </c>
      <c r="U954" s="144">
        <f t="shared" si="387"/>
        <v>20</v>
      </c>
      <c r="V954" s="144">
        <v>252</v>
      </c>
      <c r="W954" s="143">
        <f t="shared" si="375"/>
        <v>1.002810859</v>
      </c>
      <c r="X954" s="139">
        <f t="shared" si="376"/>
        <v>3.3114474</v>
      </c>
      <c r="Y954" s="124">
        <f t="shared" si="377"/>
        <v>0</v>
      </c>
      <c r="Z954" s="147" t="s">
        <v>64</v>
      </c>
      <c r="AA954" s="141">
        <f t="shared" si="385"/>
        <v>44757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4"/>
      <c r="BL954" s="1"/>
      <c r="BM954" s="1"/>
      <c r="BN954" s="1"/>
      <c r="BO954" s="1"/>
      <c r="BP954" s="1"/>
      <c r="BQ954" s="1"/>
    </row>
    <row r="955" spans="1:69" x14ac:dyDescent="0.15">
      <c r="A955" s="138">
        <f t="shared" si="378"/>
        <v>44606</v>
      </c>
      <c r="B955" s="148">
        <f t="shared" si="367"/>
        <v>1181.4023473999998</v>
      </c>
      <c r="C955" s="139">
        <f t="shared" si="379"/>
        <v>1000</v>
      </c>
      <c r="D955" s="140">
        <f t="shared" si="380"/>
        <v>6120.04</v>
      </c>
      <c r="E955" s="124">
        <f>IF(K955=1,VLOOKUP(A954,[1]Plan1!$BO$80:$BQ$314,3),E954)</f>
        <v>6153.09</v>
      </c>
      <c r="F955" s="141">
        <f t="shared" si="381"/>
        <v>44579</v>
      </c>
      <c r="G955" s="142">
        <f t="shared" si="368"/>
        <v>5.4002915013626751E-3</v>
      </c>
      <c r="H955" s="141">
        <f t="shared" si="382"/>
        <v>44607</v>
      </c>
      <c r="I955" s="141">
        <f t="shared" si="369"/>
        <v>44607</v>
      </c>
      <c r="J955" s="125">
        <f t="shared" si="383"/>
        <v>21</v>
      </c>
      <c r="K955" s="125">
        <f t="shared" si="389"/>
        <v>20</v>
      </c>
      <c r="L955" s="139">
        <f t="shared" si="370"/>
        <v>1.00514247</v>
      </c>
      <c r="M955" s="143">
        <f t="shared" si="390"/>
        <v>1.00729958</v>
      </c>
      <c r="N955" s="143">
        <f t="shared" si="386"/>
        <v>1.1720636020346691</v>
      </c>
      <c r="O955" s="139">
        <f t="shared" si="388"/>
        <v>1.1780908999999999</v>
      </c>
      <c r="P955" s="139">
        <f t="shared" si="371"/>
        <v>1178.0908999999999</v>
      </c>
      <c r="Q955" s="144">
        <f t="shared" si="372"/>
        <v>0</v>
      </c>
      <c r="R955" s="145">
        <f t="shared" si="373"/>
        <v>0</v>
      </c>
      <c r="S955" s="139">
        <f t="shared" si="374"/>
        <v>0</v>
      </c>
      <c r="T955" s="146">
        <f t="shared" si="384"/>
        <v>3.5999999999999997E-2</v>
      </c>
      <c r="U955" s="144">
        <f t="shared" si="387"/>
        <v>20</v>
      </c>
      <c r="V955" s="144">
        <v>252</v>
      </c>
      <c r="W955" s="143">
        <f t="shared" si="375"/>
        <v>1.002810859</v>
      </c>
      <c r="X955" s="139">
        <f t="shared" si="376"/>
        <v>3.3114474</v>
      </c>
      <c r="Y955" s="124">
        <f t="shared" si="377"/>
        <v>0</v>
      </c>
      <c r="Z955" s="147" t="s">
        <v>64</v>
      </c>
      <c r="AA955" s="141">
        <f t="shared" si="385"/>
        <v>44757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4"/>
      <c r="BL955" s="1"/>
      <c r="BM955" s="1"/>
      <c r="BN955" s="1"/>
      <c r="BO955" s="1"/>
      <c r="BP955" s="1"/>
      <c r="BQ955" s="1"/>
    </row>
    <row r="956" spans="1:69" x14ac:dyDescent="0.15">
      <c r="A956" s="138">
        <f t="shared" si="378"/>
        <v>44607</v>
      </c>
      <c r="B956" s="148">
        <f t="shared" si="367"/>
        <v>1181.8712356200001</v>
      </c>
      <c r="C956" s="139">
        <f t="shared" si="379"/>
        <v>1000</v>
      </c>
      <c r="D956" s="140">
        <f t="shared" si="380"/>
        <v>6120.04</v>
      </c>
      <c r="E956" s="124">
        <f>IF(K956=1,VLOOKUP(A955,[1]Plan1!$BO$80:$BQ$314,3),E955)</f>
        <v>6153.09</v>
      </c>
      <c r="F956" s="141">
        <f t="shared" si="381"/>
        <v>44579</v>
      </c>
      <c r="G956" s="142">
        <f t="shared" si="368"/>
        <v>5.4002915013626751E-3</v>
      </c>
      <c r="H956" s="141">
        <f t="shared" si="382"/>
        <v>44635</v>
      </c>
      <c r="I956" s="141">
        <f t="shared" si="369"/>
        <v>44607</v>
      </c>
      <c r="J956" s="125">
        <f t="shared" si="383"/>
        <v>21</v>
      </c>
      <c r="K956" s="125">
        <f t="shared" si="389"/>
        <v>21</v>
      </c>
      <c r="L956" s="139">
        <f t="shared" si="370"/>
        <v>1.0054002900000001</v>
      </c>
      <c r="M956" s="143">
        <f t="shared" si="390"/>
        <v>1.00729958</v>
      </c>
      <c r="N956" s="143">
        <f t="shared" si="386"/>
        <v>1.1720636020346691</v>
      </c>
      <c r="O956" s="139">
        <f t="shared" si="388"/>
        <v>1.17839308</v>
      </c>
      <c r="P956" s="139">
        <f t="shared" si="371"/>
        <v>1178.3930800000001</v>
      </c>
      <c r="Q956" s="144">
        <f t="shared" si="372"/>
        <v>0</v>
      </c>
      <c r="R956" s="145">
        <f t="shared" si="373"/>
        <v>0</v>
      </c>
      <c r="S956" s="139">
        <f t="shared" si="374"/>
        <v>0</v>
      </c>
      <c r="T956" s="146">
        <f t="shared" si="384"/>
        <v>3.5999999999999997E-2</v>
      </c>
      <c r="U956" s="144">
        <f t="shared" si="387"/>
        <v>21</v>
      </c>
      <c r="V956" s="144">
        <v>252</v>
      </c>
      <c r="W956" s="143">
        <f t="shared" si="375"/>
        <v>1.0029516089999999</v>
      </c>
      <c r="X956" s="139">
        <f t="shared" si="376"/>
        <v>3.4781556199999999</v>
      </c>
      <c r="Y956" s="124">
        <f t="shared" si="377"/>
        <v>0</v>
      </c>
      <c r="Z956" s="147" t="s">
        <v>64</v>
      </c>
      <c r="AA956" s="141">
        <f t="shared" si="385"/>
        <v>44757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4"/>
      <c r="BL956" s="1"/>
      <c r="BM956" s="1"/>
      <c r="BN956" s="1"/>
      <c r="BO956" s="1"/>
      <c r="BP956" s="1"/>
      <c r="BQ956" s="1"/>
    </row>
    <row r="957" spans="1:69" x14ac:dyDescent="0.15">
      <c r="A957" s="138">
        <f t="shared" si="378"/>
        <v>44608</v>
      </c>
      <c r="B957" s="148">
        <f t="shared" si="367"/>
        <v>1182.69726313</v>
      </c>
      <c r="C957" s="139">
        <f t="shared" si="379"/>
        <v>1000</v>
      </c>
      <c r="D957" s="140">
        <f t="shared" si="380"/>
        <v>6153.09</v>
      </c>
      <c r="E957" s="124">
        <f>IF(K957=1,VLOOKUP(A956,[1]Plan1!$BO$80:$BQ$314,3),E956)</f>
        <v>6215.24</v>
      </c>
      <c r="F957" s="141">
        <f t="shared" si="381"/>
        <v>44608</v>
      </c>
      <c r="G957" s="142">
        <f t="shared" si="368"/>
        <v>1.0100616113204897E-2</v>
      </c>
      <c r="H957" s="141">
        <f t="shared" si="382"/>
        <v>44635</v>
      </c>
      <c r="I957" s="141">
        <f t="shared" si="369"/>
        <v>44635</v>
      </c>
      <c r="J957" s="125">
        <f t="shared" si="383"/>
        <v>18</v>
      </c>
      <c r="K957" s="125">
        <f t="shared" si="389"/>
        <v>1</v>
      </c>
      <c r="L957" s="139">
        <f t="shared" si="370"/>
        <v>1.00055848</v>
      </c>
      <c r="M957" s="143">
        <f t="shared" si="390"/>
        <v>1.0054002900000001</v>
      </c>
      <c r="N957" s="143">
        <f t="shared" si="386"/>
        <v>1.1783930853841009</v>
      </c>
      <c r="O957" s="139">
        <f t="shared" si="388"/>
        <v>1.17905119</v>
      </c>
      <c r="P957" s="139">
        <f t="shared" si="371"/>
        <v>1179.0511899999999</v>
      </c>
      <c r="Q957" s="144">
        <f t="shared" si="372"/>
        <v>0</v>
      </c>
      <c r="R957" s="145">
        <f t="shared" si="373"/>
        <v>0</v>
      </c>
      <c r="S957" s="139">
        <f t="shared" si="374"/>
        <v>0</v>
      </c>
      <c r="T957" s="146">
        <f t="shared" si="384"/>
        <v>3.5999999999999997E-2</v>
      </c>
      <c r="U957" s="144">
        <f t="shared" si="387"/>
        <v>22</v>
      </c>
      <c r="V957" s="144">
        <v>252</v>
      </c>
      <c r="W957" s="143">
        <f t="shared" si="375"/>
        <v>1.0030923789999999</v>
      </c>
      <c r="X957" s="139">
        <f t="shared" si="376"/>
        <v>3.64607313</v>
      </c>
      <c r="Y957" s="124">
        <f t="shared" si="377"/>
        <v>0</v>
      </c>
      <c r="Z957" s="147" t="s">
        <v>64</v>
      </c>
      <c r="AA957" s="141">
        <f t="shared" si="385"/>
        <v>44757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4"/>
      <c r="BL957" s="1"/>
      <c r="BM957" s="1"/>
      <c r="BN957" s="1"/>
      <c r="BO957" s="1"/>
      <c r="BP957" s="1"/>
      <c r="BQ957" s="1"/>
    </row>
    <row r="958" spans="1:69" x14ac:dyDescent="0.15">
      <c r="A958" s="138">
        <f t="shared" si="378"/>
        <v>44609</v>
      </c>
      <c r="B958" s="148">
        <f t="shared" si="367"/>
        <v>1183.5238807599999</v>
      </c>
      <c r="C958" s="139">
        <f t="shared" si="379"/>
        <v>1000</v>
      </c>
      <c r="D958" s="140">
        <f t="shared" si="380"/>
        <v>6153.09</v>
      </c>
      <c r="E958" s="124">
        <f>IF(K958=1,VLOOKUP(A957,[1]Plan1!$BO$80:$BQ$314,3),E957)</f>
        <v>6215.24</v>
      </c>
      <c r="F958" s="141">
        <f t="shared" si="381"/>
        <v>44608</v>
      </c>
      <c r="G958" s="142">
        <f t="shared" si="368"/>
        <v>1.0100616113204897E-2</v>
      </c>
      <c r="H958" s="141">
        <f t="shared" si="382"/>
        <v>44635</v>
      </c>
      <c r="I958" s="141">
        <f t="shared" si="369"/>
        <v>44635</v>
      </c>
      <c r="J958" s="125">
        <f t="shared" si="383"/>
        <v>18</v>
      </c>
      <c r="K958" s="125">
        <f t="shared" si="389"/>
        <v>2</v>
      </c>
      <c r="L958" s="139">
        <f t="shared" si="370"/>
        <v>1.0011172800000001</v>
      </c>
      <c r="M958" s="143">
        <f t="shared" si="390"/>
        <v>1.0054002900000001</v>
      </c>
      <c r="N958" s="143">
        <f t="shared" si="386"/>
        <v>1.1783930853841009</v>
      </c>
      <c r="O958" s="139">
        <f t="shared" si="388"/>
        <v>1.17970968</v>
      </c>
      <c r="P958" s="139">
        <f t="shared" si="371"/>
        <v>1179.7096799999999</v>
      </c>
      <c r="Q958" s="144">
        <f t="shared" si="372"/>
        <v>0</v>
      </c>
      <c r="R958" s="145">
        <f t="shared" si="373"/>
        <v>0</v>
      </c>
      <c r="S958" s="139">
        <f t="shared" si="374"/>
        <v>0</v>
      </c>
      <c r="T958" s="146">
        <f t="shared" si="384"/>
        <v>3.5999999999999997E-2</v>
      </c>
      <c r="U958" s="144">
        <f t="shared" si="387"/>
        <v>23</v>
      </c>
      <c r="V958" s="144">
        <v>252</v>
      </c>
      <c r="W958" s="143">
        <f t="shared" si="375"/>
        <v>1.003233169</v>
      </c>
      <c r="X958" s="139">
        <f t="shared" si="376"/>
        <v>3.8142007599999999</v>
      </c>
      <c r="Y958" s="124">
        <f t="shared" si="377"/>
        <v>0</v>
      </c>
      <c r="Z958" s="147" t="s">
        <v>64</v>
      </c>
      <c r="AA958" s="141">
        <f t="shared" si="385"/>
        <v>44757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4"/>
      <c r="BL958" s="1"/>
      <c r="BM958" s="1"/>
      <c r="BN958" s="1"/>
      <c r="BO958" s="1"/>
      <c r="BP958" s="1"/>
      <c r="BQ958" s="1"/>
    </row>
    <row r="959" spans="1:69" x14ac:dyDescent="0.15">
      <c r="A959" s="138">
        <f t="shared" si="378"/>
        <v>44610</v>
      </c>
      <c r="B959" s="148">
        <f t="shared" si="367"/>
        <v>1184.3510674500001</v>
      </c>
      <c r="C959" s="139">
        <f t="shared" si="379"/>
        <v>1000</v>
      </c>
      <c r="D959" s="140">
        <f t="shared" si="380"/>
        <v>6153.09</v>
      </c>
      <c r="E959" s="124">
        <f>IF(K959=1,VLOOKUP(A958,[1]Plan1!$BO$80:$BQ$314,3),E958)</f>
        <v>6215.24</v>
      </c>
      <c r="F959" s="141">
        <f t="shared" si="381"/>
        <v>44608</v>
      </c>
      <c r="G959" s="142">
        <f t="shared" si="368"/>
        <v>1.0100616113204897E-2</v>
      </c>
      <c r="H959" s="141">
        <f t="shared" si="382"/>
        <v>44635</v>
      </c>
      <c r="I959" s="141">
        <f t="shared" si="369"/>
        <v>44635</v>
      </c>
      <c r="J959" s="125">
        <f t="shared" si="383"/>
        <v>18</v>
      </c>
      <c r="K959" s="125">
        <f t="shared" si="389"/>
        <v>3</v>
      </c>
      <c r="L959" s="139">
        <f t="shared" si="370"/>
        <v>1.0016763900000001</v>
      </c>
      <c r="M959" s="143">
        <f t="shared" si="390"/>
        <v>1.0054002900000001</v>
      </c>
      <c r="N959" s="143">
        <f t="shared" si="386"/>
        <v>1.1783930853841009</v>
      </c>
      <c r="O959" s="139">
        <f t="shared" si="388"/>
        <v>1.18036853</v>
      </c>
      <c r="P959" s="139">
        <f t="shared" si="371"/>
        <v>1180.36853</v>
      </c>
      <c r="Q959" s="144">
        <f t="shared" si="372"/>
        <v>0</v>
      </c>
      <c r="R959" s="145">
        <f t="shared" si="373"/>
        <v>0</v>
      </c>
      <c r="S959" s="139">
        <f t="shared" si="374"/>
        <v>0</v>
      </c>
      <c r="T959" s="146">
        <f t="shared" si="384"/>
        <v>3.5999999999999997E-2</v>
      </c>
      <c r="U959" s="144">
        <f t="shared" si="387"/>
        <v>24</v>
      </c>
      <c r="V959" s="144">
        <v>252</v>
      </c>
      <c r="W959" s="143">
        <f t="shared" si="375"/>
        <v>1.0033739779999999</v>
      </c>
      <c r="X959" s="139">
        <f t="shared" si="376"/>
        <v>3.9825374500000001</v>
      </c>
      <c r="Y959" s="124">
        <f t="shared" si="377"/>
        <v>0</v>
      </c>
      <c r="Z959" s="147" t="s">
        <v>64</v>
      </c>
      <c r="AA959" s="141">
        <f t="shared" si="385"/>
        <v>44757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4"/>
      <c r="BL959" s="1"/>
      <c r="BM959" s="1"/>
      <c r="BN959" s="1"/>
      <c r="BO959" s="1"/>
      <c r="BP959" s="1"/>
      <c r="BQ959" s="1"/>
    </row>
    <row r="960" spans="1:69" x14ac:dyDescent="0.15">
      <c r="A960" s="138">
        <f t="shared" si="378"/>
        <v>44611</v>
      </c>
      <c r="B960" s="148">
        <f t="shared" si="367"/>
        <v>1185.1788257400001</v>
      </c>
      <c r="C960" s="139">
        <f t="shared" si="379"/>
        <v>1000</v>
      </c>
      <c r="D960" s="140">
        <f t="shared" si="380"/>
        <v>6153.09</v>
      </c>
      <c r="E960" s="124">
        <f>IF(K960=1,VLOOKUP(A959,[1]Plan1!$BO$80:$BQ$314,3),E959)</f>
        <v>6215.24</v>
      </c>
      <c r="F960" s="141">
        <f t="shared" si="381"/>
        <v>44608</v>
      </c>
      <c r="G960" s="142">
        <f t="shared" si="368"/>
        <v>1.0100616113204897E-2</v>
      </c>
      <c r="H960" s="141">
        <f t="shared" si="382"/>
        <v>44635</v>
      </c>
      <c r="I960" s="141">
        <f t="shared" si="369"/>
        <v>44635</v>
      </c>
      <c r="J960" s="125">
        <f t="shared" si="383"/>
        <v>18</v>
      </c>
      <c r="K960" s="125">
        <f t="shared" si="389"/>
        <v>4</v>
      </c>
      <c r="L960" s="139">
        <f t="shared" si="370"/>
        <v>1.0022358099999999</v>
      </c>
      <c r="M960" s="143">
        <f t="shared" si="390"/>
        <v>1.0054002900000001</v>
      </c>
      <c r="N960" s="143">
        <f t="shared" si="386"/>
        <v>1.1783930853841009</v>
      </c>
      <c r="O960" s="139">
        <f t="shared" si="388"/>
        <v>1.18102774</v>
      </c>
      <c r="P960" s="139">
        <f t="shared" si="371"/>
        <v>1181.02774</v>
      </c>
      <c r="Q960" s="144">
        <f t="shared" si="372"/>
        <v>0</v>
      </c>
      <c r="R960" s="145">
        <f t="shared" si="373"/>
        <v>0</v>
      </c>
      <c r="S960" s="139">
        <f t="shared" si="374"/>
        <v>0</v>
      </c>
      <c r="T960" s="146">
        <f t="shared" si="384"/>
        <v>3.5999999999999997E-2</v>
      </c>
      <c r="U960" s="144">
        <f t="shared" si="387"/>
        <v>25</v>
      </c>
      <c r="V960" s="144">
        <v>252</v>
      </c>
      <c r="W960" s="143">
        <f t="shared" si="375"/>
        <v>1.003514808</v>
      </c>
      <c r="X960" s="139">
        <f t="shared" si="376"/>
        <v>4.1510857400000001</v>
      </c>
      <c r="Y960" s="124">
        <f t="shared" si="377"/>
        <v>0</v>
      </c>
      <c r="Z960" s="147" t="s">
        <v>64</v>
      </c>
      <c r="AA960" s="141">
        <f t="shared" si="385"/>
        <v>44757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4"/>
      <c r="BL960" s="1"/>
      <c r="BM960" s="1"/>
      <c r="BN960" s="1"/>
      <c r="BO960" s="1"/>
      <c r="BP960" s="1"/>
      <c r="BQ960" s="1"/>
    </row>
    <row r="961" spans="1:69" x14ac:dyDescent="0.15">
      <c r="A961" s="138">
        <f t="shared" si="378"/>
        <v>44612</v>
      </c>
      <c r="B961" s="148">
        <f t="shared" si="367"/>
        <v>1185.1788257400001</v>
      </c>
      <c r="C961" s="139">
        <f t="shared" si="379"/>
        <v>1000</v>
      </c>
      <c r="D961" s="140">
        <f t="shared" si="380"/>
        <v>6153.09</v>
      </c>
      <c r="E961" s="124">
        <f>IF(K961=1,VLOOKUP(A960,[1]Plan1!$BO$80:$BQ$314,3),E960)</f>
        <v>6215.24</v>
      </c>
      <c r="F961" s="141">
        <f t="shared" si="381"/>
        <v>44608</v>
      </c>
      <c r="G961" s="142">
        <f t="shared" si="368"/>
        <v>1.0100616113204897E-2</v>
      </c>
      <c r="H961" s="141">
        <f t="shared" si="382"/>
        <v>44635</v>
      </c>
      <c r="I961" s="141">
        <f t="shared" si="369"/>
        <v>44635</v>
      </c>
      <c r="J961" s="125">
        <f t="shared" si="383"/>
        <v>18</v>
      </c>
      <c r="K961" s="125">
        <f t="shared" si="389"/>
        <v>4</v>
      </c>
      <c r="L961" s="139">
        <f t="shared" si="370"/>
        <v>1.0022358099999999</v>
      </c>
      <c r="M961" s="143">
        <f t="shared" si="390"/>
        <v>1.0054002900000001</v>
      </c>
      <c r="N961" s="143">
        <f t="shared" si="386"/>
        <v>1.1783930853841009</v>
      </c>
      <c r="O961" s="139">
        <f t="shared" si="388"/>
        <v>1.18102774</v>
      </c>
      <c r="P961" s="139">
        <f t="shared" si="371"/>
        <v>1181.02774</v>
      </c>
      <c r="Q961" s="144">
        <f t="shared" si="372"/>
        <v>0</v>
      </c>
      <c r="R961" s="145">
        <f t="shared" si="373"/>
        <v>0</v>
      </c>
      <c r="S961" s="139">
        <f t="shared" si="374"/>
        <v>0</v>
      </c>
      <c r="T961" s="146">
        <f t="shared" si="384"/>
        <v>3.5999999999999997E-2</v>
      </c>
      <c r="U961" s="144">
        <f t="shared" si="387"/>
        <v>25</v>
      </c>
      <c r="V961" s="144">
        <v>252</v>
      </c>
      <c r="W961" s="143">
        <f t="shared" si="375"/>
        <v>1.003514808</v>
      </c>
      <c r="X961" s="139">
        <f t="shared" si="376"/>
        <v>4.1510857400000001</v>
      </c>
      <c r="Y961" s="124">
        <f t="shared" si="377"/>
        <v>0</v>
      </c>
      <c r="Z961" s="147" t="s">
        <v>64</v>
      </c>
      <c r="AA961" s="141">
        <f t="shared" si="385"/>
        <v>44757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4"/>
      <c r="BL961" s="1"/>
      <c r="BM961" s="1"/>
      <c r="BN961" s="1"/>
      <c r="BO961" s="1"/>
      <c r="BP961" s="1"/>
      <c r="BQ961" s="1"/>
    </row>
    <row r="962" spans="1:69" x14ac:dyDescent="0.15">
      <c r="A962" s="138">
        <f t="shared" si="378"/>
        <v>44613</v>
      </c>
      <c r="B962" s="148">
        <f t="shared" si="367"/>
        <v>1185.1788257400001</v>
      </c>
      <c r="C962" s="139">
        <f t="shared" si="379"/>
        <v>1000</v>
      </c>
      <c r="D962" s="140">
        <f t="shared" si="380"/>
        <v>6153.09</v>
      </c>
      <c r="E962" s="124">
        <f>IF(K962=1,VLOOKUP(A961,[1]Plan1!$BO$80:$BQ$314,3),E961)</f>
        <v>6215.24</v>
      </c>
      <c r="F962" s="141">
        <f t="shared" si="381"/>
        <v>44608</v>
      </c>
      <c r="G962" s="142">
        <f t="shared" si="368"/>
        <v>1.0100616113204897E-2</v>
      </c>
      <c r="H962" s="141">
        <f t="shared" si="382"/>
        <v>44635</v>
      </c>
      <c r="I962" s="141">
        <f t="shared" si="369"/>
        <v>44635</v>
      </c>
      <c r="J962" s="125">
        <f t="shared" si="383"/>
        <v>18</v>
      </c>
      <c r="K962" s="125">
        <f t="shared" si="389"/>
        <v>4</v>
      </c>
      <c r="L962" s="139">
        <f t="shared" si="370"/>
        <v>1.0022358099999999</v>
      </c>
      <c r="M962" s="143">
        <f t="shared" si="390"/>
        <v>1.0054002900000001</v>
      </c>
      <c r="N962" s="143">
        <f t="shared" si="386"/>
        <v>1.1783930853841009</v>
      </c>
      <c r="O962" s="139">
        <f t="shared" si="388"/>
        <v>1.18102774</v>
      </c>
      <c r="P962" s="139">
        <f t="shared" si="371"/>
        <v>1181.02774</v>
      </c>
      <c r="Q962" s="144">
        <f t="shared" si="372"/>
        <v>0</v>
      </c>
      <c r="R962" s="145">
        <f t="shared" si="373"/>
        <v>0</v>
      </c>
      <c r="S962" s="139">
        <f t="shared" si="374"/>
        <v>0</v>
      </c>
      <c r="T962" s="146">
        <f t="shared" si="384"/>
        <v>3.5999999999999997E-2</v>
      </c>
      <c r="U962" s="144">
        <f t="shared" si="387"/>
        <v>25</v>
      </c>
      <c r="V962" s="144">
        <v>252</v>
      </c>
      <c r="W962" s="143">
        <f t="shared" si="375"/>
        <v>1.003514808</v>
      </c>
      <c r="X962" s="139">
        <f t="shared" si="376"/>
        <v>4.1510857400000001</v>
      </c>
      <c r="Y962" s="124">
        <f t="shared" si="377"/>
        <v>0</v>
      </c>
      <c r="Z962" s="147" t="s">
        <v>64</v>
      </c>
      <c r="AA962" s="141">
        <f t="shared" si="385"/>
        <v>44757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4"/>
      <c r="BL962" s="1"/>
      <c r="BM962" s="1"/>
      <c r="BN962" s="1"/>
      <c r="BO962" s="1"/>
      <c r="BP962" s="1"/>
      <c r="BQ962" s="1"/>
    </row>
    <row r="963" spans="1:69" x14ac:dyDescent="0.15">
      <c r="A963" s="138">
        <f t="shared" si="378"/>
        <v>44614</v>
      </c>
      <c r="B963" s="148">
        <f t="shared" si="367"/>
        <v>1186.0071835899998</v>
      </c>
      <c r="C963" s="139">
        <f t="shared" si="379"/>
        <v>1000</v>
      </c>
      <c r="D963" s="140">
        <f t="shared" si="380"/>
        <v>6153.09</v>
      </c>
      <c r="E963" s="124">
        <f>IF(K963=1,VLOOKUP(A962,[1]Plan1!$BO$80:$BQ$314,3),E962)</f>
        <v>6215.24</v>
      </c>
      <c r="F963" s="141">
        <f t="shared" si="381"/>
        <v>44608</v>
      </c>
      <c r="G963" s="142">
        <f t="shared" si="368"/>
        <v>1.0100616113204897E-2</v>
      </c>
      <c r="H963" s="141">
        <f t="shared" si="382"/>
        <v>44635</v>
      </c>
      <c r="I963" s="141">
        <f t="shared" si="369"/>
        <v>44635</v>
      </c>
      <c r="J963" s="125">
        <f t="shared" si="383"/>
        <v>18</v>
      </c>
      <c r="K963" s="125">
        <f t="shared" si="389"/>
        <v>5</v>
      </c>
      <c r="L963" s="139">
        <f t="shared" si="370"/>
        <v>1.0027955500000001</v>
      </c>
      <c r="M963" s="143">
        <f t="shared" si="390"/>
        <v>1.0054002900000001</v>
      </c>
      <c r="N963" s="143">
        <f t="shared" si="386"/>
        <v>1.1783930853841009</v>
      </c>
      <c r="O963" s="139">
        <f t="shared" si="388"/>
        <v>1.1816873400000001</v>
      </c>
      <c r="P963" s="139">
        <f t="shared" si="371"/>
        <v>1181.6873399999999</v>
      </c>
      <c r="Q963" s="144">
        <f t="shared" si="372"/>
        <v>0</v>
      </c>
      <c r="R963" s="145">
        <f t="shared" si="373"/>
        <v>0</v>
      </c>
      <c r="S963" s="139">
        <f t="shared" si="374"/>
        <v>0</v>
      </c>
      <c r="T963" s="146">
        <f t="shared" si="384"/>
        <v>3.5999999999999997E-2</v>
      </c>
      <c r="U963" s="144">
        <f t="shared" si="387"/>
        <v>26</v>
      </c>
      <c r="V963" s="144">
        <v>252</v>
      </c>
      <c r="W963" s="143">
        <f t="shared" si="375"/>
        <v>1.0036556569999999</v>
      </c>
      <c r="X963" s="139">
        <f t="shared" si="376"/>
        <v>4.3198435899999996</v>
      </c>
      <c r="Y963" s="124">
        <f t="shared" si="377"/>
        <v>0</v>
      </c>
      <c r="Z963" s="147" t="s">
        <v>64</v>
      </c>
      <c r="AA963" s="141">
        <f t="shared" si="385"/>
        <v>44757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4"/>
      <c r="BL963" s="1"/>
      <c r="BM963" s="1"/>
      <c r="BN963" s="1"/>
      <c r="BO963" s="1"/>
      <c r="BP963" s="1"/>
      <c r="BQ963" s="1"/>
    </row>
    <row r="964" spans="1:69" x14ac:dyDescent="0.15">
      <c r="A964" s="138">
        <f t="shared" si="378"/>
        <v>44615</v>
      </c>
      <c r="B964" s="148">
        <f t="shared" si="367"/>
        <v>1186.8360909999999</v>
      </c>
      <c r="C964" s="139">
        <f t="shared" si="379"/>
        <v>1000</v>
      </c>
      <c r="D964" s="140">
        <f t="shared" si="380"/>
        <v>6153.09</v>
      </c>
      <c r="E964" s="124">
        <f>IF(K964=1,VLOOKUP(A963,[1]Plan1!$BO$80:$BQ$314,3),E963)</f>
        <v>6215.24</v>
      </c>
      <c r="F964" s="141">
        <f t="shared" si="381"/>
        <v>44608</v>
      </c>
      <c r="G964" s="142">
        <f t="shared" si="368"/>
        <v>1.0100616113204897E-2</v>
      </c>
      <c r="H964" s="141">
        <f t="shared" si="382"/>
        <v>44635</v>
      </c>
      <c r="I964" s="141">
        <f t="shared" si="369"/>
        <v>44635</v>
      </c>
      <c r="J964" s="125">
        <f t="shared" si="383"/>
        <v>18</v>
      </c>
      <c r="K964" s="125">
        <f t="shared" si="389"/>
        <v>6</v>
      </c>
      <c r="L964" s="139">
        <f t="shared" si="370"/>
        <v>1.00335559</v>
      </c>
      <c r="M964" s="143">
        <f t="shared" si="390"/>
        <v>1.0054002900000001</v>
      </c>
      <c r="N964" s="143">
        <f t="shared" si="386"/>
        <v>1.1783930853841009</v>
      </c>
      <c r="O964" s="139">
        <f t="shared" si="388"/>
        <v>1.1823472799999999</v>
      </c>
      <c r="P964" s="139">
        <f t="shared" si="371"/>
        <v>1182.34728</v>
      </c>
      <c r="Q964" s="144">
        <f t="shared" si="372"/>
        <v>0</v>
      </c>
      <c r="R964" s="145">
        <f t="shared" si="373"/>
        <v>0</v>
      </c>
      <c r="S964" s="139">
        <f t="shared" si="374"/>
        <v>0</v>
      </c>
      <c r="T964" s="146">
        <f t="shared" si="384"/>
        <v>3.5999999999999997E-2</v>
      </c>
      <c r="U964" s="144">
        <f t="shared" si="387"/>
        <v>27</v>
      </c>
      <c r="V964" s="144">
        <v>252</v>
      </c>
      <c r="W964" s="143">
        <f t="shared" si="375"/>
        <v>1.0037965250000001</v>
      </c>
      <c r="X964" s="139">
        <f t="shared" si="376"/>
        <v>4.4888110000000001</v>
      </c>
      <c r="Y964" s="124">
        <f t="shared" si="377"/>
        <v>0</v>
      </c>
      <c r="Z964" s="147" t="s">
        <v>64</v>
      </c>
      <c r="AA964" s="141">
        <f t="shared" si="385"/>
        <v>44757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4"/>
      <c r="BL964" s="1"/>
      <c r="BM964" s="1"/>
      <c r="BN964" s="1"/>
      <c r="BO964" s="1"/>
      <c r="BP964" s="1"/>
      <c r="BQ964" s="1"/>
    </row>
    <row r="965" spans="1:69" x14ac:dyDescent="0.15">
      <c r="A965" s="138">
        <f t="shared" si="378"/>
        <v>44616</v>
      </c>
      <c r="B965" s="148">
        <f t="shared" si="367"/>
        <v>1187.6656007200002</v>
      </c>
      <c r="C965" s="139">
        <f t="shared" si="379"/>
        <v>1000</v>
      </c>
      <c r="D965" s="140">
        <f t="shared" si="380"/>
        <v>6153.09</v>
      </c>
      <c r="E965" s="124">
        <f>IF(K965=1,VLOOKUP(A964,[1]Plan1!$BO$80:$BQ$314,3),E964)</f>
        <v>6215.24</v>
      </c>
      <c r="F965" s="141">
        <f t="shared" si="381"/>
        <v>44608</v>
      </c>
      <c r="G965" s="142">
        <f t="shared" si="368"/>
        <v>1.0100616113204897E-2</v>
      </c>
      <c r="H965" s="141">
        <f t="shared" si="382"/>
        <v>44635</v>
      </c>
      <c r="I965" s="141">
        <f t="shared" si="369"/>
        <v>44635</v>
      </c>
      <c r="J965" s="125">
        <f t="shared" si="383"/>
        <v>18</v>
      </c>
      <c r="K965" s="125">
        <f t="shared" si="389"/>
        <v>7</v>
      </c>
      <c r="L965" s="139">
        <f t="shared" si="370"/>
        <v>1.0039159499999999</v>
      </c>
      <c r="M965" s="143">
        <f t="shared" si="390"/>
        <v>1.0054002900000001</v>
      </c>
      <c r="N965" s="143">
        <f t="shared" si="386"/>
        <v>1.1783930853841009</v>
      </c>
      <c r="O965" s="139">
        <f t="shared" si="388"/>
        <v>1.18300761</v>
      </c>
      <c r="P965" s="139">
        <f t="shared" si="371"/>
        <v>1183.0076100000001</v>
      </c>
      <c r="Q965" s="144">
        <f t="shared" si="372"/>
        <v>0</v>
      </c>
      <c r="R965" s="145">
        <f t="shared" si="373"/>
        <v>0</v>
      </c>
      <c r="S965" s="139">
        <f t="shared" si="374"/>
        <v>0</v>
      </c>
      <c r="T965" s="146">
        <f t="shared" si="384"/>
        <v>3.5999999999999997E-2</v>
      </c>
      <c r="U965" s="144">
        <f t="shared" si="387"/>
        <v>28</v>
      </c>
      <c r="V965" s="144">
        <v>252</v>
      </c>
      <c r="W965" s="143">
        <f t="shared" si="375"/>
        <v>1.0039374139999999</v>
      </c>
      <c r="X965" s="139">
        <f t="shared" si="376"/>
        <v>4.6579907199999999</v>
      </c>
      <c r="Y965" s="124">
        <f t="shared" si="377"/>
        <v>0</v>
      </c>
      <c r="Z965" s="147" t="s">
        <v>64</v>
      </c>
      <c r="AA965" s="141">
        <f t="shared" si="385"/>
        <v>44757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4"/>
      <c r="BL965" s="1"/>
      <c r="BM965" s="1"/>
      <c r="BN965" s="1"/>
      <c r="BO965" s="1"/>
      <c r="BP965" s="1"/>
      <c r="BQ965" s="1"/>
    </row>
    <row r="966" spans="1:69" x14ac:dyDescent="0.15">
      <c r="A966" s="138">
        <f t="shared" si="378"/>
        <v>44617</v>
      </c>
      <c r="B966" s="148">
        <f t="shared" si="367"/>
        <v>1188.4956904999999</v>
      </c>
      <c r="C966" s="139">
        <f t="shared" si="379"/>
        <v>1000</v>
      </c>
      <c r="D966" s="140">
        <f t="shared" si="380"/>
        <v>6153.09</v>
      </c>
      <c r="E966" s="124">
        <f>IF(K966=1,VLOOKUP(A965,[1]Plan1!$BO$80:$BQ$314,3),E965)</f>
        <v>6215.24</v>
      </c>
      <c r="F966" s="141">
        <f t="shared" si="381"/>
        <v>44608</v>
      </c>
      <c r="G966" s="142">
        <f t="shared" si="368"/>
        <v>1.0100616113204897E-2</v>
      </c>
      <c r="H966" s="141">
        <f t="shared" si="382"/>
        <v>44635</v>
      </c>
      <c r="I966" s="141">
        <f t="shared" si="369"/>
        <v>44635</v>
      </c>
      <c r="J966" s="125">
        <f t="shared" si="383"/>
        <v>18</v>
      </c>
      <c r="K966" s="125">
        <f t="shared" si="389"/>
        <v>8</v>
      </c>
      <c r="L966" s="139">
        <f t="shared" si="370"/>
        <v>1.0044766300000001</v>
      </c>
      <c r="M966" s="143">
        <f t="shared" si="390"/>
        <v>1.0054002900000001</v>
      </c>
      <c r="N966" s="143">
        <f t="shared" si="386"/>
        <v>1.1783930853841009</v>
      </c>
      <c r="O966" s="139">
        <f t="shared" si="388"/>
        <v>1.1836683100000001</v>
      </c>
      <c r="P966" s="139">
        <f t="shared" si="371"/>
        <v>1183.66831</v>
      </c>
      <c r="Q966" s="144">
        <f t="shared" si="372"/>
        <v>0</v>
      </c>
      <c r="R966" s="145">
        <f t="shared" si="373"/>
        <v>0</v>
      </c>
      <c r="S966" s="139">
        <f t="shared" si="374"/>
        <v>0</v>
      </c>
      <c r="T966" s="146">
        <f t="shared" si="384"/>
        <v>3.5999999999999997E-2</v>
      </c>
      <c r="U966" s="144">
        <f t="shared" si="387"/>
        <v>29</v>
      </c>
      <c r="V966" s="144">
        <v>252</v>
      </c>
      <c r="W966" s="143">
        <f t="shared" si="375"/>
        <v>1.004078322</v>
      </c>
      <c r="X966" s="139">
        <f t="shared" si="376"/>
        <v>4.8273805000000003</v>
      </c>
      <c r="Y966" s="124">
        <f t="shared" si="377"/>
        <v>0</v>
      </c>
      <c r="Z966" s="147" t="s">
        <v>64</v>
      </c>
      <c r="AA966" s="141">
        <f t="shared" si="385"/>
        <v>44757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4"/>
      <c r="BL966" s="1"/>
      <c r="BM966" s="1"/>
      <c r="BN966" s="1"/>
      <c r="BO966" s="1"/>
      <c r="BP966" s="1"/>
      <c r="BQ966" s="1"/>
    </row>
    <row r="967" spans="1:69" x14ac:dyDescent="0.15">
      <c r="A967" s="138">
        <f t="shared" si="378"/>
        <v>44618</v>
      </c>
      <c r="B967" s="148">
        <f t="shared" si="367"/>
        <v>1189.3263516899999</v>
      </c>
      <c r="C967" s="139">
        <f t="shared" si="379"/>
        <v>1000</v>
      </c>
      <c r="D967" s="140">
        <f t="shared" si="380"/>
        <v>6153.09</v>
      </c>
      <c r="E967" s="124">
        <f>IF(K967=1,VLOOKUP(A966,[1]Plan1!$BO$80:$BQ$314,3),E966)</f>
        <v>6215.24</v>
      </c>
      <c r="F967" s="141">
        <f t="shared" si="381"/>
        <v>44608</v>
      </c>
      <c r="G967" s="142">
        <f t="shared" si="368"/>
        <v>1.0100616113204897E-2</v>
      </c>
      <c r="H967" s="141">
        <f t="shared" si="382"/>
        <v>44635</v>
      </c>
      <c r="I967" s="141">
        <f t="shared" si="369"/>
        <v>44635</v>
      </c>
      <c r="J967" s="125">
        <f t="shared" si="383"/>
        <v>18</v>
      </c>
      <c r="K967" s="125">
        <f t="shared" si="389"/>
        <v>9</v>
      </c>
      <c r="L967" s="139">
        <f t="shared" si="370"/>
        <v>1.00503761</v>
      </c>
      <c r="M967" s="143">
        <f t="shared" si="390"/>
        <v>1.0054002900000001</v>
      </c>
      <c r="N967" s="143">
        <f t="shared" si="386"/>
        <v>1.1783930853841009</v>
      </c>
      <c r="O967" s="139">
        <f t="shared" si="388"/>
        <v>1.1843293699999999</v>
      </c>
      <c r="P967" s="139">
        <f t="shared" si="371"/>
        <v>1184.3293699999999</v>
      </c>
      <c r="Q967" s="144">
        <f t="shared" si="372"/>
        <v>0</v>
      </c>
      <c r="R967" s="145">
        <f t="shared" si="373"/>
        <v>0</v>
      </c>
      <c r="S967" s="139">
        <f t="shared" si="374"/>
        <v>0</v>
      </c>
      <c r="T967" s="146">
        <f t="shared" si="384"/>
        <v>3.5999999999999997E-2</v>
      </c>
      <c r="U967" s="144">
        <f t="shared" si="387"/>
        <v>30</v>
      </c>
      <c r="V967" s="144">
        <v>252</v>
      </c>
      <c r="W967" s="143">
        <f t="shared" si="375"/>
        <v>1.00421925</v>
      </c>
      <c r="X967" s="139">
        <f t="shared" si="376"/>
        <v>4.9969816900000001</v>
      </c>
      <c r="Y967" s="124">
        <f t="shared" si="377"/>
        <v>0</v>
      </c>
      <c r="Z967" s="147" t="s">
        <v>64</v>
      </c>
      <c r="AA967" s="141">
        <f t="shared" si="385"/>
        <v>44757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4"/>
      <c r="BL967" s="1"/>
      <c r="BM967" s="1"/>
      <c r="BN967" s="1"/>
      <c r="BO967" s="1"/>
      <c r="BP967" s="1"/>
      <c r="BQ967" s="1"/>
    </row>
    <row r="968" spans="1:69" x14ac:dyDescent="0.15">
      <c r="A968" s="138">
        <f t="shared" si="378"/>
        <v>44619</v>
      </c>
      <c r="B968" s="148">
        <f t="shared" si="367"/>
        <v>1189.3263516899999</v>
      </c>
      <c r="C968" s="139">
        <f t="shared" si="379"/>
        <v>1000</v>
      </c>
      <c r="D968" s="140">
        <f t="shared" si="380"/>
        <v>6153.09</v>
      </c>
      <c r="E968" s="124">
        <f>IF(K968=1,VLOOKUP(A967,[1]Plan1!$BO$80:$BQ$314,3),E967)</f>
        <v>6215.24</v>
      </c>
      <c r="F968" s="141">
        <f t="shared" si="381"/>
        <v>44608</v>
      </c>
      <c r="G968" s="142">
        <f t="shared" si="368"/>
        <v>1.0100616113204897E-2</v>
      </c>
      <c r="H968" s="141">
        <f t="shared" si="382"/>
        <v>44635</v>
      </c>
      <c r="I968" s="141">
        <f t="shared" si="369"/>
        <v>44635</v>
      </c>
      <c r="J968" s="125">
        <f t="shared" si="383"/>
        <v>18</v>
      </c>
      <c r="K968" s="125">
        <f t="shared" si="389"/>
        <v>9</v>
      </c>
      <c r="L968" s="139">
        <f t="shared" si="370"/>
        <v>1.00503761</v>
      </c>
      <c r="M968" s="143">
        <f t="shared" si="390"/>
        <v>1.0054002900000001</v>
      </c>
      <c r="N968" s="143">
        <f t="shared" si="386"/>
        <v>1.1783930853841009</v>
      </c>
      <c r="O968" s="139">
        <f t="shared" si="388"/>
        <v>1.1843293699999999</v>
      </c>
      <c r="P968" s="139">
        <f t="shared" si="371"/>
        <v>1184.3293699999999</v>
      </c>
      <c r="Q968" s="144">
        <f t="shared" si="372"/>
        <v>0</v>
      </c>
      <c r="R968" s="145">
        <f t="shared" si="373"/>
        <v>0</v>
      </c>
      <c r="S968" s="139">
        <f t="shared" si="374"/>
        <v>0</v>
      </c>
      <c r="T968" s="146">
        <f t="shared" si="384"/>
        <v>3.5999999999999997E-2</v>
      </c>
      <c r="U968" s="144">
        <f t="shared" si="387"/>
        <v>30</v>
      </c>
      <c r="V968" s="144">
        <v>252</v>
      </c>
      <c r="W968" s="143">
        <f t="shared" si="375"/>
        <v>1.00421925</v>
      </c>
      <c r="X968" s="139">
        <f t="shared" si="376"/>
        <v>4.9969816900000001</v>
      </c>
      <c r="Y968" s="124">
        <f t="shared" si="377"/>
        <v>0</v>
      </c>
      <c r="Z968" s="147" t="s">
        <v>64</v>
      </c>
      <c r="AA968" s="141">
        <f t="shared" si="385"/>
        <v>44757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4"/>
      <c r="BL968" s="1"/>
      <c r="BM968" s="1"/>
      <c r="BN968" s="1"/>
      <c r="BO968" s="1"/>
      <c r="BP968" s="1"/>
      <c r="BQ968" s="1"/>
    </row>
    <row r="969" spans="1:69" x14ac:dyDescent="0.15">
      <c r="A969" s="138">
        <f t="shared" si="378"/>
        <v>44620</v>
      </c>
      <c r="B969" s="148">
        <f t="shared" si="367"/>
        <v>1189.3263516899999</v>
      </c>
      <c r="C969" s="139">
        <f t="shared" si="379"/>
        <v>1000</v>
      </c>
      <c r="D969" s="140">
        <f t="shared" si="380"/>
        <v>6153.09</v>
      </c>
      <c r="E969" s="124">
        <f>IF(K969=1,VLOOKUP(A968,[1]Plan1!$BO$80:$BQ$314,3),E968)</f>
        <v>6215.24</v>
      </c>
      <c r="F969" s="141">
        <f t="shared" si="381"/>
        <v>44608</v>
      </c>
      <c r="G969" s="142">
        <f t="shared" si="368"/>
        <v>1.0100616113204897E-2</v>
      </c>
      <c r="H969" s="141">
        <f t="shared" si="382"/>
        <v>44635</v>
      </c>
      <c r="I969" s="141">
        <f t="shared" si="369"/>
        <v>44635</v>
      </c>
      <c r="J969" s="125">
        <f t="shared" si="383"/>
        <v>18</v>
      </c>
      <c r="K969" s="125">
        <f t="shared" si="389"/>
        <v>9</v>
      </c>
      <c r="L969" s="139">
        <f t="shared" si="370"/>
        <v>1.00503761</v>
      </c>
      <c r="M969" s="143">
        <f t="shared" si="390"/>
        <v>1.0054002900000001</v>
      </c>
      <c r="N969" s="143">
        <f t="shared" si="386"/>
        <v>1.1783930853841009</v>
      </c>
      <c r="O969" s="139">
        <f t="shared" si="388"/>
        <v>1.1843293699999999</v>
      </c>
      <c r="P969" s="139">
        <f t="shared" si="371"/>
        <v>1184.3293699999999</v>
      </c>
      <c r="Q969" s="144">
        <f t="shared" si="372"/>
        <v>0</v>
      </c>
      <c r="R969" s="145">
        <f t="shared" si="373"/>
        <v>0</v>
      </c>
      <c r="S969" s="139">
        <f t="shared" si="374"/>
        <v>0</v>
      </c>
      <c r="T969" s="146">
        <f t="shared" si="384"/>
        <v>3.5999999999999997E-2</v>
      </c>
      <c r="U969" s="144">
        <f t="shared" si="387"/>
        <v>30</v>
      </c>
      <c r="V969" s="144">
        <v>252</v>
      </c>
      <c r="W969" s="143">
        <f t="shared" si="375"/>
        <v>1.00421925</v>
      </c>
      <c r="X969" s="139">
        <f t="shared" si="376"/>
        <v>4.9969816900000001</v>
      </c>
      <c r="Y969" s="124">
        <f t="shared" si="377"/>
        <v>0</v>
      </c>
      <c r="Z969" s="147" t="s">
        <v>64</v>
      </c>
      <c r="AA969" s="141">
        <f t="shared" si="385"/>
        <v>44757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4"/>
      <c r="BL969" s="1"/>
      <c r="BM969" s="1"/>
      <c r="BN969" s="1"/>
      <c r="BO969" s="1"/>
      <c r="BP969" s="1"/>
      <c r="BQ969" s="1"/>
    </row>
    <row r="970" spans="1:69" x14ac:dyDescent="0.15">
      <c r="A970" s="138">
        <f t="shared" si="378"/>
        <v>44621</v>
      </c>
      <c r="B970" s="148">
        <f t="shared" ref="B970:B1033" si="391">(P970+X970)</f>
        <v>1189.3263516899999</v>
      </c>
      <c r="C970" s="139">
        <f t="shared" si="379"/>
        <v>1000</v>
      </c>
      <c r="D970" s="140">
        <f t="shared" si="380"/>
        <v>6153.09</v>
      </c>
      <c r="E970" s="124">
        <f>IF(K970=1,VLOOKUP(A969,[1]Plan1!$BO$80:$BQ$314,3),E969)</f>
        <v>6215.24</v>
      </c>
      <c r="F970" s="141">
        <f t="shared" si="381"/>
        <v>44608</v>
      </c>
      <c r="G970" s="142">
        <f t="shared" ref="G970:G1033" si="392">(E970/D970)-1</f>
        <v>1.0100616113204897E-2</v>
      </c>
      <c r="H970" s="141">
        <f t="shared" si="382"/>
        <v>44635</v>
      </c>
      <c r="I970" s="141">
        <f t="shared" ref="I970:I1033" si="393">IF(A970&gt;I969,H970,I969)</f>
        <v>44635</v>
      </c>
      <c r="J970" s="125">
        <f t="shared" si="383"/>
        <v>18</v>
      </c>
      <c r="K970" s="125">
        <f t="shared" si="389"/>
        <v>9</v>
      </c>
      <c r="L970" s="139">
        <f t="shared" ref="L970:L1033" si="394">TRUNC((E970/D970)^TRUNC((K970/J970),9),8)</f>
        <v>1.00503761</v>
      </c>
      <c r="M970" s="143">
        <f t="shared" si="390"/>
        <v>1.0054002900000001</v>
      </c>
      <c r="N970" s="143">
        <f t="shared" si="386"/>
        <v>1.1783930853841009</v>
      </c>
      <c r="O970" s="139">
        <f t="shared" si="388"/>
        <v>1.1843293699999999</v>
      </c>
      <c r="P970" s="139">
        <f t="shared" ref="P970:P1033" si="395">TRUNC(C970*O970,8)</f>
        <v>1184.3293699999999</v>
      </c>
      <c r="Q970" s="144">
        <f t="shared" ref="Q970:Q1033" si="396">IF(VLOOKUP(A970,AD$10:AK$114,8)=VLOOKUP(A969,AD$10:AK$114,8),0,VLOOKUP(A970,AD$10:AK$114,8))</f>
        <v>0</v>
      </c>
      <c r="R970" s="145">
        <f t="shared" ref="R970:R1033" si="397">IF(Q970&gt;0,VLOOKUP($A970,$AD$10:$AI$114,6),0)</f>
        <v>0</v>
      </c>
      <c r="S970" s="139">
        <f t="shared" ref="S970:S1033" si="398">IF(R970&gt;0,TRUNC(R970*P970,8),0)</f>
        <v>0</v>
      </c>
      <c r="T970" s="146">
        <f t="shared" si="384"/>
        <v>3.5999999999999997E-2</v>
      </c>
      <c r="U970" s="144">
        <f t="shared" si="387"/>
        <v>30</v>
      </c>
      <c r="V970" s="144">
        <v>252</v>
      </c>
      <c r="W970" s="143">
        <f t="shared" ref="W970:W1033" si="399">ROUND((1+T970)^TRUNC((U970/V970),9),9)</f>
        <v>1.00421925</v>
      </c>
      <c r="X970" s="139">
        <f t="shared" ref="X970:X1033" si="400">TRUNC((P970*(W970-1)),8)</f>
        <v>4.9969816900000001</v>
      </c>
      <c r="Y970" s="124">
        <f t="shared" ref="Y970:Y1033" si="401">IF(Q970&gt;0,S970+X970,0)</f>
        <v>0</v>
      </c>
      <c r="Z970" s="147" t="s">
        <v>64</v>
      </c>
      <c r="AA970" s="141">
        <f t="shared" si="385"/>
        <v>44757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4"/>
      <c r="BL970" s="1"/>
      <c r="BM970" s="1"/>
      <c r="BN970" s="1"/>
      <c r="BO970" s="1"/>
      <c r="BP970" s="1"/>
      <c r="BQ970" s="1"/>
    </row>
    <row r="971" spans="1:69" x14ac:dyDescent="0.15">
      <c r="A971" s="138">
        <f t="shared" ref="A971:A1034" si="402">(A970+1)</f>
        <v>44622</v>
      </c>
      <c r="B971" s="148">
        <f t="shared" si="391"/>
        <v>1189.3263516899999</v>
      </c>
      <c r="C971" s="139">
        <f t="shared" ref="C971:C1034" si="403">TRUNC(IF(Q970&gt;0,VLOOKUP(A970,$AD$12:$AE$114,2),C970),8)</f>
        <v>1000</v>
      </c>
      <c r="D971" s="140">
        <f t="shared" ref="D971:D1034" si="404">IF(E971=E970,D970,E970)</f>
        <v>6153.09</v>
      </c>
      <c r="E971" s="124">
        <f>IF(K971=1,VLOOKUP(A970,[1]Plan1!$BO$80:$BQ$314,3),E970)</f>
        <v>6215.24</v>
      </c>
      <c r="F971" s="141">
        <f t="shared" ref="F971:F1034" si="405">IF(D971=D970,F970,A971)</f>
        <v>44608</v>
      </c>
      <c r="G971" s="142">
        <f t="shared" si="392"/>
        <v>1.0100616113204897E-2</v>
      </c>
      <c r="H971" s="141">
        <f t="shared" ref="H971:H1034" si="406">IF(DAY(A971)=15,VLOOKUP(A971,AH$118:AM$450,4),H970)</f>
        <v>44635</v>
      </c>
      <c r="I971" s="141">
        <f t="shared" si="393"/>
        <v>44635</v>
      </c>
      <c r="J971" s="125">
        <f t="shared" ref="J971:J1034" si="407">IF(I971=I970,J970,NETWORKDAYS(I970,I971,$AD$118:$AD$502)-1)</f>
        <v>18</v>
      </c>
      <c r="K971" s="125">
        <f t="shared" si="389"/>
        <v>9</v>
      </c>
      <c r="L971" s="139">
        <f t="shared" si="394"/>
        <v>1.00503761</v>
      </c>
      <c r="M971" s="143">
        <f t="shared" si="390"/>
        <v>1.0054002900000001</v>
      </c>
      <c r="N971" s="143">
        <f t="shared" si="386"/>
        <v>1.1783930853841009</v>
      </c>
      <c r="O971" s="139">
        <f t="shared" si="388"/>
        <v>1.1843293699999999</v>
      </c>
      <c r="P971" s="139">
        <f t="shared" si="395"/>
        <v>1184.3293699999999</v>
      </c>
      <c r="Q971" s="144">
        <f t="shared" si="396"/>
        <v>0</v>
      </c>
      <c r="R971" s="145">
        <f t="shared" si="397"/>
        <v>0</v>
      </c>
      <c r="S971" s="139">
        <f t="shared" si="398"/>
        <v>0</v>
      </c>
      <c r="T971" s="146">
        <f t="shared" ref="T971:T1034" si="408">(T970)</f>
        <v>3.5999999999999997E-2</v>
      </c>
      <c r="U971" s="144">
        <f t="shared" si="387"/>
        <v>30</v>
      </c>
      <c r="V971" s="144">
        <v>252</v>
      </c>
      <c r="W971" s="143">
        <f t="shared" si="399"/>
        <v>1.00421925</v>
      </c>
      <c r="X971" s="139">
        <f t="shared" si="400"/>
        <v>4.9969816900000001</v>
      </c>
      <c r="Y971" s="124">
        <f t="shared" si="401"/>
        <v>0</v>
      </c>
      <c r="Z971" s="147" t="s">
        <v>64</v>
      </c>
      <c r="AA971" s="141">
        <f t="shared" ref="AA971:AA1034" si="409">IF(Q970&gt;0,VLOOKUP(A970,$AD$10:$AL$114,9),AA970)</f>
        <v>44757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4"/>
      <c r="BL971" s="1"/>
      <c r="BM971" s="1"/>
      <c r="BN971" s="1"/>
      <c r="BO971" s="1"/>
      <c r="BP971" s="1"/>
      <c r="BQ971" s="1"/>
    </row>
    <row r="972" spans="1:69" x14ac:dyDescent="0.15">
      <c r="A972" s="138">
        <f t="shared" si="402"/>
        <v>44623</v>
      </c>
      <c r="B972" s="148">
        <f t="shared" si="391"/>
        <v>1190.1575945100001</v>
      </c>
      <c r="C972" s="139">
        <f t="shared" si="403"/>
        <v>1000</v>
      </c>
      <c r="D972" s="140">
        <f t="shared" si="404"/>
        <v>6153.09</v>
      </c>
      <c r="E972" s="124">
        <f>IF(K972=1,VLOOKUP(A971,[1]Plan1!$BO$80:$BQ$314,3),E971)</f>
        <v>6215.24</v>
      </c>
      <c r="F972" s="141">
        <f t="shared" si="405"/>
        <v>44608</v>
      </c>
      <c r="G972" s="142">
        <f t="shared" si="392"/>
        <v>1.0100616113204897E-2</v>
      </c>
      <c r="H972" s="141">
        <f t="shared" si="406"/>
        <v>44635</v>
      </c>
      <c r="I972" s="141">
        <f t="shared" si="393"/>
        <v>44635</v>
      </c>
      <c r="J972" s="125">
        <f t="shared" si="407"/>
        <v>18</v>
      </c>
      <c r="K972" s="125">
        <f t="shared" si="389"/>
        <v>10</v>
      </c>
      <c r="L972" s="139">
        <f t="shared" si="394"/>
        <v>1.00559891</v>
      </c>
      <c r="M972" s="143">
        <f t="shared" si="390"/>
        <v>1.0054002900000001</v>
      </c>
      <c r="N972" s="143">
        <f t="shared" si="386"/>
        <v>1.1783930853841009</v>
      </c>
      <c r="O972" s="139">
        <f t="shared" si="388"/>
        <v>1.1849908</v>
      </c>
      <c r="P972" s="139">
        <f t="shared" si="395"/>
        <v>1184.9908</v>
      </c>
      <c r="Q972" s="144">
        <f t="shared" si="396"/>
        <v>0</v>
      </c>
      <c r="R972" s="145">
        <f t="shared" si="397"/>
        <v>0</v>
      </c>
      <c r="S972" s="139">
        <f t="shared" si="398"/>
        <v>0</v>
      </c>
      <c r="T972" s="146">
        <f t="shared" si="408"/>
        <v>3.5999999999999997E-2</v>
      </c>
      <c r="U972" s="144">
        <f t="shared" si="387"/>
        <v>31</v>
      </c>
      <c r="V972" s="144">
        <v>252</v>
      </c>
      <c r="W972" s="143">
        <f t="shared" si="399"/>
        <v>1.0043601980000001</v>
      </c>
      <c r="X972" s="139">
        <f t="shared" si="400"/>
        <v>5.1667945099999999</v>
      </c>
      <c r="Y972" s="124">
        <f t="shared" si="401"/>
        <v>0</v>
      </c>
      <c r="Z972" s="147" t="s">
        <v>64</v>
      </c>
      <c r="AA972" s="141">
        <f t="shared" si="409"/>
        <v>44757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4"/>
      <c r="BL972" s="1"/>
      <c r="BM972" s="1"/>
      <c r="BN972" s="1"/>
      <c r="BO972" s="1"/>
      <c r="BP972" s="1"/>
      <c r="BQ972" s="1"/>
    </row>
    <row r="973" spans="1:69" x14ac:dyDescent="0.15">
      <c r="A973" s="138">
        <f t="shared" si="402"/>
        <v>44624</v>
      </c>
      <c r="B973" s="148">
        <f t="shared" si="391"/>
        <v>1190.98942921</v>
      </c>
      <c r="C973" s="139">
        <f t="shared" si="403"/>
        <v>1000</v>
      </c>
      <c r="D973" s="140">
        <f t="shared" si="404"/>
        <v>6153.09</v>
      </c>
      <c r="E973" s="124">
        <f>IF(K973=1,VLOOKUP(A972,[1]Plan1!$BO$80:$BQ$314,3),E972)</f>
        <v>6215.24</v>
      </c>
      <c r="F973" s="141">
        <f t="shared" si="405"/>
        <v>44608</v>
      </c>
      <c r="G973" s="142">
        <f t="shared" si="392"/>
        <v>1.0100616113204897E-2</v>
      </c>
      <c r="H973" s="141">
        <f t="shared" si="406"/>
        <v>44635</v>
      </c>
      <c r="I973" s="141">
        <f t="shared" si="393"/>
        <v>44635</v>
      </c>
      <c r="J973" s="125">
        <f t="shared" si="407"/>
        <v>18</v>
      </c>
      <c r="K973" s="125">
        <f t="shared" si="389"/>
        <v>11</v>
      </c>
      <c r="L973" s="139">
        <f t="shared" si="394"/>
        <v>1.0061605300000001</v>
      </c>
      <c r="M973" s="143">
        <f t="shared" si="390"/>
        <v>1.0054002900000001</v>
      </c>
      <c r="N973" s="143">
        <f t="shared" si="386"/>
        <v>1.1783930853841009</v>
      </c>
      <c r="O973" s="139">
        <f t="shared" si="388"/>
        <v>1.18565261</v>
      </c>
      <c r="P973" s="139">
        <f t="shared" si="395"/>
        <v>1185.6526100000001</v>
      </c>
      <c r="Q973" s="144">
        <f t="shared" si="396"/>
        <v>0</v>
      </c>
      <c r="R973" s="145">
        <f t="shared" si="397"/>
        <v>0</v>
      </c>
      <c r="S973" s="139">
        <f t="shared" si="398"/>
        <v>0</v>
      </c>
      <c r="T973" s="146">
        <f t="shared" si="408"/>
        <v>3.5999999999999997E-2</v>
      </c>
      <c r="U973" s="144">
        <f t="shared" si="387"/>
        <v>32</v>
      </c>
      <c r="V973" s="144">
        <v>252</v>
      </c>
      <c r="W973" s="143">
        <f t="shared" si="399"/>
        <v>1.0045011660000001</v>
      </c>
      <c r="X973" s="139">
        <f t="shared" si="400"/>
        <v>5.3368192099999998</v>
      </c>
      <c r="Y973" s="124">
        <f t="shared" si="401"/>
        <v>0</v>
      </c>
      <c r="Z973" s="147" t="s">
        <v>64</v>
      </c>
      <c r="AA973" s="141">
        <f t="shared" si="409"/>
        <v>44757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4"/>
      <c r="BL973" s="1"/>
      <c r="BM973" s="1"/>
      <c r="BN973" s="1"/>
      <c r="BO973" s="1"/>
      <c r="BP973" s="1"/>
      <c r="BQ973" s="1"/>
    </row>
    <row r="974" spans="1:69" x14ac:dyDescent="0.15">
      <c r="A974" s="138">
        <f t="shared" si="402"/>
        <v>44625</v>
      </c>
      <c r="B974" s="148">
        <f t="shared" si="391"/>
        <v>1191.8218246599999</v>
      </c>
      <c r="C974" s="139">
        <f t="shared" si="403"/>
        <v>1000</v>
      </c>
      <c r="D974" s="140">
        <f t="shared" si="404"/>
        <v>6153.09</v>
      </c>
      <c r="E974" s="124">
        <f>IF(K974=1,VLOOKUP(A973,[1]Plan1!$BO$80:$BQ$314,3),E973)</f>
        <v>6215.24</v>
      </c>
      <c r="F974" s="141">
        <f t="shared" si="405"/>
        <v>44608</v>
      </c>
      <c r="G974" s="142">
        <f t="shared" si="392"/>
        <v>1.0100616113204897E-2</v>
      </c>
      <c r="H974" s="141">
        <f t="shared" si="406"/>
        <v>44635</v>
      </c>
      <c r="I974" s="141">
        <f t="shared" si="393"/>
        <v>44635</v>
      </c>
      <c r="J974" s="125">
        <f t="shared" si="407"/>
        <v>18</v>
      </c>
      <c r="K974" s="125">
        <f t="shared" si="389"/>
        <v>12</v>
      </c>
      <c r="L974" s="139">
        <f t="shared" si="394"/>
        <v>1.00672245</v>
      </c>
      <c r="M974" s="143">
        <f t="shared" si="390"/>
        <v>1.0054002900000001</v>
      </c>
      <c r="N974" s="143">
        <f t="shared" si="386"/>
        <v>1.1783930853841009</v>
      </c>
      <c r="O974" s="139">
        <f t="shared" si="388"/>
        <v>1.1863147700000001</v>
      </c>
      <c r="P974" s="139">
        <f t="shared" si="395"/>
        <v>1186.31477</v>
      </c>
      <c r="Q974" s="144">
        <f t="shared" si="396"/>
        <v>0</v>
      </c>
      <c r="R974" s="145">
        <f t="shared" si="397"/>
        <v>0</v>
      </c>
      <c r="S974" s="139">
        <f t="shared" si="398"/>
        <v>0</v>
      </c>
      <c r="T974" s="146">
        <f t="shared" si="408"/>
        <v>3.5999999999999997E-2</v>
      </c>
      <c r="U974" s="144">
        <f t="shared" si="387"/>
        <v>33</v>
      </c>
      <c r="V974" s="144">
        <v>252</v>
      </c>
      <c r="W974" s="143">
        <f t="shared" si="399"/>
        <v>1.004642153</v>
      </c>
      <c r="X974" s="139">
        <f t="shared" si="400"/>
        <v>5.5070546599999997</v>
      </c>
      <c r="Y974" s="124">
        <f t="shared" si="401"/>
        <v>0</v>
      </c>
      <c r="Z974" s="147" t="s">
        <v>64</v>
      </c>
      <c r="AA974" s="141">
        <f t="shared" si="409"/>
        <v>44757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4"/>
      <c r="BL974" s="1"/>
      <c r="BM974" s="1"/>
      <c r="BN974" s="1"/>
      <c r="BO974" s="1"/>
      <c r="BP974" s="1"/>
      <c r="BQ974" s="1"/>
    </row>
    <row r="975" spans="1:69" x14ac:dyDescent="0.15">
      <c r="A975" s="138">
        <f t="shared" si="402"/>
        <v>44626</v>
      </c>
      <c r="B975" s="148">
        <f t="shared" si="391"/>
        <v>1191.8218246599999</v>
      </c>
      <c r="C975" s="139">
        <f t="shared" si="403"/>
        <v>1000</v>
      </c>
      <c r="D975" s="140">
        <f t="shared" si="404"/>
        <v>6153.09</v>
      </c>
      <c r="E975" s="124">
        <f>IF(K975=1,VLOOKUP(A974,[1]Plan1!$BO$80:$BQ$314,3),E974)</f>
        <v>6215.24</v>
      </c>
      <c r="F975" s="141">
        <f t="shared" si="405"/>
        <v>44608</v>
      </c>
      <c r="G975" s="142">
        <f t="shared" si="392"/>
        <v>1.0100616113204897E-2</v>
      </c>
      <c r="H975" s="141">
        <f t="shared" si="406"/>
        <v>44635</v>
      </c>
      <c r="I975" s="141">
        <f t="shared" si="393"/>
        <v>44635</v>
      </c>
      <c r="J975" s="125">
        <f t="shared" si="407"/>
        <v>18</v>
      </c>
      <c r="K975" s="125">
        <f t="shared" si="389"/>
        <v>12</v>
      </c>
      <c r="L975" s="139">
        <f t="shared" si="394"/>
        <v>1.00672245</v>
      </c>
      <c r="M975" s="143">
        <f t="shared" si="390"/>
        <v>1.0054002900000001</v>
      </c>
      <c r="N975" s="143">
        <f t="shared" si="386"/>
        <v>1.1783930853841009</v>
      </c>
      <c r="O975" s="139">
        <f t="shared" si="388"/>
        <v>1.1863147700000001</v>
      </c>
      <c r="P975" s="139">
        <f t="shared" si="395"/>
        <v>1186.31477</v>
      </c>
      <c r="Q975" s="144">
        <f t="shared" si="396"/>
        <v>0</v>
      </c>
      <c r="R975" s="145">
        <f t="shared" si="397"/>
        <v>0</v>
      </c>
      <c r="S975" s="139">
        <f t="shared" si="398"/>
        <v>0</v>
      </c>
      <c r="T975" s="146">
        <f t="shared" si="408"/>
        <v>3.5999999999999997E-2</v>
      </c>
      <c r="U975" s="144">
        <f t="shared" si="387"/>
        <v>33</v>
      </c>
      <c r="V975" s="144">
        <v>252</v>
      </c>
      <c r="W975" s="143">
        <f t="shared" si="399"/>
        <v>1.004642153</v>
      </c>
      <c r="X975" s="139">
        <f t="shared" si="400"/>
        <v>5.5070546599999997</v>
      </c>
      <c r="Y975" s="124">
        <f t="shared" si="401"/>
        <v>0</v>
      </c>
      <c r="Z975" s="147" t="s">
        <v>64</v>
      </c>
      <c r="AA975" s="141">
        <f t="shared" si="409"/>
        <v>44757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4"/>
      <c r="BL975" s="1"/>
      <c r="BM975" s="1"/>
      <c r="BN975" s="1"/>
      <c r="BO975" s="1"/>
      <c r="BP975" s="1"/>
      <c r="BQ975" s="1"/>
    </row>
    <row r="976" spans="1:69" x14ac:dyDescent="0.15">
      <c r="A976" s="138">
        <f t="shared" si="402"/>
        <v>44627</v>
      </c>
      <c r="B976" s="148">
        <f t="shared" si="391"/>
        <v>1191.8218246599999</v>
      </c>
      <c r="C976" s="139">
        <f t="shared" si="403"/>
        <v>1000</v>
      </c>
      <c r="D976" s="140">
        <f t="shared" si="404"/>
        <v>6153.09</v>
      </c>
      <c r="E976" s="124">
        <f>IF(K976=1,VLOOKUP(A975,[1]Plan1!$BO$80:$BQ$314,3),E975)</f>
        <v>6215.24</v>
      </c>
      <c r="F976" s="141">
        <f t="shared" si="405"/>
        <v>44608</v>
      </c>
      <c r="G976" s="142">
        <f t="shared" si="392"/>
        <v>1.0100616113204897E-2</v>
      </c>
      <c r="H976" s="141">
        <f t="shared" si="406"/>
        <v>44635</v>
      </c>
      <c r="I976" s="141">
        <f t="shared" si="393"/>
        <v>44635</v>
      </c>
      <c r="J976" s="125">
        <f t="shared" si="407"/>
        <v>18</v>
      </c>
      <c r="K976" s="125">
        <f t="shared" si="389"/>
        <v>12</v>
      </c>
      <c r="L976" s="139">
        <f t="shared" si="394"/>
        <v>1.00672245</v>
      </c>
      <c r="M976" s="143">
        <f t="shared" si="390"/>
        <v>1.0054002900000001</v>
      </c>
      <c r="N976" s="143">
        <f t="shared" si="386"/>
        <v>1.1783930853841009</v>
      </c>
      <c r="O976" s="139">
        <f t="shared" si="388"/>
        <v>1.1863147700000001</v>
      </c>
      <c r="P976" s="139">
        <f t="shared" si="395"/>
        <v>1186.31477</v>
      </c>
      <c r="Q976" s="144">
        <f t="shared" si="396"/>
        <v>0</v>
      </c>
      <c r="R976" s="145">
        <f t="shared" si="397"/>
        <v>0</v>
      </c>
      <c r="S976" s="139">
        <f t="shared" si="398"/>
        <v>0</v>
      </c>
      <c r="T976" s="146">
        <f t="shared" si="408"/>
        <v>3.5999999999999997E-2</v>
      </c>
      <c r="U976" s="144">
        <f t="shared" si="387"/>
        <v>33</v>
      </c>
      <c r="V976" s="144">
        <v>252</v>
      </c>
      <c r="W976" s="143">
        <f t="shared" si="399"/>
        <v>1.004642153</v>
      </c>
      <c r="X976" s="139">
        <f t="shared" si="400"/>
        <v>5.5070546599999997</v>
      </c>
      <c r="Y976" s="124">
        <f t="shared" si="401"/>
        <v>0</v>
      </c>
      <c r="Z976" s="147" t="s">
        <v>64</v>
      </c>
      <c r="AA976" s="141">
        <f t="shared" si="409"/>
        <v>44757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4"/>
      <c r="BL976" s="1"/>
      <c r="BM976" s="1"/>
      <c r="BN976" s="1"/>
      <c r="BO976" s="1"/>
      <c r="BP976" s="1"/>
      <c r="BQ976" s="1"/>
    </row>
    <row r="977" spans="1:69" x14ac:dyDescent="0.15">
      <c r="A977" s="138">
        <f t="shared" si="402"/>
        <v>44628</v>
      </c>
      <c r="B977" s="148">
        <f t="shared" si="391"/>
        <v>1192.65481239</v>
      </c>
      <c r="C977" s="139">
        <f t="shared" si="403"/>
        <v>1000</v>
      </c>
      <c r="D977" s="140">
        <f t="shared" si="404"/>
        <v>6153.09</v>
      </c>
      <c r="E977" s="124">
        <f>IF(K977=1,VLOOKUP(A976,[1]Plan1!$BO$80:$BQ$314,3),E976)</f>
        <v>6215.24</v>
      </c>
      <c r="F977" s="141">
        <f t="shared" si="405"/>
        <v>44608</v>
      </c>
      <c r="G977" s="142">
        <f t="shared" si="392"/>
        <v>1.0100616113204897E-2</v>
      </c>
      <c r="H977" s="141">
        <f t="shared" si="406"/>
        <v>44635</v>
      </c>
      <c r="I977" s="141">
        <f t="shared" si="393"/>
        <v>44635</v>
      </c>
      <c r="J977" s="125">
        <f t="shared" si="407"/>
        <v>18</v>
      </c>
      <c r="K977" s="125">
        <f t="shared" si="389"/>
        <v>13</v>
      </c>
      <c r="L977" s="139">
        <f t="shared" si="394"/>
        <v>1.0072846900000001</v>
      </c>
      <c r="M977" s="143">
        <f t="shared" si="390"/>
        <v>1.0054002900000001</v>
      </c>
      <c r="N977" s="143">
        <f t="shared" si="386"/>
        <v>1.1783930853841009</v>
      </c>
      <c r="O977" s="139">
        <f t="shared" si="388"/>
        <v>1.1869773100000001</v>
      </c>
      <c r="P977" s="139">
        <f t="shared" si="395"/>
        <v>1186.97731</v>
      </c>
      <c r="Q977" s="144">
        <f t="shared" si="396"/>
        <v>0</v>
      </c>
      <c r="R977" s="145">
        <f t="shared" si="397"/>
        <v>0</v>
      </c>
      <c r="S977" s="139">
        <f t="shared" si="398"/>
        <v>0</v>
      </c>
      <c r="T977" s="146">
        <f t="shared" si="408"/>
        <v>3.5999999999999997E-2</v>
      </c>
      <c r="U977" s="144">
        <f t="shared" si="387"/>
        <v>34</v>
      </c>
      <c r="V977" s="144">
        <v>252</v>
      </c>
      <c r="W977" s="143">
        <f t="shared" si="399"/>
        <v>1.0047831599999999</v>
      </c>
      <c r="X977" s="139">
        <f t="shared" si="400"/>
        <v>5.6775023899999999</v>
      </c>
      <c r="Y977" s="124">
        <f t="shared" si="401"/>
        <v>0</v>
      </c>
      <c r="Z977" s="147" t="s">
        <v>64</v>
      </c>
      <c r="AA977" s="141">
        <f t="shared" si="409"/>
        <v>44757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4"/>
      <c r="BL977" s="1"/>
      <c r="BM977" s="1"/>
      <c r="BN977" s="1"/>
      <c r="BO977" s="1"/>
      <c r="BP977" s="1"/>
      <c r="BQ977" s="1"/>
    </row>
    <row r="978" spans="1:69" x14ac:dyDescent="0.15">
      <c r="A978" s="138">
        <f t="shared" si="402"/>
        <v>44629</v>
      </c>
      <c r="B978" s="148">
        <f t="shared" si="391"/>
        <v>1193.48839258</v>
      </c>
      <c r="C978" s="139">
        <f t="shared" si="403"/>
        <v>1000</v>
      </c>
      <c r="D978" s="140">
        <f t="shared" si="404"/>
        <v>6153.09</v>
      </c>
      <c r="E978" s="124">
        <f>IF(K978=1,VLOOKUP(A977,[1]Plan1!$BO$80:$BQ$314,3),E977)</f>
        <v>6215.24</v>
      </c>
      <c r="F978" s="141">
        <f t="shared" si="405"/>
        <v>44608</v>
      </c>
      <c r="G978" s="142">
        <f t="shared" si="392"/>
        <v>1.0100616113204897E-2</v>
      </c>
      <c r="H978" s="141">
        <f t="shared" si="406"/>
        <v>44635</v>
      </c>
      <c r="I978" s="141">
        <f t="shared" si="393"/>
        <v>44635</v>
      </c>
      <c r="J978" s="125">
        <f t="shared" si="407"/>
        <v>18</v>
      </c>
      <c r="K978" s="125">
        <f t="shared" si="389"/>
        <v>14</v>
      </c>
      <c r="L978" s="139">
        <f t="shared" si="394"/>
        <v>1.00784725</v>
      </c>
      <c r="M978" s="143">
        <f t="shared" si="390"/>
        <v>1.0054002900000001</v>
      </c>
      <c r="N978" s="143">
        <f t="shared" si="386"/>
        <v>1.1783930853841009</v>
      </c>
      <c r="O978" s="139">
        <f t="shared" si="388"/>
        <v>1.18764023</v>
      </c>
      <c r="P978" s="139">
        <f t="shared" si="395"/>
        <v>1187.64023</v>
      </c>
      <c r="Q978" s="144">
        <f t="shared" si="396"/>
        <v>0</v>
      </c>
      <c r="R978" s="145">
        <f t="shared" si="397"/>
        <v>0</v>
      </c>
      <c r="S978" s="139">
        <f t="shared" si="398"/>
        <v>0</v>
      </c>
      <c r="T978" s="146">
        <f t="shared" si="408"/>
        <v>3.5999999999999997E-2</v>
      </c>
      <c r="U978" s="144">
        <f t="shared" si="387"/>
        <v>35</v>
      </c>
      <c r="V978" s="144">
        <v>252</v>
      </c>
      <c r="W978" s="143">
        <f t="shared" si="399"/>
        <v>1.0049241870000001</v>
      </c>
      <c r="X978" s="139">
        <f t="shared" si="400"/>
        <v>5.8481625800000003</v>
      </c>
      <c r="Y978" s="124">
        <f t="shared" si="401"/>
        <v>0</v>
      </c>
      <c r="Z978" s="147" t="s">
        <v>64</v>
      </c>
      <c r="AA978" s="141">
        <f t="shared" si="409"/>
        <v>44757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4"/>
      <c r="BL978" s="1"/>
      <c r="BM978" s="1"/>
      <c r="BN978" s="1"/>
      <c r="BO978" s="1"/>
      <c r="BP978" s="1"/>
      <c r="BQ978" s="1"/>
    </row>
    <row r="979" spans="1:69" x14ac:dyDescent="0.15">
      <c r="A979" s="138">
        <f t="shared" si="402"/>
        <v>44630</v>
      </c>
      <c r="B979" s="148">
        <f t="shared" si="391"/>
        <v>1194.32254534</v>
      </c>
      <c r="C979" s="139">
        <f t="shared" si="403"/>
        <v>1000</v>
      </c>
      <c r="D979" s="140">
        <f t="shared" si="404"/>
        <v>6153.09</v>
      </c>
      <c r="E979" s="124">
        <f>IF(K979=1,VLOOKUP(A978,[1]Plan1!$BO$80:$BQ$314,3),E978)</f>
        <v>6215.24</v>
      </c>
      <c r="F979" s="141">
        <f t="shared" si="405"/>
        <v>44608</v>
      </c>
      <c r="G979" s="142">
        <f t="shared" si="392"/>
        <v>1.0100616113204897E-2</v>
      </c>
      <c r="H979" s="141">
        <f t="shared" si="406"/>
        <v>44635</v>
      </c>
      <c r="I979" s="141">
        <f t="shared" si="393"/>
        <v>44635</v>
      </c>
      <c r="J979" s="125">
        <f t="shared" si="407"/>
        <v>18</v>
      </c>
      <c r="K979" s="125">
        <f t="shared" si="389"/>
        <v>15</v>
      </c>
      <c r="L979" s="139">
        <f t="shared" si="394"/>
        <v>1.00841012</v>
      </c>
      <c r="M979" s="143">
        <f t="shared" si="390"/>
        <v>1.0054002900000001</v>
      </c>
      <c r="N979" s="143">
        <f t="shared" si="386"/>
        <v>1.1783930853841009</v>
      </c>
      <c r="O979" s="139">
        <f t="shared" si="388"/>
        <v>1.1883035099999999</v>
      </c>
      <c r="P979" s="139">
        <f t="shared" si="395"/>
        <v>1188.30351</v>
      </c>
      <c r="Q979" s="144">
        <f t="shared" si="396"/>
        <v>0</v>
      </c>
      <c r="R979" s="145">
        <f t="shared" si="397"/>
        <v>0</v>
      </c>
      <c r="S979" s="139">
        <f t="shared" si="398"/>
        <v>0</v>
      </c>
      <c r="T979" s="146">
        <f t="shared" si="408"/>
        <v>3.5999999999999997E-2</v>
      </c>
      <c r="U979" s="144">
        <f t="shared" si="387"/>
        <v>36</v>
      </c>
      <c r="V979" s="144">
        <v>252</v>
      </c>
      <c r="W979" s="143">
        <f t="shared" si="399"/>
        <v>1.0050652339999999</v>
      </c>
      <c r="X979" s="139">
        <f t="shared" si="400"/>
        <v>6.0190353400000003</v>
      </c>
      <c r="Y979" s="124">
        <f t="shared" si="401"/>
        <v>0</v>
      </c>
      <c r="Z979" s="147" t="s">
        <v>64</v>
      </c>
      <c r="AA979" s="141">
        <f t="shared" si="409"/>
        <v>44757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4"/>
      <c r="BL979" s="1"/>
      <c r="BM979" s="1"/>
      <c r="BN979" s="1"/>
      <c r="BO979" s="1"/>
      <c r="BP979" s="1"/>
      <c r="BQ979" s="1"/>
    </row>
    <row r="980" spans="1:69" x14ac:dyDescent="0.15">
      <c r="A980" s="138">
        <f t="shared" si="402"/>
        <v>44631</v>
      </c>
      <c r="B980" s="148">
        <f t="shared" si="391"/>
        <v>1195.1572809099998</v>
      </c>
      <c r="C980" s="139">
        <f t="shared" si="403"/>
        <v>1000</v>
      </c>
      <c r="D980" s="140">
        <f t="shared" si="404"/>
        <v>6153.09</v>
      </c>
      <c r="E980" s="124">
        <f>IF(K980=1,VLOOKUP(A979,[1]Plan1!$BO$80:$BQ$314,3),E979)</f>
        <v>6215.24</v>
      </c>
      <c r="F980" s="141">
        <f t="shared" si="405"/>
        <v>44608</v>
      </c>
      <c r="G980" s="142">
        <f t="shared" si="392"/>
        <v>1.0100616113204897E-2</v>
      </c>
      <c r="H980" s="141">
        <f t="shared" si="406"/>
        <v>44635</v>
      </c>
      <c r="I980" s="141">
        <f t="shared" si="393"/>
        <v>44635</v>
      </c>
      <c r="J980" s="125">
        <f t="shared" si="407"/>
        <v>18</v>
      </c>
      <c r="K980" s="125">
        <f t="shared" si="389"/>
        <v>16</v>
      </c>
      <c r="L980" s="139">
        <f t="shared" si="394"/>
        <v>1.0089733000000001</v>
      </c>
      <c r="M980" s="143">
        <f t="shared" si="390"/>
        <v>1.0054002900000001</v>
      </c>
      <c r="N980" s="143">
        <f t="shared" si="386"/>
        <v>1.1783930853841009</v>
      </c>
      <c r="O980" s="139">
        <f t="shared" si="388"/>
        <v>1.18896716</v>
      </c>
      <c r="P980" s="139">
        <f t="shared" si="395"/>
        <v>1188.9671599999999</v>
      </c>
      <c r="Q980" s="144">
        <f t="shared" si="396"/>
        <v>0</v>
      </c>
      <c r="R980" s="145">
        <f t="shared" si="397"/>
        <v>0</v>
      </c>
      <c r="S980" s="139">
        <f t="shared" si="398"/>
        <v>0</v>
      </c>
      <c r="T980" s="146">
        <f t="shared" si="408"/>
        <v>3.5999999999999997E-2</v>
      </c>
      <c r="U980" s="144">
        <f t="shared" si="387"/>
        <v>37</v>
      </c>
      <c r="V980" s="144">
        <v>252</v>
      </c>
      <c r="W980" s="143">
        <f t="shared" si="399"/>
        <v>1.0052063010000001</v>
      </c>
      <c r="X980" s="139">
        <f t="shared" si="400"/>
        <v>6.1901209100000001</v>
      </c>
      <c r="Y980" s="124">
        <f t="shared" si="401"/>
        <v>0</v>
      </c>
      <c r="Z980" s="147" t="s">
        <v>64</v>
      </c>
      <c r="AA980" s="141">
        <f t="shared" si="409"/>
        <v>44757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4"/>
      <c r="BL980" s="1"/>
      <c r="BM980" s="1"/>
      <c r="BN980" s="1"/>
      <c r="BO980" s="1"/>
      <c r="BP980" s="1"/>
      <c r="BQ980" s="1"/>
    </row>
    <row r="981" spans="1:69" x14ac:dyDescent="0.15">
      <c r="A981" s="138">
        <f t="shared" si="402"/>
        <v>44632</v>
      </c>
      <c r="B981" s="148">
        <f t="shared" si="391"/>
        <v>1195.9925983000001</v>
      </c>
      <c r="C981" s="139">
        <f t="shared" si="403"/>
        <v>1000</v>
      </c>
      <c r="D981" s="140">
        <f t="shared" si="404"/>
        <v>6153.09</v>
      </c>
      <c r="E981" s="124">
        <f>IF(K981=1,VLOOKUP(A980,[1]Plan1!$BO$80:$BQ$314,3),E980)</f>
        <v>6215.24</v>
      </c>
      <c r="F981" s="141">
        <f t="shared" si="405"/>
        <v>44608</v>
      </c>
      <c r="G981" s="142">
        <f t="shared" si="392"/>
        <v>1.0100616113204897E-2</v>
      </c>
      <c r="H981" s="141">
        <f t="shared" si="406"/>
        <v>44635</v>
      </c>
      <c r="I981" s="141">
        <f t="shared" si="393"/>
        <v>44635</v>
      </c>
      <c r="J981" s="125">
        <f t="shared" si="407"/>
        <v>18</v>
      </c>
      <c r="K981" s="125">
        <f t="shared" si="389"/>
        <v>17</v>
      </c>
      <c r="L981" s="139">
        <f t="shared" si="394"/>
        <v>1.0095368</v>
      </c>
      <c r="M981" s="143">
        <f t="shared" si="390"/>
        <v>1.0054002900000001</v>
      </c>
      <c r="N981" s="143">
        <f t="shared" si="386"/>
        <v>1.1783930853841009</v>
      </c>
      <c r="O981" s="139">
        <f t="shared" si="388"/>
        <v>1.1896311799999999</v>
      </c>
      <c r="P981" s="139">
        <f t="shared" si="395"/>
        <v>1189.6311800000001</v>
      </c>
      <c r="Q981" s="144">
        <f t="shared" si="396"/>
        <v>0</v>
      </c>
      <c r="R981" s="145">
        <f t="shared" si="397"/>
        <v>0</v>
      </c>
      <c r="S981" s="139">
        <f t="shared" si="398"/>
        <v>0</v>
      </c>
      <c r="T981" s="146">
        <f t="shared" si="408"/>
        <v>3.5999999999999997E-2</v>
      </c>
      <c r="U981" s="144">
        <f t="shared" si="387"/>
        <v>38</v>
      </c>
      <c r="V981" s="144">
        <v>252</v>
      </c>
      <c r="W981" s="143">
        <f t="shared" si="399"/>
        <v>1.005347387</v>
      </c>
      <c r="X981" s="139">
        <f t="shared" si="400"/>
        <v>6.3614183000000004</v>
      </c>
      <c r="Y981" s="124">
        <f t="shared" si="401"/>
        <v>0</v>
      </c>
      <c r="Z981" s="147" t="s">
        <v>64</v>
      </c>
      <c r="AA981" s="141">
        <f t="shared" si="409"/>
        <v>44757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4"/>
      <c r="BL981" s="1"/>
      <c r="BM981" s="1"/>
      <c r="BN981" s="1"/>
      <c r="BO981" s="1"/>
      <c r="BP981" s="1"/>
      <c r="BQ981" s="1"/>
    </row>
    <row r="982" spans="1:69" x14ac:dyDescent="0.15">
      <c r="A982" s="138">
        <f t="shared" si="402"/>
        <v>44633</v>
      </c>
      <c r="B982" s="148">
        <f t="shared" si="391"/>
        <v>1195.9925983000001</v>
      </c>
      <c r="C982" s="139">
        <f t="shared" si="403"/>
        <v>1000</v>
      </c>
      <c r="D982" s="140">
        <f t="shared" si="404"/>
        <v>6153.09</v>
      </c>
      <c r="E982" s="124">
        <f>IF(K982=1,VLOOKUP(A981,[1]Plan1!$BO$80:$BQ$314,3),E981)</f>
        <v>6215.24</v>
      </c>
      <c r="F982" s="141">
        <f t="shared" si="405"/>
        <v>44608</v>
      </c>
      <c r="G982" s="142">
        <f t="shared" si="392"/>
        <v>1.0100616113204897E-2</v>
      </c>
      <c r="H982" s="141">
        <f t="shared" si="406"/>
        <v>44635</v>
      </c>
      <c r="I982" s="141">
        <f t="shared" si="393"/>
        <v>44635</v>
      </c>
      <c r="J982" s="125">
        <f t="shared" si="407"/>
        <v>18</v>
      </c>
      <c r="K982" s="125">
        <f t="shared" si="389"/>
        <v>17</v>
      </c>
      <c r="L982" s="139">
        <f t="shared" si="394"/>
        <v>1.0095368</v>
      </c>
      <c r="M982" s="143">
        <f t="shared" si="390"/>
        <v>1.0054002900000001</v>
      </c>
      <c r="N982" s="143">
        <f t="shared" si="386"/>
        <v>1.1783930853841009</v>
      </c>
      <c r="O982" s="139">
        <f t="shared" si="388"/>
        <v>1.1896311799999999</v>
      </c>
      <c r="P982" s="139">
        <f t="shared" si="395"/>
        <v>1189.6311800000001</v>
      </c>
      <c r="Q982" s="144">
        <f t="shared" si="396"/>
        <v>0</v>
      </c>
      <c r="R982" s="145">
        <f t="shared" si="397"/>
        <v>0</v>
      </c>
      <c r="S982" s="139">
        <f t="shared" si="398"/>
        <v>0</v>
      </c>
      <c r="T982" s="146">
        <f t="shared" si="408"/>
        <v>3.5999999999999997E-2</v>
      </c>
      <c r="U982" s="144">
        <f t="shared" si="387"/>
        <v>38</v>
      </c>
      <c r="V982" s="144">
        <v>252</v>
      </c>
      <c r="W982" s="143">
        <f t="shared" si="399"/>
        <v>1.005347387</v>
      </c>
      <c r="X982" s="139">
        <f t="shared" si="400"/>
        <v>6.3614183000000004</v>
      </c>
      <c r="Y982" s="124">
        <f t="shared" si="401"/>
        <v>0</v>
      </c>
      <c r="Z982" s="147" t="s">
        <v>64</v>
      </c>
      <c r="AA982" s="141">
        <f t="shared" si="409"/>
        <v>44757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4"/>
      <c r="BL982" s="1"/>
      <c r="BM982" s="1"/>
      <c r="BN982" s="1"/>
      <c r="BO982" s="1"/>
      <c r="BP982" s="1"/>
      <c r="BQ982" s="1"/>
    </row>
    <row r="983" spans="1:69" x14ac:dyDescent="0.15">
      <c r="A983" s="138">
        <f t="shared" si="402"/>
        <v>44634</v>
      </c>
      <c r="B983" s="148">
        <f t="shared" si="391"/>
        <v>1195.9925983000001</v>
      </c>
      <c r="C983" s="139">
        <f t="shared" si="403"/>
        <v>1000</v>
      </c>
      <c r="D983" s="140">
        <f t="shared" si="404"/>
        <v>6153.09</v>
      </c>
      <c r="E983" s="124">
        <f>IF(K983=1,VLOOKUP(A982,[1]Plan1!$BO$80:$BQ$314,3),E982)</f>
        <v>6215.24</v>
      </c>
      <c r="F983" s="141">
        <f t="shared" si="405"/>
        <v>44608</v>
      </c>
      <c r="G983" s="142">
        <f t="shared" si="392"/>
        <v>1.0100616113204897E-2</v>
      </c>
      <c r="H983" s="141">
        <f t="shared" si="406"/>
        <v>44635</v>
      </c>
      <c r="I983" s="141">
        <f t="shared" si="393"/>
        <v>44635</v>
      </c>
      <c r="J983" s="125">
        <f t="shared" si="407"/>
        <v>18</v>
      </c>
      <c r="K983" s="125">
        <f t="shared" si="389"/>
        <v>17</v>
      </c>
      <c r="L983" s="139">
        <f t="shared" si="394"/>
        <v>1.0095368</v>
      </c>
      <c r="M983" s="143">
        <f t="shared" si="390"/>
        <v>1.0054002900000001</v>
      </c>
      <c r="N983" s="143">
        <f t="shared" si="386"/>
        <v>1.1783930853841009</v>
      </c>
      <c r="O983" s="139">
        <f t="shared" si="388"/>
        <v>1.1896311799999999</v>
      </c>
      <c r="P983" s="139">
        <f t="shared" si="395"/>
        <v>1189.6311800000001</v>
      </c>
      <c r="Q983" s="144">
        <f t="shared" si="396"/>
        <v>0</v>
      </c>
      <c r="R983" s="145">
        <f t="shared" si="397"/>
        <v>0</v>
      </c>
      <c r="S983" s="139">
        <f t="shared" si="398"/>
        <v>0</v>
      </c>
      <c r="T983" s="146">
        <f t="shared" si="408"/>
        <v>3.5999999999999997E-2</v>
      </c>
      <c r="U983" s="144">
        <f t="shared" si="387"/>
        <v>38</v>
      </c>
      <c r="V983" s="144">
        <v>252</v>
      </c>
      <c r="W983" s="143">
        <f t="shared" si="399"/>
        <v>1.005347387</v>
      </c>
      <c r="X983" s="139">
        <f t="shared" si="400"/>
        <v>6.3614183000000004</v>
      </c>
      <c r="Y983" s="124">
        <f t="shared" si="401"/>
        <v>0</v>
      </c>
      <c r="Z983" s="147" t="s">
        <v>64</v>
      </c>
      <c r="AA983" s="141">
        <f t="shared" si="409"/>
        <v>44757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4"/>
      <c r="BL983" s="1"/>
      <c r="BM983" s="1"/>
      <c r="BN983" s="1"/>
      <c r="BO983" s="1"/>
      <c r="BP983" s="1"/>
      <c r="BQ983" s="1"/>
    </row>
    <row r="984" spans="1:69" x14ac:dyDescent="0.15">
      <c r="A984" s="138">
        <f t="shared" si="402"/>
        <v>44635</v>
      </c>
      <c r="B984" s="148">
        <f t="shared" si="391"/>
        <v>1196.8284988999999</v>
      </c>
      <c r="C984" s="139">
        <f t="shared" si="403"/>
        <v>1000</v>
      </c>
      <c r="D984" s="140">
        <f t="shared" si="404"/>
        <v>6153.09</v>
      </c>
      <c r="E984" s="124">
        <f>IF(K984=1,VLOOKUP(A983,[1]Plan1!$BO$80:$BQ$314,3),E983)</f>
        <v>6215.24</v>
      </c>
      <c r="F984" s="141">
        <f t="shared" si="405"/>
        <v>44608</v>
      </c>
      <c r="G984" s="142">
        <f t="shared" si="392"/>
        <v>1.0100616113204897E-2</v>
      </c>
      <c r="H984" s="141">
        <f t="shared" si="406"/>
        <v>44669</v>
      </c>
      <c r="I984" s="141">
        <f t="shared" si="393"/>
        <v>44635</v>
      </c>
      <c r="J984" s="125">
        <f t="shared" si="407"/>
        <v>18</v>
      </c>
      <c r="K984" s="125">
        <f t="shared" si="389"/>
        <v>18</v>
      </c>
      <c r="L984" s="139">
        <f t="shared" si="394"/>
        <v>1.0101006100000001</v>
      </c>
      <c r="M984" s="143">
        <f t="shared" si="390"/>
        <v>1.0054002900000001</v>
      </c>
      <c r="N984" s="143">
        <f t="shared" si="386"/>
        <v>1.1783930853841009</v>
      </c>
      <c r="O984" s="139">
        <f t="shared" si="388"/>
        <v>1.19029557</v>
      </c>
      <c r="P984" s="139">
        <f t="shared" si="395"/>
        <v>1190.29557</v>
      </c>
      <c r="Q984" s="144">
        <f t="shared" si="396"/>
        <v>0</v>
      </c>
      <c r="R984" s="145">
        <f t="shared" si="397"/>
        <v>0</v>
      </c>
      <c r="S984" s="139">
        <f t="shared" si="398"/>
        <v>0</v>
      </c>
      <c r="T984" s="146">
        <f t="shared" si="408"/>
        <v>3.5999999999999997E-2</v>
      </c>
      <c r="U984" s="144">
        <f t="shared" si="387"/>
        <v>39</v>
      </c>
      <c r="V984" s="144">
        <v>252</v>
      </c>
      <c r="W984" s="143">
        <f t="shared" si="399"/>
        <v>1.0054884930000001</v>
      </c>
      <c r="X984" s="139">
        <f t="shared" si="400"/>
        <v>6.5329288999999999</v>
      </c>
      <c r="Y984" s="124">
        <f t="shared" si="401"/>
        <v>0</v>
      </c>
      <c r="Z984" s="147" t="s">
        <v>64</v>
      </c>
      <c r="AA984" s="141">
        <f t="shared" si="409"/>
        <v>44757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4"/>
      <c r="BL984" s="1"/>
      <c r="BM984" s="1"/>
      <c r="BN984" s="1"/>
      <c r="BO984" s="1"/>
      <c r="BP984" s="1"/>
      <c r="BQ984" s="1"/>
    </row>
    <row r="985" spans="1:69" x14ac:dyDescent="0.15">
      <c r="A985" s="138">
        <f t="shared" si="402"/>
        <v>44636</v>
      </c>
      <c r="B985" s="148">
        <f t="shared" si="391"/>
        <v>1197.83313423</v>
      </c>
      <c r="C985" s="139">
        <f t="shared" si="403"/>
        <v>1000</v>
      </c>
      <c r="D985" s="140">
        <f t="shared" si="404"/>
        <v>6215.24</v>
      </c>
      <c r="E985" s="124">
        <f>IF(K985=1,VLOOKUP(A984,[1]Plan1!$BO$80:$BQ$314,3),E984)</f>
        <v>6315.93</v>
      </c>
      <c r="F985" s="141">
        <f t="shared" si="405"/>
        <v>44636</v>
      </c>
      <c r="G985" s="142">
        <f t="shared" si="392"/>
        <v>1.6200500704719456E-2</v>
      </c>
      <c r="H985" s="141">
        <f t="shared" si="406"/>
        <v>44669</v>
      </c>
      <c r="I985" s="141">
        <f t="shared" si="393"/>
        <v>44669</v>
      </c>
      <c r="J985" s="125">
        <f t="shared" si="407"/>
        <v>23</v>
      </c>
      <c r="K985" s="125">
        <f t="shared" si="389"/>
        <v>1</v>
      </c>
      <c r="L985" s="139">
        <f t="shared" si="394"/>
        <v>1.00069896</v>
      </c>
      <c r="M985" s="143">
        <f t="shared" si="390"/>
        <v>1.0101006100000001</v>
      </c>
      <c r="N985" s="143">
        <f t="shared" si="386"/>
        <v>1.1902955743662624</v>
      </c>
      <c r="O985" s="139">
        <f t="shared" si="388"/>
        <v>1.1911275400000001</v>
      </c>
      <c r="P985" s="139">
        <f t="shared" si="395"/>
        <v>1191.12754</v>
      </c>
      <c r="Q985" s="144">
        <f t="shared" si="396"/>
        <v>0</v>
      </c>
      <c r="R985" s="145">
        <f t="shared" si="397"/>
        <v>0</v>
      </c>
      <c r="S985" s="139">
        <f t="shared" si="398"/>
        <v>0</v>
      </c>
      <c r="T985" s="146">
        <f t="shared" si="408"/>
        <v>3.5999999999999997E-2</v>
      </c>
      <c r="U985" s="144">
        <f t="shared" si="387"/>
        <v>40</v>
      </c>
      <c r="V985" s="144">
        <v>252</v>
      </c>
      <c r="W985" s="143">
        <f t="shared" si="399"/>
        <v>1.005629619</v>
      </c>
      <c r="X985" s="139">
        <f t="shared" si="400"/>
        <v>6.70559423</v>
      </c>
      <c r="Y985" s="124">
        <f t="shared" si="401"/>
        <v>0</v>
      </c>
      <c r="Z985" s="147" t="s">
        <v>64</v>
      </c>
      <c r="AA985" s="141">
        <f t="shared" si="409"/>
        <v>44757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4"/>
      <c r="BL985" s="1"/>
      <c r="BM985" s="1"/>
      <c r="BN985" s="1"/>
      <c r="BO985" s="1"/>
      <c r="BP985" s="1"/>
      <c r="BQ985" s="1"/>
    </row>
    <row r="986" spans="1:69" x14ac:dyDescent="0.15">
      <c r="A986" s="138">
        <f t="shared" si="402"/>
        <v>44637</v>
      </c>
      <c r="B986" s="148">
        <f t="shared" si="391"/>
        <v>1198.8386216199999</v>
      </c>
      <c r="C986" s="139">
        <f t="shared" si="403"/>
        <v>1000</v>
      </c>
      <c r="D986" s="140">
        <f t="shared" si="404"/>
        <v>6215.24</v>
      </c>
      <c r="E986" s="124">
        <f>IF(K986=1,VLOOKUP(A985,[1]Plan1!$BO$80:$BQ$314,3),E985)</f>
        <v>6315.93</v>
      </c>
      <c r="F986" s="141">
        <f t="shared" si="405"/>
        <v>44636</v>
      </c>
      <c r="G986" s="142">
        <f t="shared" si="392"/>
        <v>1.6200500704719456E-2</v>
      </c>
      <c r="H986" s="141">
        <f t="shared" si="406"/>
        <v>44669</v>
      </c>
      <c r="I986" s="141">
        <f t="shared" si="393"/>
        <v>44669</v>
      </c>
      <c r="J986" s="125">
        <f t="shared" si="407"/>
        <v>23</v>
      </c>
      <c r="K986" s="125">
        <f t="shared" si="389"/>
        <v>2</v>
      </c>
      <c r="L986" s="139">
        <f t="shared" si="394"/>
        <v>1.0013984199999999</v>
      </c>
      <c r="M986" s="143">
        <f t="shared" si="390"/>
        <v>1.0101006100000001</v>
      </c>
      <c r="N986" s="143">
        <f t="shared" si="386"/>
        <v>1.1902955743662624</v>
      </c>
      <c r="O986" s="139">
        <f t="shared" si="388"/>
        <v>1.1919601</v>
      </c>
      <c r="P986" s="139">
        <f t="shared" si="395"/>
        <v>1191.9601</v>
      </c>
      <c r="Q986" s="144">
        <f t="shared" si="396"/>
        <v>0</v>
      </c>
      <c r="R986" s="145">
        <f t="shared" si="397"/>
        <v>0</v>
      </c>
      <c r="S986" s="139">
        <f t="shared" si="398"/>
        <v>0</v>
      </c>
      <c r="T986" s="146">
        <f t="shared" si="408"/>
        <v>3.5999999999999997E-2</v>
      </c>
      <c r="U986" s="144">
        <f t="shared" si="387"/>
        <v>41</v>
      </c>
      <c r="V986" s="144">
        <v>252</v>
      </c>
      <c r="W986" s="143">
        <f t="shared" si="399"/>
        <v>1.0057707650000001</v>
      </c>
      <c r="X986" s="139">
        <f t="shared" si="400"/>
        <v>6.8785216199999999</v>
      </c>
      <c r="Y986" s="124">
        <f t="shared" si="401"/>
        <v>0</v>
      </c>
      <c r="Z986" s="147" t="s">
        <v>64</v>
      </c>
      <c r="AA986" s="141">
        <f t="shared" si="409"/>
        <v>44757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4"/>
      <c r="BL986" s="1"/>
      <c r="BM986" s="1"/>
      <c r="BN986" s="1"/>
      <c r="BO986" s="1"/>
      <c r="BP986" s="1"/>
      <c r="BQ986" s="1"/>
    </row>
    <row r="987" spans="1:69" x14ac:dyDescent="0.15">
      <c r="A987" s="138">
        <f t="shared" si="402"/>
        <v>44638</v>
      </c>
      <c r="B987" s="148">
        <f t="shared" si="391"/>
        <v>1199.84496139</v>
      </c>
      <c r="C987" s="139">
        <f t="shared" si="403"/>
        <v>1000</v>
      </c>
      <c r="D987" s="140">
        <f t="shared" si="404"/>
        <v>6215.24</v>
      </c>
      <c r="E987" s="124">
        <f>IF(K987=1,VLOOKUP(A986,[1]Plan1!$BO$80:$BQ$314,3),E986)</f>
        <v>6315.93</v>
      </c>
      <c r="F987" s="141">
        <f t="shared" si="405"/>
        <v>44636</v>
      </c>
      <c r="G987" s="142">
        <f t="shared" si="392"/>
        <v>1.6200500704719456E-2</v>
      </c>
      <c r="H987" s="141">
        <f t="shared" si="406"/>
        <v>44669</v>
      </c>
      <c r="I987" s="141">
        <f t="shared" si="393"/>
        <v>44669</v>
      </c>
      <c r="J987" s="125">
        <f t="shared" si="407"/>
        <v>23</v>
      </c>
      <c r="K987" s="125">
        <f t="shared" si="389"/>
        <v>3</v>
      </c>
      <c r="L987" s="139">
        <f t="shared" si="394"/>
        <v>1.0020983699999999</v>
      </c>
      <c r="M987" s="143">
        <f t="shared" si="390"/>
        <v>1.0101006100000001</v>
      </c>
      <c r="N987" s="143">
        <f t="shared" si="386"/>
        <v>1.1902955743662624</v>
      </c>
      <c r="O987" s="139">
        <f t="shared" si="388"/>
        <v>1.19279325</v>
      </c>
      <c r="P987" s="139">
        <f t="shared" si="395"/>
        <v>1192.7932499999999</v>
      </c>
      <c r="Q987" s="144">
        <f t="shared" si="396"/>
        <v>0</v>
      </c>
      <c r="R987" s="145">
        <f t="shared" si="397"/>
        <v>0</v>
      </c>
      <c r="S987" s="139">
        <f t="shared" si="398"/>
        <v>0</v>
      </c>
      <c r="T987" s="146">
        <f t="shared" si="408"/>
        <v>3.5999999999999997E-2</v>
      </c>
      <c r="U987" s="144">
        <f t="shared" si="387"/>
        <v>42</v>
      </c>
      <c r="V987" s="144">
        <v>252</v>
      </c>
      <c r="W987" s="143">
        <f t="shared" si="399"/>
        <v>1.005911931</v>
      </c>
      <c r="X987" s="139">
        <f t="shared" si="400"/>
        <v>7.0517113900000004</v>
      </c>
      <c r="Y987" s="124">
        <f t="shared" si="401"/>
        <v>0</v>
      </c>
      <c r="Z987" s="147" t="s">
        <v>64</v>
      </c>
      <c r="AA987" s="141">
        <f t="shared" si="409"/>
        <v>44757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4"/>
      <c r="BL987" s="1"/>
      <c r="BM987" s="1"/>
      <c r="BN987" s="1"/>
      <c r="BO987" s="1"/>
      <c r="BP987" s="1"/>
      <c r="BQ987" s="1"/>
    </row>
    <row r="988" spans="1:69" x14ac:dyDescent="0.15">
      <c r="A988" s="138">
        <f t="shared" si="402"/>
        <v>44639</v>
      </c>
      <c r="B988" s="148">
        <f t="shared" si="391"/>
        <v>1200.85213251</v>
      </c>
      <c r="C988" s="139">
        <f t="shared" si="403"/>
        <v>1000</v>
      </c>
      <c r="D988" s="140">
        <f t="shared" si="404"/>
        <v>6215.24</v>
      </c>
      <c r="E988" s="124">
        <f>IF(K988=1,VLOOKUP(A987,[1]Plan1!$BO$80:$BQ$314,3),E987)</f>
        <v>6315.93</v>
      </c>
      <c r="F988" s="141">
        <f t="shared" si="405"/>
        <v>44636</v>
      </c>
      <c r="G988" s="142">
        <f t="shared" si="392"/>
        <v>1.6200500704719456E-2</v>
      </c>
      <c r="H988" s="141">
        <f t="shared" si="406"/>
        <v>44669</v>
      </c>
      <c r="I988" s="141">
        <f t="shared" si="393"/>
        <v>44669</v>
      </c>
      <c r="J988" s="125">
        <f t="shared" si="407"/>
        <v>23</v>
      </c>
      <c r="K988" s="125">
        <f t="shared" si="389"/>
        <v>4</v>
      </c>
      <c r="L988" s="139">
        <f t="shared" si="394"/>
        <v>1.0027988000000001</v>
      </c>
      <c r="M988" s="143">
        <f t="shared" si="390"/>
        <v>1.0101006100000001</v>
      </c>
      <c r="N988" s="143">
        <f t="shared" si="386"/>
        <v>1.1902955743662624</v>
      </c>
      <c r="O988" s="139">
        <f t="shared" si="388"/>
        <v>1.19362697</v>
      </c>
      <c r="P988" s="139">
        <f t="shared" si="395"/>
        <v>1193.62697</v>
      </c>
      <c r="Q988" s="144">
        <f t="shared" si="396"/>
        <v>0</v>
      </c>
      <c r="R988" s="145">
        <f t="shared" si="397"/>
        <v>0</v>
      </c>
      <c r="S988" s="139">
        <f t="shared" si="398"/>
        <v>0</v>
      </c>
      <c r="T988" s="146">
        <f t="shared" si="408"/>
        <v>3.5999999999999997E-2</v>
      </c>
      <c r="U988" s="144">
        <f t="shared" si="387"/>
        <v>43</v>
      </c>
      <c r="V988" s="144">
        <v>252</v>
      </c>
      <c r="W988" s="143">
        <f t="shared" si="399"/>
        <v>1.0060531159999999</v>
      </c>
      <c r="X988" s="139">
        <f t="shared" si="400"/>
        <v>7.2251625099999996</v>
      </c>
      <c r="Y988" s="124">
        <f t="shared" si="401"/>
        <v>0</v>
      </c>
      <c r="Z988" s="147" t="s">
        <v>64</v>
      </c>
      <c r="AA988" s="141">
        <f t="shared" si="409"/>
        <v>44757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4"/>
      <c r="BL988" s="1"/>
      <c r="BM988" s="1"/>
      <c r="BN988" s="1"/>
      <c r="BO988" s="1"/>
      <c r="BP988" s="1"/>
      <c r="BQ988" s="1"/>
    </row>
    <row r="989" spans="1:69" x14ac:dyDescent="0.15">
      <c r="A989" s="138">
        <f t="shared" si="402"/>
        <v>44640</v>
      </c>
      <c r="B989" s="148">
        <f t="shared" si="391"/>
        <v>1200.85213251</v>
      </c>
      <c r="C989" s="139">
        <f t="shared" si="403"/>
        <v>1000</v>
      </c>
      <c r="D989" s="140">
        <f t="shared" si="404"/>
        <v>6215.24</v>
      </c>
      <c r="E989" s="124">
        <f>IF(K989=1,VLOOKUP(A988,[1]Plan1!$BO$80:$BQ$314,3),E988)</f>
        <v>6315.93</v>
      </c>
      <c r="F989" s="141">
        <f t="shared" si="405"/>
        <v>44636</v>
      </c>
      <c r="G989" s="142">
        <f t="shared" si="392"/>
        <v>1.6200500704719456E-2</v>
      </c>
      <c r="H989" s="141">
        <f t="shared" si="406"/>
        <v>44669</v>
      </c>
      <c r="I989" s="141">
        <f t="shared" si="393"/>
        <v>44669</v>
      </c>
      <c r="J989" s="125">
        <f t="shared" si="407"/>
        <v>23</v>
      </c>
      <c r="K989" s="125">
        <f t="shared" si="389"/>
        <v>4</v>
      </c>
      <c r="L989" s="139">
        <f t="shared" si="394"/>
        <v>1.0027988000000001</v>
      </c>
      <c r="M989" s="143">
        <f t="shared" si="390"/>
        <v>1.0101006100000001</v>
      </c>
      <c r="N989" s="143">
        <f t="shared" si="386"/>
        <v>1.1902955743662624</v>
      </c>
      <c r="O989" s="139">
        <f t="shared" si="388"/>
        <v>1.19362697</v>
      </c>
      <c r="P989" s="139">
        <f t="shared" si="395"/>
        <v>1193.62697</v>
      </c>
      <c r="Q989" s="144">
        <f t="shared" si="396"/>
        <v>0</v>
      </c>
      <c r="R989" s="145">
        <f t="shared" si="397"/>
        <v>0</v>
      </c>
      <c r="S989" s="139">
        <f t="shared" si="398"/>
        <v>0</v>
      </c>
      <c r="T989" s="146">
        <f t="shared" si="408"/>
        <v>3.5999999999999997E-2</v>
      </c>
      <c r="U989" s="144">
        <f t="shared" si="387"/>
        <v>43</v>
      </c>
      <c r="V989" s="144">
        <v>252</v>
      </c>
      <c r="W989" s="143">
        <f t="shared" si="399"/>
        <v>1.0060531159999999</v>
      </c>
      <c r="X989" s="139">
        <f t="shared" si="400"/>
        <v>7.2251625099999996</v>
      </c>
      <c r="Y989" s="124">
        <f t="shared" si="401"/>
        <v>0</v>
      </c>
      <c r="Z989" s="147" t="s">
        <v>64</v>
      </c>
      <c r="AA989" s="141">
        <f t="shared" si="409"/>
        <v>44757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4"/>
      <c r="BL989" s="1"/>
      <c r="BM989" s="1"/>
      <c r="BN989" s="1"/>
      <c r="BO989" s="1"/>
      <c r="BP989" s="1"/>
      <c r="BQ989" s="1"/>
    </row>
    <row r="990" spans="1:69" x14ac:dyDescent="0.15">
      <c r="A990" s="138">
        <f t="shared" si="402"/>
        <v>44641</v>
      </c>
      <c r="B990" s="148">
        <f t="shared" si="391"/>
        <v>1200.85213251</v>
      </c>
      <c r="C990" s="139">
        <f t="shared" si="403"/>
        <v>1000</v>
      </c>
      <c r="D990" s="140">
        <f t="shared" si="404"/>
        <v>6215.24</v>
      </c>
      <c r="E990" s="124">
        <f>IF(K990=1,VLOOKUP(A989,[1]Plan1!$BO$80:$BQ$314,3),E989)</f>
        <v>6315.93</v>
      </c>
      <c r="F990" s="141">
        <f t="shared" si="405"/>
        <v>44636</v>
      </c>
      <c r="G990" s="142">
        <f t="shared" si="392"/>
        <v>1.6200500704719456E-2</v>
      </c>
      <c r="H990" s="141">
        <f t="shared" si="406"/>
        <v>44669</v>
      </c>
      <c r="I990" s="141">
        <f t="shared" si="393"/>
        <v>44669</v>
      </c>
      <c r="J990" s="125">
        <f t="shared" si="407"/>
        <v>23</v>
      </c>
      <c r="K990" s="125">
        <f t="shared" si="389"/>
        <v>4</v>
      </c>
      <c r="L990" s="139">
        <f t="shared" si="394"/>
        <v>1.0027988000000001</v>
      </c>
      <c r="M990" s="143">
        <f t="shared" si="390"/>
        <v>1.0101006100000001</v>
      </c>
      <c r="N990" s="143">
        <f t="shared" si="386"/>
        <v>1.1902955743662624</v>
      </c>
      <c r="O990" s="139">
        <f t="shared" si="388"/>
        <v>1.19362697</v>
      </c>
      <c r="P990" s="139">
        <f t="shared" si="395"/>
        <v>1193.62697</v>
      </c>
      <c r="Q990" s="144">
        <f t="shared" si="396"/>
        <v>0</v>
      </c>
      <c r="R990" s="145">
        <f t="shared" si="397"/>
        <v>0</v>
      </c>
      <c r="S990" s="139">
        <f t="shared" si="398"/>
        <v>0</v>
      </c>
      <c r="T990" s="146">
        <f t="shared" si="408"/>
        <v>3.5999999999999997E-2</v>
      </c>
      <c r="U990" s="144">
        <f t="shared" si="387"/>
        <v>43</v>
      </c>
      <c r="V990" s="144">
        <v>252</v>
      </c>
      <c r="W990" s="143">
        <f t="shared" si="399"/>
        <v>1.0060531159999999</v>
      </c>
      <c r="X990" s="139">
        <f t="shared" si="400"/>
        <v>7.2251625099999996</v>
      </c>
      <c r="Y990" s="124">
        <f t="shared" si="401"/>
        <v>0</v>
      </c>
      <c r="Z990" s="147" t="s">
        <v>64</v>
      </c>
      <c r="AA990" s="141">
        <f t="shared" si="409"/>
        <v>44757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4"/>
      <c r="BL990" s="1"/>
      <c r="BM990" s="1"/>
      <c r="BN990" s="1"/>
      <c r="BO990" s="1"/>
      <c r="BP990" s="1"/>
      <c r="BQ990" s="1"/>
    </row>
    <row r="991" spans="1:69" x14ac:dyDescent="0.15">
      <c r="A991" s="138">
        <f t="shared" si="402"/>
        <v>44642</v>
      </c>
      <c r="B991" s="148">
        <f t="shared" si="391"/>
        <v>1201.86015778</v>
      </c>
      <c r="C991" s="139">
        <f t="shared" si="403"/>
        <v>1000</v>
      </c>
      <c r="D991" s="140">
        <f t="shared" si="404"/>
        <v>6215.24</v>
      </c>
      <c r="E991" s="124">
        <f>IF(K991=1,VLOOKUP(A990,[1]Plan1!$BO$80:$BQ$314,3),E990)</f>
        <v>6315.93</v>
      </c>
      <c r="F991" s="141">
        <f t="shared" si="405"/>
        <v>44636</v>
      </c>
      <c r="G991" s="142">
        <f t="shared" si="392"/>
        <v>1.6200500704719456E-2</v>
      </c>
      <c r="H991" s="141">
        <f t="shared" si="406"/>
        <v>44669</v>
      </c>
      <c r="I991" s="141">
        <f t="shared" si="393"/>
        <v>44669</v>
      </c>
      <c r="J991" s="125">
        <f t="shared" si="407"/>
        <v>23</v>
      </c>
      <c r="K991" s="125">
        <f t="shared" si="389"/>
        <v>5</v>
      </c>
      <c r="L991" s="139">
        <f t="shared" si="394"/>
        <v>1.0034997299999999</v>
      </c>
      <c r="M991" s="143">
        <f t="shared" si="390"/>
        <v>1.0101006100000001</v>
      </c>
      <c r="N991" s="143">
        <f t="shared" ref="N991:N1054" si="410">IF(I991&gt;I990,N990*M991,N990)</f>
        <v>1.1902955743662624</v>
      </c>
      <c r="O991" s="139">
        <f t="shared" si="388"/>
        <v>1.1944612800000001</v>
      </c>
      <c r="P991" s="139">
        <f t="shared" si="395"/>
        <v>1194.46128</v>
      </c>
      <c r="Q991" s="144">
        <f t="shared" si="396"/>
        <v>0</v>
      </c>
      <c r="R991" s="145">
        <f t="shared" si="397"/>
        <v>0</v>
      </c>
      <c r="S991" s="139">
        <f t="shared" si="398"/>
        <v>0</v>
      </c>
      <c r="T991" s="146">
        <f t="shared" si="408"/>
        <v>3.5999999999999997E-2</v>
      </c>
      <c r="U991" s="144">
        <f t="shared" si="387"/>
        <v>44</v>
      </c>
      <c r="V991" s="144">
        <v>252</v>
      </c>
      <c r="W991" s="143">
        <f t="shared" si="399"/>
        <v>1.006194322</v>
      </c>
      <c r="X991" s="139">
        <f t="shared" si="400"/>
        <v>7.3988777800000003</v>
      </c>
      <c r="Y991" s="124">
        <f t="shared" si="401"/>
        <v>0</v>
      </c>
      <c r="Z991" s="147" t="s">
        <v>64</v>
      </c>
      <c r="AA991" s="141">
        <f t="shared" si="409"/>
        <v>44757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4"/>
      <c r="BL991" s="1"/>
      <c r="BM991" s="1"/>
      <c r="BN991" s="1"/>
      <c r="BO991" s="1"/>
      <c r="BP991" s="1"/>
      <c r="BQ991" s="1"/>
    </row>
    <row r="992" spans="1:69" x14ac:dyDescent="0.15">
      <c r="A992" s="138">
        <f t="shared" si="402"/>
        <v>44643</v>
      </c>
      <c r="B992" s="148">
        <f t="shared" si="391"/>
        <v>1202.86902506</v>
      </c>
      <c r="C992" s="139">
        <f t="shared" si="403"/>
        <v>1000</v>
      </c>
      <c r="D992" s="140">
        <f t="shared" si="404"/>
        <v>6215.24</v>
      </c>
      <c r="E992" s="124">
        <f>IF(K992=1,VLOOKUP(A991,[1]Plan1!$BO$80:$BQ$314,3),E991)</f>
        <v>6315.93</v>
      </c>
      <c r="F992" s="141">
        <f t="shared" si="405"/>
        <v>44636</v>
      </c>
      <c r="G992" s="142">
        <f t="shared" si="392"/>
        <v>1.6200500704719456E-2</v>
      </c>
      <c r="H992" s="141">
        <f t="shared" si="406"/>
        <v>44669</v>
      </c>
      <c r="I992" s="141">
        <f t="shared" si="393"/>
        <v>44669</v>
      </c>
      <c r="J992" s="125">
        <f t="shared" si="407"/>
        <v>23</v>
      </c>
      <c r="K992" s="125">
        <f t="shared" si="389"/>
        <v>6</v>
      </c>
      <c r="L992" s="139">
        <f t="shared" si="394"/>
        <v>1.0042011399999999</v>
      </c>
      <c r="M992" s="143">
        <f t="shared" si="390"/>
        <v>1.0101006100000001</v>
      </c>
      <c r="N992" s="143">
        <f t="shared" si="410"/>
        <v>1.1902955743662624</v>
      </c>
      <c r="O992" s="139">
        <f t="shared" si="388"/>
        <v>1.19529617</v>
      </c>
      <c r="P992" s="139">
        <f t="shared" si="395"/>
        <v>1195.2961700000001</v>
      </c>
      <c r="Q992" s="144">
        <f t="shared" si="396"/>
        <v>0</v>
      </c>
      <c r="R992" s="145">
        <f t="shared" si="397"/>
        <v>0</v>
      </c>
      <c r="S992" s="139">
        <f t="shared" si="398"/>
        <v>0</v>
      </c>
      <c r="T992" s="146">
        <f t="shared" si="408"/>
        <v>3.5999999999999997E-2</v>
      </c>
      <c r="U992" s="144">
        <f t="shared" si="387"/>
        <v>45</v>
      </c>
      <c r="V992" s="144">
        <v>252</v>
      </c>
      <c r="W992" s="143">
        <f t="shared" si="399"/>
        <v>1.0063355469999999</v>
      </c>
      <c r="X992" s="139">
        <f t="shared" si="400"/>
        <v>7.5728550600000002</v>
      </c>
      <c r="Y992" s="124">
        <f t="shared" si="401"/>
        <v>0</v>
      </c>
      <c r="Z992" s="147" t="s">
        <v>64</v>
      </c>
      <c r="AA992" s="141">
        <f t="shared" si="409"/>
        <v>44757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4"/>
      <c r="BL992" s="1"/>
      <c r="BM992" s="1"/>
      <c r="BN992" s="1"/>
      <c r="BO992" s="1"/>
      <c r="BP992" s="1"/>
      <c r="BQ992" s="1"/>
    </row>
    <row r="993" spans="1:69" x14ac:dyDescent="0.15">
      <c r="A993" s="138">
        <f t="shared" si="402"/>
        <v>44644</v>
      </c>
      <c r="B993" s="148">
        <f t="shared" si="391"/>
        <v>1203.8787447</v>
      </c>
      <c r="C993" s="139">
        <f t="shared" si="403"/>
        <v>1000</v>
      </c>
      <c r="D993" s="140">
        <f t="shared" si="404"/>
        <v>6215.24</v>
      </c>
      <c r="E993" s="124">
        <f>IF(K993=1,VLOOKUP(A992,[1]Plan1!$BO$80:$BQ$314,3),E992)</f>
        <v>6315.93</v>
      </c>
      <c r="F993" s="141">
        <f t="shared" si="405"/>
        <v>44636</v>
      </c>
      <c r="G993" s="142">
        <f t="shared" si="392"/>
        <v>1.6200500704719456E-2</v>
      </c>
      <c r="H993" s="141">
        <f t="shared" si="406"/>
        <v>44669</v>
      </c>
      <c r="I993" s="141">
        <f t="shared" si="393"/>
        <v>44669</v>
      </c>
      <c r="J993" s="125">
        <f t="shared" si="407"/>
        <v>23</v>
      </c>
      <c r="K993" s="125">
        <f t="shared" si="389"/>
        <v>7</v>
      </c>
      <c r="L993" s="139">
        <f t="shared" si="394"/>
        <v>1.00490305</v>
      </c>
      <c r="M993" s="143">
        <f t="shared" si="390"/>
        <v>1.0101006100000001</v>
      </c>
      <c r="N993" s="143">
        <f t="shared" si="410"/>
        <v>1.1902955743662624</v>
      </c>
      <c r="O993" s="139">
        <f t="shared" si="388"/>
        <v>1.1961316500000001</v>
      </c>
      <c r="P993" s="139">
        <f t="shared" si="395"/>
        <v>1196.13165</v>
      </c>
      <c r="Q993" s="144">
        <f t="shared" si="396"/>
        <v>0</v>
      </c>
      <c r="R993" s="145">
        <f t="shared" si="397"/>
        <v>0</v>
      </c>
      <c r="S993" s="139">
        <f t="shared" si="398"/>
        <v>0</v>
      </c>
      <c r="T993" s="146">
        <f t="shared" si="408"/>
        <v>3.5999999999999997E-2</v>
      </c>
      <c r="U993" s="144">
        <f t="shared" si="387"/>
        <v>46</v>
      </c>
      <c r="V993" s="144">
        <v>252</v>
      </c>
      <c r="W993" s="143">
        <f t="shared" si="399"/>
        <v>1.0064767910000001</v>
      </c>
      <c r="X993" s="139">
        <f t="shared" si="400"/>
        <v>7.7470946999999999</v>
      </c>
      <c r="Y993" s="124">
        <f t="shared" si="401"/>
        <v>0</v>
      </c>
      <c r="Z993" s="147" t="s">
        <v>64</v>
      </c>
      <c r="AA993" s="141">
        <f t="shared" si="409"/>
        <v>44757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4"/>
      <c r="BL993" s="1"/>
      <c r="BM993" s="1"/>
      <c r="BN993" s="1"/>
      <c r="BO993" s="1"/>
      <c r="BP993" s="1"/>
      <c r="BQ993" s="1"/>
    </row>
    <row r="994" spans="1:69" x14ac:dyDescent="0.15">
      <c r="A994" s="138">
        <f t="shared" si="402"/>
        <v>44645</v>
      </c>
      <c r="B994" s="148">
        <f t="shared" si="391"/>
        <v>1204.8893093299998</v>
      </c>
      <c r="C994" s="139">
        <f t="shared" si="403"/>
        <v>1000</v>
      </c>
      <c r="D994" s="140">
        <f t="shared" si="404"/>
        <v>6215.24</v>
      </c>
      <c r="E994" s="124">
        <f>IF(K994=1,VLOOKUP(A993,[1]Plan1!$BO$80:$BQ$314,3),E993)</f>
        <v>6315.93</v>
      </c>
      <c r="F994" s="141">
        <f t="shared" si="405"/>
        <v>44636</v>
      </c>
      <c r="G994" s="142">
        <f t="shared" si="392"/>
        <v>1.6200500704719456E-2</v>
      </c>
      <c r="H994" s="141">
        <f t="shared" si="406"/>
        <v>44669</v>
      </c>
      <c r="I994" s="141">
        <f t="shared" si="393"/>
        <v>44669</v>
      </c>
      <c r="J994" s="125">
        <f t="shared" si="407"/>
        <v>23</v>
      </c>
      <c r="K994" s="125">
        <f t="shared" si="389"/>
        <v>8</v>
      </c>
      <c r="L994" s="139">
        <f t="shared" si="394"/>
        <v>1.00560545</v>
      </c>
      <c r="M994" s="143">
        <f t="shared" si="390"/>
        <v>1.0101006100000001</v>
      </c>
      <c r="N994" s="143">
        <f t="shared" si="410"/>
        <v>1.1902955743662624</v>
      </c>
      <c r="O994" s="139">
        <f t="shared" si="388"/>
        <v>1.19696771</v>
      </c>
      <c r="P994" s="139">
        <f t="shared" si="395"/>
        <v>1196.9677099999999</v>
      </c>
      <c r="Q994" s="144">
        <f t="shared" si="396"/>
        <v>0</v>
      </c>
      <c r="R994" s="145">
        <f t="shared" si="397"/>
        <v>0</v>
      </c>
      <c r="S994" s="139">
        <f t="shared" si="398"/>
        <v>0</v>
      </c>
      <c r="T994" s="146">
        <f t="shared" si="408"/>
        <v>3.5999999999999997E-2</v>
      </c>
      <c r="U994" s="144">
        <f t="shared" si="387"/>
        <v>47</v>
      </c>
      <c r="V994" s="144">
        <v>252</v>
      </c>
      <c r="W994" s="143">
        <f t="shared" si="399"/>
        <v>1.006618056</v>
      </c>
      <c r="X994" s="139">
        <f t="shared" si="400"/>
        <v>7.9215993300000003</v>
      </c>
      <c r="Y994" s="124">
        <f t="shared" si="401"/>
        <v>0</v>
      </c>
      <c r="Z994" s="147" t="s">
        <v>64</v>
      </c>
      <c r="AA994" s="141">
        <f t="shared" si="409"/>
        <v>44757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4"/>
      <c r="BL994" s="1"/>
      <c r="BM994" s="1"/>
      <c r="BN994" s="1"/>
      <c r="BO994" s="1"/>
      <c r="BP994" s="1"/>
      <c r="BQ994" s="1"/>
    </row>
    <row r="995" spans="1:69" x14ac:dyDescent="0.15">
      <c r="A995" s="138">
        <f t="shared" si="402"/>
        <v>44646</v>
      </c>
      <c r="B995" s="148">
        <f t="shared" si="391"/>
        <v>1205.90071805</v>
      </c>
      <c r="C995" s="139">
        <f t="shared" si="403"/>
        <v>1000</v>
      </c>
      <c r="D995" s="140">
        <f t="shared" si="404"/>
        <v>6215.24</v>
      </c>
      <c r="E995" s="124">
        <f>IF(K995=1,VLOOKUP(A994,[1]Plan1!$BO$80:$BQ$314,3),E994)</f>
        <v>6315.93</v>
      </c>
      <c r="F995" s="141">
        <f t="shared" si="405"/>
        <v>44636</v>
      </c>
      <c r="G995" s="142">
        <f t="shared" si="392"/>
        <v>1.6200500704719456E-2</v>
      </c>
      <c r="H995" s="141">
        <f t="shared" si="406"/>
        <v>44669</v>
      </c>
      <c r="I995" s="141">
        <f t="shared" si="393"/>
        <v>44669</v>
      </c>
      <c r="J995" s="125">
        <f t="shared" si="407"/>
        <v>23</v>
      </c>
      <c r="K995" s="125">
        <f t="shared" si="389"/>
        <v>9</v>
      </c>
      <c r="L995" s="139">
        <f t="shared" si="394"/>
        <v>1.00630833</v>
      </c>
      <c r="M995" s="143">
        <f t="shared" si="390"/>
        <v>1.0101006100000001</v>
      </c>
      <c r="N995" s="143">
        <f t="shared" si="410"/>
        <v>1.1902955743662624</v>
      </c>
      <c r="O995" s="139">
        <f t="shared" si="388"/>
        <v>1.19780435</v>
      </c>
      <c r="P995" s="139">
        <f t="shared" si="395"/>
        <v>1197.8043500000001</v>
      </c>
      <c r="Q995" s="144">
        <f t="shared" si="396"/>
        <v>0</v>
      </c>
      <c r="R995" s="145">
        <f t="shared" si="397"/>
        <v>0</v>
      </c>
      <c r="S995" s="139">
        <f t="shared" si="398"/>
        <v>0</v>
      </c>
      <c r="T995" s="146">
        <f t="shared" si="408"/>
        <v>3.5999999999999997E-2</v>
      </c>
      <c r="U995" s="144">
        <f t="shared" si="387"/>
        <v>48</v>
      </c>
      <c r="V995" s="144">
        <v>252</v>
      </c>
      <c r="W995" s="143">
        <f t="shared" si="399"/>
        <v>1.006759341</v>
      </c>
      <c r="X995" s="139">
        <f t="shared" si="400"/>
        <v>8.0963680500000006</v>
      </c>
      <c r="Y995" s="124">
        <f t="shared" si="401"/>
        <v>0</v>
      </c>
      <c r="Z995" s="147" t="s">
        <v>64</v>
      </c>
      <c r="AA995" s="141">
        <f t="shared" si="409"/>
        <v>44757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4"/>
      <c r="BL995" s="1"/>
      <c r="BM995" s="1"/>
      <c r="BN995" s="1"/>
      <c r="BO995" s="1"/>
      <c r="BP995" s="1"/>
      <c r="BQ995" s="1"/>
    </row>
    <row r="996" spans="1:69" x14ac:dyDescent="0.15">
      <c r="A996" s="138">
        <f t="shared" si="402"/>
        <v>44647</v>
      </c>
      <c r="B996" s="148">
        <f t="shared" si="391"/>
        <v>1205.90071805</v>
      </c>
      <c r="C996" s="139">
        <f t="shared" si="403"/>
        <v>1000</v>
      </c>
      <c r="D996" s="140">
        <f t="shared" si="404"/>
        <v>6215.24</v>
      </c>
      <c r="E996" s="124">
        <f>IF(K996=1,VLOOKUP(A995,[1]Plan1!$BO$80:$BQ$314,3),E995)</f>
        <v>6315.93</v>
      </c>
      <c r="F996" s="141">
        <f t="shared" si="405"/>
        <v>44636</v>
      </c>
      <c r="G996" s="142">
        <f t="shared" si="392"/>
        <v>1.6200500704719456E-2</v>
      </c>
      <c r="H996" s="141">
        <f t="shared" si="406"/>
        <v>44669</v>
      </c>
      <c r="I996" s="141">
        <f t="shared" si="393"/>
        <v>44669</v>
      </c>
      <c r="J996" s="125">
        <f t="shared" si="407"/>
        <v>23</v>
      </c>
      <c r="K996" s="125">
        <f t="shared" si="389"/>
        <v>9</v>
      </c>
      <c r="L996" s="139">
        <f t="shared" si="394"/>
        <v>1.00630833</v>
      </c>
      <c r="M996" s="143">
        <f t="shared" si="390"/>
        <v>1.0101006100000001</v>
      </c>
      <c r="N996" s="143">
        <f t="shared" si="410"/>
        <v>1.1902955743662624</v>
      </c>
      <c r="O996" s="139">
        <f t="shared" si="388"/>
        <v>1.19780435</v>
      </c>
      <c r="P996" s="139">
        <f t="shared" si="395"/>
        <v>1197.8043500000001</v>
      </c>
      <c r="Q996" s="144">
        <f t="shared" si="396"/>
        <v>0</v>
      </c>
      <c r="R996" s="145">
        <f t="shared" si="397"/>
        <v>0</v>
      </c>
      <c r="S996" s="139">
        <f t="shared" si="398"/>
        <v>0</v>
      </c>
      <c r="T996" s="146">
        <f t="shared" si="408"/>
        <v>3.5999999999999997E-2</v>
      </c>
      <c r="U996" s="144">
        <f t="shared" si="387"/>
        <v>48</v>
      </c>
      <c r="V996" s="144">
        <v>252</v>
      </c>
      <c r="W996" s="143">
        <f t="shared" si="399"/>
        <v>1.006759341</v>
      </c>
      <c r="X996" s="139">
        <f t="shared" si="400"/>
        <v>8.0963680500000006</v>
      </c>
      <c r="Y996" s="124">
        <f t="shared" si="401"/>
        <v>0</v>
      </c>
      <c r="Z996" s="147" t="s">
        <v>64</v>
      </c>
      <c r="AA996" s="141">
        <f t="shared" si="409"/>
        <v>44757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4"/>
      <c r="BL996" s="1"/>
      <c r="BM996" s="1"/>
      <c r="BN996" s="1"/>
      <c r="BO996" s="1"/>
      <c r="BP996" s="1"/>
      <c r="BQ996" s="1"/>
    </row>
    <row r="997" spans="1:69" x14ac:dyDescent="0.15">
      <c r="A997" s="138">
        <f t="shared" si="402"/>
        <v>44648</v>
      </c>
      <c r="B997" s="148">
        <f t="shared" si="391"/>
        <v>1205.90071805</v>
      </c>
      <c r="C997" s="139">
        <f t="shared" si="403"/>
        <v>1000</v>
      </c>
      <c r="D997" s="140">
        <f t="shared" si="404"/>
        <v>6215.24</v>
      </c>
      <c r="E997" s="124">
        <f>IF(K997=1,VLOOKUP(A996,[1]Plan1!$BO$80:$BQ$314,3),E996)</f>
        <v>6315.93</v>
      </c>
      <c r="F997" s="141">
        <f t="shared" si="405"/>
        <v>44636</v>
      </c>
      <c r="G997" s="142">
        <f t="shared" si="392"/>
        <v>1.6200500704719456E-2</v>
      </c>
      <c r="H997" s="141">
        <f t="shared" si="406"/>
        <v>44669</v>
      </c>
      <c r="I997" s="141">
        <f t="shared" si="393"/>
        <v>44669</v>
      </c>
      <c r="J997" s="125">
        <f t="shared" si="407"/>
        <v>23</v>
      </c>
      <c r="K997" s="125">
        <f t="shared" si="389"/>
        <v>9</v>
      </c>
      <c r="L997" s="139">
        <f t="shared" si="394"/>
        <v>1.00630833</v>
      </c>
      <c r="M997" s="143">
        <f t="shared" si="390"/>
        <v>1.0101006100000001</v>
      </c>
      <c r="N997" s="143">
        <f t="shared" si="410"/>
        <v>1.1902955743662624</v>
      </c>
      <c r="O997" s="139">
        <f t="shared" si="388"/>
        <v>1.19780435</v>
      </c>
      <c r="P997" s="139">
        <f t="shared" si="395"/>
        <v>1197.8043500000001</v>
      </c>
      <c r="Q997" s="144">
        <f t="shared" si="396"/>
        <v>0</v>
      </c>
      <c r="R997" s="145">
        <f t="shared" si="397"/>
        <v>0</v>
      </c>
      <c r="S997" s="139">
        <f t="shared" si="398"/>
        <v>0</v>
      </c>
      <c r="T997" s="146">
        <f t="shared" si="408"/>
        <v>3.5999999999999997E-2</v>
      </c>
      <c r="U997" s="144">
        <f t="shared" ref="U997:U1060" si="411">IF(Q996&gt;0,1,IF(K997=K996,U996,U996+1))</f>
        <v>48</v>
      </c>
      <c r="V997" s="144">
        <v>252</v>
      </c>
      <c r="W997" s="143">
        <f t="shared" si="399"/>
        <v>1.006759341</v>
      </c>
      <c r="X997" s="139">
        <f t="shared" si="400"/>
        <v>8.0963680500000006</v>
      </c>
      <c r="Y997" s="124">
        <f t="shared" si="401"/>
        <v>0</v>
      </c>
      <c r="Z997" s="147" t="s">
        <v>64</v>
      </c>
      <c r="AA997" s="141">
        <f t="shared" si="409"/>
        <v>44757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4"/>
      <c r="BL997" s="1"/>
      <c r="BM997" s="1"/>
      <c r="BN997" s="1"/>
      <c r="BO997" s="1"/>
      <c r="BP997" s="1"/>
      <c r="BQ997" s="1"/>
    </row>
    <row r="998" spans="1:69" x14ac:dyDescent="0.15">
      <c r="A998" s="138">
        <f t="shared" si="402"/>
        <v>44649</v>
      </c>
      <c r="B998" s="148">
        <f t="shared" si="391"/>
        <v>1206.9129800200001</v>
      </c>
      <c r="C998" s="139">
        <f t="shared" si="403"/>
        <v>1000</v>
      </c>
      <c r="D998" s="140">
        <f t="shared" si="404"/>
        <v>6215.24</v>
      </c>
      <c r="E998" s="124">
        <f>IF(K998=1,VLOOKUP(A997,[1]Plan1!$BO$80:$BQ$314,3),E997)</f>
        <v>6315.93</v>
      </c>
      <c r="F998" s="141">
        <f t="shared" si="405"/>
        <v>44636</v>
      </c>
      <c r="G998" s="142">
        <f t="shared" si="392"/>
        <v>1.6200500704719456E-2</v>
      </c>
      <c r="H998" s="141">
        <f t="shared" si="406"/>
        <v>44669</v>
      </c>
      <c r="I998" s="141">
        <f t="shared" si="393"/>
        <v>44669</v>
      </c>
      <c r="J998" s="125">
        <f t="shared" si="407"/>
        <v>23</v>
      </c>
      <c r="K998" s="125">
        <f t="shared" si="389"/>
        <v>10</v>
      </c>
      <c r="L998" s="139">
        <f t="shared" si="394"/>
        <v>1.00701171</v>
      </c>
      <c r="M998" s="143">
        <f t="shared" si="390"/>
        <v>1.0101006100000001</v>
      </c>
      <c r="N998" s="143">
        <f t="shared" si="410"/>
        <v>1.1902955743662624</v>
      </c>
      <c r="O998" s="139">
        <f t="shared" si="388"/>
        <v>1.1986415800000001</v>
      </c>
      <c r="P998" s="139">
        <f t="shared" si="395"/>
        <v>1198.64158</v>
      </c>
      <c r="Q998" s="144">
        <f t="shared" si="396"/>
        <v>0</v>
      </c>
      <c r="R998" s="145">
        <f t="shared" si="397"/>
        <v>0</v>
      </c>
      <c r="S998" s="139">
        <f t="shared" si="398"/>
        <v>0</v>
      </c>
      <c r="T998" s="146">
        <f t="shared" si="408"/>
        <v>3.5999999999999997E-2</v>
      </c>
      <c r="U998" s="144">
        <f t="shared" si="411"/>
        <v>49</v>
      </c>
      <c r="V998" s="144">
        <v>252</v>
      </c>
      <c r="W998" s="143">
        <f t="shared" si="399"/>
        <v>1.006900645</v>
      </c>
      <c r="X998" s="139">
        <f t="shared" si="400"/>
        <v>8.2714000199999997</v>
      </c>
      <c r="Y998" s="124">
        <f t="shared" si="401"/>
        <v>0</v>
      </c>
      <c r="Z998" s="147" t="s">
        <v>64</v>
      </c>
      <c r="AA998" s="141">
        <f t="shared" si="409"/>
        <v>44757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4"/>
      <c r="BL998" s="1"/>
      <c r="BM998" s="1"/>
      <c r="BN998" s="1"/>
      <c r="BO998" s="1"/>
      <c r="BP998" s="1"/>
      <c r="BQ998" s="1"/>
    </row>
    <row r="999" spans="1:69" x14ac:dyDescent="0.15">
      <c r="A999" s="138">
        <f t="shared" si="402"/>
        <v>44650</v>
      </c>
      <c r="B999" s="148">
        <f t="shared" si="391"/>
        <v>1207.92608668</v>
      </c>
      <c r="C999" s="139">
        <f t="shared" si="403"/>
        <v>1000</v>
      </c>
      <c r="D999" s="140">
        <f t="shared" si="404"/>
        <v>6215.24</v>
      </c>
      <c r="E999" s="124">
        <f>IF(K999=1,VLOOKUP(A998,[1]Plan1!$BO$80:$BQ$314,3),E998)</f>
        <v>6315.93</v>
      </c>
      <c r="F999" s="141">
        <f t="shared" si="405"/>
        <v>44636</v>
      </c>
      <c r="G999" s="142">
        <f t="shared" si="392"/>
        <v>1.6200500704719456E-2</v>
      </c>
      <c r="H999" s="141">
        <f t="shared" si="406"/>
        <v>44669</v>
      </c>
      <c r="I999" s="141">
        <f t="shared" si="393"/>
        <v>44669</v>
      </c>
      <c r="J999" s="125">
        <f t="shared" si="407"/>
        <v>23</v>
      </c>
      <c r="K999" s="125">
        <f t="shared" si="389"/>
        <v>11</v>
      </c>
      <c r="L999" s="139">
        <f t="shared" si="394"/>
        <v>1.0077155799999999</v>
      </c>
      <c r="M999" s="143">
        <f t="shared" si="390"/>
        <v>1.0101006100000001</v>
      </c>
      <c r="N999" s="143">
        <f t="shared" si="410"/>
        <v>1.1902955743662624</v>
      </c>
      <c r="O999" s="139">
        <f t="shared" si="388"/>
        <v>1.19947939</v>
      </c>
      <c r="P999" s="139">
        <f t="shared" si="395"/>
        <v>1199.47939</v>
      </c>
      <c r="Q999" s="144">
        <f t="shared" si="396"/>
        <v>0</v>
      </c>
      <c r="R999" s="145">
        <f t="shared" si="397"/>
        <v>0</v>
      </c>
      <c r="S999" s="139">
        <f t="shared" si="398"/>
        <v>0</v>
      </c>
      <c r="T999" s="146">
        <f t="shared" si="408"/>
        <v>3.5999999999999997E-2</v>
      </c>
      <c r="U999" s="144">
        <f t="shared" si="411"/>
        <v>50</v>
      </c>
      <c r="V999" s="144">
        <v>252</v>
      </c>
      <c r="W999" s="143">
        <f t="shared" si="399"/>
        <v>1.0070419690000001</v>
      </c>
      <c r="X999" s="139">
        <f t="shared" si="400"/>
        <v>8.4466966800000005</v>
      </c>
      <c r="Y999" s="124">
        <f t="shared" si="401"/>
        <v>0</v>
      </c>
      <c r="Z999" s="147" t="s">
        <v>64</v>
      </c>
      <c r="AA999" s="141">
        <f t="shared" si="409"/>
        <v>44757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4"/>
      <c r="BL999" s="1"/>
      <c r="BM999" s="1"/>
      <c r="BN999" s="1"/>
      <c r="BO999" s="1"/>
      <c r="BP999" s="1"/>
      <c r="BQ999" s="1"/>
    </row>
    <row r="1000" spans="1:69" x14ac:dyDescent="0.15">
      <c r="A1000" s="138">
        <f t="shared" si="402"/>
        <v>44651</v>
      </c>
      <c r="B1000" s="148">
        <f t="shared" si="391"/>
        <v>1208.94004838</v>
      </c>
      <c r="C1000" s="139">
        <f t="shared" si="403"/>
        <v>1000</v>
      </c>
      <c r="D1000" s="140">
        <f t="shared" si="404"/>
        <v>6215.24</v>
      </c>
      <c r="E1000" s="124">
        <f>IF(K1000=1,VLOOKUP(A999,[1]Plan1!$BO$80:$BQ$314,3),E999)</f>
        <v>6315.93</v>
      </c>
      <c r="F1000" s="141">
        <f t="shared" si="405"/>
        <v>44636</v>
      </c>
      <c r="G1000" s="142">
        <f t="shared" si="392"/>
        <v>1.6200500704719456E-2</v>
      </c>
      <c r="H1000" s="141">
        <f t="shared" si="406"/>
        <v>44669</v>
      </c>
      <c r="I1000" s="141">
        <f t="shared" si="393"/>
        <v>44669</v>
      </c>
      <c r="J1000" s="125">
        <f t="shared" si="407"/>
        <v>23</v>
      </c>
      <c r="K1000" s="125">
        <f t="shared" si="389"/>
        <v>12</v>
      </c>
      <c r="L1000" s="139">
        <f t="shared" si="394"/>
        <v>1.00841994</v>
      </c>
      <c r="M1000" s="143">
        <f t="shared" si="390"/>
        <v>1.0101006100000001</v>
      </c>
      <c r="N1000" s="143">
        <f t="shared" si="410"/>
        <v>1.1902955743662624</v>
      </c>
      <c r="O1000" s="139">
        <f t="shared" si="388"/>
        <v>1.2003177899999999</v>
      </c>
      <c r="P1000" s="139">
        <f t="shared" si="395"/>
        <v>1200.3177900000001</v>
      </c>
      <c r="Q1000" s="144">
        <f t="shared" si="396"/>
        <v>0</v>
      </c>
      <c r="R1000" s="145">
        <f t="shared" si="397"/>
        <v>0</v>
      </c>
      <c r="S1000" s="139">
        <f t="shared" si="398"/>
        <v>0</v>
      </c>
      <c r="T1000" s="146">
        <f t="shared" si="408"/>
        <v>3.5999999999999997E-2</v>
      </c>
      <c r="U1000" s="144">
        <f t="shared" si="411"/>
        <v>51</v>
      </c>
      <c r="V1000" s="144">
        <v>252</v>
      </c>
      <c r="W1000" s="143">
        <f t="shared" si="399"/>
        <v>1.0071833130000001</v>
      </c>
      <c r="X1000" s="139">
        <f t="shared" si="400"/>
        <v>8.6222583799999999</v>
      </c>
      <c r="Y1000" s="124">
        <f t="shared" si="401"/>
        <v>0</v>
      </c>
      <c r="Z1000" s="147" t="s">
        <v>64</v>
      </c>
      <c r="AA1000" s="141">
        <f t="shared" si="409"/>
        <v>44757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4"/>
      <c r="BL1000" s="1"/>
      <c r="BM1000" s="1"/>
      <c r="BN1000" s="1"/>
      <c r="BO1000" s="1"/>
      <c r="BP1000" s="1"/>
      <c r="BQ1000" s="1"/>
    </row>
    <row r="1001" spans="1:69" x14ac:dyDescent="0.15">
      <c r="A1001" s="138">
        <f t="shared" si="402"/>
        <v>44652</v>
      </c>
      <c r="B1001" s="148">
        <f t="shared" si="391"/>
        <v>1209.9548654299999</v>
      </c>
      <c r="C1001" s="139">
        <f t="shared" si="403"/>
        <v>1000</v>
      </c>
      <c r="D1001" s="140">
        <f t="shared" si="404"/>
        <v>6215.24</v>
      </c>
      <c r="E1001" s="124">
        <f>IF(K1001=1,VLOOKUP(A1000,[1]Plan1!$BO$80:$BQ$314,3),E1000)</f>
        <v>6315.93</v>
      </c>
      <c r="F1001" s="141">
        <f t="shared" si="405"/>
        <v>44636</v>
      </c>
      <c r="G1001" s="142">
        <f t="shared" si="392"/>
        <v>1.6200500704719456E-2</v>
      </c>
      <c r="H1001" s="141">
        <f t="shared" si="406"/>
        <v>44669</v>
      </c>
      <c r="I1001" s="141">
        <f t="shared" si="393"/>
        <v>44669</v>
      </c>
      <c r="J1001" s="125">
        <f t="shared" si="407"/>
        <v>23</v>
      </c>
      <c r="K1001" s="125">
        <f t="shared" si="389"/>
        <v>13</v>
      </c>
      <c r="L1001" s="139">
        <f t="shared" si="394"/>
        <v>1.0091247999999999</v>
      </c>
      <c r="M1001" s="143">
        <f t="shared" si="390"/>
        <v>1.0101006100000001</v>
      </c>
      <c r="N1001" s="143">
        <f t="shared" si="410"/>
        <v>1.1902955743662624</v>
      </c>
      <c r="O1001" s="139">
        <f t="shared" ref="O1001:O1064" si="412">TRUNC(TRUNC((L1001*N1001),15),8)</f>
        <v>1.20115678</v>
      </c>
      <c r="P1001" s="139">
        <f t="shared" si="395"/>
        <v>1201.15678</v>
      </c>
      <c r="Q1001" s="144">
        <f t="shared" si="396"/>
        <v>0</v>
      </c>
      <c r="R1001" s="145">
        <f t="shared" si="397"/>
        <v>0</v>
      </c>
      <c r="S1001" s="139">
        <f t="shared" si="398"/>
        <v>0</v>
      </c>
      <c r="T1001" s="146">
        <f t="shared" si="408"/>
        <v>3.5999999999999997E-2</v>
      </c>
      <c r="U1001" s="144">
        <f t="shared" si="411"/>
        <v>52</v>
      </c>
      <c r="V1001" s="144">
        <v>252</v>
      </c>
      <c r="W1001" s="143">
        <f t="shared" si="399"/>
        <v>1.0073246769999999</v>
      </c>
      <c r="X1001" s="139">
        <f t="shared" si="400"/>
        <v>8.7980854300000004</v>
      </c>
      <c r="Y1001" s="124">
        <f t="shared" si="401"/>
        <v>0</v>
      </c>
      <c r="Z1001" s="147" t="s">
        <v>64</v>
      </c>
      <c r="AA1001" s="141">
        <f t="shared" si="409"/>
        <v>44757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4"/>
      <c r="BL1001" s="1"/>
      <c r="BM1001" s="1"/>
      <c r="BN1001" s="1"/>
      <c r="BO1001" s="1"/>
      <c r="BP1001" s="1"/>
      <c r="BQ1001" s="1"/>
    </row>
    <row r="1002" spans="1:69" x14ac:dyDescent="0.15">
      <c r="A1002" s="138">
        <f t="shared" si="402"/>
        <v>44653</v>
      </c>
      <c r="B1002" s="148">
        <f t="shared" si="391"/>
        <v>1210.97052807</v>
      </c>
      <c r="C1002" s="139">
        <f t="shared" si="403"/>
        <v>1000</v>
      </c>
      <c r="D1002" s="140">
        <f t="shared" si="404"/>
        <v>6215.24</v>
      </c>
      <c r="E1002" s="124">
        <f>IF(K1002=1,VLOOKUP(A1001,[1]Plan1!$BO$80:$BQ$314,3),E1001)</f>
        <v>6315.93</v>
      </c>
      <c r="F1002" s="141">
        <f t="shared" si="405"/>
        <v>44636</v>
      </c>
      <c r="G1002" s="142">
        <f t="shared" si="392"/>
        <v>1.6200500704719456E-2</v>
      </c>
      <c r="H1002" s="141">
        <f t="shared" si="406"/>
        <v>44669</v>
      </c>
      <c r="I1002" s="141">
        <f t="shared" si="393"/>
        <v>44669</v>
      </c>
      <c r="J1002" s="125">
        <f t="shared" si="407"/>
        <v>23</v>
      </c>
      <c r="K1002" s="125">
        <f t="shared" ref="K1002:K1065" si="413">(J1002-(NETWORKDAYS(A1002,I1002,AD$118:AD$502)-1))</f>
        <v>14</v>
      </c>
      <c r="L1002" s="139">
        <f t="shared" si="394"/>
        <v>1.00983015</v>
      </c>
      <c r="M1002" s="143">
        <f t="shared" ref="M1002:M1065" si="414">IF(I1002&gt;I1001,L1001,M1001)</f>
        <v>1.0101006100000001</v>
      </c>
      <c r="N1002" s="143">
        <f t="shared" si="410"/>
        <v>1.1902955743662624</v>
      </c>
      <c r="O1002" s="139">
        <f t="shared" si="412"/>
        <v>1.2019963499999999</v>
      </c>
      <c r="P1002" s="139">
        <f t="shared" si="395"/>
        <v>1201.9963499999999</v>
      </c>
      <c r="Q1002" s="144">
        <f t="shared" si="396"/>
        <v>0</v>
      </c>
      <c r="R1002" s="145">
        <f t="shared" si="397"/>
        <v>0</v>
      </c>
      <c r="S1002" s="139">
        <f t="shared" si="398"/>
        <v>0</v>
      </c>
      <c r="T1002" s="146">
        <f t="shared" si="408"/>
        <v>3.5999999999999997E-2</v>
      </c>
      <c r="U1002" s="144">
        <f t="shared" si="411"/>
        <v>53</v>
      </c>
      <c r="V1002" s="144">
        <v>252</v>
      </c>
      <c r="W1002" s="143">
        <f t="shared" si="399"/>
        <v>1.0074660609999999</v>
      </c>
      <c r="X1002" s="139">
        <f t="shared" si="400"/>
        <v>8.9741780700000007</v>
      </c>
      <c r="Y1002" s="124">
        <f t="shared" si="401"/>
        <v>0</v>
      </c>
      <c r="Z1002" s="147" t="s">
        <v>64</v>
      </c>
      <c r="AA1002" s="141">
        <f t="shared" si="409"/>
        <v>44757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4"/>
      <c r="BL1002" s="1"/>
      <c r="BM1002" s="1"/>
      <c r="BN1002" s="1"/>
      <c r="BO1002" s="1"/>
      <c r="BP1002" s="1"/>
      <c r="BQ1002" s="1"/>
    </row>
    <row r="1003" spans="1:69" x14ac:dyDescent="0.15">
      <c r="A1003" s="138">
        <f t="shared" si="402"/>
        <v>44654</v>
      </c>
      <c r="B1003" s="148">
        <f t="shared" si="391"/>
        <v>1210.97052807</v>
      </c>
      <c r="C1003" s="139">
        <f t="shared" si="403"/>
        <v>1000</v>
      </c>
      <c r="D1003" s="140">
        <f t="shared" si="404"/>
        <v>6215.24</v>
      </c>
      <c r="E1003" s="124">
        <f>IF(K1003=1,VLOOKUP(A1002,[1]Plan1!$BO$80:$BQ$314,3),E1002)</f>
        <v>6315.93</v>
      </c>
      <c r="F1003" s="141">
        <f t="shared" si="405"/>
        <v>44636</v>
      </c>
      <c r="G1003" s="142">
        <f t="shared" si="392"/>
        <v>1.6200500704719456E-2</v>
      </c>
      <c r="H1003" s="141">
        <f t="shared" si="406"/>
        <v>44669</v>
      </c>
      <c r="I1003" s="141">
        <f t="shared" si="393"/>
        <v>44669</v>
      </c>
      <c r="J1003" s="125">
        <f t="shared" si="407"/>
        <v>23</v>
      </c>
      <c r="K1003" s="125">
        <f t="shared" si="413"/>
        <v>14</v>
      </c>
      <c r="L1003" s="139">
        <f t="shared" si="394"/>
        <v>1.00983015</v>
      </c>
      <c r="M1003" s="143">
        <f t="shared" si="414"/>
        <v>1.0101006100000001</v>
      </c>
      <c r="N1003" s="143">
        <f t="shared" si="410"/>
        <v>1.1902955743662624</v>
      </c>
      <c r="O1003" s="139">
        <f t="shared" si="412"/>
        <v>1.2019963499999999</v>
      </c>
      <c r="P1003" s="139">
        <f t="shared" si="395"/>
        <v>1201.9963499999999</v>
      </c>
      <c r="Q1003" s="144">
        <f t="shared" si="396"/>
        <v>0</v>
      </c>
      <c r="R1003" s="145">
        <f t="shared" si="397"/>
        <v>0</v>
      </c>
      <c r="S1003" s="139">
        <f t="shared" si="398"/>
        <v>0</v>
      </c>
      <c r="T1003" s="146">
        <f t="shared" si="408"/>
        <v>3.5999999999999997E-2</v>
      </c>
      <c r="U1003" s="144">
        <f t="shared" si="411"/>
        <v>53</v>
      </c>
      <c r="V1003" s="144">
        <v>252</v>
      </c>
      <c r="W1003" s="143">
        <f t="shared" si="399"/>
        <v>1.0074660609999999</v>
      </c>
      <c r="X1003" s="139">
        <f t="shared" si="400"/>
        <v>8.9741780700000007</v>
      </c>
      <c r="Y1003" s="124">
        <f t="shared" si="401"/>
        <v>0</v>
      </c>
      <c r="Z1003" s="147" t="s">
        <v>64</v>
      </c>
      <c r="AA1003" s="141">
        <f t="shared" si="409"/>
        <v>44757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4"/>
      <c r="BL1003" s="1"/>
      <c r="BM1003" s="1"/>
      <c r="BN1003" s="1"/>
      <c r="BO1003" s="1"/>
      <c r="BP1003" s="1"/>
      <c r="BQ1003" s="1"/>
    </row>
    <row r="1004" spans="1:69" x14ac:dyDescent="0.15">
      <c r="A1004" s="138">
        <f t="shared" si="402"/>
        <v>44655</v>
      </c>
      <c r="B1004" s="148">
        <f t="shared" si="391"/>
        <v>1210.97052807</v>
      </c>
      <c r="C1004" s="139">
        <f t="shared" si="403"/>
        <v>1000</v>
      </c>
      <c r="D1004" s="140">
        <f t="shared" si="404"/>
        <v>6215.24</v>
      </c>
      <c r="E1004" s="124">
        <f>IF(K1004=1,VLOOKUP(A1003,[1]Plan1!$BO$80:$BQ$314,3),E1003)</f>
        <v>6315.93</v>
      </c>
      <c r="F1004" s="141">
        <f t="shared" si="405"/>
        <v>44636</v>
      </c>
      <c r="G1004" s="142">
        <f t="shared" si="392"/>
        <v>1.6200500704719456E-2</v>
      </c>
      <c r="H1004" s="141">
        <f t="shared" si="406"/>
        <v>44669</v>
      </c>
      <c r="I1004" s="141">
        <f t="shared" si="393"/>
        <v>44669</v>
      </c>
      <c r="J1004" s="125">
        <f t="shared" si="407"/>
        <v>23</v>
      </c>
      <c r="K1004" s="125">
        <f t="shared" si="413"/>
        <v>14</v>
      </c>
      <c r="L1004" s="139">
        <f t="shared" si="394"/>
        <v>1.00983015</v>
      </c>
      <c r="M1004" s="143">
        <f t="shared" si="414"/>
        <v>1.0101006100000001</v>
      </c>
      <c r="N1004" s="143">
        <f t="shared" si="410"/>
        <v>1.1902955743662624</v>
      </c>
      <c r="O1004" s="139">
        <f t="shared" si="412"/>
        <v>1.2019963499999999</v>
      </c>
      <c r="P1004" s="139">
        <f t="shared" si="395"/>
        <v>1201.9963499999999</v>
      </c>
      <c r="Q1004" s="144">
        <f t="shared" si="396"/>
        <v>0</v>
      </c>
      <c r="R1004" s="145">
        <f t="shared" si="397"/>
        <v>0</v>
      </c>
      <c r="S1004" s="139">
        <f t="shared" si="398"/>
        <v>0</v>
      </c>
      <c r="T1004" s="146">
        <f t="shared" si="408"/>
        <v>3.5999999999999997E-2</v>
      </c>
      <c r="U1004" s="144">
        <f t="shared" si="411"/>
        <v>53</v>
      </c>
      <c r="V1004" s="144">
        <v>252</v>
      </c>
      <c r="W1004" s="143">
        <f t="shared" si="399"/>
        <v>1.0074660609999999</v>
      </c>
      <c r="X1004" s="139">
        <f t="shared" si="400"/>
        <v>8.9741780700000007</v>
      </c>
      <c r="Y1004" s="124">
        <f t="shared" si="401"/>
        <v>0</v>
      </c>
      <c r="Z1004" s="147" t="s">
        <v>64</v>
      </c>
      <c r="AA1004" s="141">
        <f t="shared" si="409"/>
        <v>44757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4"/>
      <c r="BL1004" s="1"/>
      <c r="BM1004" s="1"/>
      <c r="BN1004" s="1"/>
      <c r="BO1004" s="1"/>
      <c r="BP1004" s="1"/>
      <c r="BQ1004" s="1"/>
    </row>
    <row r="1005" spans="1:69" x14ac:dyDescent="0.15">
      <c r="A1005" s="138">
        <f t="shared" si="402"/>
        <v>44656</v>
      </c>
      <c r="B1005" s="148">
        <f t="shared" si="391"/>
        <v>1211.9870466500001</v>
      </c>
      <c r="C1005" s="139">
        <f t="shared" si="403"/>
        <v>1000</v>
      </c>
      <c r="D1005" s="140">
        <f t="shared" si="404"/>
        <v>6215.24</v>
      </c>
      <c r="E1005" s="124">
        <f>IF(K1005=1,VLOOKUP(A1004,[1]Plan1!$BO$80:$BQ$314,3),E1004)</f>
        <v>6315.93</v>
      </c>
      <c r="F1005" s="141">
        <f t="shared" si="405"/>
        <v>44636</v>
      </c>
      <c r="G1005" s="142">
        <f t="shared" si="392"/>
        <v>1.6200500704719456E-2</v>
      </c>
      <c r="H1005" s="141">
        <f t="shared" si="406"/>
        <v>44669</v>
      </c>
      <c r="I1005" s="141">
        <f t="shared" si="393"/>
        <v>44669</v>
      </c>
      <c r="J1005" s="125">
        <f t="shared" si="407"/>
        <v>23</v>
      </c>
      <c r="K1005" s="125">
        <f t="shared" si="413"/>
        <v>15</v>
      </c>
      <c r="L1005" s="139">
        <f t="shared" si="394"/>
        <v>1.0105359899999999</v>
      </c>
      <c r="M1005" s="143">
        <f t="shared" si="414"/>
        <v>1.0101006100000001</v>
      </c>
      <c r="N1005" s="143">
        <f t="shared" si="410"/>
        <v>1.1902955743662624</v>
      </c>
      <c r="O1005" s="139">
        <f t="shared" si="412"/>
        <v>1.20283651</v>
      </c>
      <c r="P1005" s="139">
        <f t="shared" si="395"/>
        <v>1202.8365100000001</v>
      </c>
      <c r="Q1005" s="144">
        <f t="shared" si="396"/>
        <v>0</v>
      </c>
      <c r="R1005" s="145">
        <f t="shared" si="397"/>
        <v>0</v>
      </c>
      <c r="S1005" s="139">
        <f t="shared" si="398"/>
        <v>0</v>
      </c>
      <c r="T1005" s="146">
        <f t="shared" si="408"/>
        <v>3.5999999999999997E-2</v>
      </c>
      <c r="U1005" s="144">
        <f t="shared" si="411"/>
        <v>54</v>
      </c>
      <c r="V1005" s="144">
        <v>252</v>
      </c>
      <c r="W1005" s="143">
        <f t="shared" si="399"/>
        <v>1.007607465</v>
      </c>
      <c r="X1005" s="139">
        <f t="shared" si="400"/>
        <v>9.1505366499999994</v>
      </c>
      <c r="Y1005" s="124">
        <f t="shared" si="401"/>
        <v>0</v>
      </c>
      <c r="Z1005" s="147" t="s">
        <v>64</v>
      </c>
      <c r="AA1005" s="141">
        <f t="shared" si="409"/>
        <v>44757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4"/>
      <c r="BL1005" s="1"/>
      <c r="BM1005" s="1"/>
      <c r="BN1005" s="1"/>
      <c r="BO1005" s="1"/>
      <c r="BP1005" s="1"/>
      <c r="BQ1005" s="1"/>
    </row>
    <row r="1006" spans="1:69" x14ac:dyDescent="0.15">
      <c r="A1006" s="138">
        <f t="shared" si="402"/>
        <v>44657</v>
      </c>
      <c r="B1006" s="148">
        <f t="shared" si="391"/>
        <v>1213.00441019</v>
      </c>
      <c r="C1006" s="139">
        <f t="shared" si="403"/>
        <v>1000</v>
      </c>
      <c r="D1006" s="140">
        <f t="shared" si="404"/>
        <v>6215.24</v>
      </c>
      <c r="E1006" s="124">
        <f>IF(K1006=1,VLOOKUP(A1005,[1]Plan1!$BO$80:$BQ$314,3),E1005)</f>
        <v>6315.93</v>
      </c>
      <c r="F1006" s="141">
        <f t="shared" si="405"/>
        <v>44636</v>
      </c>
      <c r="G1006" s="142">
        <f t="shared" si="392"/>
        <v>1.6200500704719456E-2</v>
      </c>
      <c r="H1006" s="141">
        <f t="shared" si="406"/>
        <v>44669</v>
      </c>
      <c r="I1006" s="141">
        <f t="shared" si="393"/>
        <v>44669</v>
      </c>
      <c r="J1006" s="125">
        <f t="shared" si="407"/>
        <v>23</v>
      </c>
      <c r="K1006" s="125">
        <f t="shared" si="413"/>
        <v>16</v>
      </c>
      <c r="L1006" s="139">
        <f t="shared" si="394"/>
        <v>1.01124232</v>
      </c>
      <c r="M1006" s="143">
        <f t="shared" si="414"/>
        <v>1.0101006100000001</v>
      </c>
      <c r="N1006" s="143">
        <f t="shared" si="410"/>
        <v>1.1902955743662624</v>
      </c>
      <c r="O1006" s="139">
        <f t="shared" si="412"/>
        <v>1.2036772499999999</v>
      </c>
      <c r="P1006" s="139">
        <f t="shared" si="395"/>
        <v>1203.67725</v>
      </c>
      <c r="Q1006" s="144">
        <f t="shared" si="396"/>
        <v>0</v>
      </c>
      <c r="R1006" s="145">
        <f t="shared" si="397"/>
        <v>0</v>
      </c>
      <c r="S1006" s="139">
        <f t="shared" si="398"/>
        <v>0</v>
      </c>
      <c r="T1006" s="146">
        <f t="shared" si="408"/>
        <v>3.5999999999999997E-2</v>
      </c>
      <c r="U1006" s="144">
        <f t="shared" si="411"/>
        <v>55</v>
      </c>
      <c r="V1006" s="144">
        <v>252</v>
      </c>
      <c r="W1006" s="143">
        <f t="shared" si="399"/>
        <v>1.0077488880000001</v>
      </c>
      <c r="X1006" s="139">
        <f t="shared" si="400"/>
        <v>9.3271601900000007</v>
      </c>
      <c r="Y1006" s="124">
        <f t="shared" si="401"/>
        <v>0</v>
      </c>
      <c r="Z1006" s="147" t="s">
        <v>64</v>
      </c>
      <c r="AA1006" s="141">
        <f t="shared" si="409"/>
        <v>44757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4"/>
      <c r="BL1006" s="1"/>
      <c r="BM1006" s="1"/>
      <c r="BN1006" s="1"/>
      <c r="BO1006" s="1"/>
      <c r="BP1006" s="1"/>
      <c r="BQ1006" s="1"/>
    </row>
    <row r="1007" spans="1:69" x14ac:dyDescent="0.15">
      <c r="A1007" s="138">
        <f t="shared" si="402"/>
        <v>44658</v>
      </c>
      <c r="B1007" s="148">
        <f t="shared" si="391"/>
        <v>1214.0226403699999</v>
      </c>
      <c r="C1007" s="139">
        <f t="shared" si="403"/>
        <v>1000</v>
      </c>
      <c r="D1007" s="140">
        <f t="shared" si="404"/>
        <v>6215.24</v>
      </c>
      <c r="E1007" s="124">
        <f>IF(K1007=1,VLOOKUP(A1006,[1]Plan1!$BO$80:$BQ$314,3),E1006)</f>
        <v>6315.93</v>
      </c>
      <c r="F1007" s="141">
        <f t="shared" si="405"/>
        <v>44636</v>
      </c>
      <c r="G1007" s="142">
        <f t="shared" si="392"/>
        <v>1.6200500704719456E-2</v>
      </c>
      <c r="H1007" s="141">
        <f t="shared" si="406"/>
        <v>44669</v>
      </c>
      <c r="I1007" s="141">
        <f t="shared" si="393"/>
        <v>44669</v>
      </c>
      <c r="J1007" s="125">
        <f t="shared" si="407"/>
        <v>23</v>
      </c>
      <c r="K1007" s="125">
        <f t="shared" si="413"/>
        <v>17</v>
      </c>
      <c r="L1007" s="139">
        <f t="shared" si="394"/>
        <v>1.01194915</v>
      </c>
      <c r="M1007" s="143">
        <f t="shared" si="414"/>
        <v>1.0101006100000001</v>
      </c>
      <c r="N1007" s="143">
        <f t="shared" si="410"/>
        <v>1.1902955743662624</v>
      </c>
      <c r="O1007" s="139">
        <f t="shared" si="412"/>
        <v>1.2045185899999999</v>
      </c>
      <c r="P1007" s="139">
        <f t="shared" si="395"/>
        <v>1204.5185899999999</v>
      </c>
      <c r="Q1007" s="144">
        <f t="shared" si="396"/>
        <v>0</v>
      </c>
      <c r="R1007" s="145">
        <f t="shared" si="397"/>
        <v>0</v>
      </c>
      <c r="S1007" s="139">
        <f t="shared" si="398"/>
        <v>0</v>
      </c>
      <c r="T1007" s="146">
        <f t="shared" si="408"/>
        <v>3.5999999999999997E-2</v>
      </c>
      <c r="U1007" s="144">
        <f t="shared" si="411"/>
        <v>56</v>
      </c>
      <c r="V1007" s="144">
        <v>252</v>
      </c>
      <c r="W1007" s="143">
        <f t="shared" si="399"/>
        <v>1.007890331</v>
      </c>
      <c r="X1007" s="139">
        <f t="shared" si="400"/>
        <v>9.5040503699999999</v>
      </c>
      <c r="Y1007" s="124">
        <f t="shared" si="401"/>
        <v>0</v>
      </c>
      <c r="Z1007" s="147" t="s">
        <v>64</v>
      </c>
      <c r="AA1007" s="141">
        <f t="shared" si="409"/>
        <v>44757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4"/>
      <c r="BL1007" s="1"/>
      <c r="BM1007" s="1"/>
      <c r="BN1007" s="1"/>
      <c r="BO1007" s="1"/>
      <c r="BP1007" s="1"/>
      <c r="BQ1007" s="1"/>
    </row>
    <row r="1008" spans="1:69" x14ac:dyDescent="0.15">
      <c r="A1008" s="138">
        <f t="shared" si="402"/>
        <v>44659</v>
      </c>
      <c r="B1008" s="148">
        <f t="shared" si="391"/>
        <v>1215.04171731</v>
      </c>
      <c r="C1008" s="139">
        <f t="shared" si="403"/>
        <v>1000</v>
      </c>
      <c r="D1008" s="140">
        <f t="shared" si="404"/>
        <v>6215.24</v>
      </c>
      <c r="E1008" s="124">
        <f>IF(K1008=1,VLOOKUP(A1007,[1]Plan1!$BO$80:$BQ$314,3),E1007)</f>
        <v>6315.93</v>
      </c>
      <c r="F1008" s="141">
        <f t="shared" si="405"/>
        <v>44636</v>
      </c>
      <c r="G1008" s="142">
        <f t="shared" si="392"/>
        <v>1.6200500704719456E-2</v>
      </c>
      <c r="H1008" s="141">
        <f t="shared" si="406"/>
        <v>44669</v>
      </c>
      <c r="I1008" s="141">
        <f t="shared" si="393"/>
        <v>44669</v>
      </c>
      <c r="J1008" s="125">
        <f t="shared" si="407"/>
        <v>23</v>
      </c>
      <c r="K1008" s="125">
        <f t="shared" si="413"/>
        <v>18</v>
      </c>
      <c r="L1008" s="139">
        <f t="shared" si="394"/>
        <v>1.01265647</v>
      </c>
      <c r="M1008" s="143">
        <f t="shared" si="414"/>
        <v>1.0101006100000001</v>
      </c>
      <c r="N1008" s="143">
        <f t="shared" si="410"/>
        <v>1.1902955743662624</v>
      </c>
      <c r="O1008" s="139">
        <f t="shared" si="412"/>
        <v>1.20536051</v>
      </c>
      <c r="P1008" s="139">
        <f t="shared" si="395"/>
        <v>1205.36051</v>
      </c>
      <c r="Q1008" s="144">
        <f t="shared" si="396"/>
        <v>0</v>
      </c>
      <c r="R1008" s="145">
        <f t="shared" si="397"/>
        <v>0</v>
      </c>
      <c r="S1008" s="139">
        <f t="shared" si="398"/>
        <v>0</v>
      </c>
      <c r="T1008" s="146">
        <f t="shared" si="408"/>
        <v>3.5999999999999997E-2</v>
      </c>
      <c r="U1008" s="144">
        <f t="shared" si="411"/>
        <v>57</v>
      </c>
      <c r="V1008" s="144">
        <v>252</v>
      </c>
      <c r="W1008" s="143">
        <f t="shared" si="399"/>
        <v>1.0080317940000001</v>
      </c>
      <c r="X1008" s="139">
        <f t="shared" si="400"/>
        <v>9.6812073099999996</v>
      </c>
      <c r="Y1008" s="124">
        <f t="shared" si="401"/>
        <v>0</v>
      </c>
      <c r="Z1008" s="147" t="s">
        <v>64</v>
      </c>
      <c r="AA1008" s="141">
        <f t="shared" si="409"/>
        <v>44757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4"/>
      <c r="BL1008" s="1"/>
      <c r="BM1008" s="1"/>
      <c r="BN1008" s="1"/>
      <c r="BO1008" s="1"/>
      <c r="BP1008" s="1"/>
      <c r="BQ1008" s="1"/>
    </row>
    <row r="1009" spans="1:69" x14ac:dyDescent="0.15">
      <c r="A1009" s="138">
        <f t="shared" si="402"/>
        <v>44660</v>
      </c>
      <c r="B1009" s="148">
        <f t="shared" si="391"/>
        <v>1216.0616413099999</v>
      </c>
      <c r="C1009" s="139">
        <f t="shared" si="403"/>
        <v>1000</v>
      </c>
      <c r="D1009" s="140">
        <f t="shared" si="404"/>
        <v>6215.24</v>
      </c>
      <c r="E1009" s="124">
        <f>IF(K1009=1,VLOOKUP(A1008,[1]Plan1!$BO$80:$BQ$314,3),E1008)</f>
        <v>6315.93</v>
      </c>
      <c r="F1009" s="141">
        <f t="shared" si="405"/>
        <v>44636</v>
      </c>
      <c r="G1009" s="142">
        <f t="shared" si="392"/>
        <v>1.6200500704719456E-2</v>
      </c>
      <c r="H1009" s="141">
        <f t="shared" si="406"/>
        <v>44669</v>
      </c>
      <c r="I1009" s="141">
        <f t="shared" si="393"/>
        <v>44669</v>
      </c>
      <c r="J1009" s="125">
        <f t="shared" si="407"/>
        <v>23</v>
      </c>
      <c r="K1009" s="125">
        <f t="shared" si="413"/>
        <v>19</v>
      </c>
      <c r="L1009" s="139">
        <f t="shared" si="394"/>
        <v>1.01336428</v>
      </c>
      <c r="M1009" s="143">
        <f t="shared" si="414"/>
        <v>1.0101006100000001</v>
      </c>
      <c r="N1009" s="143">
        <f t="shared" si="410"/>
        <v>1.1902955743662624</v>
      </c>
      <c r="O1009" s="139">
        <f t="shared" si="412"/>
        <v>1.2062030100000001</v>
      </c>
      <c r="P1009" s="139">
        <f t="shared" si="395"/>
        <v>1206.2030099999999</v>
      </c>
      <c r="Q1009" s="144">
        <f t="shared" si="396"/>
        <v>0</v>
      </c>
      <c r="R1009" s="145">
        <f t="shared" si="397"/>
        <v>0</v>
      </c>
      <c r="S1009" s="139">
        <f t="shared" si="398"/>
        <v>0</v>
      </c>
      <c r="T1009" s="146">
        <f t="shared" si="408"/>
        <v>3.5999999999999997E-2</v>
      </c>
      <c r="U1009" s="144">
        <f t="shared" si="411"/>
        <v>58</v>
      </c>
      <c r="V1009" s="144">
        <v>252</v>
      </c>
      <c r="W1009" s="143">
        <f t="shared" si="399"/>
        <v>1.008173277</v>
      </c>
      <c r="X1009" s="139">
        <f t="shared" si="400"/>
        <v>9.8586313099999998</v>
      </c>
      <c r="Y1009" s="124">
        <f t="shared" si="401"/>
        <v>0</v>
      </c>
      <c r="Z1009" s="147" t="s">
        <v>64</v>
      </c>
      <c r="AA1009" s="141">
        <f t="shared" si="409"/>
        <v>44757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4"/>
      <c r="BL1009" s="1"/>
      <c r="BM1009" s="1"/>
      <c r="BN1009" s="1"/>
      <c r="BO1009" s="1"/>
      <c r="BP1009" s="1"/>
      <c r="BQ1009" s="1"/>
    </row>
    <row r="1010" spans="1:69" x14ac:dyDescent="0.15">
      <c r="A1010" s="138">
        <f t="shared" si="402"/>
        <v>44661</v>
      </c>
      <c r="B1010" s="148">
        <f t="shared" si="391"/>
        <v>1216.0616413099999</v>
      </c>
      <c r="C1010" s="139">
        <f t="shared" si="403"/>
        <v>1000</v>
      </c>
      <c r="D1010" s="140">
        <f t="shared" si="404"/>
        <v>6215.24</v>
      </c>
      <c r="E1010" s="124">
        <f>IF(K1010=1,VLOOKUP(A1009,[1]Plan1!$BO$80:$BQ$314,3),E1009)</f>
        <v>6315.93</v>
      </c>
      <c r="F1010" s="141">
        <f t="shared" si="405"/>
        <v>44636</v>
      </c>
      <c r="G1010" s="142">
        <f t="shared" si="392"/>
        <v>1.6200500704719456E-2</v>
      </c>
      <c r="H1010" s="141">
        <f t="shared" si="406"/>
        <v>44669</v>
      </c>
      <c r="I1010" s="141">
        <f t="shared" si="393"/>
        <v>44669</v>
      </c>
      <c r="J1010" s="125">
        <f t="shared" si="407"/>
        <v>23</v>
      </c>
      <c r="K1010" s="125">
        <f t="shared" si="413"/>
        <v>19</v>
      </c>
      <c r="L1010" s="139">
        <f t="shared" si="394"/>
        <v>1.01336428</v>
      </c>
      <c r="M1010" s="143">
        <f t="shared" si="414"/>
        <v>1.0101006100000001</v>
      </c>
      <c r="N1010" s="143">
        <f t="shared" si="410"/>
        <v>1.1902955743662624</v>
      </c>
      <c r="O1010" s="139">
        <f t="shared" si="412"/>
        <v>1.2062030100000001</v>
      </c>
      <c r="P1010" s="139">
        <f t="shared" si="395"/>
        <v>1206.2030099999999</v>
      </c>
      <c r="Q1010" s="144">
        <f t="shared" si="396"/>
        <v>0</v>
      </c>
      <c r="R1010" s="145">
        <f t="shared" si="397"/>
        <v>0</v>
      </c>
      <c r="S1010" s="139">
        <f t="shared" si="398"/>
        <v>0</v>
      </c>
      <c r="T1010" s="146">
        <f t="shared" si="408"/>
        <v>3.5999999999999997E-2</v>
      </c>
      <c r="U1010" s="144">
        <f t="shared" si="411"/>
        <v>58</v>
      </c>
      <c r="V1010" s="144">
        <v>252</v>
      </c>
      <c r="W1010" s="143">
        <f t="shared" si="399"/>
        <v>1.008173277</v>
      </c>
      <c r="X1010" s="139">
        <f t="shared" si="400"/>
        <v>9.8586313099999998</v>
      </c>
      <c r="Y1010" s="124">
        <f t="shared" si="401"/>
        <v>0</v>
      </c>
      <c r="Z1010" s="147" t="s">
        <v>64</v>
      </c>
      <c r="AA1010" s="141">
        <f t="shared" si="409"/>
        <v>44757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4"/>
      <c r="BL1010" s="1"/>
      <c r="BM1010" s="1"/>
      <c r="BN1010" s="1"/>
      <c r="BO1010" s="1"/>
      <c r="BP1010" s="1"/>
      <c r="BQ1010" s="1"/>
    </row>
    <row r="1011" spans="1:69" x14ac:dyDescent="0.15">
      <c r="A1011" s="138">
        <f t="shared" si="402"/>
        <v>44662</v>
      </c>
      <c r="B1011" s="148">
        <f t="shared" si="391"/>
        <v>1216.0616413099999</v>
      </c>
      <c r="C1011" s="139">
        <f t="shared" si="403"/>
        <v>1000</v>
      </c>
      <c r="D1011" s="140">
        <f t="shared" si="404"/>
        <v>6215.24</v>
      </c>
      <c r="E1011" s="124">
        <f>IF(K1011=1,VLOOKUP(A1010,[1]Plan1!$BO$80:$BQ$314,3),E1010)</f>
        <v>6315.93</v>
      </c>
      <c r="F1011" s="141">
        <f t="shared" si="405"/>
        <v>44636</v>
      </c>
      <c r="G1011" s="142">
        <f t="shared" si="392"/>
        <v>1.6200500704719456E-2</v>
      </c>
      <c r="H1011" s="141">
        <f t="shared" si="406"/>
        <v>44669</v>
      </c>
      <c r="I1011" s="141">
        <f t="shared" si="393"/>
        <v>44669</v>
      </c>
      <c r="J1011" s="125">
        <f t="shared" si="407"/>
        <v>23</v>
      </c>
      <c r="K1011" s="125">
        <f t="shared" si="413"/>
        <v>19</v>
      </c>
      <c r="L1011" s="139">
        <f t="shared" si="394"/>
        <v>1.01336428</v>
      </c>
      <c r="M1011" s="143">
        <f t="shared" si="414"/>
        <v>1.0101006100000001</v>
      </c>
      <c r="N1011" s="143">
        <f t="shared" si="410"/>
        <v>1.1902955743662624</v>
      </c>
      <c r="O1011" s="139">
        <f t="shared" si="412"/>
        <v>1.2062030100000001</v>
      </c>
      <c r="P1011" s="139">
        <f t="shared" si="395"/>
        <v>1206.2030099999999</v>
      </c>
      <c r="Q1011" s="144">
        <f t="shared" si="396"/>
        <v>0</v>
      </c>
      <c r="R1011" s="145">
        <f t="shared" si="397"/>
        <v>0</v>
      </c>
      <c r="S1011" s="139">
        <f t="shared" si="398"/>
        <v>0</v>
      </c>
      <c r="T1011" s="146">
        <f t="shared" si="408"/>
        <v>3.5999999999999997E-2</v>
      </c>
      <c r="U1011" s="144">
        <f t="shared" si="411"/>
        <v>58</v>
      </c>
      <c r="V1011" s="144">
        <v>252</v>
      </c>
      <c r="W1011" s="143">
        <f t="shared" si="399"/>
        <v>1.008173277</v>
      </c>
      <c r="X1011" s="139">
        <f t="shared" si="400"/>
        <v>9.8586313099999998</v>
      </c>
      <c r="Y1011" s="124">
        <f t="shared" si="401"/>
        <v>0</v>
      </c>
      <c r="Z1011" s="147" t="s">
        <v>64</v>
      </c>
      <c r="AA1011" s="141">
        <f t="shared" si="409"/>
        <v>44757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4"/>
      <c r="BL1011" s="1"/>
      <c r="BM1011" s="1"/>
      <c r="BN1011" s="1"/>
      <c r="BO1011" s="1"/>
      <c r="BP1011" s="1"/>
      <c r="BQ1011" s="1"/>
    </row>
    <row r="1012" spans="1:69" x14ac:dyDescent="0.15">
      <c r="A1012" s="138">
        <f t="shared" si="402"/>
        <v>44663</v>
      </c>
      <c r="B1012" s="148">
        <f t="shared" si="391"/>
        <v>1217.08243285</v>
      </c>
      <c r="C1012" s="139">
        <f t="shared" si="403"/>
        <v>1000</v>
      </c>
      <c r="D1012" s="140">
        <f t="shared" si="404"/>
        <v>6215.24</v>
      </c>
      <c r="E1012" s="124">
        <f>IF(K1012=1,VLOOKUP(A1011,[1]Plan1!$BO$80:$BQ$314,3),E1011)</f>
        <v>6315.93</v>
      </c>
      <c r="F1012" s="141">
        <f t="shared" si="405"/>
        <v>44636</v>
      </c>
      <c r="G1012" s="142">
        <f t="shared" si="392"/>
        <v>1.6200500704719456E-2</v>
      </c>
      <c r="H1012" s="141">
        <f t="shared" si="406"/>
        <v>44669</v>
      </c>
      <c r="I1012" s="141">
        <f t="shared" si="393"/>
        <v>44669</v>
      </c>
      <c r="J1012" s="125">
        <f t="shared" si="407"/>
        <v>23</v>
      </c>
      <c r="K1012" s="125">
        <f t="shared" si="413"/>
        <v>20</v>
      </c>
      <c r="L1012" s="139">
        <f t="shared" si="394"/>
        <v>1.0140725900000001</v>
      </c>
      <c r="M1012" s="143">
        <f t="shared" si="414"/>
        <v>1.0101006100000001</v>
      </c>
      <c r="N1012" s="143">
        <f t="shared" si="410"/>
        <v>1.1902955743662624</v>
      </c>
      <c r="O1012" s="139">
        <f t="shared" si="412"/>
        <v>1.2070461100000001</v>
      </c>
      <c r="P1012" s="139">
        <f t="shared" si="395"/>
        <v>1207.04611</v>
      </c>
      <c r="Q1012" s="144">
        <f t="shared" si="396"/>
        <v>0</v>
      </c>
      <c r="R1012" s="145">
        <f t="shared" si="397"/>
        <v>0</v>
      </c>
      <c r="S1012" s="139">
        <f t="shared" si="398"/>
        <v>0</v>
      </c>
      <c r="T1012" s="146">
        <f t="shared" si="408"/>
        <v>3.5999999999999997E-2</v>
      </c>
      <c r="U1012" s="144">
        <f t="shared" si="411"/>
        <v>59</v>
      </c>
      <c r="V1012" s="144">
        <v>252</v>
      </c>
      <c r="W1012" s="143">
        <f t="shared" si="399"/>
        <v>1.0083147800000001</v>
      </c>
      <c r="X1012" s="139">
        <f t="shared" si="400"/>
        <v>10.036322849999999</v>
      </c>
      <c r="Y1012" s="124">
        <f t="shared" si="401"/>
        <v>0</v>
      </c>
      <c r="Z1012" s="147" t="s">
        <v>64</v>
      </c>
      <c r="AA1012" s="141">
        <f t="shared" si="409"/>
        <v>44757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4"/>
      <c r="BL1012" s="1"/>
      <c r="BM1012" s="1"/>
      <c r="BN1012" s="1"/>
      <c r="BO1012" s="1"/>
      <c r="BP1012" s="1"/>
      <c r="BQ1012" s="1"/>
    </row>
    <row r="1013" spans="1:69" x14ac:dyDescent="0.15">
      <c r="A1013" s="138">
        <f t="shared" si="402"/>
        <v>44664</v>
      </c>
      <c r="B1013" s="148">
        <f t="shared" si="391"/>
        <v>1218.1040821299998</v>
      </c>
      <c r="C1013" s="139">
        <f t="shared" si="403"/>
        <v>1000</v>
      </c>
      <c r="D1013" s="140">
        <f t="shared" si="404"/>
        <v>6215.24</v>
      </c>
      <c r="E1013" s="124">
        <f>IF(K1013=1,VLOOKUP(A1012,[1]Plan1!$BO$80:$BQ$314,3),E1012)</f>
        <v>6315.93</v>
      </c>
      <c r="F1013" s="141">
        <f t="shared" si="405"/>
        <v>44636</v>
      </c>
      <c r="G1013" s="142">
        <f t="shared" si="392"/>
        <v>1.6200500704719456E-2</v>
      </c>
      <c r="H1013" s="141">
        <f t="shared" si="406"/>
        <v>44669</v>
      </c>
      <c r="I1013" s="141">
        <f t="shared" si="393"/>
        <v>44669</v>
      </c>
      <c r="J1013" s="125">
        <f t="shared" si="407"/>
        <v>23</v>
      </c>
      <c r="K1013" s="125">
        <f t="shared" si="413"/>
        <v>21</v>
      </c>
      <c r="L1013" s="139">
        <f t="shared" si="394"/>
        <v>1.0147813999999999</v>
      </c>
      <c r="M1013" s="143">
        <f t="shared" si="414"/>
        <v>1.0101006100000001</v>
      </c>
      <c r="N1013" s="143">
        <f t="shared" si="410"/>
        <v>1.1902955743662624</v>
      </c>
      <c r="O1013" s="139">
        <f t="shared" si="412"/>
        <v>1.2078898</v>
      </c>
      <c r="P1013" s="139">
        <f t="shared" si="395"/>
        <v>1207.8897999999999</v>
      </c>
      <c r="Q1013" s="144">
        <f t="shared" si="396"/>
        <v>0</v>
      </c>
      <c r="R1013" s="145">
        <f t="shared" si="397"/>
        <v>0</v>
      </c>
      <c r="S1013" s="139">
        <f t="shared" si="398"/>
        <v>0</v>
      </c>
      <c r="T1013" s="146">
        <f t="shared" si="408"/>
        <v>3.5999999999999997E-2</v>
      </c>
      <c r="U1013" s="144">
        <f t="shared" si="411"/>
        <v>60</v>
      </c>
      <c r="V1013" s="144">
        <v>252</v>
      </c>
      <c r="W1013" s="143">
        <f t="shared" si="399"/>
        <v>1.008456303</v>
      </c>
      <c r="X1013" s="139">
        <f t="shared" si="400"/>
        <v>10.214282130000001</v>
      </c>
      <c r="Y1013" s="124">
        <f t="shared" si="401"/>
        <v>0</v>
      </c>
      <c r="Z1013" s="147" t="s">
        <v>64</v>
      </c>
      <c r="AA1013" s="141">
        <f t="shared" si="409"/>
        <v>44757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4"/>
      <c r="BL1013" s="1"/>
      <c r="BM1013" s="1"/>
      <c r="BN1013" s="1"/>
      <c r="BO1013" s="1"/>
      <c r="BP1013" s="1"/>
      <c r="BQ1013" s="1"/>
    </row>
    <row r="1014" spans="1:69" x14ac:dyDescent="0.15">
      <c r="A1014" s="138">
        <f t="shared" si="402"/>
        <v>44665</v>
      </c>
      <c r="B1014" s="148">
        <f t="shared" si="391"/>
        <v>1219.1265882600001</v>
      </c>
      <c r="C1014" s="139">
        <f t="shared" si="403"/>
        <v>1000</v>
      </c>
      <c r="D1014" s="140">
        <f t="shared" si="404"/>
        <v>6215.24</v>
      </c>
      <c r="E1014" s="124">
        <f>IF(K1014=1,VLOOKUP(A1013,[1]Plan1!$BO$80:$BQ$314,3),E1013)</f>
        <v>6315.93</v>
      </c>
      <c r="F1014" s="141">
        <f t="shared" si="405"/>
        <v>44636</v>
      </c>
      <c r="G1014" s="142">
        <f t="shared" si="392"/>
        <v>1.6200500704719456E-2</v>
      </c>
      <c r="H1014" s="141">
        <f t="shared" si="406"/>
        <v>44669</v>
      </c>
      <c r="I1014" s="141">
        <f t="shared" si="393"/>
        <v>44669</v>
      </c>
      <c r="J1014" s="125">
        <f t="shared" si="407"/>
        <v>23</v>
      </c>
      <c r="K1014" s="125">
        <f t="shared" si="413"/>
        <v>22</v>
      </c>
      <c r="L1014" s="139">
        <f t="shared" si="394"/>
        <v>1.0154907</v>
      </c>
      <c r="M1014" s="143">
        <f t="shared" si="414"/>
        <v>1.0101006100000001</v>
      </c>
      <c r="N1014" s="143">
        <f t="shared" si="410"/>
        <v>1.1902955743662624</v>
      </c>
      <c r="O1014" s="139">
        <f t="shared" si="412"/>
        <v>1.2087340799999999</v>
      </c>
      <c r="P1014" s="139">
        <f t="shared" si="395"/>
        <v>1208.7340799999999</v>
      </c>
      <c r="Q1014" s="144">
        <f t="shared" si="396"/>
        <v>0</v>
      </c>
      <c r="R1014" s="145">
        <f t="shared" si="397"/>
        <v>0</v>
      </c>
      <c r="S1014" s="139">
        <f t="shared" si="398"/>
        <v>0</v>
      </c>
      <c r="T1014" s="146">
        <f t="shared" si="408"/>
        <v>3.5999999999999997E-2</v>
      </c>
      <c r="U1014" s="144">
        <f t="shared" si="411"/>
        <v>61</v>
      </c>
      <c r="V1014" s="144">
        <v>252</v>
      </c>
      <c r="W1014" s="143">
        <f t="shared" si="399"/>
        <v>1.0085978449999999</v>
      </c>
      <c r="X1014" s="139">
        <f t="shared" si="400"/>
        <v>10.39250826</v>
      </c>
      <c r="Y1014" s="124">
        <f t="shared" si="401"/>
        <v>0</v>
      </c>
      <c r="Z1014" s="147" t="s">
        <v>64</v>
      </c>
      <c r="AA1014" s="141">
        <f t="shared" si="409"/>
        <v>44757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4"/>
      <c r="BL1014" s="1"/>
      <c r="BM1014" s="1"/>
      <c r="BN1014" s="1"/>
      <c r="BO1014" s="1"/>
      <c r="BP1014" s="1"/>
      <c r="BQ1014" s="1"/>
    </row>
    <row r="1015" spans="1:69" x14ac:dyDescent="0.15">
      <c r="A1015" s="138">
        <f t="shared" si="402"/>
        <v>44666</v>
      </c>
      <c r="B1015" s="148">
        <f t="shared" si="391"/>
        <v>1220.1499539500001</v>
      </c>
      <c r="C1015" s="139">
        <f t="shared" si="403"/>
        <v>1000</v>
      </c>
      <c r="D1015" s="140">
        <f t="shared" si="404"/>
        <v>6215.24</v>
      </c>
      <c r="E1015" s="124">
        <f>IF(K1015=1,VLOOKUP(A1014,[1]Plan1!$BO$80:$BQ$314,3),E1014)</f>
        <v>6315.93</v>
      </c>
      <c r="F1015" s="141">
        <f t="shared" si="405"/>
        <v>44636</v>
      </c>
      <c r="G1015" s="142">
        <f t="shared" si="392"/>
        <v>1.6200500704719456E-2</v>
      </c>
      <c r="H1015" s="141">
        <f t="shared" si="406"/>
        <v>44697</v>
      </c>
      <c r="I1015" s="141">
        <f t="shared" si="393"/>
        <v>44669</v>
      </c>
      <c r="J1015" s="125">
        <f t="shared" si="407"/>
        <v>23</v>
      </c>
      <c r="K1015" s="125">
        <f t="shared" si="413"/>
        <v>23</v>
      </c>
      <c r="L1015" s="139">
        <f t="shared" si="394"/>
        <v>1.0162005000000001</v>
      </c>
      <c r="M1015" s="143">
        <f t="shared" si="414"/>
        <v>1.0101006100000001</v>
      </c>
      <c r="N1015" s="143">
        <f t="shared" si="410"/>
        <v>1.1902955743662624</v>
      </c>
      <c r="O1015" s="139">
        <f t="shared" si="412"/>
        <v>1.20957895</v>
      </c>
      <c r="P1015" s="139">
        <f t="shared" si="395"/>
        <v>1209.5789500000001</v>
      </c>
      <c r="Q1015" s="144">
        <f t="shared" si="396"/>
        <v>0</v>
      </c>
      <c r="R1015" s="145">
        <f t="shared" si="397"/>
        <v>0</v>
      </c>
      <c r="S1015" s="139">
        <f t="shared" si="398"/>
        <v>0</v>
      </c>
      <c r="T1015" s="146">
        <f t="shared" si="408"/>
        <v>3.5999999999999997E-2</v>
      </c>
      <c r="U1015" s="144">
        <f t="shared" si="411"/>
        <v>62</v>
      </c>
      <c r="V1015" s="144">
        <v>252</v>
      </c>
      <c r="W1015" s="143">
        <f t="shared" si="399"/>
        <v>1.0087394080000001</v>
      </c>
      <c r="X1015" s="139">
        <f t="shared" si="400"/>
        <v>10.57100395</v>
      </c>
      <c r="Y1015" s="124">
        <f t="shared" si="401"/>
        <v>0</v>
      </c>
      <c r="Z1015" s="147" t="s">
        <v>64</v>
      </c>
      <c r="AA1015" s="141">
        <f t="shared" si="409"/>
        <v>44757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4"/>
      <c r="BL1015" s="1"/>
      <c r="BM1015" s="1"/>
      <c r="BN1015" s="1"/>
      <c r="BO1015" s="1"/>
      <c r="BP1015" s="1"/>
      <c r="BQ1015" s="1"/>
    </row>
    <row r="1016" spans="1:69" x14ac:dyDescent="0.15">
      <c r="A1016" s="138">
        <f t="shared" si="402"/>
        <v>44667</v>
      </c>
      <c r="B1016" s="148">
        <f t="shared" si="391"/>
        <v>1220.1499539500001</v>
      </c>
      <c r="C1016" s="139">
        <f t="shared" si="403"/>
        <v>1000</v>
      </c>
      <c r="D1016" s="140">
        <f t="shared" si="404"/>
        <v>6215.24</v>
      </c>
      <c r="E1016" s="124">
        <f>IF(K1016=1,VLOOKUP(A1015,[1]Plan1!$BO$80:$BQ$314,3),E1015)</f>
        <v>6315.93</v>
      </c>
      <c r="F1016" s="141">
        <f t="shared" si="405"/>
        <v>44636</v>
      </c>
      <c r="G1016" s="142">
        <f t="shared" si="392"/>
        <v>1.6200500704719456E-2</v>
      </c>
      <c r="H1016" s="141">
        <f t="shared" si="406"/>
        <v>44697</v>
      </c>
      <c r="I1016" s="141">
        <f t="shared" si="393"/>
        <v>44669</v>
      </c>
      <c r="J1016" s="125">
        <f t="shared" si="407"/>
        <v>23</v>
      </c>
      <c r="K1016" s="125">
        <f t="shared" si="413"/>
        <v>23</v>
      </c>
      <c r="L1016" s="139">
        <f t="shared" si="394"/>
        <v>1.0162005000000001</v>
      </c>
      <c r="M1016" s="143">
        <f t="shared" si="414"/>
        <v>1.0101006100000001</v>
      </c>
      <c r="N1016" s="143">
        <f t="shared" si="410"/>
        <v>1.1902955743662624</v>
      </c>
      <c r="O1016" s="139">
        <f t="shared" si="412"/>
        <v>1.20957895</v>
      </c>
      <c r="P1016" s="139">
        <f t="shared" si="395"/>
        <v>1209.5789500000001</v>
      </c>
      <c r="Q1016" s="144">
        <f t="shared" si="396"/>
        <v>0</v>
      </c>
      <c r="R1016" s="145">
        <f t="shared" si="397"/>
        <v>0</v>
      </c>
      <c r="S1016" s="139">
        <f t="shared" si="398"/>
        <v>0</v>
      </c>
      <c r="T1016" s="146">
        <f t="shared" si="408"/>
        <v>3.5999999999999997E-2</v>
      </c>
      <c r="U1016" s="144">
        <f t="shared" si="411"/>
        <v>62</v>
      </c>
      <c r="V1016" s="144">
        <v>252</v>
      </c>
      <c r="W1016" s="143">
        <f t="shared" si="399"/>
        <v>1.0087394080000001</v>
      </c>
      <c r="X1016" s="139">
        <f t="shared" si="400"/>
        <v>10.57100395</v>
      </c>
      <c r="Y1016" s="124">
        <f t="shared" si="401"/>
        <v>0</v>
      </c>
      <c r="Z1016" s="147" t="s">
        <v>64</v>
      </c>
      <c r="AA1016" s="141">
        <f t="shared" si="409"/>
        <v>44757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4"/>
      <c r="BL1016" s="1"/>
      <c r="BM1016" s="1"/>
      <c r="BN1016" s="1"/>
      <c r="BO1016" s="1"/>
      <c r="BP1016" s="1"/>
      <c r="BQ1016" s="1"/>
    </row>
    <row r="1017" spans="1:69" x14ac:dyDescent="0.15">
      <c r="A1017" s="138">
        <f t="shared" si="402"/>
        <v>44668</v>
      </c>
      <c r="B1017" s="148">
        <f t="shared" si="391"/>
        <v>1220.1499539500001</v>
      </c>
      <c r="C1017" s="139">
        <f t="shared" si="403"/>
        <v>1000</v>
      </c>
      <c r="D1017" s="140">
        <f t="shared" si="404"/>
        <v>6215.24</v>
      </c>
      <c r="E1017" s="124">
        <f>IF(K1017=1,VLOOKUP(A1016,[1]Plan1!$BO$80:$BQ$314,3),E1016)</f>
        <v>6315.93</v>
      </c>
      <c r="F1017" s="141">
        <f t="shared" si="405"/>
        <v>44636</v>
      </c>
      <c r="G1017" s="142">
        <f t="shared" si="392"/>
        <v>1.6200500704719456E-2</v>
      </c>
      <c r="H1017" s="141">
        <f t="shared" si="406"/>
        <v>44697</v>
      </c>
      <c r="I1017" s="141">
        <f t="shared" si="393"/>
        <v>44669</v>
      </c>
      <c r="J1017" s="125">
        <f t="shared" si="407"/>
        <v>23</v>
      </c>
      <c r="K1017" s="125">
        <f t="shared" si="413"/>
        <v>23</v>
      </c>
      <c r="L1017" s="139">
        <f t="shared" si="394"/>
        <v>1.0162005000000001</v>
      </c>
      <c r="M1017" s="143">
        <f t="shared" si="414"/>
        <v>1.0101006100000001</v>
      </c>
      <c r="N1017" s="143">
        <f t="shared" si="410"/>
        <v>1.1902955743662624</v>
      </c>
      <c r="O1017" s="139">
        <f t="shared" si="412"/>
        <v>1.20957895</v>
      </c>
      <c r="P1017" s="139">
        <f t="shared" si="395"/>
        <v>1209.5789500000001</v>
      </c>
      <c r="Q1017" s="144">
        <f t="shared" si="396"/>
        <v>0</v>
      </c>
      <c r="R1017" s="145">
        <f t="shared" si="397"/>
        <v>0</v>
      </c>
      <c r="S1017" s="139">
        <f t="shared" si="398"/>
        <v>0</v>
      </c>
      <c r="T1017" s="146">
        <f t="shared" si="408"/>
        <v>3.5999999999999997E-2</v>
      </c>
      <c r="U1017" s="144">
        <f t="shared" si="411"/>
        <v>62</v>
      </c>
      <c r="V1017" s="144">
        <v>252</v>
      </c>
      <c r="W1017" s="143">
        <f t="shared" si="399"/>
        <v>1.0087394080000001</v>
      </c>
      <c r="X1017" s="139">
        <f t="shared" si="400"/>
        <v>10.57100395</v>
      </c>
      <c r="Y1017" s="124">
        <f t="shared" si="401"/>
        <v>0</v>
      </c>
      <c r="Z1017" s="147" t="s">
        <v>64</v>
      </c>
      <c r="AA1017" s="141">
        <f t="shared" si="409"/>
        <v>44757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4"/>
      <c r="BL1017" s="1"/>
      <c r="BM1017" s="1"/>
      <c r="BN1017" s="1"/>
      <c r="BO1017" s="1"/>
      <c r="BP1017" s="1"/>
      <c r="BQ1017" s="1"/>
    </row>
    <row r="1018" spans="1:69" x14ac:dyDescent="0.15">
      <c r="A1018" s="138">
        <f t="shared" si="402"/>
        <v>44669</v>
      </c>
      <c r="B1018" s="148">
        <f t="shared" si="391"/>
        <v>1220.1499539500001</v>
      </c>
      <c r="C1018" s="139">
        <f t="shared" si="403"/>
        <v>1000</v>
      </c>
      <c r="D1018" s="140">
        <f t="shared" si="404"/>
        <v>6215.24</v>
      </c>
      <c r="E1018" s="124">
        <f>IF(K1018=1,VLOOKUP(A1017,[1]Plan1!$BO$80:$BQ$314,3),E1017)</f>
        <v>6315.93</v>
      </c>
      <c r="F1018" s="141">
        <f t="shared" si="405"/>
        <v>44636</v>
      </c>
      <c r="G1018" s="142">
        <f t="shared" si="392"/>
        <v>1.6200500704719456E-2</v>
      </c>
      <c r="H1018" s="141">
        <f t="shared" si="406"/>
        <v>44697</v>
      </c>
      <c r="I1018" s="141">
        <f t="shared" si="393"/>
        <v>44669</v>
      </c>
      <c r="J1018" s="125">
        <f t="shared" si="407"/>
        <v>23</v>
      </c>
      <c r="K1018" s="125">
        <f t="shared" si="413"/>
        <v>23</v>
      </c>
      <c r="L1018" s="139">
        <f t="shared" si="394"/>
        <v>1.0162005000000001</v>
      </c>
      <c r="M1018" s="143">
        <f t="shared" si="414"/>
        <v>1.0101006100000001</v>
      </c>
      <c r="N1018" s="143">
        <f t="shared" si="410"/>
        <v>1.1902955743662624</v>
      </c>
      <c r="O1018" s="139">
        <f t="shared" si="412"/>
        <v>1.20957895</v>
      </c>
      <c r="P1018" s="139">
        <f t="shared" si="395"/>
        <v>1209.5789500000001</v>
      </c>
      <c r="Q1018" s="144">
        <f t="shared" si="396"/>
        <v>0</v>
      </c>
      <c r="R1018" s="145">
        <f t="shared" si="397"/>
        <v>0</v>
      </c>
      <c r="S1018" s="139">
        <f t="shared" si="398"/>
        <v>0</v>
      </c>
      <c r="T1018" s="146">
        <f t="shared" si="408"/>
        <v>3.5999999999999997E-2</v>
      </c>
      <c r="U1018" s="144">
        <f t="shared" si="411"/>
        <v>62</v>
      </c>
      <c r="V1018" s="144">
        <v>252</v>
      </c>
      <c r="W1018" s="143">
        <f t="shared" si="399"/>
        <v>1.0087394080000001</v>
      </c>
      <c r="X1018" s="139">
        <f t="shared" si="400"/>
        <v>10.57100395</v>
      </c>
      <c r="Y1018" s="124">
        <f t="shared" si="401"/>
        <v>0</v>
      </c>
      <c r="Z1018" s="147" t="s">
        <v>64</v>
      </c>
      <c r="AA1018" s="141">
        <f t="shared" si="409"/>
        <v>44757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4"/>
      <c r="BL1018" s="1"/>
      <c r="BM1018" s="1"/>
      <c r="BN1018" s="1"/>
      <c r="BO1018" s="1"/>
      <c r="BP1018" s="1"/>
      <c r="BQ1018" s="1"/>
    </row>
    <row r="1019" spans="1:69" x14ac:dyDescent="0.15">
      <c r="A1019" s="138">
        <f t="shared" si="402"/>
        <v>44670</v>
      </c>
      <c r="B1019" s="148">
        <f t="shared" si="391"/>
        <v>1220.9986317800001</v>
      </c>
      <c r="C1019" s="139">
        <f t="shared" si="403"/>
        <v>1000</v>
      </c>
      <c r="D1019" s="140">
        <f t="shared" si="404"/>
        <v>6315.93</v>
      </c>
      <c r="E1019" s="124">
        <f>IF(K1019=1,VLOOKUP(A1018,[1]Plan1!$BO$80:$BQ$314,3),E1018)</f>
        <v>6382.88</v>
      </c>
      <c r="F1019" s="141">
        <f t="shared" si="405"/>
        <v>44670</v>
      </c>
      <c r="G1019" s="142">
        <f t="shared" si="392"/>
        <v>1.0600180812643467E-2</v>
      </c>
      <c r="H1019" s="141">
        <f t="shared" si="406"/>
        <v>44697</v>
      </c>
      <c r="I1019" s="141">
        <f t="shared" si="393"/>
        <v>44697</v>
      </c>
      <c r="J1019" s="125">
        <f t="shared" si="407"/>
        <v>19</v>
      </c>
      <c r="K1019" s="125">
        <f t="shared" si="413"/>
        <v>1</v>
      </c>
      <c r="L1019" s="139">
        <f t="shared" si="394"/>
        <v>1.00055512</v>
      </c>
      <c r="M1019" s="143">
        <f t="shared" si="414"/>
        <v>1.0162005000000001</v>
      </c>
      <c r="N1019" s="143">
        <f t="shared" si="410"/>
        <v>1.2095789578187832</v>
      </c>
      <c r="O1019" s="139">
        <f t="shared" si="412"/>
        <v>1.21025041</v>
      </c>
      <c r="P1019" s="139">
        <f t="shared" si="395"/>
        <v>1210.2504100000001</v>
      </c>
      <c r="Q1019" s="144">
        <f t="shared" si="396"/>
        <v>0</v>
      </c>
      <c r="R1019" s="145">
        <f t="shared" si="397"/>
        <v>0</v>
      </c>
      <c r="S1019" s="139">
        <f t="shared" si="398"/>
        <v>0</v>
      </c>
      <c r="T1019" s="146">
        <f t="shared" si="408"/>
        <v>3.5999999999999997E-2</v>
      </c>
      <c r="U1019" s="144">
        <f t="shared" si="411"/>
        <v>63</v>
      </c>
      <c r="V1019" s="144">
        <v>252</v>
      </c>
      <c r="W1019" s="143">
        <f t="shared" si="399"/>
        <v>1.00888099</v>
      </c>
      <c r="X1019" s="139">
        <f t="shared" si="400"/>
        <v>10.74822178</v>
      </c>
      <c r="Y1019" s="124">
        <f t="shared" si="401"/>
        <v>0</v>
      </c>
      <c r="Z1019" s="147" t="s">
        <v>64</v>
      </c>
      <c r="AA1019" s="141">
        <f t="shared" si="409"/>
        <v>44757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4"/>
      <c r="BL1019" s="1"/>
      <c r="BM1019" s="1"/>
      <c r="BN1019" s="1"/>
      <c r="BO1019" s="1"/>
      <c r="BP1019" s="1"/>
      <c r="BQ1019" s="1"/>
    </row>
    <row r="1020" spans="1:69" x14ac:dyDescent="0.15">
      <c r="A1020" s="138">
        <f t="shared" si="402"/>
        <v>44671</v>
      </c>
      <c r="B1020" s="148">
        <f t="shared" si="391"/>
        <v>1221.8479074000002</v>
      </c>
      <c r="C1020" s="139">
        <f t="shared" si="403"/>
        <v>1000</v>
      </c>
      <c r="D1020" s="140">
        <f t="shared" si="404"/>
        <v>6315.93</v>
      </c>
      <c r="E1020" s="124">
        <f>IF(K1020=1,VLOOKUP(A1019,[1]Plan1!$BO$80:$BQ$314,3),E1019)</f>
        <v>6382.88</v>
      </c>
      <c r="F1020" s="141">
        <f t="shared" si="405"/>
        <v>44670</v>
      </c>
      <c r="G1020" s="142">
        <f t="shared" si="392"/>
        <v>1.0600180812643467E-2</v>
      </c>
      <c r="H1020" s="141">
        <f t="shared" si="406"/>
        <v>44697</v>
      </c>
      <c r="I1020" s="141">
        <f t="shared" si="393"/>
        <v>44697</v>
      </c>
      <c r="J1020" s="125">
        <f t="shared" si="407"/>
        <v>19</v>
      </c>
      <c r="K1020" s="125">
        <f t="shared" si="413"/>
        <v>2</v>
      </c>
      <c r="L1020" s="139">
        <f t="shared" si="394"/>
        <v>1.0011105499999999</v>
      </c>
      <c r="M1020" s="143">
        <f t="shared" si="414"/>
        <v>1.0162005000000001</v>
      </c>
      <c r="N1020" s="143">
        <f t="shared" si="410"/>
        <v>1.2095789578187832</v>
      </c>
      <c r="O1020" s="139">
        <f t="shared" si="412"/>
        <v>1.2109222500000001</v>
      </c>
      <c r="P1020" s="139">
        <f t="shared" si="395"/>
        <v>1210.9222500000001</v>
      </c>
      <c r="Q1020" s="144">
        <f t="shared" si="396"/>
        <v>0</v>
      </c>
      <c r="R1020" s="145">
        <f t="shared" si="397"/>
        <v>0</v>
      </c>
      <c r="S1020" s="139">
        <f t="shared" si="398"/>
        <v>0</v>
      </c>
      <c r="T1020" s="146">
        <f t="shared" si="408"/>
        <v>3.5999999999999997E-2</v>
      </c>
      <c r="U1020" s="144">
        <f t="shared" si="411"/>
        <v>64</v>
      </c>
      <c r="V1020" s="144">
        <v>252</v>
      </c>
      <c r="W1020" s="143">
        <f t="shared" si="399"/>
        <v>1.009022592</v>
      </c>
      <c r="X1020" s="139">
        <f t="shared" si="400"/>
        <v>10.9256574</v>
      </c>
      <c r="Y1020" s="124">
        <f t="shared" si="401"/>
        <v>0</v>
      </c>
      <c r="Z1020" s="147" t="s">
        <v>64</v>
      </c>
      <c r="AA1020" s="141">
        <f t="shared" si="409"/>
        <v>44757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4"/>
      <c r="BL1020" s="1"/>
      <c r="BM1020" s="1"/>
      <c r="BN1020" s="1"/>
      <c r="BO1020" s="1"/>
      <c r="BP1020" s="1"/>
      <c r="BQ1020" s="1"/>
    </row>
    <row r="1021" spans="1:69" x14ac:dyDescent="0.15">
      <c r="A1021" s="138">
        <f t="shared" si="402"/>
        <v>44672</v>
      </c>
      <c r="B1021" s="148">
        <f t="shared" si="391"/>
        <v>1222.6977709099999</v>
      </c>
      <c r="C1021" s="139">
        <f t="shared" si="403"/>
        <v>1000</v>
      </c>
      <c r="D1021" s="140">
        <f t="shared" si="404"/>
        <v>6315.93</v>
      </c>
      <c r="E1021" s="124">
        <f>IF(K1021=1,VLOOKUP(A1020,[1]Plan1!$BO$80:$BQ$314,3),E1020)</f>
        <v>6382.88</v>
      </c>
      <c r="F1021" s="141">
        <f t="shared" si="405"/>
        <v>44670</v>
      </c>
      <c r="G1021" s="142">
        <f t="shared" si="392"/>
        <v>1.0600180812643467E-2</v>
      </c>
      <c r="H1021" s="141">
        <f t="shared" si="406"/>
        <v>44697</v>
      </c>
      <c r="I1021" s="141">
        <f t="shared" si="393"/>
        <v>44697</v>
      </c>
      <c r="J1021" s="125">
        <f t="shared" si="407"/>
        <v>19</v>
      </c>
      <c r="K1021" s="125">
        <f t="shared" si="413"/>
        <v>3</v>
      </c>
      <c r="L1021" s="139">
        <f t="shared" si="394"/>
        <v>1.00166629</v>
      </c>
      <c r="M1021" s="143">
        <f t="shared" si="414"/>
        <v>1.0162005000000001</v>
      </c>
      <c r="N1021" s="143">
        <f t="shared" si="410"/>
        <v>1.2095789578187832</v>
      </c>
      <c r="O1021" s="139">
        <f t="shared" si="412"/>
        <v>1.2115944599999999</v>
      </c>
      <c r="P1021" s="139">
        <f t="shared" si="395"/>
        <v>1211.59446</v>
      </c>
      <c r="Q1021" s="144">
        <f t="shared" si="396"/>
        <v>0</v>
      </c>
      <c r="R1021" s="145">
        <f t="shared" si="397"/>
        <v>0</v>
      </c>
      <c r="S1021" s="139">
        <f t="shared" si="398"/>
        <v>0</v>
      </c>
      <c r="T1021" s="146">
        <f t="shared" si="408"/>
        <v>3.5999999999999997E-2</v>
      </c>
      <c r="U1021" s="144">
        <f t="shared" si="411"/>
        <v>65</v>
      </c>
      <c r="V1021" s="144">
        <v>252</v>
      </c>
      <c r="W1021" s="143">
        <f t="shared" si="399"/>
        <v>1.0091642139999999</v>
      </c>
      <c r="X1021" s="139">
        <f t="shared" si="400"/>
        <v>11.103310909999999</v>
      </c>
      <c r="Y1021" s="124">
        <f t="shared" si="401"/>
        <v>0</v>
      </c>
      <c r="Z1021" s="147" t="s">
        <v>64</v>
      </c>
      <c r="AA1021" s="141">
        <f t="shared" si="409"/>
        <v>44757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4"/>
      <c r="BL1021" s="1"/>
      <c r="BM1021" s="1"/>
      <c r="BN1021" s="1"/>
      <c r="BO1021" s="1"/>
      <c r="BP1021" s="1"/>
      <c r="BQ1021" s="1"/>
    </row>
    <row r="1022" spans="1:69" x14ac:dyDescent="0.15">
      <c r="A1022" s="138">
        <f t="shared" si="402"/>
        <v>44673</v>
      </c>
      <c r="B1022" s="148">
        <f t="shared" si="391"/>
        <v>1222.6977709099999</v>
      </c>
      <c r="C1022" s="139">
        <f t="shared" si="403"/>
        <v>1000</v>
      </c>
      <c r="D1022" s="140">
        <f t="shared" si="404"/>
        <v>6315.93</v>
      </c>
      <c r="E1022" s="124">
        <f>IF(K1022=1,VLOOKUP(A1021,[1]Plan1!$BO$80:$BQ$314,3),E1021)</f>
        <v>6382.88</v>
      </c>
      <c r="F1022" s="141">
        <f t="shared" si="405"/>
        <v>44670</v>
      </c>
      <c r="G1022" s="142">
        <f t="shared" si="392"/>
        <v>1.0600180812643467E-2</v>
      </c>
      <c r="H1022" s="141">
        <f t="shared" si="406"/>
        <v>44697</v>
      </c>
      <c r="I1022" s="141">
        <f t="shared" si="393"/>
        <v>44697</v>
      </c>
      <c r="J1022" s="125">
        <f t="shared" si="407"/>
        <v>19</v>
      </c>
      <c r="K1022" s="125">
        <f t="shared" si="413"/>
        <v>3</v>
      </c>
      <c r="L1022" s="139">
        <f t="shared" si="394"/>
        <v>1.00166629</v>
      </c>
      <c r="M1022" s="143">
        <f t="shared" si="414"/>
        <v>1.0162005000000001</v>
      </c>
      <c r="N1022" s="143">
        <f t="shared" si="410"/>
        <v>1.2095789578187832</v>
      </c>
      <c r="O1022" s="139">
        <f t="shared" si="412"/>
        <v>1.2115944599999999</v>
      </c>
      <c r="P1022" s="139">
        <f t="shared" si="395"/>
        <v>1211.59446</v>
      </c>
      <c r="Q1022" s="144">
        <f t="shared" si="396"/>
        <v>0</v>
      </c>
      <c r="R1022" s="145">
        <f t="shared" si="397"/>
        <v>0</v>
      </c>
      <c r="S1022" s="139">
        <f t="shared" si="398"/>
        <v>0</v>
      </c>
      <c r="T1022" s="146">
        <f t="shared" si="408"/>
        <v>3.5999999999999997E-2</v>
      </c>
      <c r="U1022" s="144">
        <f t="shared" si="411"/>
        <v>65</v>
      </c>
      <c r="V1022" s="144">
        <v>252</v>
      </c>
      <c r="W1022" s="143">
        <f t="shared" si="399"/>
        <v>1.0091642139999999</v>
      </c>
      <c r="X1022" s="139">
        <f t="shared" si="400"/>
        <v>11.103310909999999</v>
      </c>
      <c r="Y1022" s="124">
        <f t="shared" si="401"/>
        <v>0</v>
      </c>
      <c r="Z1022" s="147" t="s">
        <v>64</v>
      </c>
      <c r="AA1022" s="141">
        <f t="shared" si="409"/>
        <v>44757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4"/>
      <c r="BL1022" s="1"/>
      <c r="BM1022" s="1"/>
      <c r="BN1022" s="1"/>
      <c r="BO1022" s="1"/>
      <c r="BP1022" s="1"/>
      <c r="BQ1022" s="1"/>
    </row>
    <row r="1023" spans="1:69" x14ac:dyDescent="0.15">
      <c r="A1023" s="138">
        <f t="shared" si="402"/>
        <v>44674</v>
      </c>
      <c r="B1023" s="148">
        <f t="shared" si="391"/>
        <v>1223.5482225000001</v>
      </c>
      <c r="C1023" s="139">
        <f t="shared" si="403"/>
        <v>1000</v>
      </c>
      <c r="D1023" s="140">
        <f t="shared" si="404"/>
        <v>6315.93</v>
      </c>
      <c r="E1023" s="124">
        <f>IF(K1023=1,VLOOKUP(A1022,[1]Plan1!$BO$80:$BQ$314,3),E1022)</f>
        <v>6382.88</v>
      </c>
      <c r="F1023" s="141">
        <f t="shared" si="405"/>
        <v>44670</v>
      </c>
      <c r="G1023" s="142">
        <f t="shared" si="392"/>
        <v>1.0600180812643467E-2</v>
      </c>
      <c r="H1023" s="141">
        <f t="shared" si="406"/>
        <v>44697</v>
      </c>
      <c r="I1023" s="141">
        <f t="shared" si="393"/>
        <v>44697</v>
      </c>
      <c r="J1023" s="125">
        <f t="shared" si="407"/>
        <v>19</v>
      </c>
      <c r="K1023" s="125">
        <f t="shared" si="413"/>
        <v>4</v>
      </c>
      <c r="L1023" s="139">
        <f t="shared" si="394"/>
        <v>1.0022223299999999</v>
      </c>
      <c r="M1023" s="143">
        <f t="shared" si="414"/>
        <v>1.0162005000000001</v>
      </c>
      <c r="N1023" s="143">
        <f t="shared" si="410"/>
        <v>1.2095789578187832</v>
      </c>
      <c r="O1023" s="139">
        <f t="shared" si="412"/>
        <v>1.21226704</v>
      </c>
      <c r="P1023" s="139">
        <f t="shared" si="395"/>
        <v>1212.26704</v>
      </c>
      <c r="Q1023" s="144">
        <f t="shared" si="396"/>
        <v>0</v>
      </c>
      <c r="R1023" s="145">
        <f t="shared" si="397"/>
        <v>0</v>
      </c>
      <c r="S1023" s="139">
        <f t="shared" si="398"/>
        <v>0</v>
      </c>
      <c r="T1023" s="146">
        <f t="shared" si="408"/>
        <v>3.5999999999999997E-2</v>
      </c>
      <c r="U1023" s="144">
        <f t="shared" si="411"/>
        <v>66</v>
      </c>
      <c r="V1023" s="144">
        <v>252</v>
      </c>
      <c r="W1023" s="143">
        <f t="shared" si="399"/>
        <v>1.0093058559999999</v>
      </c>
      <c r="X1023" s="139">
        <f t="shared" si="400"/>
        <v>11.2811825</v>
      </c>
      <c r="Y1023" s="124">
        <f t="shared" si="401"/>
        <v>0</v>
      </c>
      <c r="Z1023" s="147" t="s">
        <v>64</v>
      </c>
      <c r="AA1023" s="141">
        <f t="shared" si="409"/>
        <v>44757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4"/>
      <c r="BL1023" s="1"/>
      <c r="BM1023" s="1"/>
      <c r="BN1023" s="1"/>
      <c r="BO1023" s="1"/>
      <c r="BP1023" s="1"/>
      <c r="BQ1023" s="1"/>
    </row>
    <row r="1024" spans="1:69" x14ac:dyDescent="0.15">
      <c r="A1024" s="138">
        <f t="shared" si="402"/>
        <v>44675</v>
      </c>
      <c r="B1024" s="148">
        <f t="shared" si="391"/>
        <v>1223.5482225000001</v>
      </c>
      <c r="C1024" s="139">
        <f t="shared" si="403"/>
        <v>1000</v>
      </c>
      <c r="D1024" s="140">
        <f t="shared" si="404"/>
        <v>6315.93</v>
      </c>
      <c r="E1024" s="124">
        <f>IF(K1024=1,VLOOKUP(A1023,[1]Plan1!$BO$80:$BQ$314,3),E1023)</f>
        <v>6382.88</v>
      </c>
      <c r="F1024" s="141">
        <f t="shared" si="405"/>
        <v>44670</v>
      </c>
      <c r="G1024" s="142">
        <f t="shared" si="392"/>
        <v>1.0600180812643467E-2</v>
      </c>
      <c r="H1024" s="141">
        <f t="shared" si="406"/>
        <v>44697</v>
      </c>
      <c r="I1024" s="141">
        <f t="shared" si="393"/>
        <v>44697</v>
      </c>
      <c r="J1024" s="125">
        <f t="shared" si="407"/>
        <v>19</v>
      </c>
      <c r="K1024" s="125">
        <f t="shared" si="413"/>
        <v>4</v>
      </c>
      <c r="L1024" s="139">
        <f t="shared" si="394"/>
        <v>1.0022223299999999</v>
      </c>
      <c r="M1024" s="143">
        <f t="shared" si="414"/>
        <v>1.0162005000000001</v>
      </c>
      <c r="N1024" s="143">
        <f t="shared" si="410"/>
        <v>1.2095789578187832</v>
      </c>
      <c r="O1024" s="139">
        <f t="shared" si="412"/>
        <v>1.21226704</v>
      </c>
      <c r="P1024" s="139">
        <f t="shared" si="395"/>
        <v>1212.26704</v>
      </c>
      <c r="Q1024" s="144">
        <f t="shared" si="396"/>
        <v>0</v>
      </c>
      <c r="R1024" s="145">
        <f t="shared" si="397"/>
        <v>0</v>
      </c>
      <c r="S1024" s="139">
        <f t="shared" si="398"/>
        <v>0</v>
      </c>
      <c r="T1024" s="146">
        <f t="shared" si="408"/>
        <v>3.5999999999999997E-2</v>
      </c>
      <c r="U1024" s="144">
        <f t="shared" si="411"/>
        <v>66</v>
      </c>
      <c r="V1024" s="144">
        <v>252</v>
      </c>
      <c r="W1024" s="143">
        <f t="shared" si="399"/>
        <v>1.0093058559999999</v>
      </c>
      <c r="X1024" s="139">
        <f t="shared" si="400"/>
        <v>11.2811825</v>
      </c>
      <c r="Y1024" s="124">
        <f t="shared" si="401"/>
        <v>0</v>
      </c>
      <c r="Z1024" s="147" t="s">
        <v>64</v>
      </c>
      <c r="AA1024" s="141">
        <f t="shared" si="409"/>
        <v>44757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4"/>
      <c r="BL1024" s="1"/>
      <c r="BM1024" s="1"/>
      <c r="BN1024" s="1"/>
      <c r="BO1024" s="1"/>
      <c r="BP1024" s="1"/>
      <c r="BQ1024" s="1"/>
    </row>
    <row r="1025" spans="1:69" x14ac:dyDescent="0.15">
      <c r="A1025" s="138">
        <f t="shared" si="402"/>
        <v>44676</v>
      </c>
      <c r="B1025" s="148">
        <f t="shared" si="391"/>
        <v>1223.5482225000001</v>
      </c>
      <c r="C1025" s="139">
        <f t="shared" si="403"/>
        <v>1000</v>
      </c>
      <c r="D1025" s="140">
        <f t="shared" si="404"/>
        <v>6315.93</v>
      </c>
      <c r="E1025" s="124">
        <f>IF(K1025=1,VLOOKUP(A1024,[1]Plan1!$BO$80:$BQ$314,3),E1024)</f>
        <v>6382.88</v>
      </c>
      <c r="F1025" s="141">
        <f t="shared" si="405"/>
        <v>44670</v>
      </c>
      <c r="G1025" s="142">
        <f t="shared" si="392"/>
        <v>1.0600180812643467E-2</v>
      </c>
      <c r="H1025" s="141">
        <f t="shared" si="406"/>
        <v>44697</v>
      </c>
      <c r="I1025" s="141">
        <f t="shared" si="393"/>
        <v>44697</v>
      </c>
      <c r="J1025" s="125">
        <f t="shared" si="407"/>
        <v>19</v>
      </c>
      <c r="K1025" s="125">
        <f t="shared" si="413"/>
        <v>4</v>
      </c>
      <c r="L1025" s="139">
        <f t="shared" si="394"/>
        <v>1.0022223299999999</v>
      </c>
      <c r="M1025" s="143">
        <f t="shared" si="414"/>
        <v>1.0162005000000001</v>
      </c>
      <c r="N1025" s="143">
        <f t="shared" si="410"/>
        <v>1.2095789578187832</v>
      </c>
      <c r="O1025" s="139">
        <f t="shared" si="412"/>
        <v>1.21226704</v>
      </c>
      <c r="P1025" s="139">
        <f t="shared" si="395"/>
        <v>1212.26704</v>
      </c>
      <c r="Q1025" s="144">
        <f t="shared" si="396"/>
        <v>0</v>
      </c>
      <c r="R1025" s="145">
        <f t="shared" si="397"/>
        <v>0</v>
      </c>
      <c r="S1025" s="139">
        <f t="shared" si="398"/>
        <v>0</v>
      </c>
      <c r="T1025" s="146">
        <f t="shared" si="408"/>
        <v>3.5999999999999997E-2</v>
      </c>
      <c r="U1025" s="144">
        <f t="shared" si="411"/>
        <v>66</v>
      </c>
      <c r="V1025" s="144">
        <v>252</v>
      </c>
      <c r="W1025" s="143">
        <f t="shared" si="399"/>
        <v>1.0093058559999999</v>
      </c>
      <c r="X1025" s="139">
        <f t="shared" si="400"/>
        <v>11.2811825</v>
      </c>
      <c r="Y1025" s="124">
        <f t="shared" si="401"/>
        <v>0</v>
      </c>
      <c r="Z1025" s="147" t="s">
        <v>64</v>
      </c>
      <c r="AA1025" s="141">
        <f t="shared" si="409"/>
        <v>44757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4"/>
      <c r="BL1025" s="1"/>
      <c r="BM1025" s="1"/>
      <c r="BN1025" s="1"/>
      <c r="BO1025" s="1"/>
      <c r="BP1025" s="1"/>
      <c r="BQ1025" s="1"/>
    </row>
    <row r="1026" spans="1:69" x14ac:dyDescent="0.15">
      <c r="A1026" s="138">
        <f t="shared" si="402"/>
        <v>44677</v>
      </c>
      <c r="B1026" s="148">
        <f t="shared" si="391"/>
        <v>1224.39927248</v>
      </c>
      <c r="C1026" s="139">
        <f t="shared" si="403"/>
        <v>1000</v>
      </c>
      <c r="D1026" s="140">
        <f t="shared" si="404"/>
        <v>6315.93</v>
      </c>
      <c r="E1026" s="124">
        <f>IF(K1026=1,VLOOKUP(A1025,[1]Plan1!$BO$80:$BQ$314,3),E1025)</f>
        <v>6382.88</v>
      </c>
      <c r="F1026" s="141">
        <f t="shared" si="405"/>
        <v>44670</v>
      </c>
      <c r="G1026" s="142">
        <f t="shared" si="392"/>
        <v>1.0600180812643467E-2</v>
      </c>
      <c r="H1026" s="141">
        <f t="shared" si="406"/>
        <v>44697</v>
      </c>
      <c r="I1026" s="141">
        <f t="shared" si="393"/>
        <v>44697</v>
      </c>
      <c r="J1026" s="125">
        <f t="shared" si="407"/>
        <v>19</v>
      </c>
      <c r="K1026" s="125">
        <f t="shared" si="413"/>
        <v>5</v>
      </c>
      <c r="L1026" s="139">
        <f t="shared" si="394"/>
        <v>1.00277869</v>
      </c>
      <c r="M1026" s="143">
        <f t="shared" si="414"/>
        <v>1.0162005000000001</v>
      </c>
      <c r="N1026" s="143">
        <f t="shared" si="410"/>
        <v>1.2095789578187832</v>
      </c>
      <c r="O1026" s="139">
        <f t="shared" si="412"/>
        <v>1.2129399999999999</v>
      </c>
      <c r="P1026" s="139">
        <f t="shared" si="395"/>
        <v>1212.94</v>
      </c>
      <c r="Q1026" s="144">
        <f t="shared" si="396"/>
        <v>0</v>
      </c>
      <c r="R1026" s="145">
        <f t="shared" si="397"/>
        <v>0</v>
      </c>
      <c r="S1026" s="139">
        <f t="shared" si="398"/>
        <v>0</v>
      </c>
      <c r="T1026" s="146">
        <f t="shared" si="408"/>
        <v>3.5999999999999997E-2</v>
      </c>
      <c r="U1026" s="144">
        <f t="shared" si="411"/>
        <v>67</v>
      </c>
      <c r="V1026" s="144">
        <v>252</v>
      </c>
      <c r="W1026" s="143">
        <f t="shared" si="399"/>
        <v>1.009447518</v>
      </c>
      <c r="X1026" s="139">
        <f t="shared" si="400"/>
        <v>11.459272479999999</v>
      </c>
      <c r="Y1026" s="124">
        <f t="shared" si="401"/>
        <v>0</v>
      </c>
      <c r="Z1026" s="147" t="s">
        <v>64</v>
      </c>
      <c r="AA1026" s="141">
        <f t="shared" si="409"/>
        <v>44757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4"/>
      <c r="BL1026" s="1"/>
      <c r="BM1026" s="1"/>
      <c r="BN1026" s="1"/>
      <c r="BO1026" s="1"/>
      <c r="BP1026" s="1"/>
      <c r="BQ1026" s="1"/>
    </row>
    <row r="1027" spans="1:69" x14ac:dyDescent="0.15">
      <c r="A1027" s="138">
        <f t="shared" si="402"/>
        <v>44678</v>
      </c>
      <c r="B1027" s="148">
        <f t="shared" si="391"/>
        <v>1225.25090084</v>
      </c>
      <c r="C1027" s="139">
        <f t="shared" si="403"/>
        <v>1000</v>
      </c>
      <c r="D1027" s="140">
        <f t="shared" si="404"/>
        <v>6315.93</v>
      </c>
      <c r="E1027" s="124">
        <f>IF(K1027=1,VLOOKUP(A1026,[1]Plan1!$BO$80:$BQ$314,3),E1026)</f>
        <v>6382.88</v>
      </c>
      <c r="F1027" s="141">
        <f t="shared" si="405"/>
        <v>44670</v>
      </c>
      <c r="G1027" s="142">
        <f t="shared" si="392"/>
        <v>1.0600180812643467E-2</v>
      </c>
      <c r="H1027" s="141">
        <f t="shared" si="406"/>
        <v>44697</v>
      </c>
      <c r="I1027" s="141">
        <f t="shared" si="393"/>
        <v>44697</v>
      </c>
      <c r="J1027" s="125">
        <f t="shared" si="407"/>
        <v>19</v>
      </c>
      <c r="K1027" s="125">
        <f t="shared" si="413"/>
        <v>6</v>
      </c>
      <c r="L1027" s="139">
        <f t="shared" si="394"/>
        <v>1.00333535</v>
      </c>
      <c r="M1027" s="143">
        <f t="shared" si="414"/>
        <v>1.0162005000000001</v>
      </c>
      <c r="N1027" s="143">
        <f t="shared" si="410"/>
        <v>1.2095789578187832</v>
      </c>
      <c r="O1027" s="139">
        <f t="shared" si="412"/>
        <v>1.2136133200000001</v>
      </c>
      <c r="P1027" s="139">
        <f t="shared" si="395"/>
        <v>1213.6133199999999</v>
      </c>
      <c r="Q1027" s="144">
        <f t="shared" si="396"/>
        <v>0</v>
      </c>
      <c r="R1027" s="145">
        <f t="shared" si="397"/>
        <v>0</v>
      </c>
      <c r="S1027" s="139">
        <f t="shared" si="398"/>
        <v>0</v>
      </c>
      <c r="T1027" s="146">
        <f t="shared" si="408"/>
        <v>3.5999999999999997E-2</v>
      </c>
      <c r="U1027" s="144">
        <f t="shared" si="411"/>
        <v>68</v>
      </c>
      <c r="V1027" s="144">
        <v>252</v>
      </c>
      <c r="W1027" s="143">
        <f t="shared" si="399"/>
        <v>1.0095892</v>
      </c>
      <c r="X1027" s="139">
        <f t="shared" si="400"/>
        <v>11.63758084</v>
      </c>
      <c r="Y1027" s="124">
        <f t="shared" si="401"/>
        <v>0</v>
      </c>
      <c r="Z1027" s="147" t="s">
        <v>64</v>
      </c>
      <c r="AA1027" s="141">
        <f t="shared" si="409"/>
        <v>44757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4"/>
      <c r="BL1027" s="1"/>
      <c r="BM1027" s="1"/>
      <c r="BN1027" s="1"/>
      <c r="BO1027" s="1"/>
      <c r="BP1027" s="1"/>
      <c r="BQ1027" s="1"/>
    </row>
    <row r="1028" spans="1:69" x14ac:dyDescent="0.15">
      <c r="A1028" s="138">
        <f t="shared" si="402"/>
        <v>44679</v>
      </c>
      <c r="B1028" s="148">
        <f t="shared" si="391"/>
        <v>1226.1031368700001</v>
      </c>
      <c r="C1028" s="139">
        <f t="shared" si="403"/>
        <v>1000</v>
      </c>
      <c r="D1028" s="140">
        <f t="shared" si="404"/>
        <v>6315.93</v>
      </c>
      <c r="E1028" s="124">
        <f>IF(K1028=1,VLOOKUP(A1027,[1]Plan1!$BO$80:$BQ$314,3),E1027)</f>
        <v>6382.88</v>
      </c>
      <c r="F1028" s="141">
        <f t="shared" si="405"/>
        <v>44670</v>
      </c>
      <c r="G1028" s="142">
        <f t="shared" si="392"/>
        <v>1.0600180812643467E-2</v>
      </c>
      <c r="H1028" s="141">
        <f t="shared" si="406"/>
        <v>44697</v>
      </c>
      <c r="I1028" s="141">
        <f t="shared" si="393"/>
        <v>44697</v>
      </c>
      <c r="J1028" s="125">
        <f t="shared" si="407"/>
        <v>19</v>
      </c>
      <c r="K1028" s="125">
        <f t="shared" si="413"/>
        <v>7</v>
      </c>
      <c r="L1028" s="139">
        <f t="shared" si="394"/>
        <v>1.00389233</v>
      </c>
      <c r="M1028" s="143">
        <f t="shared" si="414"/>
        <v>1.0162005000000001</v>
      </c>
      <c r="N1028" s="143">
        <f t="shared" si="410"/>
        <v>1.2095789578187832</v>
      </c>
      <c r="O1028" s="139">
        <f t="shared" si="412"/>
        <v>1.2142870299999999</v>
      </c>
      <c r="P1028" s="139">
        <f t="shared" si="395"/>
        <v>1214.28703</v>
      </c>
      <c r="Q1028" s="144">
        <f t="shared" si="396"/>
        <v>0</v>
      </c>
      <c r="R1028" s="145">
        <f t="shared" si="397"/>
        <v>0</v>
      </c>
      <c r="S1028" s="139">
        <f t="shared" si="398"/>
        <v>0</v>
      </c>
      <c r="T1028" s="146">
        <f t="shared" si="408"/>
        <v>3.5999999999999997E-2</v>
      </c>
      <c r="U1028" s="144">
        <f t="shared" si="411"/>
        <v>69</v>
      </c>
      <c r="V1028" s="144">
        <v>252</v>
      </c>
      <c r="W1028" s="143">
        <f t="shared" si="399"/>
        <v>1.009730901</v>
      </c>
      <c r="X1028" s="139">
        <f t="shared" si="400"/>
        <v>11.81610687</v>
      </c>
      <c r="Y1028" s="124">
        <f t="shared" si="401"/>
        <v>0</v>
      </c>
      <c r="Z1028" s="147" t="s">
        <v>64</v>
      </c>
      <c r="AA1028" s="141">
        <f t="shared" si="409"/>
        <v>44757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4"/>
      <c r="BL1028" s="1"/>
      <c r="BM1028" s="1"/>
      <c r="BN1028" s="1"/>
      <c r="BO1028" s="1"/>
      <c r="BP1028" s="1"/>
      <c r="BQ1028" s="1"/>
    </row>
    <row r="1029" spans="1:69" x14ac:dyDescent="0.15">
      <c r="A1029" s="138">
        <f t="shared" si="402"/>
        <v>44680</v>
      </c>
      <c r="B1029" s="148">
        <f t="shared" si="391"/>
        <v>1226.95596299</v>
      </c>
      <c r="C1029" s="139">
        <f t="shared" si="403"/>
        <v>1000</v>
      </c>
      <c r="D1029" s="140">
        <f t="shared" si="404"/>
        <v>6315.93</v>
      </c>
      <c r="E1029" s="124">
        <f>IF(K1029=1,VLOOKUP(A1028,[1]Plan1!$BO$80:$BQ$314,3),E1028)</f>
        <v>6382.88</v>
      </c>
      <c r="F1029" s="141">
        <f t="shared" si="405"/>
        <v>44670</v>
      </c>
      <c r="G1029" s="142">
        <f t="shared" si="392"/>
        <v>1.0600180812643467E-2</v>
      </c>
      <c r="H1029" s="141">
        <f t="shared" si="406"/>
        <v>44697</v>
      </c>
      <c r="I1029" s="141">
        <f t="shared" si="393"/>
        <v>44697</v>
      </c>
      <c r="J1029" s="125">
        <f t="shared" si="407"/>
        <v>19</v>
      </c>
      <c r="K1029" s="125">
        <f t="shared" si="413"/>
        <v>8</v>
      </c>
      <c r="L1029" s="139">
        <f t="shared" si="394"/>
        <v>1.00444961</v>
      </c>
      <c r="M1029" s="143">
        <f t="shared" si="414"/>
        <v>1.0162005000000001</v>
      </c>
      <c r="N1029" s="143">
        <f t="shared" si="410"/>
        <v>1.2095789578187832</v>
      </c>
      <c r="O1029" s="139">
        <f t="shared" si="412"/>
        <v>1.21496111</v>
      </c>
      <c r="P1029" s="139">
        <f t="shared" si="395"/>
        <v>1214.96111</v>
      </c>
      <c r="Q1029" s="144">
        <f t="shared" si="396"/>
        <v>0</v>
      </c>
      <c r="R1029" s="145">
        <f t="shared" si="397"/>
        <v>0</v>
      </c>
      <c r="S1029" s="139">
        <f t="shared" si="398"/>
        <v>0</v>
      </c>
      <c r="T1029" s="146">
        <f t="shared" si="408"/>
        <v>3.5999999999999997E-2</v>
      </c>
      <c r="U1029" s="144">
        <f t="shared" si="411"/>
        <v>70</v>
      </c>
      <c r="V1029" s="144">
        <v>252</v>
      </c>
      <c r="W1029" s="143">
        <f t="shared" si="399"/>
        <v>1.0098726229999999</v>
      </c>
      <c r="X1029" s="139">
        <f t="shared" si="400"/>
        <v>11.99485299</v>
      </c>
      <c r="Y1029" s="124">
        <f t="shared" si="401"/>
        <v>0</v>
      </c>
      <c r="Z1029" s="147" t="s">
        <v>64</v>
      </c>
      <c r="AA1029" s="141">
        <f t="shared" si="409"/>
        <v>44757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4"/>
      <c r="BL1029" s="1"/>
      <c r="BM1029" s="1"/>
      <c r="BN1029" s="1"/>
      <c r="BO1029" s="1"/>
      <c r="BP1029" s="1"/>
      <c r="BQ1029" s="1"/>
    </row>
    <row r="1030" spans="1:69" x14ac:dyDescent="0.15">
      <c r="A1030" s="138">
        <f t="shared" si="402"/>
        <v>44681</v>
      </c>
      <c r="B1030" s="148">
        <f t="shared" si="391"/>
        <v>1227.80937698</v>
      </c>
      <c r="C1030" s="139">
        <f t="shared" si="403"/>
        <v>1000</v>
      </c>
      <c r="D1030" s="140">
        <f t="shared" si="404"/>
        <v>6315.93</v>
      </c>
      <c r="E1030" s="124">
        <f>IF(K1030=1,VLOOKUP(A1029,[1]Plan1!$BO$80:$BQ$314,3),E1029)</f>
        <v>6382.88</v>
      </c>
      <c r="F1030" s="141">
        <f t="shared" si="405"/>
        <v>44670</v>
      </c>
      <c r="G1030" s="142">
        <f t="shared" si="392"/>
        <v>1.0600180812643467E-2</v>
      </c>
      <c r="H1030" s="141">
        <f t="shared" si="406"/>
        <v>44697</v>
      </c>
      <c r="I1030" s="141">
        <f t="shared" si="393"/>
        <v>44697</v>
      </c>
      <c r="J1030" s="125">
        <f t="shared" si="407"/>
        <v>19</v>
      </c>
      <c r="K1030" s="125">
        <f t="shared" si="413"/>
        <v>9</v>
      </c>
      <c r="L1030" s="139">
        <f t="shared" si="394"/>
        <v>1.0050072000000001</v>
      </c>
      <c r="M1030" s="143">
        <f t="shared" si="414"/>
        <v>1.0162005000000001</v>
      </c>
      <c r="N1030" s="143">
        <f t="shared" si="410"/>
        <v>1.2095789578187832</v>
      </c>
      <c r="O1030" s="139">
        <f t="shared" si="412"/>
        <v>1.2156355599999999</v>
      </c>
      <c r="P1030" s="139">
        <f t="shared" si="395"/>
        <v>1215.6355599999999</v>
      </c>
      <c r="Q1030" s="144">
        <f t="shared" si="396"/>
        <v>0</v>
      </c>
      <c r="R1030" s="145">
        <f t="shared" si="397"/>
        <v>0</v>
      </c>
      <c r="S1030" s="139">
        <f t="shared" si="398"/>
        <v>0</v>
      </c>
      <c r="T1030" s="146">
        <f t="shared" si="408"/>
        <v>3.5999999999999997E-2</v>
      </c>
      <c r="U1030" s="144">
        <f t="shared" si="411"/>
        <v>71</v>
      </c>
      <c r="V1030" s="144">
        <v>252</v>
      </c>
      <c r="W1030" s="143">
        <f t="shared" si="399"/>
        <v>1.0100143640000001</v>
      </c>
      <c r="X1030" s="139">
        <f t="shared" si="400"/>
        <v>12.17381698</v>
      </c>
      <c r="Y1030" s="124">
        <f t="shared" si="401"/>
        <v>0</v>
      </c>
      <c r="Z1030" s="147" t="s">
        <v>64</v>
      </c>
      <c r="AA1030" s="141">
        <f t="shared" si="409"/>
        <v>44757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4"/>
      <c r="BL1030" s="1"/>
      <c r="BM1030" s="1"/>
      <c r="BN1030" s="1"/>
      <c r="BO1030" s="1"/>
      <c r="BP1030" s="1"/>
      <c r="BQ1030" s="1"/>
    </row>
    <row r="1031" spans="1:69" x14ac:dyDescent="0.15">
      <c r="A1031" s="138">
        <f t="shared" si="402"/>
        <v>44682</v>
      </c>
      <c r="B1031" s="148">
        <f t="shared" si="391"/>
        <v>1227.80937698</v>
      </c>
      <c r="C1031" s="139">
        <f t="shared" si="403"/>
        <v>1000</v>
      </c>
      <c r="D1031" s="140">
        <f t="shared" si="404"/>
        <v>6315.93</v>
      </c>
      <c r="E1031" s="124">
        <f>IF(K1031=1,VLOOKUP(A1030,[1]Plan1!$BO$80:$BQ$314,3),E1030)</f>
        <v>6382.88</v>
      </c>
      <c r="F1031" s="141">
        <f t="shared" si="405"/>
        <v>44670</v>
      </c>
      <c r="G1031" s="142">
        <f t="shared" si="392"/>
        <v>1.0600180812643467E-2</v>
      </c>
      <c r="H1031" s="141">
        <f t="shared" si="406"/>
        <v>44697</v>
      </c>
      <c r="I1031" s="141">
        <f t="shared" si="393"/>
        <v>44697</v>
      </c>
      <c r="J1031" s="125">
        <f t="shared" si="407"/>
        <v>19</v>
      </c>
      <c r="K1031" s="125">
        <f t="shared" si="413"/>
        <v>9</v>
      </c>
      <c r="L1031" s="139">
        <f t="shared" si="394"/>
        <v>1.0050072000000001</v>
      </c>
      <c r="M1031" s="143">
        <f t="shared" si="414"/>
        <v>1.0162005000000001</v>
      </c>
      <c r="N1031" s="143">
        <f t="shared" si="410"/>
        <v>1.2095789578187832</v>
      </c>
      <c r="O1031" s="139">
        <f t="shared" si="412"/>
        <v>1.2156355599999999</v>
      </c>
      <c r="P1031" s="139">
        <f t="shared" si="395"/>
        <v>1215.6355599999999</v>
      </c>
      <c r="Q1031" s="144">
        <f t="shared" si="396"/>
        <v>0</v>
      </c>
      <c r="R1031" s="145">
        <f t="shared" si="397"/>
        <v>0</v>
      </c>
      <c r="S1031" s="139">
        <f t="shared" si="398"/>
        <v>0</v>
      </c>
      <c r="T1031" s="146">
        <f t="shared" si="408"/>
        <v>3.5999999999999997E-2</v>
      </c>
      <c r="U1031" s="144">
        <f t="shared" si="411"/>
        <v>71</v>
      </c>
      <c r="V1031" s="144">
        <v>252</v>
      </c>
      <c r="W1031" s="143">
        <f t="shared" si="399"/>
        <v>1.0100143640000001</v>
      </c>
      <c r="X1031" s="139">
        <f t="shared" si="400"/>
        <v>12.17381698</v>
      </c>
      <c r="Y1031" s="124">
        <f t="shared" si="401"/>
        <v>0</v>
      </c>
      <c r="Z1031" s="147" t="s">
        <v>64</v>
      </c>
      <c r="AA1031" s="141">
        <f t="shared" si="409"/>
        <v>44757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4"/>
      <c r="BL1031" s="1"/>
      <c r="BM1031" s="1"/>
      <c r="BN1031" s="1"/>
      <c r="BO1031" s="1"/>
      <c r="BP1031" s="1"/>
      <c r="BQ1031" s="1"/>
    </row>
    <row r="1032" spans="1:69" x14ac:dyDescent="0.15">
      <c r="A1032" s="138">
        <f t="shared" si="402"/>
        <v>44683</v>
      </c>
      <c r="B1032" s="148">
        <f t="shared" si="391"/>
        <v>1227.80937698</v>
      </c>
      <c r="C1032" s="139">
        <f t="shared" si="403"/>
        <v>1000</v>
      </c>
      <c r="D1032" s="140">
        <f t="shared" si="404"/>
        <v>6315.93</v>
      </c>
      <c r="E1032" s="124">
        <f>IF(K1032=1,VLOOKUP(A1031,[1]Plan1!$BO$80:$BQ$314,3),E1031)</f>
        <v>6382.88</v>
      </c>
      <c r="F1032" s="141">
        <f t="shared" si="405"/>
        <v>44670</v>
      </c>
      <c r="G1032" s="142">
        <f t="shared" si="392"/>
        <v>1.0600180812643467E-2</v>
      </c>
      <c r="H1032" s="141">
        <f t="shared" si="406"/>
        <v>44697</v>
      </c>
      <c r="I1032" s="141">
        <f t="shared" si="393"/>
        <v>44697</v>
      </c>
      <c r="J1032" s="125">
        <f t="shared" si="407"/>
        <v>19</v>
      </c>
      <c r="K1032" s="125">
        <f t="shared" si="413"/>
        <v>9</v>
      </c>
      <c r="L1032" s="139">
        <f t="shared" si="394"/>
        <v>1.0050072000000001</v>
      </c>
      <c r="M1032" s="143">
        <f t="shared" si="414"/>
        <v>1.0162005000000001</v>
      </c>
      <c r="N1032" s="143">
        <f t="shared" si="410"/>
        <v>1.2095789578187832</v>
      </c>
      <c r="O1032" s="139">
        <f t="shared" si="412"/>
        <v>1.2156355599999999</v>
      </c>
      <c r="P1032" s="139">
        <f t="shared" si="395"/>
        <v>1215.6355599999999</v>
      </c>
      <c r="Q1032" s="144">
        <f t="shared" si="396"/>
        <v>0</v>
      </c>
      <c r="R1032" s="145">
        <f t="shared" si="397"/>
        <v>0</v>
      </c>
      <c r="S1032" s="139">
        <f t="shared" si="398"/>
        <v>0</v>
      </c>
      <c r="T1032" s="146">
        <f t="shared" si="408"/>
        <v>3.5999999999999997E-2</v>
      </c>
      <c r="U1032" s="144">
        <f t="shared" si="411"/>
        <v>71</v>
      </c>
      <c r="V1032" s="144">
        <v>252</v>
      </c>
      <c r="W1032" s="143">
        <f t="shared" si="399"/>
        <v>1.0100143640000001</v>
      </c>
      <c r="X1032" s="139">
        <f t="shared" si="400"/>
        <v>12.17381698</v>
      </c>
      <c r="Y1032" s="124">
        <f t="shared" si="401"/>
        <v>0</v>
      </c>
      <c r="Z1032" s="147" t="s">
        <v>64</v>
      </c>
      <c r="AA1032" s="141">
        <f t="shared" si="409"/>
        <v>44757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4"/>
      <c r="BL1032" s="1"/>
      <c r="BM1032" s="1"/>
      <c r="BN1032" s="1"/>
      <c r="BO1032" s="1"/>
      <c r="BP1032" s="1"/>
      <c r="BQ1032" s="1"/>
    </row>
    <row r="1033" spans="1:69" x14ac:dyDescent="0.15">
      <c r="A1033" s="138">
        <f t="shared" si="402"/>
        <v>44684</v>
      </c>
      <c r="B1033" s="148">
        <f t="shared" si="391"/>
        <v>1228.6633802499998</v>
      </c>
      <c r="C1033" s="139">
        <f t="shared" si="403"/>
        <v>1000</v>
      </c>
      <c r="D1033" s="140">
        <f t="shared" si="404"/>
        <v>6315.93</v>
      </c>
      <c r="E1033" s="124">
        <f>IF(K1033=1,VLOOKUP(A1032,[1]Plan1!$BO$80:$BQ$314,3),E1032)</f>
        <v>6382.88</v>
      </c>
      <c r="F1033" s="141">
        <f t="shared" si="405"/>
        <v>44670</v>
      </c>
      <c r="G1033" s="142">
        <f t="shared" si="392"/>
        <v>1.0600180812643467E-2</v>
      </c>
      <c r="H1033" s="141">
        <f t="shared" si="406"/>
        <v>44697</v>
      </c>
      <c r="I1033" s="141">
        <f t="shared" si="393"/>
        <v>44697</v>
      </c>
      <c r="J1033" s="125">
        <f t="shared" si="407"/>
        <v>19</v>
      </c>
      <c r="K1033" s="125">
        <f t="shared" si="413"/>
        <v>10</v>
      </c>
      <c r="L1033" s="139">
        <f t="shared" si="394"/>
        <v>1.0055651000000001</v>
      </c>
      <c r="M1033" s="143">
        <f t="shared" si="414"/>
        <v>1.0162005000000001</v>
      </c>
      <c r="N1033" s="143">
        <f t="shared" si="410"/>
        <v>1.2095789578187832</v>
      </c>
      <c r="O1033" s="139">
        <f t="shared" si="412"/>
        <v>1.2163103799999999</v>
      </c>
      <c r="P1033" s="139">
        <f t="shared" si="395"/>
        <v>1216.3103799999999</v>
      </c>
      <c r="Q1033" s="144">
        <f t="shared" si="396"/>
        <v>0</v>
      </c>
      <c r="R1033" s="145">
        <f t="shared" si="397"/>
        <v>0</v>
      </c>
      <c r="S1033" s="139">
        <f t="shared" si="398"/>
        <v>0</v>
      </c>
      <c r="T1033" s="146">
        <f t="shared" si="408"/>
        <v>3.5999999999999997E-2</v>
      </c>
      <c r="U1033" s="144">
        <f t="shared" si="411"/>
        <v>72</v>
      </c>
      <c r="V1033" s="144">
        <v>252</v>
      </c>
      <c r="W1033" s="143">
        <f t="shared" si="399"/>
        <v>1.010156125</v>
      </c>
      <c r="X1033" s="139">
        <f t="shared" si="400"/>
        <v>12.353000249999999</v>
      </c>
      <c r="Y1033" s="124">
        <f t="shared" si="401"/>
        <v>0</v>
      </c>
      <c r="Z1033" s="147" t="s">
        <v>64</v>
      </c>
      <c r="AA1033" s="141">
        <f t="shared" si="409"/>
        <v>44757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4"/>
      <c r="BL1033" s="1"/>
      <c r="BM1033" s="1"/>
      <c r="BN1033" s="1"/>
      <c r="BO1033" s="1"/>
      <c r="BP1033" s="1"/>
      <c r="BQ1033" s="1"/>
    </row>
    <row r="1034" spans="1:69" x14ac:dyDescent="0.15">
      <c r="A1034" s="138">
        <f t="shared" si="402"/>
        <v>44685</v>
      </c>
      <c r="B1034" s="148">
        <f t="shared" ref="B1034:B1097" si="415">(P1034+X1034)</f>
        <v>1229.5179831</v>
      </c>
      <c r="C1034" s="139">
        <f t="shared" si="403"/>
        <v>1000</v>
      </c>
      <c r="D1034" s="140">
        <f t="shared" si="404"/>
        <v>6315.93</v>
      </c>
      <c r="E1034" s="124">
        <f>IF(K1034=1,VLOOKUP(A1033,[1]Plan1!$BO$80:$BQ$314,3),E1033)</f>
        <v>6382.88</v>
      </c>
      <c r="F1034" s="141">
        <f t="shared" si="405"/>
        <v>44670</v>
      </c>
      <c r="G1034" s="142">
        <f t="shared" ref="G1034:G1097" si="416">(E1034/D1034)-1</f>
        <v>1.0600180812643467E-2</v>
      </c>
      <c r="H1034" s="141">
        <f t="shared" si="406"/>
        <v>44697</v>
      </c>
      <c r="I1034" s="141">
        <f t="shared" ref="I1034:I1097" si="417">IF(A1034&gt;I1033,H1034,I1033)</f>
        <v>44697</v>
      </c>
      <c r="J1034" s="125">
        <f t="shared" si="407"/>
        <v>19</v>
      </c>
      <c r="K1034" s="125">
        <f t="shared" si="413"/>
        <v>11</v>
      </c>
      <c r="L1034" s="139">
        <f t="shared" ref="L1034:L1097" si="418">TRUNC((E1034/D1034)^TRUNC((K1034/J1034),9),8)</f>
        <v>1.00612331</v>
      </c>
      <c r="M1034" s="143">
        <f t="shared" si="414"/>
        <v>1.0162005000000001</v>
      </c>
      <c r="N1034" s="143">
        <f t="shared" si="410"/>
        <v>1.2095789578187832</v>
      </c>
      <c r="O1034" s="139">
        <f t="shared" si="412"/>
        <v>1.21698558</v>
      </c>
      <c r="P1034" s="139">
        <f t="shared" ref="P1034:P1097" si="419">TRUNC(C1034*O1034,8)</f>
        <v>1216.98558</v>
      </c>
      <c r="Q1034" s="144">
        <f t="shared" ref="Q1034:Q1097" si="420">IF(VLOOKUP(A1034,AD$10:AK$114,8)=VLOOKUP(A1033,AD$10:AK$114,8),0,VLOOKUP(A1034,AD$10:AK$114,8))</f>
        <v>0</v>
      </c>
      <c r="R1034" s="145">
        <f t="shared" ref="R1034:R1097" si="421">IF(Q1034&gt;0,VLOOKUP($A1034,$AD$10:$AI$114,6),0)</f>
        <v>0</v>
      </c>
      <c r="S1034" s="139">
        <f t="shared" ref="S1034:S1097" si="422">IF(R1034&gt;0,TRUNC(R1034*P1034,8),0)</f>
        <v>0</v>
      </c>
      <c r="T1034" s="146">
        <f t="shared" si="408"/>
        <v>3.5999999999999997E-2</v>
      </c>
      <c r="U1034" s="144">
        <f t="shared" si="411"/>
        <v>73</v>
      </c>
      <c r="V1034" s="144">
        <v>252</v>
      </c>
      <c r="W1034" s="143">
        <f t="shared" ref="W1034:W1097" si="423">ROUND((1+T1034)^TRUNC((U1034/V1034),9),9)</f>
        <v>1.0102979059999999</v>
      </c>
      <c r="X1034" s="139">
        <f t="shared" ref="X1034:X1097" si="424">TRUNC((P1034*(W1034-1)),8)</f>
        <v>12.5324031</v>
      </c>
      <c r="Y1034" s="124">
        <f t="shared" ref="Y1034:Y1097" si="425">IF(Q1034&gt;0,S1034+X1034,0)</f>
        <v>0</v>
      </c>
      <c r="Z1034" s="147" t="s">
        <v>64</v>
      </c>
      <c r="AA1034" s="141">
        <f t="shared" si="409"/>
        <v>44757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4"/>
      <c r="BL1034" s="1"/>
      <c r="BM1034" s="1"/>
      <c r="BN1034" s="1"/>
      <c r="BO1034" s="1"/>
      <c r="BP1034" s="1"/>
      <c r="BQ1034" s="1"/>
    </row>
    <row r="1035" spans="1:69" x14ac:dyDescent="0.15">
      <c r="A1035" s="138">
        <f t="shared" ref="A1035:A1098" si="426">(A1034+1)</f>
        <v>44686</v>
      </c>
      <c r="B1035" s="148">
        <f t="shared" si="415"/>
        <v>1230.3731958400001</v>
      </c>
      <c r="C1035" s="139">
        <f t="shared" ref="C1035:C1098" si="427">TRUNC(IF(Q1034&gt;0,VLOOKUP(A1034,$AD$12:$AE$114,2),C1034),8)</f>
        <v>1000</v>
      </c>
      <c r="D1035" s="140">
        <f t="shared" ref="D1035:D1098" si="428">IF(E1035=E1034,D1034,E1034)</f>
        <v>6315.93</v>
      </c>
      <c r="E1035" s="124">
        <f>IF(K1035=1,VLOOKUP(A1034,[1]Plan1!$BO$80:$BQ$314,3),E1034)</f>
        <v>6382.88</v>
      </c>
      <c r="F1035" s="141">
        <f t="shared" ref="F1035:F1098" si="429">IF(D1035=D1034,F1034,A1035)</f>
        <v>44670</v>
      </c>
      <c r="G1035" s="142">
        <f t="shared" si="416"/>
        <v>1.0600180812643467E-2</v>
      </c>
      <c r="H1035" s="141">
        <f t="shared" ref="H1035:H1098" si="430">IF(DAY(A1035)=15,VLOOKUP(A1035,AH$118:AM$450,4),H1034)</f>
        <v>44697</v>
      </c>
      <c r="I1035" s="141">
        <f t="shared" si="417"/>
        <v>44697</v>
      </c>
      <c r="J1035" s="125">
        <f t="shared" ref="J1035:J1098" si="431">IF(I1035=I1034,J1034,NETWORKDAYS(I1034,I1035,$AD$118:$AD$502)-1)</f>
        <v>19</v>
      </c>
      <c r="K1035" s="125">
        <f t="shared" si="413"/>
        <v>12</v>
      </c>
      <c r="L1035" s="139">
        <f t="shared" si="418"/>
        <v>1.0066818399999999</v>
      </c>
      <c r="M1035" s="143">
        <f t="shared" si="414"/>
        <v>1.0162005000000001</v>
      </c>
      <c r="N1035" s="143">
        <f t="shared" si="410"/>
        <v>1.2095789578187832</v>
      </c>
      <c r="O1035" s="139">
        <f t="shared" si="412"/>
        <v>1.21766117</v>
      </c>
      <c r="P1035" s="139">
        <f t="shared" si="419"/>
        <v>1217.6611700000001</v>
      </c>
      <c r="Q1035" s="144">
        <f t="shared" si="420"/>
        <v>0</v>
      </c>
      <c r="R1035" s="145">
        <f t="shared" si="421"/>
        <v>0</v>
      </c>
      <c r="S1035" s="139">
        <f t="shared" si="422"/>
        <v>0</v>
      </c>
      <c r="T1035" s="146">
        <f t="shared" ref="T1035:T1098" si="432">(T1034)</f>
        <v>3.5999999999999997E-2</v>
      </c>
      <c r="U1035" s="144">
        <f t="shared" si="411"/>
        <v>74</v>
      </c>
      <c r="V1035" s="144">
        <v>252</v>
      </c>
      <c r="W1035" s="143">
        <f t="shared" si="423"/>
        <v>1.010439707</v>
      </c>
      <c r="X1035" s="139">
        <f t="shared" si="424"/>
        <v>12.712025840000001</v>
      </c>
      <c r="Y1035" s="124">
        <f t="shared" si="425"/>
        <v>0</v>
      </c>
      <c r="Z1035" s="147" t="s">
        <v>64</v>
      </c>
      <c r="AA1035" s="141">
        <f t="shared" ref="AA1035:AA1098" si="433">IF(Q1034&gt;0,VLOOKUP(A1034,$AD$10:$AL$114,9),AA1034)</f>
        <v>44757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4"/>
      <c r="BL1035" s="1"/>
      <c r="BM1035" s="1"/>
      <c r="BN1035" s="1"/>
      <c r="BO1035" s="1"/>
      <c r="BP1035" s="1"/>
      <c r="BQ1035" s="1"/>
    </row>
    <row r="1036" spans="1:69" x14ac:dyDescent="0.15">
      <c r="A1036" s="138">
        <f t="shared" si="426"/>
        <v>44687</v>
      </c>
      <c r="B1036" s="148">
        <f t="shared" si="415"/>
        <v>1231.2289782399998</v>
      </c>
      <c r="C1036" s="139">
        <f t="shared" si="427"/>
        <v>1000</v>
      </c>
      <c r="D1036" s="140">
        <f t="shared" si="428"/>
        <v>6315.93</v>
      </c>
      <c r="E1036" s="124">
        <f>IF(K1036=1,VLOOKUP(A1035,[1]Plan1!$BO$80:$BQ$314,3),E1035)</f>
        <v>6382.88</v>
      </c>
      <c r="F1036" s="141">
        <f t="shared" si="429"/>
        <v>44670</v>
      </c>
      <c r="G1036" s="142">
        <f t="shared" si="416"/>
        <v>1.0600180812643467E-2</v>
      </c>
      <c r="H1036" s="141">
        <f t="shared" si="430"/>
        <v>44697</v>
      </c>
      <c r="I1036" s="141">
        <f t="shared" si="417"/>
        <v>44697</v>
      </c>
      <c r="J1036" s="125">
        <f t="shared" si="431"/>
        <v>19</v>
      </c>
      <c r="K1036" s="125">
        <f t="shared" si="413"/>
        <v>13</v>
      </c>
      <c r="L1036" s="139">
        <f t="shared" si="418"/>
        <v>1.0072406700000001</v>
      </c>
      <c r="M1036" s="143">
        <f t="shared" si="414"/>
        <v>1.0162005000000001</v>
      </c>
      <c r="N1036" s="143">
        <f t="shared" si="410"/>
        <v>1.2095789578187832</v>
      </c>
      <c r="O1036" s="139">
        <f t="shared" si="412"/>
        <v>1.21833711</v>
      </c>
      <c r="P1036" s="139">
        <f t="shared" si="419"/>
        <v>1218.3371099999999</v>
      </c>
      <c r="Q1036" s="144">
        <f t="shared" si="420"/>
        <v>0</v>
      </c>
      <c r="R1036" s="145">
        <f t="shared" si="421"/>
        <v>0</v>
      </c>
      <c r="S1036" s="139">
        <f t="shared" si="422"/>
        <v>0</v>
      </c>
      <c r="T1036" s="146">
        <f t="shared" si="432"/>
        <v>3.5999999999999997E-2</v>
      </c>
      <c r="U1036" s="144">
        <f t="shared" si="411"/>
        <v>75</v>
      </c>
      <c r="V1036" s="144">
        <v>252</v>
      </c>
      <c r="W1036" s="143">
        <f t="shared" si="423"/>
        <v>1.0105815279999999</v>
      </c>
      <c r="X1036" s="139">
        <f t="shared" si="424"/>
        <v>12.891868240000001</v>
      </c>
      <c r="Y1036" s="124">
        <f t="shared" si="425"/>
        <v>0</v>
      </c>
      <c r="Z1036" s="147" t="s">
        <v>64</v>
      </c>
      <c r="AA1036" s="141">
        <f t="shared" si="433"/>
        <v>44757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4"/>
      <c r="BL1036" s="1"/>
      <c r="BM1036" s="1"/>
      <c r="BN1036" s="1"/>
      <c r="BO1036" s="1"/>
      <c r="BP1036" s="1"/>
      <c r="BQ1036" s="1"/>
    </row>
    <row r="1037" spans="1:69" x14ac:dyDescent="0.15">
      <c r="A1037" s="138">
        <f t="shared" si="426"/>
        <v>44688</v>
      </c>
      <c r="B1037" s="148">
        <f t="shared" si="415"/>
        <v>1232.08537093</v>
      </c>
      <c r="C1037" s="139">
        <f t="shared" si="427"/>
        <v>1000</v>
      </c>
      <c r="D1037" s="140">
        <f t="shared" si="428"/>
        <v>6315.93</v>
      </c>
      <c r="E1037" s="124">
        <f>IF(K1037=1,VLOOKUP(A1036,[1]Plan1!$BO$80:$BQ$314,3),E1036)</f>
        <v>6382.88</v>
      </c>
      <c r="F1037" s="141">
        <f t="shared" si="429"/>
        <v>44670</v>
      </c>
      <c r="G1037" s="142">
        <f t="shared" si="416"/>
        <v>1.0600180812643467E-2</v>
      </c>
      <c r="H1037" s="141">
        <f t="shared" si="430"/>
        <v>44697</v>
      </c>
      <c r="I1037" s="141">
        <f t="shared" si="417"/>
        <v>44697</v>
      </c>
      <c r="J1037" s="125">
        <f t="shared" si="431"/>
        <v>19</v>
      </c>
      <c r="K1037" s="125">
        <f t="shared" si="413"/>
        <v>14</v>
      </c>
      <c r="L1037" s="139">
        <f t="shared" si="418"/>
        <v>1.0077998100000001</v>
      </c>
      <c r="M1037" s="143">
        <f t="shared" si="414"/>
        <v>1.0162005000000001</v>
      </c>
      <c r="N1037" s="143">
        <f t="shared" si="410"/>
        <v>1.2095789578187832</v>
      </c>
      <c r="O1037" s="139">
        <f t="shared" si="412"/>
        <v>1.2190134399999999</v>
      </c>
      <c r="P1037" s="139">
        <f t="shared" si="419"/>
        <v>1219.0134399999999</v>
      </c>
      <c r="Q1037" s="144">
        <f t="shared" si="420"/>
        <v>0</v>
      </c>
      <c r="R1037" s="145">
        <f t="shared" si="421"/>
        <v>0</v>
      </c>
      <c r="S1037" s="139">
        <f t="shared" si="422"/>
        <v>0</v>
      </c>
      <c r="T1037" s="146">
        <f t="shared" si="432"/>
        <v>3.5999999999999997E-2</v>
      </c>
      <c r="U1037" s="144">
        <f t="shared" si="411"/>
        <v>76</v>
      </c>
      <c r="V1037" s="144">
        <v>252</v>
      </c>
      <c r="W1037" s="143">
        <f t="shared" si="423"/>
        <v>1.0107233689999999</v>
      </c>
      <c r="X1037" s="139">
        <f t="shared" si="424"/>
        <v>13.071930930000001</v>
      </c>
      <c r="Y1037" s="124">
        <f t="shared" si="425"/>
        <v>0</v>
      </c>
      <c r="Z1037" s="147" t="s">
        <v>64</v>
      </c>
      <c r="AA1037" s="141">
        <f t="shared" si="433"/>
        <v>44757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4"/>
      <c r="BL1037" s="1"/>
      <c r="BM1037" s="1"/>
      <c r="BN1037" s="1"/>
      <c r="BO1037" s="1"/>
      <c r="BP1037" s="1"/>
      <c r="BQ1037" s="1"/>
    </row>
    <row r="1038" spans="1:69" x14ac:dyDescent="0.15">
      <c r="A1038" s="138">
        <f t="shared" si="426"/>
        <v>44689</v>
      </c>
      <c r="B1038" s="148">
        <f t="shared" si="415"/>
        <v>1232.08537093</v>
      </c>
      <c r="C1038" s="139">
        <f t="shared" si="427"/>
        <v>1000</v>
      </c>
      <c r="D1038" s="140">
        <f t="shared" si="428"/>
        <v>6315.93</v>
      </c>
      <c r="E1038" s="124">
        <f>IF(K1038=1,VLOOKUP(A1037,[1]Plan1!$BO$80:$BQ$314,3),E1037)</f>
        <v>6382.88</v>
      </c>
      <c r="F1038" s="141">
        <f t="shared" si="429"/>
        <v>44670</v>
      </c>
      <c r="G1038" s="142">
        <f t="shared" si="416"/>
        <v>1.0600180812643467E-2</v>
      </c>
      <c r="H1038" s="141">
        <f t="shared" si="430"/>
        <v>44697</v>
      </c>
      <c r="I1038" s="141">
        <f t="shared" si="417"/>
        <v>44697</v>
      </c>
      <c r="J1038" s="125">
        <f t="shared" si="431"/>
        <v>19</v>
      </c>
      <c r="K1038" s="125">
        <f t="shared" si="413"/>
        <v>14</v>
      </c>
      <c r="L1038" s="139">
        <f t="shared" si="418"/>
        <v>1.0077998100000001</v>
      </c>
      <c r="M1038" s="143">
        <f t="shared" si="414"/>
        <v>1.0162005000000001</v>
      </c>
      <c r="N1038" s="143">
        <f t="shared" si="410"/>
        <v>1.2095789578187832</v>
      </c>
      <c r="O1038" s="139">
        <f t="shared" si="412"/>
        <v>1.2190134399999999</v>
      </c>
      <c r="P1038" s="139">
        <f t="shared" si="419"/>
        <v>1219.0134399999999</v>
      </c>
      <c r="Q1038" s="144">
        <f t="shared" si="420"/>
        <v>0</v>
      </c>
      <c r="R1038" s="145">
        <f t="shared" si="421"/>
        <v>0</v>
      </c>
      <c r="S1038" s="139">
        <f t="shared" si="422"/>
        <v>0</v>
      </c>
      <c r="T1038" s="146">
        <f t="shared" si="432"/>
        <v>3.5999999999999997E-2</v>
      </c>
      <c r="U1038" s="144">
        <f t="shared" si="411"/>
        <v>76</v>
      </c>
      <c r="V1038" s="144">
        <v>252</v>
      </c>
      <c r="W1038" s="143">
        <f t="shared" si="423"/>
        <v>1.0107233689999999</v>
      </c>
      <c r="X1038" s="139">
        <f t="shared" si="424"/>
        <v>13.071930930000001</v>
      </c>
      <c r="Y1038" s="124">
        <f t="shared" si="425"/>
        <v>0</v>
      </c>
      <c r="Z1038" s="147" t="s">
        <v>64</v>
      </c>
      <c r="AA1038" s="141">
        <f t="shared" si="433"/>
        <v>44757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4"/>
      <c r="BL1038" s="1"/>
      <c r="BM1038" s="1"/>
      <c r="BN1038" s="1"/>
      <c r="BO1038" s="1"/>
      <c r="BP1038" s="1"/>
      <c r="BQ1038" s="1"/>
    </row>
    <row r="1039" spans="1:69" x14ac:dyDescent="0.15">
      <c r="A1039" s="138">
        <f t="shared" si="426"/>
        <v>44690</v>
      </c>
      <c r="B1039" s="148">
        <f t="shared" si="415"/>
        <v>1232.08537093</v>
      </c>
      <c r="C1039" s="139">
        <f t="shared" si="427"/>
        <v>1000</v>
      </c>
      <c r="D1039" s="140">
        <f t="shared" si="428"/>
        <v>6315.93</v>
      </c>
      <c r="E1039" s="124">
        <f>IF(K1039=1,VLOOKUP(A1038,[1]Plan1!$BO$80:$BQ$314,3),E1038)</f>
        <v>6382.88</v>
      </c>
      <c r="F1039" s="141">
        <f t="shared" si="429"/>
        <v>44670</v>
      </c>
      <c r="G1039" s="142">
        <f t="shared" si="416"/>
        <v>1.0600180812643467E-2</v>
      </c>
      <c r="H1039" s="141">
        <f t="shared" si="430"/>
        <v>44697</v>
      </c>
      <c r="I1039" s="141">
        <f t="shared" si="417"/>
        <v>44697</v>
      </c>
      <c r="J1039" s="125">
        <f t="shared" si="431"/>
        <v>19</v>
      </c>
      <c r="K1039" s="125">
        <f t="shared" si="413"/>
        <v>14</v>
      </c>
      <c r="L1039" s="139">
        <f t="shared" si="418"/>
        <v>1.0077998100000001</v>
      </c>
      <c r="M1039" s="143">
        <f t="shared" si="414"/>
        <v>1.0162005000000001</v>
      </c>
      <c r="N1039" s="143">
        <f t="shared" si="410"/>
        <v>1.2095789578187832</v>
      </c>
      <c r="O1039" s="139">
        <f t="shared" si="412"/>
        <v>1.2190134399999999</v>
      </c>
      <c r="P1039" s="139">
        <f t="shared" si="419"/>
        <v>1219.0134399999999</v>
      </c>
      <c r="Q1039" s="144">
        <f t="shared" si="420"/>
        <v>0</v>
      </c>
      <c r="R1039" s="145">
        <f t="shared" si="421"/>
        <v>0</v>
      </c>
      <c r="S1039" s="139">
        <f t="shared" si="422"/>
        <v>0</v>
      </c>
      <c r="T1039" s="146">
        <f t="shared" si="432"/>
        <v>3.5999999999999997E-2</v>
      </c>
      <c r="U1039" s="144">
        <f t="shared" si="411"/>
        <v>76</v>
      </c>
      <c r="V1039" s="144">
        <v>252</v>
      </c>
      <c r="W1039" s="143">
        <f t="shared" si="423"/>
        <v>1.0107233689999999</v>
      </c>
      <c r="X1039" s="139">
        <f t="shared" si="424"/>
        <v>13.071930930000001</v>
      </c>
      <c r="Y1039" s="124">
        <f t="shared" si="425"/>
        <v>0</v>
      </c>
      <c r="Z1039" s="147" t="s">
        <v>64</v>
      </c>
      <c r="AA1039" s="141">
        <f t="shared" si="433"/>
        <v>44757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4"/>
      <c r="BL1039" s="1"/>
      <c r="BM1039" s="1"/>
      <c r="BN1039" s="1"/>
      <c r="BO1039" s="1"/>
      <c r="BP1039" s="1"/>
      <c r="BQ1039" s="1"/>
    </row>
    <row r="1040" spans="1:69" x14ac:dyDescent="0.15">
      <c r="A1040" s="138">
        <f t="shared" si="426"/>
        <v>44691</v>
      </c>
      <c r="B1040" s="148">
        <f t="shared" si="415"/>
        <v>1232.9423538899998</v>
      </c>
      <c r="C1040" s="139">
        <f t="shared" si="427"/>
        <v>1000</v>
      </c>
      <c r="D1040" s="140">
        <f t="shared" si="428"/>
        <v>6315.93</v>
      </c>
      <c r="E1040" s="124">
        <f>IF(K1040=1,VLOOKUP(A1039,[1]Plan1!$BO$80:$BQ$314,3),E1039)</f>
        <v>6382.88</v>
      </c>
      <c r="F1040" s="141">
        <f t="shared" si="429"/>
        <v>44670</v>
      </c>
      <c r="G1040" s="142">
        <f t="shared" si="416"/>
        <v>1.0600180812643467E-2</v>
      </c>
      <c r="H1040" s="141">
        <f t="shared" si="430"/>
        <v>44697</v>
      </c>
      <c r="I1040" s="141">
        <f t="shared" si="417"/>
        <v>44697</v>
      </c>
      <c r="J1040" s="125">
        <f t="shared" si="431"/>
        <v>19</v>
      </c>
      <c r="K1040" s="125">
        <f t="shared" si="413"/>
        <v>15</v>
      </c>
      <c r="L1040" s="139">
        <f t="shared" si="418"/>
        <v>1.00835926</v>
      </c>
      <c r="M1040" s="143">
        <f t="shared" si="414"/>
        <v>1.0162005000000001</v>
      </c>
      <c r="N1040" s="143">
        <f t="shared" si="410"/>
        <v>1.2095789578187832</v>
      </c>
      <c r="O1040" s="139">
        <f t="shared" si="412"/>
        <v>1.21969014</v>
      </c>
      <c r="P1040" s="139">
        <f t="shared" si="419"/>
        <v>1219.6901399999999</v>
      </c>
      <c r="Q1040" s="144">
        <f t="shared" si="420"/>
        <v>0</v>
      </c>
      <c r="R1040" s="145">
        <f t="shared" si="421"/>
        <v>0</v>
      </c>
      <c r="S1040" s="139">
        <f t="shared" si="422"/>
        <v>0</v>
      </c>
      <c r="T1040" s="146">
        <f t="shared" si="432"/>
        <v>3.5999999999999997E-2</v>
      </c>
      <c r="U1040" s="144">
        <f t="shared" si="411"/>
        <v>77</v>
      </c>
      <c r="V1040" s="144">
        <v>252</v>
      </c>
      <c r="W1040" s="143">
        <f t="shared" si="423"/>
        <v>1.0108652300000001</v>
      </c>
      <c r="X1040" s="139">
        <f t="shared" si="424"/>
        <v>13.25221389</v>
      </c>
      <c r="Y1040" s="124">
        <f t="shared" si="425"/>
        <v>0</v>
      </c>
      <c r="Z1040" s="147" t="s">
        <v>64</v>
      </c>
      <c r="AA1040" s="141">
        <f t="shared" si="433"/>
        <v>44757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4"/>
      <c r="BL1040" s="1"/>
      <c r="BM1040" s="1"/>
      <c r="BN1040" s="1"/>
      <c r="BO1040" s="1"/>
      <c r="BP1040" s="1"/>
      <c r="BQ1040" s="1"/>
    </row>
    <row r="1041" spans="1:69" x14ac:dyDescent="0.15">
      <c r="A1041" s="138">
        <f t="shared" si="426"/>
        <v>44692</v>
      </c>
      <c r="B1041" s="148">
        <f t="shared" si="415"/>
        <v>1233.7999261199998</v>
      </c>
      <c r="C1041" s="139">
        <f t="shared" si="427"/>
        <v>1000</v>
      </c>
      <c r="D1041" s="140">
        <f t="shared" si="428"/>
        <v>6315.93</v>
      </c>
      <c r="E1041" s="124">
        <f>IF(K1041=1,VLOOKUP(A1040,[1]Plan1!$BO$80:$BQ$314,3),E1040)</f>
        <v>6382.88</v>
      </c>
      <c r="F1041" s="141">
        <f t="shared" si="429"/>
        <v>44670</v>
      </c>
      <c r="G1041" s="142">
        <f t="shared" si="416"/>
        <v>1.0600180812643467E-2</v>
      </c>
      <c r="H1041" s="141">
        <f t="shared" si="430"/>
        <v>44697</v>
      </c>
      <c r="I1041" s="141">
        <f t="shared" si="417"/>
        <v>44697</v>
      </c>
      <c r="J1041" s="125">
        <f t="shared" si="431"/>
        <v>19</v>
      </c>
      <c r="K1041" s="125">
        <f t="shared" si="413"/>
        <v>16</v>
      </c>
      <c r="L1041" s="139">
        <f t="shared" si="418"/>
        <v>1.00891902</v>
      </c>
      <c r="M1041" s="143">
        <f t="shared" si="414"/>
        <v>1.0162005000000001</v>
      </c>
      <c r="N1041" s="143">
        <f t="shared" si="410"/>
        <v>1.2095789578187832</v>
      </c>
      <c r="O1041" s="139">
        <f t="shared" si="412"/>
        <v>1.22036721</v>
      </c>
      <c r="P1041" s="139">
        <f t="shared" si="419"/>
        <v>1220.3672099999999</v>
      </c>
      <c r="Q1041" s="144">
        <f t="shared" si="420"/>
        <v>0</v>
      </c>
      <c r="R1041" s="145">
        <f t="shared" si="421"/>
        <v>0</v>
      </c>
      <c r="S1041" s="139">
        <f t="shared" si="422"/>
        <v>0</v>
      </c>
      <c r="T1041" s="146">
        <f t="shared" si="432"/>
        <v>3.5999999999999997E-2</v>
      </c>
      <c r="U1041" s="144">
        <f t="shared" si="411"/>
        <v>78</v>
      </c>
      <c r="V1041" s="144">
        <v>252</v>
      </c>
      <c r="W1041" s="143">
        <f t="shared" si="423"/>
        <v>1.01100711</v>
      </c>
      <c r="X1041" s="139">
        <f t="shared" si="424"/>
        <v>13.43271612</v>
      </c>
      <c r="Y1041" s="124">
        <f t="shared" si="425"/>
        <v>0</v>
      </c>
      <c r="Z1041" s="147" t="s">
        <v>64</v>
      </c>
      <c r="AA1041" s="141">
        <f t="shared" si="433"/>
        <v>44757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4"/>
      <c r="BL1041" s="1"/>
      <c r="BM1041" s="1"/>
      <c r="BN1041" s="1"/>
      <c r="BO1041" s="1"/>
      <c r="BP1041" s="1"/>
      <c r="BQ1041" s="1"/>
    </row>
    <row r="1042" spans="1:69" x14ac:dyDescent="0.15">
      <c r="A1042" s="138">
        <f t="shared" si="426"/>
        <v>44693</v>
      </c>
      <c r="B1042" s="148">
        <f t="shared" si="415"/>
        <v>1234.6581104500001</v>
      </c>
      <c r="C1042" s="139">
        <f t="shared" si="427"/>
        <v>1000</v>
      </c>
      <c r="D1042" s="140">
        <f t="shared" si="428"/>
        <v>6315.93</v>
      </c>
      <c r="E1042" s="124">
        <f>IF(K1042=1,VLOOKUP(A1041,[1]Plan1!$BO$80:$BQ$314,3),E1041)</f>
        <v>6382.88</v>
      </c>
      <c r="F1042" s="141">
        <f t="shared" si="429"/>
        <v>44670</v>
      </c>
      <c r="G1042" s="142">
        <f t="shared" si="416"/>
        <v>1.0600180812643467E-2</v>
      </c>
      <c r="H1042" s="141">
        <f t="shared" si="430"/>
        <v>44697</v>
      </c>
      <c r="I1042" s="141">
        <f t="shared" si="417"/>
        <v>44697</v>
      </c>
      <c r="J1042" s="125">
        <f t="shared" si="431"/>
        <v>19</v>
      </c>
      <c r="K1042" s="125">
        <f t="shared" si="413"/>
        <v>17</v>
      </c>
      <c r="L1042" s="139">
        <f t="shared" si="418"/>
        <v>1.0094791000000001</v>
      </c>
      <c r="M1042" s="143">
        <f t="shared" si="414"/>
        <v>1.0162005000000001</v>
      </c>
      <c r="N1042" s="143">
        <f t="shared" si="410"/>
        <v>1.2095789578187832</v>
      </c>
      <c r="O1042" s="139">
        <f t="shared" si="412"/>
        <v>1.2210446699999999</v>
      </c>
      <c r="P1042" s="139">
        <f t="shared" si="419"/>
        <v>1221.04467</v>
      </c>
      <c r="Q1042" s="144">
        <f t="shared" si="420"/>
        <v>0</v>
      </c>
      <c r="R1042" s="145">
        <f t="shared" si="421"/>
        <v>0</v>
      </c>
      <c r="S1042" s="139">
        <f t="shared" si="422"/>
        <v>0</v>
      </c>
      <c r="T1042" s="146">
        <f t="shared" si="432"/>
        <v>3.5999999999999997E-2</v>
      </c>
      <c r="U1042" s="144">
        <f t="shared" si="411"/>
        <v>79</v>
      </c>
      <c r="V1042" s="144">
        <v>252</v>
      </c>
      <c r="W1042" s="143">
        <f t="shared" si="423"/>
        <v>1.0111490110000001</v>
      </c>
      <c r="X1042" s="139">
        <f t="shared" si="424"/>
        <v>13.613440450000001</v>
      </c>
      <c r="Y1042" s="124">
        <f t="shared" si="425"/>
        <v>0</v>
      </c>
      <c r="Z1042" s="147" t="s">
        <v>64</v>
      </c>
      <c r="AA1042" s="141">
        <f t="shared" si="433"/>
        <v>44757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4"/>
      <c r="BL1042" s="1"/>
      <c r="BM1042" s="1"/>
      <c r="BN1042" s="1"/>
      <c r="BO1042" s="1"/>
      <c r="BP1042" s="1"/>
      <c r="BQ1042" s="1"/>
    </row>
    <row r="1043" spans="1:69" x14ac:dyDescent="0.15">
      <c r="A1043" s="138">
        <f t="shared" si="426"/>
        <v>44694</v>
      </c>
      <c r="B1043" s="148">
        <f t="shared" si="415"/>
        <v>1235.51688444</v>
      </c>
      <c r="C1043" s="139">
        <f t="shared" si="427"/>
        <v>1000</v>
      </c>
      <c r="D1043" s="140">
        <f t="shared" si="428"/>
        <v>6315.93</v>
      </c>
      <c r="E1043" s="124">
        <f>IF(K1043=1,VLOOKUP(A1042,[1]Plan1!$BO$80:$BQ$314,3),E1042)</f>
        <v>6382.88</v>
      </c>
      <c r="F1043" s="141">
        <f t="shared" si="429"/>
        <v>44670</v>
      </c>
      <c r="G1043" s="142">
        <f t="shared" si="416"/>
        <v>1.0600180812643467E-2</v>
      </c>
      <c r="H1043" s="141">
        <f t="shared" si="430"/>
        <v>44697</v>
      </c>
      <c r="I1043" s="141">
        <f t="shared" si="417"/>
        <v>44697</v>
      </c>
      <c r="J1043" s="125">
        <f t="shared" si="431"/>
        <v>19</v>
      </c>
      <c r="K1043" s="125">
        <f t="shared" si="413"/>
        <v>18</v>
      </c>
      <c r="L1043" s="139">
        <f t="shared" si="418"/>
        <v>1.0100394800000001</v>
      </c>
      <c r="M1043" s="143">
        <f t="shared" si="414"/>
        <v>1.0162005000000001</v>
      </c>
      <c r="N1043" s="143">
        <f t="shared" si="410"/>
        <v>1.2095789578187832</v>
      </c>
      <c r="O1043" s="139">
        <f t="shared" si="412"/>
        <v>1.2217225</v>
      </c>
      <c r="P1043" s="139">
        <f t="shared" si="419"/>
        <v>1221.7225000000001</v>
      </c>
      <c r="Q1043" s="144">
        <f t="shared" si="420"/>
        <v>0</v>
      </c>
      <c r="R1043" s="145">
        <f t="shared" si="421"/>
        <v>0</v>
      </c>
      <c r="S1043" s="139">
        <f t="shared" si="422"/>
        <v>0</v>
      </c>
      <c r="T1043" s="146">
        <f t="shared" si="432"/>
        <v>3.5999999999999997E-2</v>
      </c>
      <c r="U1043" s="144">
        <f t="shared" si="411"/>
        <v>80</v>
      </c>
      <c r="V1043" s="144">
        <v>252</v>
      </c>
      <c r="W1043" s="143">
        <f t="shared" si="423"/>
        <v>1.011290931</v>
      </c>
      <c r="X1043" s="139">
        <f t="shared" si="424"/>
        <v>13.79438444</v>
      </c>
      <c r="Y1043" s="124">
        <f t="shared" si="425"/>
        <v>0</v>
      </c>
      <c r="Z1043" s="147" t="s">
        <v>64</v>
      </c>
      <c r="AA1043" s="141">
        <f t="shared" si="433"/>
        <v>44757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4"/>
      <c r="BL1043" s="1"/>
      <c r="BM1043" s="1"/>
      <c r="BN1043" s="1"/>
      <c r="BO1043" s="1"/>
      <c r="BP1043" s="1"/>
      <c r="BQ1043" s="1"/>
    </row>
    <row r="1044" spans="1:69" x14ac:dyDescent="0.15">
      <c r="A1044" s="138">
        <f t="shared" si="426"/>
        <v>44695</v>
      </c>
      <c r="B1044" s="148">
        <f t="shared" si="415"/>
        <v>1236.3762608499999</v>
      </c>
      <c r="C1044" s="139">
        <f t="shared" si="427"/>
        <v>1000</v>
      </c>
      <c r="D1044" s="140">
        <f t="shared" si="428"/>
        <v>6315.93</v>
      </c>
      <c r="E1044" s="124">
        <f>IF(K1044=1,VLOOKUP(A1043,[1]Plan1!$BO$80:$BQ$314,3),E1043)</f>
        <v>6382.88</v>
      </c>
      <c r="F1044" s="141">
        <f t="shared" si="429"/>
        <v>44670</v>
      </c>
      <c r="G1044" s="142">
        <f t="shared" si="416"/>
        <v>1.0600180812643467E-2</v>
      </c>
      <c r="H1044" s="141">
        <f t="shared" si="430"/>
        <v>44697</v>
      </c>
      <c r="I1044" s="141">
        <f t="shared" si="417"/>
        <v>44697</v>
      </c>
      <c r="J1044" s="125">
        <f t="shared" si="431"/>
        <v>19</v>
      </c>
      <c r="K1044" s="125">
        <f t="shared" si="413"/>
        <v>19</v>
      </c>
      <c r="L1044" s="139">
        <f t="shared" si="418"/>
        <v>1.01060018</v>
      </c>
      <c r="M1044" s="143">
        <f t="shared" si="414"/>
        <v>1.0162005000000001</v>
      </c>
      <c r="N1044" s="143">
        <f t="shared" si="410"/>
        <v>1.2095789578187832</v>
      </c>
      <c r="O1044" s="139">
        <f t="shared" si="412"/>
        <v>1.2224007100000001</v>
      </c>
      <c r="P1044" s="139">
        <f t="shared" si="419"/>
        <v>1222.4007099999999</v>
      </c>
      <c r="Q1044" s="144">
        <f t="shared" si="420"/>
        <v>0</v>
      </c>
      <c r="R1044" s="145">
        <f t="shared" si="421"/>
        <v>0</v>
      </c>
      <c r="S1044" s="139">
        <f t="shared" si="422"/>
        <v>0</v>
      </c>
      <c r="T1044" s="146">
        <f t="shared" si="432"/>
        <v>3.5999999999999997E-2</v>
      </c>
      <c r="U1044" s="144">
        <f t="shared" si="411"/>
        <v>81</v>
      </c>
      <c r="V1044" s="144">
        <v>252</v>
      </c>
      <c r="W1044" s="143">
        <f t="shared" si="423"/>
        <v>1.0114328720000001</v>
      </c>
      <c r="X1044" s="139">
        <f t="shared" si="424"/>
        <v>13.975550849999999</v>
      </c>
      <c r="Y1044" s="124">
        <f t="shared" si="425"/>
        <v>0</v>
      </c>
      <c r="Z1044" s="147" t="s">
        <v>64</v>
      </c>
      <c r="AA1044" s="141">
        <f t="shared" si="433"/>
        <v>44757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4"/>
      <c r="BL1044" s="1"/>
      <c r="BM1044" s="1"/>
      <c r="BN1044" s="1"/>
      <c r="BO1044" s="1"/>
      <c r="BP1044" s="1"/>
      <c r="BQ1044" s="1"/>
    </row>
    <row r="1045" spans="1:69" x14ac:dyDescent="0.15">
      <c r="A1045" s="138">
        <f t="shared" si="426"/>
        <v>44696</v>
      </c>
      <c r="B1045" s="148">
        <f t="shared" si="415"/>
        <v>1236.3762608499999</v>
      </c>
      <c r="C1045" s="139">
        <f t="shared" si="427"/>
        <v>1000</v>
      </c>
      <c r="D1045" s="140">
        <f t="shared" si="428"/>
        <v>6315.93</v>
      </c>
      <c r="E1045" s="124">
        <f>IF(K1045=1,VLOOKUP(A1044,[1]Plan1!$BO$80:$BQ$314,3),E1044)</f>
        <v>6382.88</v>
      </c>
      <c r="F1045" s="141">
        <f t="shared" si="429"/>
        <v>44670</v>
      </c>
      <c r="G1045" s="142">
        <f t="shared" si="416"/>
        <v>1.0600180812643467E-2</v>
      </c>
      <c r="H1045" s="141">
        <f t="shared" si="430"/>
        <v>44727</v>
      </c>
      <c r="I1045" s="141">
        <f t="shared" si="417"/>
        <v>44697</v>
      </c>
      <c r="J1045" s="125">
        <f t="shared" si="431"/>
        <v>19</v>
      </c>
      <c r="K1045" s="125">
        <f t="shared" si="413"/>
        <v>19</v>
      </c>
      <c r="L1045" s="139">
        <f t="shared" si="418"/>
        <v>1.01060018</v>
      </c>
      <c r="M1045" s="143">
        <f t="shared" si="414"/>
        <v>1.0162005000000001</v>
      </c>
      <c r="N1045" s="143">
        <f t="shared" si="410"/>
        <v>1.2095789578187832</v>
      </c>
      <c r="O1045" s="139">
        <f t="shared" si="412"/>
        <v>1.2224007100000001</v>
      </c>
      <c r="P1045" s="139">
        <f t="shared" si="419"/>
        <v>1222.4007099999999</v>
      </c>
      <c r="Q1045" s="144">
        <f t="shared" si="420"/>
        <v>0</v>
      </c>
      <c r="R1045" s="145">
        <f t="shared" si="421"/>
        <v>0</v>
      </c>
      <c r="S1045" s="139">
        <f t="shared" si="422"/>
        <v>0</v>
      </c>
      <c r="T1045" s="146">
        <f t="shared" si="432"/>
        <v>3.5999999999999997E-2</v>
      </c>
      <c r="U1045" s="144">
        <f t="shared" si="411"/>
        <v>81</v>
      </c>
      <c r="V1045" s="144">
        <v>252</v>
      </c>
      <c r="W1045" s="143">
        <f t="shared" si="423"/>
        <v>1.0114328720000001</v>
      </c>
      <c r="X1045" s="139">
        <f t="shared" si="424"/>
        <v>13.975550849999999</v>
      </c>
      <c r="Y1045" s="124">
        <f t="shared" si="425"/>
        <v>0</v>
      </c>
      <c r="Z1045" s="147" t="s">
        <v>64</v>
      </c>
      <c r="AA1045" s="141">
        <f t="shared" si="433"/>
        <v>44757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4"/>
      <c r="BL1045" s="1"/>
      <c r="BM1045" s="1"/>
      <c r="BN1045" s="1"/>
      <c r="BO1045" s="1"/>
      <c r="BP1045" s="1"/>
      <c r="BQ1045" s="1"/>
    </row>
    <row r="1046" spans="1:69" x14ac:dyDescent="0.15">
      <c r="A1046" s="138">
        <f t="shared" si="426"/>
        <v>44697</v>
      </c>
      <c r="B1046" s="148">
        <f t="shared" si="415"/>
        <v>1236.3762608499999</v>
      </c>
      <c r="C1046" s="139">
        <f t="shared" si="427"/>
        <v>1000</v>
      </c>
      <c r="D1046" s="140">
        <f t="shared" si="428"/>
        <v>6315.93</v>
      </c>
      <c r="E1046" s="124">
        <f>IF(K1046=1,VLOOKUP(A1045,[1]Plan1!$BO$80:$BQ$314,3),E1045)</f>
        <v>6382.88</v>
      </c>
      <c r="F1046" s="141">
        <f t="shared" si="429"/>
        <v>44670</v>
      </c>
      <c r="G1046" s="142">
        <f t="shared" si="416"/>
        <v>1.0600180812643467E-2</v>
      </c>
      <c r="H1046" s="141">
        <f t="shared" si="430"/>
        <v>44727</v>
      </c>
      <c r="I1046" s="141">
        <f t="shared" si="417"/>
        <v>44697</v>
      </c>
      <c r="J1046" s="125">
        <f t="shared" si="431"/>
        <v>19</v>
      </c>
      <c r="K1046" s="125">
        <f t="shared" si="413"/>
        <v>19</v>
      </c>
      <c r="L1046" s="139">
        <f t="shared" si="418"/>
        <v>1.01060018</v>
      </c>
      <c r="M1046" s="143">
        <f t="shared" si="414"/>
        <v>1.0162005000000001</v>
      </c>
      <c r="N1046" s="143">
        <f t="shared" si="410"/>
        <v>1.2095789578187832</v>
      </c>
      <c r="O1046" s="139">
        <f t="shared" si="412"/>
        <v>1.2224007100000001</v>
      </c>
      <c r="P1046" s="139">
        <f t="shared" si="419"/>
        <v>1222.4007099999999</v>
      </c>
      <c r="Q1046" s="144">
        <f t="shared" si="420"/>
        <v>0</v>
      </c>
      <c r="R1046" s="145">
        <f t="shared" si="421"/>
        <v>0</v>
      </c>
      <c r="S1046" s="139">
        <f t="shared" si="422"/>
        <v>0</v>
      </c>
      <c r="T1046" s="146">
        <f t="shared" si="432"/>
        <v>3.5999999999999997E-2</v>
      </c>
      <c r="U1046" s="144">
        <f t="shared" si="411"/>
        <v>81</v>
      </c>
      <c r="V1046" s="144">
        <v>252</v>
      </c>
      <c r="W1046" s="143">
        <f t="shared" si="423"/>
        <v>1.0114328720000001</v>
      </c>
      <c r="X1046" s="139">
        <f t="shared" si="424"/>
        <v>13.975550849999999</v>
      </c>
      <c r="Y1046" s="124">
        <f t="shared" si="425"/>
        <v>0</v>
      </c>
      <c r="Z1046" s="147" t="s">
        <v>64</v>
      </c>
      <c r="AA1046" s="141">
        <f t="shared" si="433"/>
        <v>44757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4"/>
      <c r="BL1046" s="1"/>
      <c r="BM1046" s="1"/>
      <c r="BN1046" s="1"/>
      <c r="BO1046" s="1"/>
      <c r="BP1046" s="1"/>
      <c r="BQ1046" s="1"/>
    </row>
    <row r="1047" spans="1:69" x14ac:dyDescent="0.15">
      <c r="A1047" s="138">
        <f t="shared" si="426"/>
        <v>44698</v>
      </c>
      <c r="B1047" s="148">
        <f t="shared" si="415"/>
        <v>1236.8133687900001</v>
      </c>
      <c r="C1047" s="139">
        <f t="shared" si="427"/>
        <v>1000</v>
      </c>
      <c r="D1047" s="140">
        <f t="shared" si="428"/>
        <v>6382.88</v>
      </c>
      <c r="E1047" s="124">
        <f>IF(K1047=1,VLOOKUP(A1046,[1]Plan1!$BO$80:$BQ$314,3),E1046)</f>
        <v>6412.88</v>
      </c>
      <c r="F1047" s="141">
        <f t="shared" si="429"/>
        <v>44698</v>
      </c>
      <c r="G1047" s="142">
        <f t="shared" si="416"/>
        <v>4.7000726944577131E-3</v>
      </c>
      <c r="H1047" s="141">
        <f t="shared" si="430"/>
        <v>44727</v>
      </c>
      <c r="I1047" s="141">
        <f t="shared" si="417"/>
        <v>44727</v>
      </c>
      <c r="J1047" s="125">
        <f t="shared" si="431"/>
        <v>22</v>
      </c>
      <c r="K1047" s="125">
        <f t="shared" si="413"/>
        <v>1</v>
      </c>
      <c r="L1047" s="139">
        <f t="shared" si="418"/>
        <v>1.0002131599999999</v>
      </c>
      <c r="M1047" s="143">
        <f t="shared" si="414"/>
        <v>1.01060018</v>
      </c>
      <c r="N1047" s="143">
        <f t="shared" si="410"/>
        <v>1.2224007124958747</v>
      </c>
      <c r="O1047" s="139">
        <f t="shared" si="412"/>
        <v>1.2226612699999999</v>
      </c>
      <c r="P1047" s="139">
        <f t="shared" si="419"/>
        <v>1222.6612700000001</v>
      </c>
      <c r="Q1047" s="144">
        <f t="shared" si="420"/>
        <v>0</v>
      </c>
      <c r="R1047" s="145">
        <f t="shared" si="421"/>
        <v>0</v>
      </c>
      <c r="S1047" s="139">
        <f t="shared" si="422"/>
        <v>0</v>
      </c>
      <c r="T1047" s="146">
        <f t="shared" si="432"/>
        <v>3.5999999999999997E-2</v>
      </c>
      <c r="U1047" s="144">
        <f t="shared" si="411"/>
        <v>82</v>
      </c>
      <c r="V1047" s="144">
        <v>252</v>
      </c>
      <c r="W1047" s="143">
        <f t="shared" si="423"/>
        <v>1.011574832</v>
      </c>
      <c r="X1047" s="139">
        <f t="shared" si="424"/>
        <v>14.15209879</v>
      </c>
      <c r="Y1047" s="124">
        <f t="shared" si="425"/>
        <v>0</v>
      </c>
      <c r="Z1047" s="147" t="s">
        <v>64</v>
      </c>
      <c r="AA1047" s="141">
        <f t="shared" si="433"/>
        <v>44757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4"/>
      <c r="BL1047" s="1"/>
      <c r="BM1047" s="1"/>
      <c r="BN1047" s="1"/>
      <c r="BO1047" s="1"/>
      <c r="BP1047" s="1"/>
      <c r="BQ1047" s="1"/>
    </row>
    <row r="1048" spans="1:69" x14ac:dyDescent="0.15">
      <c r="A1048" s="138">
        <f t="shared" si="426"/>
        <v>44699</v>
      </c>
      <c r="B1048" s="148">
        <f t="shared" si="415"/>
        <v>1237.25063587</v>
      </c>
      <c r="C1048" s="139">
        <f t="shared" si="427"/>
        <v>1000</v>
      </c>
      <c r="D1048" s="140">
        <f t="shared" si="428"/>
        <v>6382.88</v>
      </c>
      <c r="E1048" s="124">
        <f>IF(K1048=1,VLOOKUP(A1047,[1]Plan1!$BO$80:$BQ$314,3),E1047)</f>
        <v>6412.88</v>
      </c>
      <c r="F1048" s="141">
        <f t="shared" si="429"/>
        <v>44698</v>
      </c>
      <c r="G1048" s="142">
        <f t="shared" si="416"/>
        <v>4.7000726944577131E-3</v>
      </c>
      <c r="H1048" s="141">
        <f t="shared" si="430"/>
        <v>44727</v>
      </c>
      <c r="I1048" s="141">
        <f t="shared" si="417"/>
        <v>44727</v>
      </c>
      <c r="J1048" s="125">
        <f t="shared" si="431"/>
        <v>22</v>
      </c>
      <c r="K1048" s="125">
        <f t="shared" si="413"/>
        <v>2</v>
      </c>
      <c r="L1048" s="139">
        <f t="shared" si="418"/>
        <v>1.0004263600000001</v>
      </c>
      <c r="M1048" s="143">
        <f t="shared" si="414"/>
        <v>1.01060018</v>
      </c>
      <c r="N1048" s="143">
        <f t="shared" si="410"/>
        <v>1.2224007124958747</v>
      </c>
      <c r="O1048" s="139">
        <f t="shared" si="412"/>
        <v>1.2229218900000001</v>
      </c>
      <c r="P1048" s="139">
        <f t="shared" si="419"/>
        <v>1222.9218900000001</v>
      </c>
      <c r="Q1048" s="144">
        <f t="shared" si="420"/>
        <v>0</v>
      </c>
      <c r="R1048" s="145">
        <f t="shared" si="421"/>
        <v>0</v>
      </c>
      <c r="S1048" s="139">
        <f t="shared" si="422"/>
        <v>0</v>
      </c>
      <c r="T1048" s="146">
        <f t="shared" si="432"/>
        <v>3.5999999999999997E-2</v>
      </c>
      <c r="U1048" s="144">
        <f t="shared" si="411"/>
        <v>83</v>
      </c>
      <c r="V1048" s="144">
        <v>252</v>
      </c>
      <c r="W1048" s="143">
        <f t="shared" si="423"/>
        <v>1.011716812</v>
      </c>
      <c r="X1048" s="139">
        <f t="shared" si="424"/>
        <v>14.328745870000001</v>
      </c>
      <c r="Y1048" s="124">
        <f t="shared" si="425"/>
        <v>0</v>
      </c>
      <c r="Z1048" s="147" t="s">
        <v>64</v>
      </c>
      <c r="AA1048" s="141">
        <f t="shared" si="433"/>
        <v>44757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4"/>
      <c r="BL1048" s="1"/>
      <c r="BM1048" s="1"/>
      <c r="BN1048" s="1"/>
      <c r="BO1048" s="1"/>
      <c r="BP1048" s="1"/>
      <c r="BQ1048" s="1"/>
    </row>
    <row r="1049" spans="1:69" x14ac:dyDescent="0.15">
      <c r="A1049" s="138">
        <f t="shared" si="426"/>
        <v>44700</v>
      </c>
      <c r="B1049" s="148">
        <f t="shared" si="415"/>
        <v>1237.68807348</v>
      </c>
      <c r="C1049" s="139">
        <f t="shared" si="427"/>
        <v>1000</v>
      </c>
      <c r="D1049" s="140">
        <f t="shared" si="428"/>
        <v>6382.88</v>
      </c>
      <c r="E1049" s="124">
        <f>IF(K1049=1,VLOOKUP(A1048,[1]Plan1!$BO$80:$BQ$314,3),E1048)</f>
        <v>6412.88</v>
      </c>
      <c r="F1049" s="141">
        <f t="shared" si="429"/>
        <v>44698</v>
      </c>
      <c r="G1049" s="142">
        <f t="shared" si="416"/>
        <v>4.7000726944577131E-3</v>
      </c>
      <c r="H1049" s="141">
        <f t="shared" si="430"/>
        <v>44727</v>
      </c>
      <c r="I1049" s="141">
        <f t="shared" si="417"/>
        <v>44727</v>
      </c>
      <c r="J1049" s="125">
        <f t="shared" si="431"/>
        <v>22</v>
      </c>
      <c r="K1049" s="125">
        <f t="shared" si="413"/>
        <v>3</v>
      </c>
      <c r="L1049" s="139">
        <f t="shared" si="418"/>
        <v>1.0006396200000001</v>
      </c>
      <c r="M1049" s="143">
        <f t="shared" si="414"/>
        <v>1.01060018</v>
      </c>
      <c r="N1049" s="143">
        <f t="shared" si="410"/>
        <v>1.2224007124958747</v>
      </c>
      <c r="O1049" s="139">
        <f t="shared" si="412"/>
        <v>1.22318258</v>
      </c>
      <c r="P1049" s="139">
        <f t="shared" si="419"/>
        <v>1223.1825799999999</v>
      </c>
      <c r="Q1049" s="144">
        <f t="shared" si="420"/>
        <v>0</v>
      </c>
      <c r="R1049" s="145">
        <f t="shared" si="421"/>
        <v>0</v>
      </c>
      <c r="S1049" s="139">
        <f t="shared" si="422"/>
        <v>0</v>
      </c>
      <c r="T1049" s="146">
        <f t="shared" si="432"/>
        <v>3.5999999999999997E-2</v>
      </c>
      <c r="U1049" s="144">
        <f t="shared" si="411"/>
        <v>84</v>
      </c>
      <c r="V1049" s="144">
        <v>252</v>
      </c>
      <c r="W1049" s="143">
        <f t="shared" si="423"/>
        <v>1.0118588129999999</v>
      </c>
      <c r="X1049" s="139">
        <f t="shared" si="424"/>
        <v>14.50549348</v>
      </c>
      <c r="Y1049" s="124">
        <f t="shared" si="425"/>
        <v>0</v>
      </c>
      <c r="Z1049" s="147" t="s">
        <v>64</v>
      </c>
      <c r="AA1049" s="141">
        <f t="shared" si="433"/>
        <v>44757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4"/>
      <c r="BL1049" s="1"/>
      <c r="BM1049" s="1"/>
      <c r="BN1049" s="1"/>
      <c r="BO1049" s="1"/>
      <c r="BP1049" s="1"/>
      <c r="BQ1049" s="1"/>
    </row>
    <row r="1050" spans="1:69" x14ac:dyDescent="0.15">
      <c r="A1050" s="138">
        <f t="shared" si="426"/>
        <v>44701</v>
      </c>
      <c r="B1050" s="148">
        <f t="shared" si="415"/>
        <v>1238.12565896</v>
      </c>
      <c r="C1050" s="139">
        <f t="shared" si="427"/>
        <v>1000</v>
      </c>
      <c r="D1050" s="140">
        <f t="shared" si="428"/>
        <v>6382.88</v>
      </c>
      <c r="E1050" s="124">
        <f>IF(K1050=1,VLOOKUP(A1049,[1]Plan1!$BO$80:$BQ$314,3),E1049)</f>
        <v>6412.88</v>
      </c>
      <c r="F1050" s="141">
        <f t="shared" si="429"/>
        <v>44698</v>
      </c>
      <c r="G1050" s="142">
        <f t="shared" si="416"/>
        <v>4.7000726944577131E-3</v>
      </c>
      <c r="H1050" s="141">
        <f t="shared" si="430"/>
        <v>44727</v>
      </c>
      <c r="I1050" s="141">
        <f t="shared" si="417"/>
        <v>44727</v>
      </c>
      <c r="J1050" s="125">
        <f t="shared" si="431"/>
        <v>22</v>
      </c>
      <c r="K1050" s="125">
        <f t="shared" si="413"/>
        <v>4</v>
      </c>
      <c r="L1050" s="139">
        <f t="shared" si="418"/>
        <v>1.00085292</v>
      </c>
      <c r="M1050" s="143">
        <f t="shared" si="414"/>
        <v>1.01060018</v>
      </c>
      <c r="N1050" s="143">
        <f t="shared" si="410"/>
        <v>1.2224007124958747</v>
      </c>
      <c r="O1050" s="139">
        <f t="shared" si="412"/>
        <v>1.2234433199999999</v>
      </c>
      <c r="P1050" s="139">
        <f t="shared" si="419"/>
        <v>1223.4433200000001</v>
      </c>
      <c r="Q1050" s="144">
        <f t="shared" si="420"/>
        <v>0</v>
      </c>
      <c r="R1050" s="145">
        <f t="shared" si="421"/>
        <v>0</v>
      </c>
      <c r="S1050" s="139">
        <f t="shared" si="422"/>
        <v>0</v>
      </c>
      <c r="T1050" s="146">
        <f t="shared" si="432"/>
        <v>3.5999999999999997E-2</v>
      </c>
      <c r="U1050" s="144">
        <f t="shared" si="411"/>
        <v>85</v>
      </c>
      <c r="V1050" s="144">
        <v>252</v>
      </c>
      <c r="W1050" s="143">
        <f t="shared" si="423"/>
        <v>1.0120008330000001</v>
      </c>
      <c r="X1050" s="139">
        <f t="shared" si="424"/>
        <v>14.682338959999999</v>
      </c>
      <c r="Y1050" s="124">
        <f t="shared" si="425"/>
        <v>0</v>
      </c>
      <c r="Z1050" s="147" t="s">
        <v>64</v>
      </c>
      <c r="AA1050" s="141">
        <f t="shared" si="433"/>
        <v>44757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4"/>
      <c r="BL1050" s="1"/>
      <c r="BM1050" s="1"/>
      <c r="BN1050" s="1"/>
      <c r="BO1050" s="1"/>
      <c r="BP1050" s="1"/>
      <c r="BQ1050" s="1"/>
    </row>
    <row r="1051" spans="1:69" x14ac:dyDescent="0.15">
      <c r="A1051" s="138">
        <f t="shared" si="426"/>
        <v>44702</v>
      </c>
      <c r="B1051" s="148">
        <f t="shared" si="415"/>
        <v>1238.56338347</v>
      </c>
      <c r="C1051" s="139">
        <f t="shared" si="427"/>
        <v>1000</v>
      </c>
      <c r="D1051" s="140">
        <f t="shared" si="428"/>
        <v>6382.88</v>
      </c>
      <c r="E1051" s="124">
        <f>IF(K1051=1,VLOOKUP(A1050,[1]Plan1!$BO$80:$BQ$314,3),E1050)</f>
        <v>6412.88</v>
      </c>
      <c r="F1051" s="141">
        <f t="shared" si="429"/>
        <v>44698</v>
      </c>
      <c r="G1051" s="142">
        <f t="shared" si="416"/>
        <v>4.7000726944577131E-3</v>
      </c>
      <c r="H1051" s="141">
        <f t="shared" si="430"/>
        <v>44727</v>
      </c>
      <c r="I1051" s="141">
        <f t="shared" si="417"/>
        <v>44727</v>
      </c>
      <c r="J1051" s="125">
        <f t="shared" si="431"/>
        <v>22</v>
      </c>
      <c r="K1051" s="125">
        <f t="shared" si="413"/>
        <v>5</v>
      </c>
      <c r="L1051" s="139">
        <f t="shared" si="418"/>
        <v>1.00106626</v>
      </c>
      <c r="M1051" s="143">
        <f t="shared" si="414"/>
        <v>1.01060018</v>
      </c>
      <c r="N1051" s="143">
        <f t="shared" si="410"/>
        <v>1.2224007124958747</v>
      </c>
      <c r="O1051" s="139">
        <f t="shared" si="412"/>
        <v>1.2237041</v>
      </c>
      <c r="P1051" s="139">
        <f t="shared" si="419"/>
        <v>1223.7040999999999</v>
      </c>
      <c r="Q1051" s="144">
        <f t="shared" si="420"/>
        <v>0</v>
      </c>
      <c r="R1051" s="145">
        <f t="shared" si="421"/>
        <v>0</v>
      </c>
      <c r="S1051" s="139">
        <f t="shared" si="422"/>
        <v>0</v>
      </c>
      <c r="T1051" s="146">
        <f t="shared" si="432"/>
        <v>3.5999999999999997E-2</v>
      </c>
      <c r="U1051" s="144">
        <f t="shared" si="411"/>
        <v>86</v>
      </c>
      <c r="V1051" s="144">
        <v>252</v>
      </c>
      <c r="W1051" s="143">
        <f t="shared" si="423"/>
        <v>1.0121428729999999</v>
      </c>
      <c r="X1051" s="139">
        <f t="shared" si="424"/>
        <v>14.859283469999999</v>
      </c>
      <c r="Y1051" s="124">
        <f t="shared" si="425"/>
        <v>0</v>
      </c>
      <c r="Z1051" s="147" t="s">
        <v>64</v>
      </c>
      <c r="AA1051" s="141">
        <f t="shared" si="433"/>
        <v>44757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4"/>
      <c r="BL1051" s="1"/>
      <c r="BM1051" s="1"/>
      <c r="BN1051" s="1"/>
      <c r="BO1051" s="1"/>
      <c r="BP1051" s="1"/>
      <c r="BQ1051" s="1"/>
    </row>
    <row r="1052" spans="1:69" x14ac:dyDescent="0.15">
      <c r="A1052" s="138">
        <f t="shared" si="426"/>
        <v>44703</v>
      </c>
      <c r="B1052" s="148">
        <f t="shared" si="415"/>
        <v>1238.56338347</v>
      </c>
      <c r="C1052" s="139">
        <f t="shared" si="427"/>
        <v>1000</v>
      </c>
      <c r="D1052" s="140">
        <f t="shared" si="428"/>
        <v>6382.88</v>
      </c>
      <c r="E1052" s="124">
        <f>IF(K1052=1,VLOOKUP(A1051,[1]Plan1!$BO$80:$BQ$314,3),E1051)</f>
        <v>6412.88</v>
      </c>
      <c r="F1052" s="141">
        <f t="shared" si="429"/>
        <v>44698</v>
      </c>
      <c r="G1052" s="142">
        <f t="shared" si="416"/>
        <v>4.7000726944577131E-3</v>
      </c>
      <c r="H1052" s="141">
        <f t="shared" si="430"/>
        <v>44727</v>
      </c>
      <c r="I1052" s="141">
        <f t="shared" si="417"/>
        <v>44727</v>
      </c>
      <c r="J1052" s="125">
        <f t="shared" si="431"/>
        <v>22</v>
      </c>
      <c r="K1052" s="125">
        <f t="shared" si="413"/>
        <v>5</v>
      </c>
      <c r="L1052" s="139">
        <f t="shared" si="418"/>
        <v>1.00106626</v>
      </c>
      <c r="M1052" s="143">
        <f t="shared" si="414"/>
        <v>1.01060018</v>
      </c>
      <c r="N1052" s="143">
        <f t="shared" si="410"/>
        <v>1.2224007124958747</v>
      </c>
      <c r="O1052" s="139">
        <f t="shared" si="412"/>
        <v>1.2237041</v>
      </c>
      <c r="P1052" s="139">
        <f t="shared" si="419"/>
        <v>1223.7040999999999</v>
      </c>
      <c r="Q1052" s="144">
        <f t="shared" si="420"/>
        <v>0</v>
      </c>
      <c r="R1052" s="145">
        <f t="shared" si="421"/>
        <v>0</v>
      </c>
      <c r="S1052" s="139">
        <f t="shared" si="422"/>
        <v>0</v>
      </c>
      <c r="T1052" s="146">
        <f t="shared" si="432"/>
        <v>3.5999999999999997E-2</v>
      </c>
      <c r="U1052" s="144">
        <f t="shared" si="411"/>
        <v>86</v>
      </c>
      <c r="V1052" s="144">
        <v>252</v>
      </c>
      <c r="W1052" s="143">
        <f t="shared" si="423"/>
        <v>1.0121428729999999</v>
      </c>
      <c r="X1052" s="139">
        <f t="shared" si="424"/>
        <v>14.859283469999999</v>
      </c>
      <c r="Y1052" s="124">
        <f t="shared" si="425"/>
        <v>0</v>
      </c>
      <c r="Z1052" s="147" t="s">
        <v>64</v>
      </c>
      <c r="AA1052" s="141">
        <f t="shared" si="433"/>
        <v>44757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4"/>
      <c r="BL1052" s="1"/>
      <c r="BM1052" s="1"/>
      <c r="BN1052" s="1"/>
      <c r="BO1052" s="1"/>
      <c r="BP1052" s="1"/>
      <c r="BQ1052" s="1"/>
    </row>
    <row r="1053" spans="1:69" x14ac:dyDescent="0.15">
      <c r="A1053" s="138">
        <f t="shared" si="426"/>
        <v>44704</v>
      </c>
      <c r="B1053" s="148">
        <f t="shared" si="415"/>
        <v>1238.56338347</v>
      </c>
      <c r="C1053" s="139">
        <f t="shared" si="427"/>
        <v>1000</v>
      </c>
      <c r="D1053" s="140">
        <f t="shared" si="428"/>
        <v>6382.88</v>
      </c>
      <c r="E1053" s="124">
        <f>IF(K1053=1,VLOOKUP(A1052,[1]Plan1!$BO$80:$BQ$314,3),E1052)</f>
        <v>6412.88</v>
      </c>
      <c r="F1053" s="141">
        <f t="shared" si="429"/>
        <v>44698</v>
      </c>
      <c r="G1053" s="142">
        <f t="shared" si="416"/>
        <v>4.7000726944577131E-3</v>
      </c>
      <c r="H1053" s="141">
        <f t="shared" si="430"/>
        <v>44727</v>
      </c>
      <c r="I1053" s="141">
        <f t="shared" si="417"/>
        <v>44727</v>
      </c>
      <c r="J1053" s="125">
        <f t="shared" si="431"/>
        <v>22</v>
      </c>
      <c r="K1053" s="125">
        <f t="shared" si="413"/>
        <v>5</v>
      </c>
      <c r="L1053" s="139">
        <f t="shared" si="418"/>
        <v>1.00106626</v>
      </c>
      <c r="M1053" s="143">
        <f t="shared" si="414"/>
        <v>1.01060018</v>
      </c>
      <c r="N1053" s="143">
        <f t="shared" si="410"/>
        <v>1.2224007124958747</v>
      </c>
      <c r="O1053" s="139">
        <f t="shared" si="412"/>
        <v>1.2237041</v>
      </c>
      <c r="P1053" s="139">
        <f t="shared" si="419"/>
        <v>1223.7040999999999</v>
      </c>
      <c r="Q1053" s="144">
        <f t="shared" si="420"/>
        <v>0</v>
      </c>
      <c r="R1053" s="145">
        <f t="shared" si="421"/>
        <v>0</v>
      </c>
      <c r="S1053" s="139">
        <f t="shared" si="422"/>
        <v>0</v>
      </c>
      <c r="T1053" s="146">
        <f t="shared" si="432"/>
        <v>3.5999999999999997E-2</v>
      </c>
      <c r="U1053" s="144">
        <f t="shared" si="411"/>
        <v>86</v>
      </c>
      <c r="V1053" s="144">
        <v>252</v>
      </c>
      <c r="W1053" s="143">
        <f t="shared" si="423"/>
        <v>1.0121428729999999</v>
      </c>
      <c r="X1053" s="139">
        <f t="shared" si="424"/>
        <v>14.859283469999999</v>
      </c>
      <c r="Y1053" s="124">
        <f t="shared" si="425"/>
        <v>0</v>
      </c>
      <c r="Z1053" s="147" t="s">
        <v>64</v>
      </c>
      <c r="AA1053" s="141">
        <f t="shared" si="433"/>
        <v>44757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4"/>
      <c r="BL1053" s="1"/>
      <c r="BM1053" s="1"/>
      <c r="BN1053" s="1"/>
      <c r="BO1053" s="1"/>
      <c r="BP1053" s="1"/>
      <c r="BQ1053" s="1"/>
    </row>
    <row r="1054" spans="1:69" x14ac:dyDescent="0.15">
      <c r="A1054" s="138">
        <f t="shared" si="426"/>
        <v>44705</v>
      </c>
      <c r="B1054" s="148">
        <f t="shared" si="415"/>
        <v>1239.0012773999999</v>
      </c>
      <c r="C1054" s="139">
        <f t="shared" si="427"/>
        <v>1000</v>
      </c>
      <c r="D1054" s="140">
        <f t="shared" si="428"/>
        <v>6382.88</v>
      </c>
      <c r="E1054" s="124">
        <f>IF(K1054=1,VLOOKUP(A1053,[1]Plan1!$BO$80:$BQ$314,3),E1053)</f>
        <v>6412.88</v>
      </c>
      <c r="F1054" s="141">
        <f t="shared" si="429"/>
        <v>44698</v>
      </c>
      <c r="G1054" s="142">
        <f t="shared" si="416"/>
        <v>4.7000726944577131E-3</v>
      </c>
      <c r="H1054" s="141">
        <f t="shared" si="430"/>
        <v>44727</v>
      </c>
      <c r="I1054" s="141">
        <f t="shared" si="417"/>
        <v>44727</v>
      </c>
      <c r="J1054" s="125">
        <f t="shared" si="431"/>
        <v>22</v>
      </c>
      <c r="K1054" s="125">
        <f t="shared" si="413"/>
        <v>6</v>
      </c>
      <c r="L1054" s="139">
        <f t="shared" si="418"/>
        <v>1.0012796500000001</v>
      </c>
      <c r="M1054" s="143">
        <f t="shared" si="414"/>
        <v>1.01060018</v>
      </c>
      <c r="N1054" s="143">
        <f t="shared" si="410"/>
        <v>1.2224007124958747</v>
      </c>
      <c r="O1054" s="139">
        <f t="shared" si="412"/>
        <v>1.2239649500000001</v>
      </c>
      <c r="P1054" s="139">
        <f t="shared" si="419"/>
        <v>1223.96495</v>
      </c>
      <c r="Q1054" s="144">
        <f t="shared" si="420"/>
        <v>0</v>
      </c>
      <c r="R1054" s="145">
        <f t="shared" si="421"/>
        <v>0</v>
      </c>
      <c r="S1054" s="139">
        <f t="shared" si="422"/>
        <v>0</v>
      </c>
      <c r="T1054" s="146">
        <f t="shared" si="432"/>
        <v>3.5999999999999997E-2</v>
      </c>
      <c r="U1054" s="144">
        <f t="shared" si="411"/>
        <v>87</v>
      </c>
      <c r="V1054" s="144">
        <v>252</v>
      </c>
      <c r="W1054" s="143">
        <f t="shared" si="423"/>
        <v>1.0122849330000001</v>
      </c>
      <c r="X1054" s="139">
        <f t="shared" si="424"/>
        <v>15.036327399999999</v>
      </c>
      <c r="Y1054" s="124">
        <f t="shared" si="425"/>
        <v>0</v>
      </c>
      <c r="Z1054" s="147" t="s">
        <v>64</v>
      </c>
      <c r="AA1054" s="141">
        <f t="shared" si="433"/>
        <v>44757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4"/>
      <c r="BL1054" s="1"/>
      <c r="BM1054" s="1"/>
      <c r="BN1054" s="1"/>
      <c r="BO1054" s="1"/>
      <c r="BP1054" s="1"/>
      <c r="BQ1054" s="1"/>
    </row>
    <row r="1055" spans="1:69" x14ac:dyDescent="0.15">
      <c r="A1055" s="138">
        <f t="shared" si="426"/>
        <v>44706</v>
      </c>
      <c r="B1055" s="148">
        <f t="shared" si="415"/>
        <v>1239.43932055</v>
      </c>
      <c r="C1055" s="139">
        <f t="shared" si="427"/>
        <v>1000</v>
      </c>
      <c r="D1055" s="140">
        <f t="shared" si="428"/>
        <v>6382.88</v>
      </c>
      <c r="E1055" s="124">
        <f>IF(K1055=1,VLOOKUP(A1054,[1]Plan1!$BO$80:$BQ$314,3),E1054)</f>
        <v>6412.88</v>
      </c>
      <c r="F1055" s="141">
        <f t="shared" si="429"/>
        <v>44698</v>
      </c>
      <c r="G1055" s="142">
        <f t="shared" si="416"/>
        <v>4.7000726944577131E-3</v>
      </c>
      <c r="H1055" s="141">
        <f t="shared" si="430"/>
        <v>44727</v>
      </c>
      <c r="I1055" s="141">
        <f t="shared" si="417"/>
        <v>44727</v>
      </c>
      <c r="J1055" s="125">
        <f t="shared" si="431"/>
        <v>22</v>
      </c>
      <c r="K1055" s="125">
        <f t="shared" si="413"/>
        <v>7</v>
      </c>
      <c r="L1055" s="139">
        <f t="shared" si="418"/>
        <v>1.0014930799999999</v>
      </c>
      <c r="M1055" s="143">
        <f t="shared" si="414"/>
        <v>1.01060018</v>
      </c>
      <c r="N1055" s="143">
        <f t="shared" ref="N1055:N1118" si="434">IF(I1055&gt;I1054,N1054*M1055,N1054)</f>
        <v>1.2224007124958747</v>
      </c>
      <c r="O1055" s="139">
        <f t="shared" si="412"/>
        <v>1.2242258500000001</v>
      </c>
      <c r="P1055" s="139">
        <f t="shared" si="419"/>
        <v>1224.22585</v>
      </c>
      <c r="Q1055" s="144">
        <f t="shared" si="420"/>
        <v>0</v>
      </c>
      <c r="R1055" s="145">
        <f t="shared" si="421"/>
        <v>0</v>
      </c>
      <c r="S1055" s="139">
        <f t="shared" si="422"/>
        <v>0</v>
      </c>
      <c r="T1055" s="146">
        <f t="shared" si="432"/>
        <v>3.5999999999999997E-2</v>
      </c>
      <c r="U1055" s="144">
        <f t="shared" si="411"/>
        <v>88</v>
      </c>
      <c r="V1055" s="144">
        <v>252</v>
      </c>
      <c r="W1055" s="143">
        <f t="shared" si="423"/>
        <v>1.0124270129999999</v>
      </c>
      <c r="X1055" s="139">
        <f t="shared" si="424"/>
        <v>15.21347055</v>
      </c>
      <c r="Y1055" s="124">
        <f t="shared" si="425"/>
        <v>0</v>
      </c>
      <c r="Z1055" s="147" t="s">
        <v>64</v>
      </c>
      <c r="AA1055" s="141">
        <f t="shared" si="433"/>
        <v>44757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4"/>
      <c r="BL1055" s="1"/>
      <c r="BM1055" s="1"/>
      <c r="BN1055" s="1"/>
      <c r="BO1055" s="1"/>
      <c r="BP1055" s="1"/>
      <c r="BQ1055" s="1"/>
    </row>
    <row r="1056" spans="1:69" x14ac:dyDescent="0.15">
      <c r="A1056" s="138">
        <f t="shared" si="426"/>
        <v>44707</v>
      </c>
      <c r="B1056" s="148">
        <f t="shared" si="415"/>
        <v>1239.8775230800002</v>
      </c>
      <c r="C1056" s="139">
        <f t="shared" si="427"/>
        <v>1000</v>
      </c>
      <c r="D1056" s="140">
        <f t="shared" si="428"/>
        <v>6382.88</v>
      </c>
      <c r="E1056" s="124">
        <f>IF(K1056=1,VLOOKUP(A1055,[1]Plan1!$BO$80:$BQ$314,3),E1055)</f>
        <v>6412.88</v>
      </c>
      <c r="F1056" s="141">
        <f t="shared" si="429"/>
        <v>44698</v>
      </c>
      <c r="G1056" s="142">
        <f t="shared" si="416"/>
        <v>4.7000726944577131E-3</v>
      </c>
      <c r="H1056" s="141">
        <f t="shared" si="430"/>
        <v>44727</v>
      </c>
      <c r="I1056" s="141">
        <f t="shared" si="417"/>
        <v>44727</v>
      </c>
      <c r="J1056" s="125">
        <f t="shared" si="431"/>
        <v>22</v>
      </c>
      <c r="K1056" s="125">
        <f t="shared" si="413"/>
        <v>8</v>
      </c>
      <c r="L1056" s="139">
        <f t="shared" si="418"/>
        <v>1.0017065599999999</v>
      </c>
      <c r="M1056" s="143">
        <f t="shared" si="414"/>
        <v>1.01060018</v>
      </c>
      <c r="N1056" s="143">
        <f t="shared" si="434"/>
        <v>1.2224007124958747</v>
      </c>
      <c r="O1056" s="139">
        <f t="shared" si="412"/>
        <v>1.2244868099999999</v>
      </c>
      <c r="P1056" s="139">
        <f t="shared" si="419"/>
        <v>1224.4868100000001</v>
      </c>
      <c r="Q1056" s="144">
        <f t="shared" si="420"/>
        <v>0</v>
      </c>
      <c r="R1056" s="145">
        <f t="shared" si="421"/>
        <v>0</v>
      </c>
      <c r="S1056" s="139">
        <f t="shared" si="422"/>
        <v>0</v>
      </c>
      <c r="T1056" s="146">
        <f t="shared" si="432"/>
        <v>3.5999999999999997E-2</v>
      </c>
      <c r="U1056" s="144">
        <f t="shared" si="411"/>
        <v>89</v>
      </c>
      <c r="V1056" s="144">
        <v>252</v>
      </c>
      <c r="W1056" s="143">
        <f t="shared" si="423"/>
        <v>1.0125691130000001</v>
      </c>
      <c r="X1056" s="139">
        <f t="shared" si="424"/>
        <v>15.390713079999999</v>
      </c>
      <c r="Y1056" s="124">
        <f t="shared" si="425"/>
        <v>0</v>
      </c>
      <c r="Z1056" s="147" t="s">
        <v>64</v>
      </c>
      <c r="AA1056" s="141">
        <f t="shared" si="433"/>
        <v>44757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4"/>
      <c r="BL1056" s="1"/>
      <c r="BM1056" s="1"/>
      <c r="BN1056" s="1"/>
      <c r="BO1056" s="1"/>
      <c r="BP1056" s="1"/>
      <c r="BQ1056" s="1"/>
    </row>
    <row r="1057" spans="1:69" x14ac:dyDescent="0.15">
      <c r="A1057" s="138">
        <f t="shared" si="426"/>
        <v>44708</v>
      </c>
      <c r="B1057" s="148">
        <f t="shared" si="415"/>
        <v>1240.3158837999999</v>
      </c>
      <c r="C1057" s="139">
        <f t="shared" si="427"/>
        <v>1000</v>
      </c>
      <c r="D1057" s="140">
        <f t="shared" si="428"/>
        <v>6382.88</v>
      </c>
      <c r="E1057" s="124">
        <f>IF(K1057=1,VLOOKUP(A1056,[1]Plan1!$BO$80:$BQ$314,3),E1056)</f>
        <v>6412.88</v>
      </c>
      <c r="F1057" s="141">
        <f t="shared" si="429"/>
        <v>44698</v>
      </c>
      <c r="G1057" s="142">
        <f t="shared" si="416"/>
        <v>4.7000726944577131E-3</v>
      </c>
      <c r="H1057" s="141">
        <f t="shared" si="430"/>
        <v>44727</v>
      </c>
      <c r="I1057" s="141">
        <f t="shared" si="417"/>
        <v>44727</v>
      </c>
      <c r="J1057" s="125">
        <f t="shared" si="431"/>
        <v>22</v>
      </c>
      <c r="K1057" s="125">
        <f t="shared" si="413"/>
        <v>9</v>
      </c>
      <c r="L1057" s="139">
        <f t="shared" si="418"/>
        <v>1.00192009</v>
      </c>
      <c r="M1057" s="143">
        <f t="shared" si="414"/>
        <v>1.01060018</v>
      </c>
      <c r="N1057" s="143">
        <f t="shared" si="434"/>
        <v>1.2224007124958747</v>
      </c>
      <c r="O1057" s="139">
        <f t="shared" si="412"/>
        <v>1.2247478300000001</v>
      </c>
      <c r="P1057" s="139">
        <f t="shared" si="419"/>
        <v>1224.74783</v>
      </c>
      <c r="Q1057" s="144">
        <f t="shared" si="420"/>
        <v>0</v>
      </c>
      <c r="R1057" s="145">
        <f t="shared" si="421"/>
        <v>0</v>
      </c>
      <c r="S1057" s="139">
        <f t="shared" si="422"/>
        <v>0</v>
      </c>
      <c r="T1057" s="146">
        <f t="shared" si="432"/>
        <v>3.5999999999999997E-2</v>
      </c>
      <c r="U1057" s="144">
        <f t="shared" si="411"/>
        <v>90</v>
      </c>
      <c r="V1057" s="144">
        <v>252</v>
      </c>
      <c r="W1057" s="143">
        <f t="shared" si="423"/>
        <v>1.012711232</v>
      </c>
      <c r="X1057" s="139">
        <f t="shared" si="424"/>
        <v>15.568053799999999</v>
      </c>
      <c r="Y1057" s="124">
        <f t="shared" si="425"/>
        <v>0</v>
      </c>
      <c r="Z1057" s="147" t="s">
        <v>64</v>
      </c>
      <c r="AA1057" s="141">
        <f t="shared" si="433"/>
        <v>44757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4"/>
      <c r="BL1057" s="1"/>
      <c r="BM1057" s="1"/>
      <c r="BN1057" s="1"/>
      <c r="BO1057" s="1"/>
      <c r="BP1057" s="1"/>
      <c r="BQ1057" s="1"/>
    </row>
    <row r="1058" spans="1:69" x14ac:dyDescent="0.15">
      <c r="A1058" s="138">
        <f t="shared" si="426"/>
        <v>44709</v>
      </c>
      <c r="B1058" s="148">
        <f t="shared" si="415"/>
        <v>1240.7543950900001</v>
      </c>
      <c r="C1058" s="139">
        <f t="shared" si="427"/>
        <v>1000</v>
      </c>
      <c r="D1058" s="140">
        <f t="shared" si="428"/>
        <v>6382.88</v>
      </c>
      <c r="E1058" s="124">
        <f>IF(K1058=1,VLOOKUP(A1057,[1]Plan1!$BO$80:$BQ$314,3),E1057)</f>
        <v>6412.88</v>
      </c>
      <c r="F1058" s="141">
        <f t="shared" si="429"/>
        <v>44698</v>
      </c>
      <c r="G1058" s="142">
        <f t="shared" si="416"/>
        <v>4.7000726944577131E-3</v>
      </c>
      <c r="H1058" s="141">
        <f t="shared" si="430"/>
        <v>44727</v>
      </c>
      <c r="I1058" s="141">
        <f t="shared" si="417"/>
        <v>44727</v>
      </c>
      <c r="J1058" s="125">
        <f t="shared" si="431"/>
        <v>22</v>
      </c>
      <c r="K1058" s="125">
        <f t="shared" si="413"/>
        <v>10</v>
      </c>
      <c r="L1058" s="139">
        <f t="shared" si="418"/>
        <v>1.0021336599999999</v>
      </c>
      <c r="M1058" s="143">
        <f t="shared" si="414"/>
        <v>1.01060018</v>
      </c>
      <c r="N1058" s="143">
        <f t="shared" si="434"/>
        <v>1.2224007124958747</v>
      </c>
      <c r="O1058" s="139">
        <f t="shared" si="412"/>
        <v>1.2250089</v>
      </c>
      <c r="P1058" s="139">
        <f t="shared" si="419"/>
        <v>1225.0089</v>
      </c>
      <c r="Q1058" s="144">
        <f t="shared" si="420"/>
        <v>0</v>
      </c>
      <c r="R1058" s="145">
        <f t="shared" si="421"/>
        <v>0</v>
      </c>
      <c r="S1058" s="139">
        <f t="shared" si="422"/>
        <v>0</v>
      </c>
      <c r="T1058" s="146">
        <f t="shared" si="432"/>
        <v>3.5999999999999997E-2</v>
      </c>
      <c r="U1058" s="144">
        <f t="shared" si="411"/>
        <v>91</v>
      </c>
      <c r="V1058" s="144">
        <v>252</v>
      </c>
      <c r="W1058" s="143">
        <f t="shared" si="423"/>
        <v>1.0128533719999999</v>
      </c>
      <c r="X1058" s="139">
        <f t="shared" si="424"/>
        <v>15.74549509</v>
      </c>
      <c r="Y1058" s="124">
        <f t="shared" si="425"/>
        <v>0</v>
      </c>
      <c r="Z1058" s="147" t="s">
        <v>64</v>
      </c>
      <c r="AA1058" s="141">
        <f t="shared" si="433"/>
        <v>44757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4"/>
      <c r="BL1058" s="1"/>
      <c r="BM1058" s="1"/>
      <c r="BN1058" s="1"/>
      <c r="BO1058" s="1"/>
      <c r="BP1058" s="1"/>
      <c r="BQ1058" s="1"/>
    </row>
    <row r="1059" spans="1:69" x14ac:dyDescent="0.15">
      <c r="A1059" s="138">
        <f t="shared" si="426"/>
        <v>44710</v>
      </c>
      <c r="B1059" s="148">
        <f t="shared" si="415"/>
        <v>1240.7543950900001</v>
      </c>
      <c r="C1059" s="139">
        <f t="shared" si="427"/>
        <v>1000</v>
      </c>
      <c r="D1059" s="140">
        <f t="shared" si="428"/>
        <v>6382.88</v>
      </c>
      <c r="E1059" s="124">
        <f>IF(K1059=1,VLOOKUP(A1058,[1]Plan1!$BO$80:$BQ$314,3),E1058)</f>
        <v>6412.88</v>
      </c>
      <c r="F1059" s="141">
        <f t="shared" si="429"/>
        <v>44698</v>
      </c>
      <c r="G1059" s="142">
        <f t="shared" si="416"/>
        <v>4.7000726944577131E-3</v>
      </c>
      <c r="H1059" s="141">
        <f t="shared" si="430"/>
        <v>44727</v>
      </c>
      <c r="I1059" s="141">
        <f t="shared" si="417"/>
        <v>44727</v>
      </c>
      <c r="J1059" s="125">
        <f t="shared" si="431"/>
        <v>22</v>
      </c>
      <c r="K1059" s="125">
        <f t="shared" si="413"/>
        <v>10</v>
      </c>
      <c r="L1059" s="139">
        <f t="shared" si="418"/>
        <v>1.0021336599999999</v>
      </c>
      <c r="M1059" s="143">
        <f t="shared" si="414"/>
        <v>1.01060018</v>
      </c>
      <c r="N1059" s="143">
        <f t="shared" si="434"/>
        <v>1.2224007124958747</v>
      </c>
      <c r="O1059" s="139">
        <f t="shared" si="412"/>
        <v>1.2250089</v>
      </c>
      <c r="P1059" s="139">
        <f t="shared" si="419"/>
        <v>1225.0089</v>
      </c>
      <c r="Q1059" s="144">
        <f t="shared" si="420"/>
        <v>0</v>
      </c>
      <c r="R1059" s="145">
        <f t="shared" si="421"/>
        <v>0</v>
      </c>
      <c r="S1059" s="139">
        <f t="shared" si="422"/>
        <v>0</v>
      </c>
      <c r="T1059" s="146">
        <f t="shared" si="432"/>
        <v>3.5999999999999997E-2</v>
      </c>
      <c r="U1059" s="144">
        <f t="shared" si="411"/>
        <v>91</v>
      </c>
      <c r="V1059" s="144">
        <v>252</v>
      </c>
      <c r="W1059" s="143">
        <f t="shared" si="423"/>
        <v>1.0128533719999999</v>
      </c>
      <c r="X1059" s="139">
        <f t="shared" si="424"/>
        <v>15.74549509</v>
      </c>
      <c r="Y1059" s="124">
        <f t="shared" si="425"/>
        <v>0</v>
      </c>
      <c r="Z1059" s="147" t="s">
        <v>64</v>
      </c>
      <c r="AA1059" s="141">
        <f t="shared" si="433"/>
        <v>44757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4"/>
      <c r="BL1059" s="1"/>
      <c r="BM1059" s="1"/>
      <c r="BN1059" s="1"/>
      <c r="BO1059" s="1"/>
      <c r="BP1059" s="1"/>
      <c r="BQ1059" s="1"/>
    </row>
    <row r="1060" spans="1:69" x14ac:dyDescent="0.15">
      <c r="A1060" s="138">
        <f t="shared" si="426"/>
        <v>44711</v>
      </c>
      <c r="B1060" s="148">
        <f t="shared" si="415"/>
        <v>1240.7543950900001</v>
      </c>
      <c r="C1060" s="139">
        <f t="shared" si="427"/>
        <v>1000</v>
      </c>
      <c r="D1060" s="140">
        <f t="shared" si="428"/>
        <v>6382.88</v>
      </c>
      <c r="E1060" s="124">
        <f>IF(K1060=1,VLOOKUP(A1059,[1]Plan1!$BO$80:$BQ$314,3),E1059)</f>
        <v>6412.88</v>
      </c>
      <c r="F1060" s="141">
        <f t="shared" si="429"/>
        <v>44698</v>
      </c>
      <c r="G1060" s="142">
        <f t="shared" si="416"/>
        <v>4.7000726944577131E-3</v>
      </c>
      <c r="H1060" s="141">
        <f t="shared" si="430"/>
        <v>44727</v>
      </c>
      <c r="I1060" s="141">
        <f t="shared" si="417"/>
        <v>44727</v>
      </c>
      <c r="J1060" s="125">
        <f t="shared" si="431"/>
        <v>22</v>
      </c>
      <c r="K1060" s="125">
        <f t="shared" si="413"/>
        <v>10</v>
      </c>
      <c r="L1060" s="139">
        <f t="shared" si="418"/>
        <v>1.0021336599999999</v>
      </c>
      <c r="M1060" s="143">
        <f t="shared" si="414"/>
        <v>1.01060018</v>
      </c>
      <c r="N1060" s="143">
        <f t="shared" si="434"/>
        <v>1.2224007124958747</v>
      </c>
      <c r="O1060" s="139">
        <f t="shared" si="412"/>
        <v>1.2250089</v>
      </c>
      <c r="P1060" s="139">
        <f t="shared" si="419"/>
        <v>1225.0089</v>
      </c>
      <c r="Q1060" s="144">
        <f t="shared" si="420"/>
        <v>0</v>
      </c>
      <c r="R1060" s="145">
        <f t="shared" si="421"/>
        <v>0</v>
      </c>
      <c r="S1060" s="139">
        <f t="shared" si="422"/>
        <v>0</v>
      </c>
      <c r="T1060" s="146">
        <f t="shared" si="432"/>
        <v>3.5999999999999997E-2</v>
      </c>
      <c r="U1060" s="144">
        <f t="shared" si="411"/>
        <v>91</v>
      </c>
      <c r="V1060" s="144">
        <v>252</v>
      </c>
      <c r="W1060" s="143">
        <f t="shared" si="423"/>
        <v>1.0128533719999999</v>
      </c>
      <c r="X1060" s="139">
        <f t="shared" si="424"/>
        <v>15.74549509</v>
      </c>
      <c r="Y1060" s="124">
        <f t="shared" si="425"/>
        <v>0</v>
      </c>
      <c r="Z1060" s="147" t="s">
        <v>64</v>
      </c>
      <c r="AA1060" s="141">
        <f t="shared" si="433"/>
        <v>44757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4"/>
      <c r="BL1060" s="1"/>
      <c r="BM1060" s="1"/>
      <c r="BN1060" s="1"/>
      <c r="BO1060" s="1"/>
      <c r="BP1060" s="1"/>
      <c r="BQ1060" s="1"/>
    </row>
    <row r="1061" spans="1:69" x14ac:dyDescent="0.15">
      <c r="A1061" s="138">
        <f t="shared" si="426"/>
        <v>44712</v>
      </c>
      <c r="B1061" s="148">
        <f t="shared" si="415"/>
        <v>1241.19305575</v>
      </c>
      <c r="C1061" s="139">
        <f t="shared" si="427"/>
        <v>1000</v>
      </c>
      <c r="D1061" s="140">
        <f t="shared" si="428"/>
        <v>6382.88</v>
      </c>
      <c r="E1061" s="124">
        <f>IF(K1061=1,VLOOKUP(A1060,[1]Plan1!$BO$80:$BQ$314,3),E1060)</f>
        <v>6412.88</v>
      </c>
      <c r="F1061" s="141">
        <f t="shared" si="429"/>
        <v>44698</v>
      </c>
      <c r="G1061" s="142">
        <f t="shared" si="416"/>
        <v>4.7000726944577131E-3</v>
      </c>
      <c r="H1061" s="141">
        <f t="shared" si="430"/>
        <v>44727</v>
      </c>
      <c r="I1061" s="141">
        <f t="shared" si="417"/>
        <v>44727</v>
      </c>
      <c r="J1061" s="125">
        <f t="shared" si="431"/>
        <v>22</v>
      </c>
      <c r="K1061" s="125">
        <f t="shared" si="413"/>
        <v>11</v>
      </c>
      <c r="L1061" s="139">
        <f t="shared" si="418"/>
        <v>1.00234728</v>
      </c>
      <c r="M1061" s="143">
        <f t="shared" si="414"/>
        <v>1.01060018</v>
      </c>
      <c r="N1061" s="143">
        <f t="shared" si="434"/>
        <v>1.2224007124958747</v>
      </c>
      <c r="O1061" s="139">
        <f t="shared" si="412"/>
        <v>1.22527002</v>
      </c>
      <c r="P1061" s="139">
        <f t="shared" si="419"/>
        <v>1225.2700199999999</v>
      </c>
      <c r="Q1061" s="144">
        <f t="shared" si="420"/>
        <v>0</v>
      </c>
      <c r="R1061" s="145">
        <f t="shared" si="421"/>
        <v>0</v>
      </c>
      <c r="S1061" s="139">
        <f t="shared" si="422"/>
        <v>0</v>
      </c>
      <c r="T1061" s="146">
        <f t="shared" si="432"/>
        <v>3.5999999999999997E-2</v>
      </c>
      <c r="U1061" s="144">
        <f t="shared" ref="U1061:U1124" si="435">IF(Q1060&gt;0,1,IF(K1061=K1060,U1060,U1060+1))</f>
        <v>92</v>
      </c>
      <c r="V1061" s="144">
        <v>252</v>
      </c>
      <c r="W1061" s="143">
        <f t="shared" si="423"/>
        <v>1.0129955319999999</v>
      </c>
      <c r="X1061" s="139">
        <f t="shared" si="424"/>
        <v>15.92303575</v>
      </c>
      <c r="Y1061" s="124">
        <f t="shared" si="425"/>
        <v>0</v>
      </c>
      <c r="Z1061" s="147" t="s">
        <v>64</v>
      </c>
      <c r="AA1061" s="141">
        <f t="shared" si="433"/>
        <v>44757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4"/>
      <c r="BL1061" s="1"/>
      <c r="BM1061" s="1"/>
      <c r="BN1061" s="1"/>
      <c r="BO1061" s="1"/>
      <c r="BP1061" s="1"/>
      <c r="BQ1061" s="1"/>
    </row>
    <row r="1062" spans="1:69" x14ac:dyDescent="0.15">
      <c r="A1062" s="138">
        <f t="shared" si="426"/>
        <v>44713</v>
      </c>
      <c r="B1062" s="148">
        <f t="shared" si="415"/>
        <v>1241.6318747199998</v>
      </c>
      <c r="C1062" s="139">
        <f t="shared" si="427"/>
        <v>1000</v>
      </c>
      <c r="D1062" s="140">
        <f t="shared" si="428"/>
        <v>6382.88</v>
      </c>
      <c r="E1062" s="124">
        <f>IF(K1062=1,VLOOKUP(A1061,[1]Plan1!$BO$80:$BQ$314,3),E1061)</f>
        <v>6412.88</v>
      </c>
      <c r="F1062" s="141">
        <f t="shared" si="429"/>
        <v>44698</v>
      </c>
      <c r="G1062" s="142">
        <f t="shared" si="416"/>
        <v>4.7000726944577131E-3</v>
      </c>
      <c r="H1062" s="141">
        <f t="shared" si="430"/>
        <v>44727</v>
      </c>
      <c r="I1062" s="141">
        <f t="shared" si="417"/>
        <v>44727</v>
      </c>
      <c r="J1062" s="125">
        <f t="shared" si="431"/>
        <v>22</v>
      </c>
      <c r="K1062" s="125">
        <f t="shared" si="413"/>
        <v>12</v>
      </c>
      <c r="L1062" s="139">
        <f t="shared" si="418"/>
        <v>1.00256094</v>
      </c>
      <c r="M1062" s="143">
        <f t="shared" si="414"/>
        <v>1.01060018</v>
      </c>
      <c r="N1062" s="143">
        <f t="shared" si="434"/>
        <v>1.2224007124958747</v>
      </c>
      <c r="O1062" s="139">
        <f t="shared" si="412"/>
        <v>1.2255312</v>
      </c>
      <c r="P1062" s="139">
        <f t="shared" si="419"/>
        <v>1225.5311999999999</v>
      </c>
      <c r="Q1062" s="144">
        <f t="shared" si="420"/>
        <v>0</v>
      </c>
      <c r="R1062" s="145">
        <f t="shared" si="421"/>
        <v>0</v>
      </c>
      <c r="S1062" s="139">
        <f t="shared" si="422"/>
        <v>0</v>
      </c>
      <c r="T1062" s="146">
        <f t="shared" si="432"/>
        <v>3.5999999999999997E-2</v>
      </c>
      <c r="U1062" s="144">
        <f t="shared" si="435"/>
        <v>93</v>
      </c>
      <c r="V1062" s="144">
        <v>252</v>
      </c>
      <c r="W1062" s="143">
        <f t="shared" si="423"/>
        <v>1.0131377109999999</v>
      </c>
      <c r="X1062" s="139">
        <f t="shared" si="424"/>
        <v>16.100674720000001</v>
      </c>
      <c r="Y1062" s="124">
        <f t="shared" si="425"/>
        <v>0</v>
      </c>
      <c r="Z1062" s="147" t="s">
        <v>64</v>
      </c>
      <c r="AA1062" s="141">
        <f t="shared" si="433"/>
        <v>44757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4"/>
      <c r="BL1062" s="1"/>
      <c r="BM1062" s="1"/>
      <c r="BN1062" s="1"/>
      <c r="BO1062" s="1"/>
      <c r="BP1062" s="1"/>
      <c r="BQ1062" s="1"/>
    </row>
    <row r="1063" spans="1:69" x14ac:dyDescent="0.15">
      <c r="A1063" s="138">
        <f t="shared" si="426"/>
        <v>44714</v>
      </c>
      <c r="B1063" s="148">
        <f t="shared" si="415"/>
        <v>1242.0708545</v>
      </c>
      <c r="C1063" s="139">
        <f t="shared" si="427"/>
        <v>1000</v>
      </c>
      <c r="D1063" s="140">
        <f t="shared" si="428"/>
        <v>6382.88</v>
      </c>
      <c r="E1063" s="124">
        <f>IF(K1063=1,VLOOKUP(A1062,[1]Plan1!$BO$80:$BQ$314,3),E1062)</f>
        <v>6412.88</v>
      </c>
      <c r="F1063" s="141">
        <f t="shared" si="429"/>
        <v>44698</v>
      </c>
      <c r="G1063" s="142">
        <f t="shared" si="416"/>
        <v>4.7000726944577131E-3</v>
      </c>
      <c r="H1063" s="141">
        <f t="shared" si="430"/>
        <v>44727</v>
      </c>
      <c r="I1063" s="141">
        <f t="shared" si="417"/>
        <v>44727</v>
      </c>
      <c r="J1063" s="125">
        <f t="shared" si="431"/>
        <v>22</v>
      </c>
      <c r="K1063" s="125">
        <f t="shared" si="413"/>
        <v>13</v>
      </c>
      <c r="L1063" s="139">
        <f t="shared" si="418"/>
        <v>1.0027746500000001</v>
      </c>
      <c r="M1063" s="143">
        <f t="shared" si="414"/>
        <v>1.01060018</v>
      </c>
      <c r="N1063" s="143">
        <f t="shared" si="434"/>
        <v>1.2224007124958747</v>
      </c>
      <c r="O1063" s="139">
        <f t="shared" si="412"/>
        <v>1.22579244</v>
      </c>
      <c r="P1063" s="139">
        <f t="shared" si="419"/>
        <v>1225.7924399999999</v>
      </c>
      <c r="Q1063" s="144">
        <f t="shared" si="420"/>
        <v>0</v>
      </c>
      <c r="R1063" s="145">
        <f t="shared" si="421"/>
        <v>0</v>
      </c>
      <c r="S1063" s="139">
        <f t="shared" si="422"/>
        <v>0</v>
      </c>
      <c r="T1063" s="146">
        <f t="shared" si="432"/>
        <v>3.5999999999999997E-2</v>
      </c>
      <c r="U1063" s="144">
        <f t="shared" si="435"/>
        <v>94</v>
      </c>
      <c r="V1063" s="144">
        <v>252</v>
      </c>
      <c r="W1063" s="143">
        <f t="shared" si="423"/>
        <v>1.0132799109999999</v>
      </c>
      <c r="X1063" s="139">
        <f t="shared" si="424"/>
        <v>16.2784145</v>
      </c>
      <c r="Y1063" s="124">
        <f t="shared" si="425"/>
        <v>0</v>
      </c>
      <c r="Z1063" s="147" t="s">
        <v>64</v>
      </c>
      <c r="AA1063" s="141">
        <f t="shared" si="433"/>
        <v>44757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4"/>
      <c r="BL1063" s="1"/>
      <c r="BM1063" s="1"/>
      <c r="BN1063" s="1"/>
      <c r="BO1063" s="1"/>
      <c r="BP1063" s="1"/>
      <c r="BQ1063" s="1"/>
    </row>
    <row r="1064" spans="1:69" x14ac:dyDescent="0.15">
      <c r="A1064" s="138">
        <f t="shared" si="426"/>
        <v>44715</v>
      </c>
      <c r="B1064" s="148">
        <f t="shared" si="415"/>
        <v>1242.5099837700002</v>
      </c>
      <c r="C1064" s="139">
        <f t="shared" si="427"/>
        <v>1000</v>
      </c>
      <c r="D1064" s="140">
        <f t="shared" si="428"/>
        <v>6382.88</v>
      </c>
      <c r="E1064" s="124">
        <f>IF(K1064=1,VLOOKUP(A1063,[1]Plan1!$BO$80:$BQ$314,3),E1063)</f>
        <v>6412.88</v>
      </c>
      <c r="F1064" s="141">
        <f t="shared" si="429"/>
        <v>44698</v>
      </c>
      <c r="G1064" s="142">
        <f t="shared" si="416"/>
        <v>4.7000726944577131E-3</v>
      </c>
      <c r="H1064" s="141">
        <f t="shared" si="430"/>
        <v>44727</v>
      </c>
      <c r="I1064" s="141">
        <f t="shared" si="417"/>
        <v>44727</v>
      </c>
      <c r="J1064" s="125">
        <f t="shared" si="431"/>
        <v>22</v>
      </c>
      <c r="K1064" s="125">
        <f t="shared" si="413"/>
        <v>14</v>
      </c>
      <c r="L1064" s="139">
        <f t="shared" si="418"/>
        <v>1.0029884</v>
      </c>
      <c r="M1064" s="143">
        <f t="shared" si="414"/>
        <v>1.01060018</v>
      </c>
      <c r="N1064" s="143">
        <f t="shared" si="434"/>
        <v>1.2224007124958747</v>
      </c>
      <c r="O1064" s="139">
        <f t="shared" si="412"/>
        <v>1.2260537300000001</v>
      </c>
      <c r="P1064" s="139">
        <f t="shared" si="419"/>
        <v>1226.0537300000001</v>
      </c>
      <c r="Q1064" s="144">
        <f t="shared" si="420"/>
        <v>0</v>
      </c>
      <c r="R1064" s="145">
        <f t="shared" si="421"/>
        <v>0</v>
      </c>
      <c r="S1064" s="139">
        <f t="shared" si="422"/>
        <v>0</v>
      </c>
      <c r="T1064" s="146">
        <f t="shared" si="432"/>
        <v>3.5999999999999997E-2</v>
      </c>
      <c r="U1064" s="144">
        <f t="shared" si="435"/>
        <v>95</v>
      </c>
      <c r="V1064" s="144">
        <v>252</v>
      </c>
      <c r="W1064" s="143">
        <f t="shared" si="423"/>
        <v>1.013422131</v>
      </c>
      <c r="X1064" s="139">
        <f t="shared" si="424"/>
        <v>16.45625377</v>
      </c>
      <c r="Y1064" s="124">
        <f t="shared" si="425"/>
        <v>0</v>
      </c>
      <c r="Z1064" s="147" t="s">
        <v>64</v>
      </c>
      <c r="AA1064" s="141">
        <f t="shared" si="433"/>
        <v>44757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4"/>
      <c r="BL1064" s="1"/>
      <c r="BM1064" s="1"/>
      <c r="BN1064" s="1"/>
      <c r="BO1064" s="1"/>
      <c r="BP1064" s="1"/>
      <c r="BQ1064" s="1"/>
    </row>
    <row r="1065" spans="1:69" x14ac:dyDescent="0.15">
      <c r="A1065" s="138">
        <f t="shared" si="426"/>
        <v>44716</v>
      </c>
      <c r="B1065" s="148">
        <f t="shared" si="415"/>
        <v>1242.9492714800001</v>
      </c>
      <c r="C1065" s="139">
        <f t="shared" si="427"/>
        <v>1000</v>
      </c>
      <c r="D1065" s="140">
        <f t="shared" si="428"/>
        <v>6382.88</v>
      </c>
      <c r="E1065" s="124">
        <f>IF(K1065=1,VLOOKUP(A1064,[1]Plan1!$BO$80:$BQ$314,3),E1064)</f>
        <v>6412.88</v>
      </c>
      <c r="F1065" s="141">
        <f t="shared" si="429"/>
        <v>44698</v>
      </c>
      <c r="G1065" s="142">
        <f t="shared" si="416"/>
        <v>4.7000726944577131E-3</v>
      </c>
      <c r="H1065" s="141">
        <f t="shared" si="430"/>
        <v>44727</v>
      </c>
      <c r="I1065" s="141">
        <f t="shared" si="417"/>
        <v>44727</v>
      </c>
      <c r="J1065" s="125">
        <f t="shared" si="431"/>
        <v>22</v>
      </c>
      <c r="K1065" s="125">
        <f t="shared" si="413"/>
        <v>15</v>
      </c>
      <c r="L1065" s="139">
        <f t="shared" si="418"/>
        <v>1.0032022</v>
      </c>
      <c r="M1065" s="143">
        <f t="shared" si="414"/>
        <v>1.01060018</v>
      </c>
      <c r="N1065" s="143">
        <f t="shared" si="434"/>
        <v>1.2224007124958747</v>
      </c>
      <c r="O1065" s="139">
        <f t="shared" ref="O1065:O1128" si="436">TRUNC(TRUNC((L1065*N1065),15),8)</f>
        <v>1.22631508</v>
      </c>
      <c r="P1065" s="139">
        <f t="shared" si="419"/>
        <v>1226.3150800000001</v>
      </c>
      <c r="Q1065" s="144">
        <f t="shared" si="420"/>
        <v>0</v>
      </c>
      <c r="R1065" s="145">
        <f t="shared" si="421"/>
        <v>0</v>
      </c>
      <c r="S1065" s="139">
        <f t="shared" si="422"/>
        <v>0</v>
      </c>
      <c r="T1065" s="146">
        <f t="shared" si="432"/>
        <v>3.5999999999999997E-2</v>
      </c>
      <c r="U1065" s="144">
        <f t="shared" si="435"/>
        <v>96</v>
      </c>
      <c r="V1065" s="144">
        <v>252</v>
      </c>
      <c r="W1065" s="143">
        <f t="shared" si="423"/>
        <v>1.0135643700000001</v>
      </c>
      <c r="X1065" s="139">
        <f t="shared" si="424"/>
        <v>16.634191479999998</v>
      </c>
      <c r="Y1065" s="124">
        <f t="shared" si="425"/>
        <v>0</v>
      </c>
      <c r="Z1065" s="147" t="s">
        <v>64</v>
      </c>
      <c r="AA1065" s="141">
        <f t="shared" si="433"/>
        <v>44757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4"/>
      <c r="BL1065" s="1"/>
      <c r="BM1065" s="1"/>
      <c r="BN1065" s="1"/>
      <c r="BO1065" s="1"/>
      <c r="BP1065" s="1"/>
      <c r="BQ1065" s="1"/>
    </row>
    <row r="1066" spans="1:69" x14ac:dyDescent="0.15">
      <c r="A1066" s="138">
        <f t="shared" si="426"/>
        <v>44717</v>
      </c>
      <c r="B1066" s="148">
        <f t="shared" si="415"/>
        <v>1242.9492714800001</v>
      </c>
      <c r="C1066" s="139">
        <f t="shared" si="427"/>
        <v>1000</v>
      </c>
      <c r="D1066" s="140">
        <f t="shared" si="428"/>
        <v>6382.88</v>
      </c>
      <c r="E1066" s="124">
        <f>IF(K1066=1,VLOOKUP(A1065,[1]Plan1!$BO$80:$BQ$314,3),E1065)</f>
        <v>6412.88</v>
      </c>
      <c r="F1066" s="141">
        <f t="shared" si="429"/>
        <v>44698</v>
      </c>
      <c r="G1066" s="142">
        <f t="shared" si="416"/>
        <v>4.7000726944577131E-3</v>
      </c>
      <c r="H1066" s="141">
        <f t="shared" si="430"/>
        <v>44727</v>
      </c>
      <c r="I1066" s="141">
        <f t="shared" si="417"/>
        <v>44727</v>
      </c>
      <c r="J1066" s="125">
        <f t="shared" si="431"/>
        <v>22</v>
      </c>
      <c r="K1066" s="125">
        <f t="shared" ref="K1066:K1129" si="437">(J1066-(NETWORKDAYS(A1066,I1066,AD$118:AD$502)-1))</f>
        <v>15</v>
      </c>
      <c r="L1066" s="139">
        <f t="shared" si="418"/>
        <v>1.0032022</v>
      </c>
      <c r="M1066" s="143">
        <f t="shared" ref="M1066:M1129" si="438">IF(I1066&gt;I1065,L1065,M1065)</f>
        <v>1.01060018</v>
      </c>
      <c r="N1066" s="143">
        <f t="shared" si="434"/>
        <v>1.2224007124958747</v>
      </c>
      <c r="O1066" s="139">
        <f t="shared" si="436"/>
        <v>1.22631508</v>
      </c>
      <c r="P1066" s="139">
        <f t="shared" si="419"/>
        <v>1226.3150800000001</v>
      </c>
      <c r="Q1066" s="144">
        <f t="shared" si="420"/>
        <v>0</v>
      </c>
      <c r="R1066" s="145">
        <f t="shared" si="421"/>
        <v>0</v>
      </c>
      <c r="S1066" s="139">
        <f t="shared" si="422"/>
        <v>0</v>
      </c>
      <c r="T1066" s="146">
        <f t="shared" si="432"/>
        <v>3.5999999999999997E-2</v>
      </c>
      <c r="U1066" s="144">
        <f t="shared" si="435"/>
        <v>96</v>
      </c>
      <c r="V1066" s="144">
        <v>252</v>
      </c>
      <c r="W1066" s="143">
        <f t="shared" si="423"/>
        <v>1.0135643700000001</v>
      </c>
      <c r="X1066" s="139">
        <f t="shared" si="424"/>
        <v>16.634191479999998</v>
      </c>
      <c r="Y1066" s="124">
        <f t="shared" si="425"/>
        <v>0</v>
      </c>
      <c r="Z1066" s="147" t="s">
        <v>64</v>
      </c>
      <c r="AA1066" s="141">
        <f t="shared" si="433"/>
        <v>44757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4"/>
      <c r="BL1066" s="1"/>
      <c r="BM1066" s="1"/>
      <c r="BN1066" s="1"/>
      <c r="BO1066" s="1"/>
      <c r="BP1066" s="1"/>
      <c r="BQ1066" s="1"/>
    </row>
    <row r="1067" spans="1:69" x14ac:dyDescent="0.15">
      <c r="A1067" s="138">
        <f t="shared" si="426"/>
        <v>44718</v>
      </c>
      <c r="B1067" s="148">
        <f t="shared" si="415"/>
        <v>1242.9492714800001</v>
      </c>
      <c r="C1067" s="139">
        <f t="shared" si="427"/>
        <v>1000</v>
      </c>
      <c r="D1067" s="140">
        <f t="shared" si="428"/>
        <v>6382.88</v>
      </c>
      <c r="E1067" s="124">
        <f>IF(K1067=1,VLOOKUP(A1066,[1]Plan1!$BO$80:$BQ$314,3),E1066)</f>
        <v>6412.88</v>
      </c>
      <c r="F1067" s="141">
        <f t="shared" si="429"/>
        <v>44698</v>
      </c>
      <c r="G1067" s="142">
        <f t="shared" si="416"/>
        <v>4.7000726944577131E-3</v>
      </c>
      <c r="H1067" s="141">
        <f t="shared" si="430"/>
        <v>44727</v>
      </c>
      <c r="I1067" s="141">
        <f t="shared" si="417"/>
        <v>44727</v>
      </c>
      <c r="J1067" s="125">
        <f t="shared" si="431"/>
        <v>22</v>
      </c>
      <c r="K1067" s="125">
        <f t="shared" si="437"/>
        <v>15</v>
      </c>
      <c r="L1067" s="139">
        <f t="shared" si="418"/>
        <v>1.0032022</v>
      </c>
      <c r="M1067" s="143">
        <f t="shared" si="438"/>
        <v>1.01060018</v>
      </c>
      <c r="N1067" s="143">
        <f t="shared" si="434"/>
        <v>1.2224007124958747</v>
      </c>
      <c r="O1067" s="139">
        <f t="shared" si="436"/>
        <v>1.22631508</v>
      </c>
      <c r="P1067" s="139">
        <f t="shared" si="419"/>
        <v>1226.3150800000001</v>
      </c>
      <c r="Q1067" s="144">
        <f t="shared" si="420"/>
        <v>0</v>
      </c>
      <c r="R1067" s="145">
        <f t="shared" si="421"/>
        <v>0</v>
      </c>
      <c r="S1067" s="139">
        <f t="shared" si="422"/>
        <v>0</v>
      </c>
      <c r="T1067" s="146">
        <f t="shared" si="432"/>
        <v>3.5999999999999997E-2</v>
      </c>
      <c r="U1067" s="144">
        <f t="shared" si="435"/>
        <v>96</v>
      </c>
      <c r="V1067" s="144">
        <v>252</v>
      </c>
      <c r="W1067" s="143">
        <f t="shared" si="423"/>
        <v>1.0135643700000001</v>
      </c>
      <c r="X1067" s="139">
        <f t="shared" si="424"/>
        <v>16.634191479999998</v>
      </c>
      <c r="Y1067" s="124">
        <f t="shared" si="425"/>
        <v>0</v>
      </c>
      <c r="Z1067" s="147" t="s">
        <v>64</v>
      </c>
      <c r="AA1067" s="141">
        <f t="shared" si="433"/>
        <v>44757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4"/>
      <c r="BL1067" s="1"/>
      <c r="BM1067" s="1"/>
      <c r="BN1067" s="1"/>
      <c r="BO1067" s="1"/>
      <c r="BP1067" s="1"/>
      <c r="BQ1067" s="1"/>
    </row>
    <row r="1068" spans="1:69" x14ac:dyDescent="0.15">
      <c r="A1068" s="138">
        <f t="shared" si="426"/>
        <v>44719</v>
      </c>
      <c r="B1068" s="148">
        <f t="shared" si="415"/>
        <v>1243.38870997</v>
      </c>
      <c r="C1068" s="139">
        <f t="shared" si="427"/>
        <v>1000</v>
      </c>
      <c r="D1068" s="140">
        <f t="shared" si="428"/>
        <v>6382.88</v>
      </c>
      <c r="E1068" s="124">
        <f>IF(K1068=1,VLOOKUP(A1067,[1]Plan1!$BO$80:$BQ$314,3),E1067)</f>
        <v>6412.88</v>
      </c>
      <c r="F1068" s="141">
        <f t="shared" si="429"/>
        <v>44698</v>
      </c>
      <c r="G1068" s="142">
        <f t="shared" si="416"/>
        <v>4.7000726944577131E-3</v>
      </c>
      <c r="H1068" s="141">
        <f t="shared" si="430"/>
        <v>44727</v>
      </c>
      <c r="I1068" s="141">
        <f t="shared" si="417"/>
        <v>44727</v>
      </c>
      <c r="J1068" s="125">
        <f t="shared" si="431"/>
        <v>22</v>
      </c>
      <c r="K1068" s="125">
        <f t="shared" si="437"/>
        <v>16</v>
      </c>
      <c r="L1068" s="139">
        <f t="shared" si="418"/>
        <v>1.0034160400000001</v>
      </c>
      <c r="M1068" s="143">
        <f t="shared" si="438"/>
        <v>1.01060018</v>
      </c>
      <c r="N1068" s="143">
        <f t="shared" si="434"/>
        <v>1.2224007124958747</v>
      </c>
      <c r="O1068" s="139">
        <f t="shared" si="436"/>
        <v>1.2265764800000001</v>
      </c>
      <c r="P1068" s="139">
        <f t="shared" si="419"/>
        <v>1226.5764799999999</v>
      </c>
      <c r="Q1068" s="144">
        <f t="shared" si="420"/>
        <v>0</v>
      </c>
      <c r="R1068" s="145">
        <f t="shared" si="421"/>
        <v>0</v>
      </c>
      <c r="S1068" s="139">
        <f t="shared" si="422"/>
        <v>0</v>
      </c>
      <c r="T1068" s="146">
        <f t="shared" si="432"/>
        <v>3.5999999999999997E-2</v>
      </c>
      <c r="U1068" s="144">
        <f t="shared" si="435"/>
        <v>97</v>
      </c>
      <c r="V1068" s="144">
        <v>252</v>
      </c>
      <c r="W1068" s="143">
        <f t="shared" si="423"/>
        <v>1.0137066299999999</v>
      </c>
      <c r="X1068" s="139">
        <f t="shared" si="424"/>
        <v>16.812229970000001</v>
      </c>
      <c r="Y1068" s="124">
        <f t="shared" si="425"/>
        <v>0</v>
      </c>
      <c r="Z1068" s="147" t="s">
        <v>64</v>
      </c>
      <c r="AA1068" s="141">
        <f t="shared" si="433"/>
        <v>44757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4"/>
      <c r="BL1068" s="1"/>
      <c r="BM1068" s="1"/>
      <c r="BN1068" s="1"/>
      <c r="BO1068" s="1"/>
      <c r="BP1068" s="1"/>
      <c r="BQ1068" s="1"/>
    </row>
    <row r="1069" spans="1:69" x14ac:dyDescent="0.15">
      <c r="A1069" s="138">
        <f t="shared" si="426"/>
        <v>44720</v>
      </c>
      <c r="B1069" s="148">
        <f t="shared" si="415"/>
        <v>1243.82830698</v>
      </c>
      <c r="C1069" s="139">
        <f t="shared" si="427"/>
        <v>1000</v>
      </c>
      <c r="D1069" s="140">
        <f t="shared" si="428"/>
        <v>6382.88</v>
      </c>
      <c r="E1069" s="124">
        <f>IF(K1069=1,VLOOKUP(A1068,[1]Plan1!$BO$80:$BQ$314,3),E1068)</f>
        <v>6412.88</v>
      </c>
      <c r="F1069" s="141">
        <f t="shared" si="429"/>
        <v>44698</v>
      </c>
      <c r="G1069" s="142">
        <f t="shared" si="416"/>
        <v>4.7000726944577131E-3</v>
      </c>
      <c r="H1069" s="141">
        <f t="shared" si="430"/>
        <v>44727</v>
      </c>
      <c r="I1069" s="141">
        <f t="shared" si="417"/>
        <v>44727</v>
      </c>
      <c r="J1069" s="125">
        <f t="shared" si="431"/>
        <v>22</v>
      </c>
      <c r="K1069" s="125">
        <f t="shared" si="437"/>
        <v>17</v>
      </c>
      <c r="L1069" s="139">
        <f t="shared" si="418"/>
        <v>1.00362993</v>
      </c>
      <c r="M1069" s="143">
        <f t="shared" si="438"/>
        <v>1.01060018</v>
      </c>
      <c r="N1069" s="143">
        <f t="shared" si="434"/>
        <v>1.2224007124958747</v>
      </c>
      <c r="O1069" s="139">
        <f t="shared" si="436"/>
        <v>1.22683794</v>
      </c>
      <c r="P1069" s="139">
        <f t="shared" si="419"/>
        <v>1226.8379399999999</v>
      </c>
      <c r="Q1069" s="144">
        <f t="shared" si="420"/>
        <v>0</v>
      </c>
      <c r="R1069" s="145">
        <f t="shared" si="421"/>
        <v>0</v>
      </c>
      <c r="S1069" s="139">
        <f t="shared" si="422"/>
        <v>0</v>
      </c>
      <c r="T1069" s="146">
        <f t="shared" si="432"/>
        <v>3.5999999999999997E-2</v>
      </c>
      <c r="U1069" s="144">
        <f t="shared" si="435"/>
        <v>98</v>
      </c>
      <c r="V1069" s="144">
        <v>252</v>
      </c>
      <c r="W1069" s="143">
        <f t="shared" si="423"/>
        <v>1.013848909</v>
      </c>
      <c r="X1069" s="139">
        <f t="shared" si="424"/>
        <v>16.990366980000001</v>
      </c>
      <c r="Y1069" s="124">
        <f t="shared" si="425"/>
        <v>0</v>
      </c>
      <c r="Z1069" s="147" t="s">
        <v>64</v>
      </c>
      <c r="AA1069" s="141">
        <f t="shared" si="433"/>
        <v>44757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4"/>
      <c r="BL1069" s="1"/>
      <c r="BM1069" s="1"/>
      <c r="BN1069" s="1"/>
      <c r="BO1069" s="1"/>
      <c r="BP1069" s="1"/>
      <c r="BQ1069" s="1"/>
    </row>
    <row r="1070" spans="1:69" x14ac:dyDescent="0.15">
      <c r="A1070" s="138">
        <f t="shared" si="426"/>
        <v>44721</v>
      </c>
      <c r="B1070" s="148">
        <f t="shared" si="415"/>
        <v>1244.268065</v>
      </c>
      <c r="C1070" s="139">
        <f t="shared" si="427"/>
        <v>1000</v>
      </c>
      <c r="D1070" s="140">
        <f t="shared" si="428"/>
        <v>6382.88</v>
      </c>
      <c r="E1070" s="124">
        <f>IF(K1070=1,VLOOKUP(A1069,[1]Plan1!$BO$80:$BQ$314,3),E1069)</f>
        <v>6412.88</v>
      </c>
      <c r="F1070" s="141">
        <f t="shared" si="429"/>
        <v>44698</v>
      </c>
      <c r="G1070" s="142">
        <f t="shared" si="416"/>
        <v>4.7000726944577131E-3</v>
      </c>
      <c r="H1070" s="141">
        <f t="shared" si="430"/>
        <v>44727</v>
      </c>
      <c r="I1070" s="141">
        <f t="shared" si="417"/>
        <v>44727</v>
      </c>
      <c r="J1070" s="125">
        <f t="shared" si="431"/>
        <v>22</v>
      </c>
      <c r="K1070" s="125">
        <f t="shared" si="437"/>
        <v>18</v>
      </c>
      <c r="L1070" s="139">
        <f t="shared" si="418"/>
        <v>1.0038438700000001</v>
      </c>
      <c r="M1070" s="143">
        <f t="shared" si="438"/>
        <v>1.01060018</v>
      </c>
      <c r="N1070" s="143">
        <f t="shared" si="434"/>
        <v>1.2224007124958747</v>
      </c>
      <c r="O1070" s="139">
        <f t="shared" si="436"/>
        <v>1.22709946</v>
      </c>
      <c r="P1070" s="139">
        <f t="shared" si="419"/>
        <v>1227.0994599999999</v>
      </c>
      <c r="Q1070" s="144">
        <f t="shared" si="420"/>
        <v>0</v>
      </c>
      <c r="R1070" s="145">
        <f t="shared" si="421"/>
        <v>0</v>
      </c>
      <c r="S1070" s="139">
        <f t="shared" si="422"/>
        <v>0</v>
      </c>
      <c r="T1070" s="146">
        <f t="shared" si="432"/>
        <v>3.5999999999999997E-2</v>
      </c>
      <c r="U1070" s="144">
        <f t="shared" si="435"/>
        <v>99</v>
      </c>
      <c r="V1070" s="144">
        <v>252</v>
      </c>
      <c r="W1070" s="143">
        <f t="shared" si="423"/>
        <v>1.0139912090000001</v>
      </c>
      <c r="X1070" s="139">
        <f t="shared" si="424"/>
        <v>17.168604999999999</v>
      </c>
      <c r="Y1070" s="124">
        <f t="shared" si="425"/>
        <v>0</v>
      </c>
      <c r="Z1070" s="147" t="s">
        <v>64</v>
      </c>
      <c r="AA1070" s="141">
        <f t="shared" si="433"/>
        <v>44757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4"/>
      <c r="BL1070" s="1"/>
      <c r="BM1070" s="1"/>
      <c r="BN1070" s="1"/>
      <c r="BO1070" s="1"/>
      <c r="BP1070" s="1"/>
      <c r="BQ1070" s="1"/>
    </row>
    <row r="1071" spans="1:69" x14ac:dyDescent="0.15">
      <c r="A1071" s="138">
        <f t="shared" si="426"/>
        <v>44722</v>
      </c>
      <c r="B1071" s="148">
        <f t="shared" si="415"/>
        <v>1244.70797148</v>
      </c>
      <c r="C1071" s="139">
        <f t="shared" si="427"/>
        <v>1000</v>
      </c>
      <c r="D1071" s="140">
        <f t="shared" si="428"/>
        <v>6382.88</v>
      </c>
      <c r="E1071" s="124">
        <f>IF(K1071=1,VLOOKUP(A1070,[1]Plan1!$BO$80:$BQ$314,3),E1070)</f>
        <v>6412.88</v>
      </c>
      <c r="F1071" s="141">
        <f t="shared" si="429"/>
        <v>44698</v>
      </c>
      <c r="G1071" s="142">
        <f t="shared" si="416"/>
        <v>4.7000726944577131E-3</v>
      </c>
      <c r="H1071" s="141">
        <f t="shared" si="430"/>
        <v>44727</v>
      </c>
      <c r="I1071" s="141">
        <f t="shared" si="417"/>
        <v>44727</v>
      </c>
      <c r="J1071" s="125">
        <f t="shared" si="431"/>
        <v>22</v>
      </c>
      <c r="K1071" s="125">
        <f t="shared" si="437"/>
        <v>19</v>
      </c>
      <c r="L1071" s="139">
        <f t="shared" si="418"/>
        <v>1.0040578499999999</v>
      </c>
      <c r="M1071" s="143">
        <f t="shared" si="438"/>
        <v>1.01060018</v>
      </c>
      <c r="N1071" s="143">
        <f t="shared" si="434"/>
        <v>1.2224007124958747</v>
      </c>
      <c r="O1071" s="139">
        <f t="shared" si="436"/>
        <v>1.22736103</v>
      </c>
      <c r="P1071" s="139">
        <f t="shared" si="419"/>
        <v>1227.36103</v>
      </c>
      <c r="Q1071" s="144">
        <f t="shared" si="420"/>
        <v>0</v>
      </c>
      <c r="R1071" s="145">
        <f t="shared" si="421"/>
        <v>0</v>
      </c>
      <c r="S1071" s="139">
        <f t="shared" si="422"/>
        <v>0</v>
      </c>
      <c r="T1071" s="146">
        <f t="shared" si="432"/>
        <v>3.5999999999999997E-2</v>
      </c>
      <c r="U1071" s="144">
        <f t="shared" si="435"/>
        <v>100</v>
      </c>
      <c r="V1071" s="144">
        <v>252</v>
      </c>
      <c r="W1071" s="143">
        <f t="shared" si="423"/>
        <v>1.0141335279999999</v>
      </c>
      <c r="X1071" s="139">
        <f t="shared" si="424"/>
        <v>17.346941480000002</v>
      </c>
      <c r="Y1071" s="124">
        <f t="shared" si="425"/>
        <v>0</v>
      </c>
      <c r="Z1071" s="147" t="s">
        <v>64</v>
      </c>
      <c r="AA1071" s="141">
        <f t="shared" si="433"/>
        <v>44757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4"/>
      <c r="BL1071" s="1"/>
      <c r="BM1071" s="1"/>
      <c r="BN1071" s="1"/>
      <c r="BO1071" s="1"/>
      <c r="BP1071" s="1"/>
      <c r="BQ1071" s="1"/>
    </row>
    <row r="1072" spans="1:69" x14ac:dyDescent="0.15">
      <c r="A1072" s="138">
        <f t="shared" si="426"/>
        <v>44723</v>
      </c>
      <c r="B1072" s="148">
        <f t="shared" si="415"/>
        <v>1245.1480378199999</v>
      </c>
      <c r="C1072" s="139">
        <f t="shared" si="427"/>
        <v>1000</v>
      </c>
      <c r="D1072" s="140">
        <f t="shared" si="428"/>
        <v>6382.88</v>
      </c>
      <c r="E1072" s="124">
        <f>IF(K1072=1,VLOOKUP(A1071,[1]Plan1!$BO$80:$BQ$314,3),E1071)</f>
        <v>6412.88</v>
      </c>
      <c r="F1072" s="141">
        <f t="shared" si="429"/>
        <v>44698</v>
      </c>
      <c r="G1072" s="142">
        <f t="shared" si="416"/>
        <v>4.7000726944577131E-3</v>
      </c>
      <c r="H1072" s="141">
        <f t="shared" si="430"/>
        <v>44727</v>
      </c>
      <c r="I1072" s="141">
        <f t="shared" si="417"/>
        <v>44727</v>
      </c>
      <c r="J1072" s="125">
        <f t="shared" si="431"/>
        <v>22</v>
      </c>
      <c r="K1072" s="125">
        <f t="shared" si="437"/>
        <v>20</v>
      </c>
      <c r="L1072" s="139">
        <f t="shared" si="418"/>
        <v>1.0042718799999999</v>
      </c>
      <c r="M1072" s="143">
        <f t="shared" si="438"/>
        <v>1.01060018</v>
      </c>
      <c r="N1072" s="143">
        <f t="shared" si="434"/>
        <v>1.2224007124958747</v>
      </c>
      <c r="O1072" s="139">
        <f t="shared" si="436"/>
        <v>1.22762266</v>
      </c>
      <c r="P1072" s="139">
        <f t="shared" si="419"/>
        <v>1227.62266</v>
      </c>
      <c r="Q1072" s="144">
        <f t="shared" si="420"/>
        <v>0</v>
      </c>
      <c r="R1072" s="145">
        <f t="shared" si="421"/>
        <v>0</v>
      </c>
      <c r="S1072" s="139">
        <f t="shared" si="422"/>
        <v>0</v>
      </c>
      <c r="T1072" s="146">
        <f t="shared" si="432"/>
        <v>3.5999999999999997E-2</v>
      </c>
      <c r="U1072" s="144">
        <f t="shared" si="435"/>
        <v>101</v>
      </c>
      <c r="V1072" s="144">
        <v>252</v>
      </c>
      <c r="W1072" s="143">
        <f t="shared" si="423"/>
        <v>1.0142758670000001</v>
      </c>
      <c r="X1072" s="139">
        <f t="shared" si="424"/>
        <v>17.525377819999999</v>
      </c>
      <c r="Y1072" s="124">
        <f t="shared" si="425"/>
        <v>0</v>
      </c>
      <c r="Z1072" s="147" t="s">
        <v>64</v>
      </c>
      <c r="AA1072" s="141">
        <f t="shared" si="433"/>
        <v>44757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4"/>
      <c r="BL1072" s="1"/>
      <c r="BM1072" s="1"/>
      <c r="BN1072" s="1"/>
      <c r="BO1072" s="1"/>
      <c r="BP1072" s="1"/>
      <c r="BQ1072" s="1"/>
    </row>
    <row r="1073" spans="1:69" x14ac:dyDescent="0.15">
      <c r="A1073" s="138">
        <f t="shared" si="426"/>
        <v>44724</v>
      </c>
      <c r="B1073" s="148">
        <f t="shared" si="415"/>
        <v>1245.1480378199999</v>
      </c>
      <c r="C1073" s="139">
        <f t="shared" si="427"/>
        <v>1000</v>
      </c>
      <c r="D1073" s="140">
        <f t="shared" si="428"/>
        <v>6382.88</v>
      </c>
      <c r="E1073" s="124">
        <f>IF(K1073=1,VLOOKUP(A1072,[1]Plan1!$BO$80:$BQ$314,3),E1072)</f>
        <v>6412.88</v>
      </c>
      <c r="F1073" s="141">
        <f t="shared" si="429"/>
        <v>44698</v>
      </c>
      <c r="G1073" s="142">
        <f t="shared" si="416"/>
        <v>4.7000726944577131E-3</v>
      </c>
      <c r="H1073" s="141">
        <f t="shared" si="430"/>
        <v>44727</v>
      </c>
      <c r="I1073" s="141">
        <f t="shared" si="417"/>
        <v>44727</v>
      </c>
      <c r="J1073" s="125">
        <f t="shared" si="431"/>
        <v>22</v>
      </c>
      <c r="K1073" s="125">
        <f t="shared" si="437"/>
        <v>20</v>
      </c>
      <c r="L1073" s="139">
        <f t="shared" si="418"/>
        <v>1.0042718799999999</v>
      </c>
      <c r="M1073" s="143">
        <f t="shared" si="438"/>
        <v>1.01060018</v>
      </c>
      <c r="N1073" s="143">
        <f t="shared" si="434"/>
        <v>1.2224007124958747</v>
      </c>
      <c r="O1073" s="139">
        <f t="shared" si="436"/>
        <v>1.22762266</v>
      </c>
      <c r="P1073" s="139">
        <f t="shared" si="419"/>
        <v>1227.62266</v>
      </c>
      <c r="Q1073" s="144">
        <f t="shared" si="420"/>
        <v>0</v>
      </c>
      <c r="R1073" s="145">
        <f t="shared" si="421"/>
        <v>0</v>
      </c>
      <c r="S1073" s="139">
        <f t="shared" si="422"/>
        <v>0</v>
      </c>
      <c r="T1073" s="146">
        <f t="shared" si="432"/>
        <v>3.5999999999999997E-2</v>
      </c>
      <c r="U1073" s="144">
        <f t="shared" si="435"/>
        <v>101</v>
      </c>
      <c r="V1073" s="144">
        <v>252</v>
      </c>
      <c r="W1073" s="143">
        <f t="shared" si="423"/>
        <v>1.0142758670000001</v>
      </c>
      <c r="X1073" s="139">
        <f t="shared" si="424"/>
        <v>17.525377819999999</v>
      </c>
      <c r="Y1073" s="124">
        <f t="shared" si="425"/>
        <v>0</v>
      </c>
      <c r="Z1073" s="147" t="s">
        <v>64</v>
      </c>
      <c r="AA1073" s="141">
        <f t="shared" si="433"/>
        <v>44757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4"/>
      <c r="BL1073" s="1"/>
      <c r="BM1073" s="1"/>
      <c r="BN1073" s="1"/>
      <c r="BO1073" s="1"/>
      <c r="BP1073" s="1"/>
      <c r="BQ1073" s="1"/>
    </row>
    <row r="1074" spans="1:69" x14ac:dyDescent="0.15">
      <c r="A1074" s="138">
        <f t="shared" si="426"/>
        <v>44725</v>
      </c>
      <c r="B1074" s="148">
        <f t="shared" si="415"/>
        <v>1245.1480378199999</v>
      </c>
      <c r="C1074" s="139">
        <f t="shared" si="427"/>
        <v>1000</v>
      </c>
      <c r="D1074" s="140">
        <f t="shared" si="428"/>
        <v>6382.88</v>
      </c>
      <c r="E1074" s="124">
        <f>IF(K1074=1,VLOOKUP(A1073,[1]Plan1!$BO$80:$BQ$314,3),E1073)</f>
        <v>6412.88</v>
      </c>
      <c r="F1074" s="141">
        <f t="shared" si="429"/>
        <v>44698</v>
      </c>
      <c r="G1074" s="142">
        <f t="shared" si="416"/>
        <v>4.7000726944577131E-3</v>
      </c>
      <c r="H1074" s="141">
        <f t="shared" si="430"/>
        <v>44727</v>
      </c>
      <c r="I1074" s="141">
        <f t="shared" si="417"/>
        <v>44727</v>
      </c>
      <c r="J1074" s="125">
        <f t="shared" si="431"/>
        <v>22</v>
      </c>
      <c r="K1074" s="125">
        <f t="shared" si="437"/>
        <v>20</v>
      </c>
      <c r="L1074" s="139">
        <f t="shared" si="418"/>
        <v>1.0042718799999999</v>
      </c>
      <c r="M1074" s="143">
        <f t="shared" si="438"/>
        <v>1.01060018</v>
      </c>
      <c r="N1074" s="143">
        <f t="shared" si="434"/>
        <v>1.2224007124958747</v>
      </c>
      <c r="O1074" s="139">
        <f t="shared" si="436"/>
        <v>1.22762266</v>
      </c>
      <c r="P1074" s="139">
        <f t="shared" si="419"/>
        <v>1227.62266</v>
      </c>
      <c r="Q1074" s="144">
        <f t="shared" si="420"/>
        <v>0</v>
      </c>
      <c r="R1074" s="145">
        <f t="shared" si="421"/>
        <v>0</v>
      </c>
      <c r="S1074" s="139">
        <f t="shared" si="422"/>
        <v>0</v>
      </c>
      <c r="T1074" s="146">
        <f t="shared" si="432"/>
        <v>3.5999999999999997E-2</v>
      </c>
      <c r="U1074" s="144">
        <f t="shared" si="435"/>
        <v>101</v>
      </c>
      <c r="V1074" s="144">
        <v>252</v>
      </c>
      <c r="W1074" s="143">
        <f t="shared" si="423"/>
        <v>1.0142758670000001</v>
      </c>
      <c r="X1074" s="139">
        <f t="shared" si="424"/>
        <v>17.525377819999999</v>
      </c>
      <c r="Y1074" s="124">
        <f t="shared" si="425"/>
        <v>0</v>
      </c>
      <c r="Z1074" s="147" t="s">
        <v>64</v>
      </c>
      <c r="AA1074" s="141">
        <f t="shared" si="433"/>
        <v>44757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4"/>
      <c r="BL1074" s="1"/>
      <c r="BM1074" s="1"/>
      <c r="BN1074" s="1"/>
      <c r="BO1074" s="1"/>
      <c r="BP1074" s="1"/>
      <c r="BQ1074" s="1"/>
    </row>
    <row r="1075" spans="1:69" x14ac:dyDescent="0.15">
      <c r="A1075" s="138">
        <f t="shared" si="426"/>
        <v>44726</v>
      </c>
      <c r="B1075" s="148">
        <f t="shared" si="415"/>
        <v>1245.58825514</v>
      </c>
      <c r="C1075" s="139">
        <f t="shared" si="427"/>
        <v>1000</v>
      </c>
      <c r="D1075" s="140">
        <f t="shared" si="428"/>
        <v>6382.88</v>
      </c>
      <c r="E1075" s="124">
        <f>IF(K1075=1,VLOOKUP(A1074,[1]Plan1!$BO$80:$BQ$314,3),E1074)</f>
        <v>6412.88</v>
      </c>
      <c r="F1075" s="141">
        <f t="shared" si="429"/>
        <v>44698</v>
      </c>
      <c r="G1075" s="142">
        <f t="shared" si="416"/>
        <v>4.7000726944577131E-3</v>
      </c>
      <c r="H1075" s="141">
        <f t="shared" si="430"/>
        <v>44727</v>
      </c>
      <c r="I1075" s="141">
        <f t="shared" si="417"/>
        <v>44727</v>
      </c>
      <c r="J1075" s="125">
        <f t="shared" si="431"/>
        <v>22</v>
      </c>
      <c r="K1075" s="125">
        <f t="shared" si="437"/>
        <v>21</v>
      </c>
      <c r="L1075" s="139">
        <f t="shared" si="418"/>
        <v>1.0044859500000001</v>
      </c>
      <c r="M1075" s="143">
        <f t="shared" si="438"/>
        <v>1.01060018</v>
      </c>
      <c r="N1075" s="143">
        <f t="shared" si="434"/>
        <v>1.2224007124958747</v>
      </c>
      <c r="O1075" s="139">
        <f t="shared" si="436"/>
        <v>1.2278843399999999</v>
      </c>
      <c r="P1075" s="139">
        <f t="shared" si="419"/>
        <v>1227.8843400000001</v>
      </c>
      <c r="Q1075" s="144">
        <f t="shared" si="420"/>
        <v>0</v>
      </c>
      <c r="R1075" s="145">
        <f t="shared" si="421"/>
        <v>0</v>
      </c>
      <c r="S1075" s="139">
        <f t="shared" si="422"/>
        <v>0</v>
      </c>
      <c r="T1075" s="146">
        <f t="shared" si="432"/>
        <v>3.5999999999999997E-2</v>
      </c>
      <c r="U1075" s="144">
        <f t="shared" si="435"/>
        <v>102</v>
      </c>
      <c r="V1075" s="144">
        <v>252</v>
      </c>
      <c r="W1075" s="143">
        <f t="shared" si="423"/>
        <v>1.014418227</v>
      </c>
      <c r="X1075" s="139">
        <f t="shared" si="424"/>
        <v>17.703915139999999</v>
      </c>
      <c r="Y1075" s="124">
        <f t="shared" si="425"/>
        <v>0</v>
      </c>
      <c r="Z1075" s="147" t="s">
        <v>64</v>
      </c>
      <c r="AA1075" s="141">
        <f t="shared" si="433"/>
        <v>44757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4"/>
      <c r="BL1075" s="1"/>
      <c r="BM1075" s="1"/>
      <c r="BN1075" s="1"/>
      <c r="BO1075" s="1"/>
      <c r="BP1075" s="1"/>
      <c r="BQ1075" s="1"/>
    </row>
    <row r="1076" spans="1:69" x14ac:dyDescent="0.15">
      <c r="A1076" s="138">
        <f t="shared" si="426"/>
        <v>44727</v>
      </c>
      <c r="B1076" s="148">
        <f t="shared" si="415"/>
        <v>1246.02863118</v>
      </c>
      <c r="C1076" s="139">
        <f t="shared" si="427"/>
        <v>1000</v>
      </c>
      <c r="D1076" s="140">
        <f t="shared" si="428"/>
        <v>6382.88</v>
      </c>
      <c r="E1076" s="124">
        <f>IF(K1076=1,VLOOKUP(A1075,[1]Plan1!$BO$80:$BQ$314,3),E1075)</f>
        <v>6412.88</v>
      </c>
      <c r="F1076" s="141">
        <f t="shared" si="429"/>
        <v>44698</v>
      </c>
      <c r="G1076" s="142">
        <f t="shared" si="416"/>
        <v>4.7000726944577131E-3</v>
      </c>
      <c r="H1076" s="141">
        <f t="shared" si="430"/>
        <v>44757</v>
      </c>
      <c r="I1076" s="141">
        <f t="shared" si="417"/>
        <v>44727</v>
      </c>
      <c r="J1076" s="125">
        <f t="shared" si="431"/>
        <v>22</v>
      </c>
      <c r="K1076" s="125">
        <f t="shared" si="437"/>
        <v>22</v>
      </c>
      <c r="L1076" s="139">
        <f t="shared" si="418"/>
        <v>1.0047000699999999</v>
      </c>
      <c r="M1076" s="143">
        <f t="shared" si="438"/>
        <v>1.01060018</v>
      </c>
      <c r="N1076" s="143">
        <f t="shared" si="434"/>
        <v>1.2224007124958747</v>
      </c>
      <c r="O1076" s="139">
        <f t="shared" si="436"/>
        <v>1.2281460799999999</v>
      </c>
      <c r="P1076" s="139">
        <f t="shared" si="419"/>
        <v>1228.14608</v>
      </c>
      <c r="Q1076" s="144">
        <f t="shared" si="420"/>
        <v>0</v>
      </c>
      <c r="R1076" s="145">
        <f t="shared" si="421"/>
        <v>0</v>
      </c>
      <c r="S1076" s="139">
        <f t="shared" si="422"/>
        <v>0</v>
      </c>
      <c r="T1076" s="146">
        <f t="shared" si="432"/>
        <v>3.5999999999999997E-2</v>
      </c>
      <c r="U1076" s="144">
        <f t="shared" si="435"/>
        <v>103</v>
      </c>
      <c r="V1076" s="144">
        <v>252</v>
      </c>
      <c r="W1076" s="143">
        <f t="shared" si="423"/>
        <v>1.0145606060000001</v>
      </c>
      <c r="X1076" s="139">
        <f t="shared" si="424"/>
        <v>17.88255118</v>
      </c>
      <c r="Y1076" s="124">
        <f t="shared" si="425"/>
        <v>0</v>
      </c>
      <c r="Z1076" s="147" t="s">
        <v>64</v>
      </c>
      <c r="AA1076" s="141">
        <f t="shared" si="433"/>
        <v>44757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4"/>
      <c r="BL1076" s="1"/>
      <c r="BM1076" s="1"/>
      <c r="BN1076" s="1"/>
      <c r="BO1076" s="1"/>
      <c r="BP1076" s="1"/>
      <c r="BQ1076" s="1"/>
    </row>
    <row r="1077" spans="1:69" x14ac:dyDescent="0.15">
      <c r="A1077" s="138">
        <f t="shared" si="426"/>
        <v>44728</v>
      </c>
      <c r="B1077" s="148">
        <f t="shared" si="415"/>
        <v>1246.5998812400001</v>
      </c>
      <c r="C1077" s="139">
        <f t="shared" si="427"/>
        <v>1000</v>
      </c>
      <c r="D1077" s="140">
        <f t="shared" si="428"/>
        <v>6412.88</v>
      </c>
      <c r="E1077" s="124">
        <f>IF(K1077=1,VLOOKUP(A1076,[1]Plan1!$BO$80:$BQ$314,3),E1076)</f>
        <v>6455.85</v>
      </c>
      <c r="F1077" s="141">
        <f t="shared" si="429"/>
        <v>44728</v>
      </c>
      <c r="G1077" s="142">
        <f t="shared" si="416"/>
        <v>6.7005775876050055E-3</v>
      </c>
      <c r="H1077" s="141">
        <f t="shared" si="430"/>
        <v>44757</v>
      </c>
      <c r="I1077" s="141">
        <f t="shared" si="417"/>
        <v>44757</v>
      </c>
      <c r="J1077" s="125">
        <f t="shared" si="431"/>
        <v>21</v>
      </c>
      <c r="K1077" s="125">
        <f t="shared" si="437"/>
        <v>1</v>
      </c>
      <c r="L1077" s="139">
        <f t="shared" si="418"/>
        <v>1.0003180599999999</v>
      </c>
      <c r="M1077" s="143">
        <f t="shared" si="438"/>
        <v>1.0047000699999999</v>
      </c>
      <c r="N1077" s="143">
        <f t="shared" si="434"/>
        <v>1.228146081412655</v>
      </c>
      <c r="O1077" s="139">
        <f t="shared" si="436"/>
        <v>1.2285367</v>
      </c>
      <c r="P1077" s="139">
        <f t="shared" si="419"/>
        <v>1228.5367000000001</v>
      </c>
      <c r="Q1077" s="144">
        <f t="shared" si="420"/>
        <v>0</v>
      </c>
      <c r="R1077" s="145">
        <f t="shared" si="421"/>
        <v>0</v>
      </c>
      <c r="S1077" s="139">
        <f t="shared" si="422"/>
        <v>0</v>
      </c>
      <c r="T1077" s="146">
        <f t="shared" si="432"/>
        <v>3.5999999999999997E-2</v>
      </c>
      <c r="U1077" s="144">
        <f t="shared" si="435"/>
        <v>104</v>
      </c>
      <c r="V1077" s="144">
        <v>252</v>
      </c>
      <c r="W1077" s="143">
        <f t="shared" si="423"/>
        <v>1.0147030050000001</v>
      </c>
      <c r="X1077" s="139">
        <f t="shared" si="424"/>
        <v>18.063181239999999</v>
      </c>
      <c r="Y1077" s="124">
        <f t="shared" si="425"/>
        <v>0</v>
      </c>
      <c r="Z1077" s="147" t="s">
        <v>64</v>
      </c>
      <c r="AA1077" s="141">
        <f t="shared" si="433"/>
        <v>44757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4"/>
      <c r="BL1077" s="1"/>
      <c r="BM1077" s="1"/>
      <c r="BN1077" s="1"/>
      <c r="BO1077" s="1"/>
      <c r="BP1077" s="1"/>
      <c r="BQ1077" s="1"/>
    </row>
    <row r="1078" spans="1:69" x14ac:dyDescent="0.15">
      <c r="A1078" s="138">
        <f t="shared" si="426"/>
        <v>44729</v>
      </c>
      <c r="B1078" s="148">
        <f t="shared" si="415"/>
        <v>1246.5998812400001</v>
      </c>
      <c r="C1078" s="139">
        <f t="shared" si="427"/>
        <v>1000</v>
      </c>
      <c r="D1078" s="140">
        <f t="shared" si="428"/>
        <v>6412.88</v>
      </c>
      <c r="E1078" s="124">
        <f>IF(K1078=1,VLOOKUP(A1077,[1]Plan1!$BO$80:$BQ$314,3),E1077)</f>
        <v>6455.85</v>
      </c>
      <c r="F1078" s="141">
        <f t="shared" si="429"/>
        <v>44728</v>
      </c>
      <c r="G1078" s="142">
        <f t="shared" si="416"/>
        <v>6.7005775876050055E-3</v>
      </c>
      <c r="H1078" s="141">
        <f t="shared" si="430"/>
        <v>44757</v>
      </c>
      <c r="I1078" s="141">
        <f t="shared" si="417"/>
        <v>44757</v>
      </c>
      <c r="J1078" s="125">
        <f t="shared" si="431"/>
        <v>21</v>
      </c>
      <c r="K1078" s="125">
        <f t="shared" si="437"/>
        <v>1</v>
      </c>
      <c r="L1078" s="139">
        <f t="shared" si="418"/>
        <v>1.0003180599999999</v>
      </c>
      <c r="M1078" s="143">
        <f t="shared" si="438"/>
        <v>1.0047000699999999</v>
      </c>
      <c r="N1078" s="143">
        <f t="shared" si="434"/>
        <v>1.228146081412655</v>
      </c>
      <c r="O1078" s="139">
        <f t="shared" si="436"/>
        <v>1.2285367</v>
      </c>
      <c r="P1078" s="139">
        <f t="shared" si="419"/>
        <v>1228.5367000000001</v>
      </c>
      <c r="Q1078" s="144">
        <f t="shared" si="420"/>
        <v>0</v>
      </c>
      <c r="R1078" s="145">
        <f t="shared" si="421"/>
        <v>0</v>
      </c>
      <c r="S1078" s="139">
        <f t="shared" si="422"/>
        <v>0</v>
      </c>
      <c r="T1078" s="146">
        <f t="shared" si="432"/>
        <v>3.5999999999999997E-2</v>
      </c>
      <c r="U1078" s="144">
        <f t="shared" si="435"/>
        <v>104</v>
      </c>
      <c r="V1078" s="144">
        <v>252</v>
      </c>
      <c r="W1078" s="143">
        <f t="shared" si="423"/>
        <v>1.0147030050000001</v>
      </c>
      <c r="X1078" s="139">
        <f t="shared" si="424"/>
        <v>18.063181239999999</v>
      </c>
      <c r="Y1078" s="124">
        <f t="shared" si="425"/>
        <v>0</v>
      </c>
      <c r="Z1078" s="147" t="s">
        <v>64</v>
      </c>
      <c r="AA1078" s="141">
        <f t="shared" si="433"/>
        <v>44757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4"/>
      <c r="BL1078" s="1"/>
      <c r="BM1078" s="1"/>
      <c r="BN1078" s="1"/>
      <c r="BO1078" s="1"/>
      <c r="BP1078" s="1"/>
      <c r="BQ1078" s="1"/>
    </row>
    <row r="1079" spans="1:69" x14ac:dyDescent="0.15">
      <c r="A1079" s="138">
        <f t="shared" si="426"/>
        <v>44730</v>
      </c>
      <c r="B1079" s="148">
        <f t="shared" si="415"/>
        <v>1247.1714002799999</v>
      </c>
      <c r="C1079" s="139">
        <f t="shared" si="427"/>
        <v>1000</v>
      </c>
      <c r="D1079" s="140">
        <f t="shared" si="428"/>
        <v>6412.88</v>
      </c>
      <c r="E1079" s="124">
        <f>IF(K1079=1,VLOOKUP(A1078,[1]Plan1!$BO$80:$BQ$314,3),E1078)</f>
        <v>6455.85</v>
      </c>
      <c r="F1079" s="141">
        <f t="shared" si="429"/>
        <v>44728</v>
      </c>
      <c r="G1079" s="142">
        <f t="shared" si="416"/>
        <v>6.7005775876050055E-3</v>
      </c>
      <c r="H1079" s="141">
        <f t="shared" si="430"/>
        <v>44757</v>
      </c>
      <c r="I1079" s="141">
        <f t="shared" si="417"/>
        <v>44757</v>
      </c>
      <c r="J1079" s="125">
        <f t="shared" si="431"/>
        <v>21</v>
      </c>
      <c r="K1079" s="125">
        <f t="shared" si="437"/>
        <v>2</v>
      </c>
      <c r="L1079" s="139">
        <f t="shared" si="418"/>
        <v>1.0006362200000001</v>
      </c>
      <c r="M1079" s="143">
        <f t="shared" si="438"/>
        <v>1.0047000699999999</v>
      </c>
      <c r="N1079" s="143">
        <f t="shared" si="434"/>
        <v>1.228146081412655</v>
      </c>
      <c r="O1079" s="139">
        <f t="shared" si="436"/>
        <v>1.22892745</v>
      </c>
      <c r="P1079" s="139">
        <f t="shared" si="419"/>
        <v>1228.9274499999999</v>
      </c>
      <c r="Q1079" s="144">
        <f t="shared" si="420"/>
        <v>0</v>
      </c>
      <c r="R1079" s="145">
        <f t="shared" si="421"/>
        <v>0</v>
      </c>
      <c r="S1079" s="139">
        <f t="shared" si="422"/>
        <v>0</v>
      </c>
      <c r="T1079" s="146">
        <f t="shared" si="432"/>
        <v>3.5999999999999997E-2</v>
      </c>
      <c r="U1079" s="144">
        <f t="shared" si="435"/>
        <v>105</v>
      </c>
      <c r="V1079" s="144">
        <v>252</v>
      </c>
      <c r="W1079" s="143">
        <f t="shared" si="423"/>
        <v>1.0148454250000001</v>
      </c>
      <c r="X1079" s="139">
        <f t="shared" si="424"/>
        <v>18.24395028</v>
      </c>
      <c r="Y1079" s="124">
        <f t="shared" si="425"/>
        <v>0</v>
      </c>
      <c r="Z1079" s="147" t="s">
        <v>64</v>
      </c>
      <c r="AA1079" s="141">
        <f t="shared" si="433"/>
        <v>44757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4"/>
      <c r="BL1079" s="1"/>
      <c r="BM1079" s="1"/>
      <c r="BN1079" s="1"/>
      <c r="BO1079" s="1"/>
      <c r="BP1079" s="1"/>
      <c r="BQ1079" s="1"/>
    </row>
    <row r="1080" spans="1:69" x14ac:dyDescent="0.15">
      <c r="A1080" s="138">
        <f t="shared" si="426"/>
        <v>44731</v>
      </c>
      <c r="B1080" s="148">
        <f t="shared" si="415"/>
        <v>1247.1714002799999</v>
      </c>
      <c r="C1080" s="139">
        <f t="shared" si="427"/>
        <v>1000</v>
      </c>
      <c r="D1080" s="140">
        <f t="shared" si="428"/>
        <v>6412.88</v>
      </c>
      <c r="E1080" s="124">
        <f>IF(K1080=1,VLOOKUP(A1079,[1]Plan1!$BO$80:$BQ$314,3),E1079)</f>
        <v>6455.85</v>
      </c>
      <c r="F1080" s="141">
        <f t="shared" si="429"/>
        <v>44728</v>
      </c>
      <c r="G1080" s="142">
        <f t="shared" si="416"/>
        <v>6.7005775876050055E-3</v>
      </c>
      <c r="H1080" s="141">
        <f t="shared" si="430"/>
        <v>44757</v>
      </c>
      <c r="I1080" s="141">
        <f t="shared" si="417"/>
        <v>44757</v>
      </c>
      <c r="J1080" s="125">
        <f t="shared" si="431"/>
        <v>21</v>
      </c>
      <c r="K1080" s="125">
        <f t="shared" si="437"/>
        <v>2</v>
      </c>
      <c r="L1080" s="139">
        <f t="shared" si="418"/>
        <v>1.0006362200000001</v>
      </c>
      <c r="M1080" s="143">
        <f t="shared" si="438"/>
        <v>1.0047000699999999</v>
      </c>
      <c r="N1080" s="143">
        <f t="shared" si="434"/>
        <v>1.228146081412655</v>
      </c>
      <c r="O1080" s="139">
        <f t="shared" si="436"/>
        <v>1.22892745</v>
      </c>
      <c r="P1080" s="139">
        <f t="shared" si="419"/>
        <v>1228.9274499999999</v>
      </c>
      <c r="Q1080" s="144">
        <f t="shared" si="420"/>
        <v>0</v>
      </c>
      <c r="R1080" s="145">
        <f t="shared" si="421"/>
        <v>0</v>
      </c>
      <c r="S1080" s="139">
        <f t="shared" si="422"/>
        <v>0</v>
      </c>
      <c r="T1080" s="146">
        <f t="shared" si="432"/>
        <v>3.5999999999999997E-2</v>
      </c>
      <c r="U1080" s="144">
        <f t="shared" si="435"/>
        <v>105</v>
      </c>
      <c r="V1080" s="144">
        <v>252</v>
      </c>
      <c r="W1080" s="143">
        <f t="shared" si="423"/>
        <v>1.0148454250000001</v>
      </c>
      <c r="X1080" s="139">
        <f t="shared" si="424"/>
        <v>18.24395028</v>
      </c>
      <c r="Y1080" s="124">
        <f t="shared" si="425"/>
        <v>0</v>
      </c>
      <c r="Z1080" s="147" t="s">
        <v>64</v>
      </c>
      <c r="AA1080" s="141">
        <f t="shared" si="433"/>
        <v>44757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4"/>
      <c r="BL1080" s="1"/>
      <c r="BM1080" s="1"/>
      <c r="BN1080" s="1"/>
      <c r="BO1080" s="1"/>
      <c r="BP1080" s="1"/>
      <c r="BQ1080" s="1"/>
    </row>
    <row r="1081" spans="1:69" x14ac:dyDescent="0.15">
      <c r="A1081" s="138">
        <f t="shared" si="426"/>
        <v>44732</v>
      </c>
      <c r="B1081" s="148">
        <f t="shared" si="415"/>
        <v>1247.1714002799999</v>
      </c>
      <c r="C1081" s="139">
        <f t="shared" si="427"/>
        <v>1000</v>
      </c>
      <c r="D1081" s="140">
        <f t="shared" si="428"/>
        <v>6412.88</v>
      </c>
      <c r="E1081" s="124">
        <f>IF(K1081=1,VLOOKUP(A1080,[1]Plan1!$BO$80:$BQ$314,3),E1080)</f>
        <v>6455.85</v>
      </c>
      <c r="F1081" s="141">
        <f t="shared" si="429"/>
        <v>44728</v>
      </c>
      <c r="G1081" s="142">
        <f t="shared" si="416"/>
        <v>6.7005775876050055E-3</v>
      </c>
      <c r="H1081" s="141">
        <f t="shared" si="430"/>
        <v>44757</v>
      </c>
      <c r="I1081" s="141">
        <f t="shared" si="417"/>
        <v>44757</v>
      </c>
      <c r="J1081" s="125">
        <f t="shared" si="431"/>
        <v>21</v>
      </c>
      <c r="K1081" s="125">
        <f t="shared" si="437"/>
        <v>2</v>
      </c>
      <c r="L1081" s="139">
        <f t="shared" si="418"/>
        <v>1.0006362200000001</v>
      </c>
      <c r="M1081" s="143">
        <f t="shared" si="438"/>
        <v>1.0047000699999999</v>
      </c>
      <c r="N1081" s="143">
        <f t="shared" si="434"/>
        <v>1.228146081412655</v>
      </c>
      <c r="O1081" s="139">
        <f t="shared" si="436"/>
        <v>1.22892745</v>
      </c>
      <c r="P1081" s="139">
        <f t="shared" si="419"/>
        <v>1228.9274499999999</v>
      </c>
      <c r="Q1081" s="144">
        <f t="shared" si="420"/>
        <v>0</v>
      </c>
      <c r="R1081" s="145">
        <f t="shared" si="421"/>
        <v>0</v>
      </c>
      <c r="S1081" s="139">
        <f t="shared" si="422"/>
        <v>0</v>
      </c>
      <c r="T1081" s="146">
        <f t="shared" si="432"/>
        <v>3.5999999999999997E-2</v>
      </c>
      <c r="U1081" s="144">
        <f t="shared" si="435"/>
        <v>105</v>
      </c>
      <c r="V1081" s="144">
        <v>252</v>
      </c>
      <c r="W1081" s="143">
        <f t="shared" si="423"/>
        <v>1.0148454250000001</v>
      </c>
      <c r="X1081" s="139">
        <f t="shared" si="424"/>
        <v>18.24395028</v>
      </c>
      <c r="Y1081" s="124">
        <f t="shared" si="425"/>
        <v>0</v>
      </c>
      <c r="Z1081" s="147" t="s">
        <v>64</v>
      </c>
      <c r="AA1081" s="141">
        <f t="shared" si="433"/>
        <v>44757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4"/>
      <c r="BL1081" s="1"/>
      <c r="BM1081" s="1"/>
      <c r="BN1081" s="1"/>
      <c r="BO1081" s="1"/>
      <c r="BP1081" s="1"/>
      <c r="BQ1081" s="1"/>
    </row>
    <row r="1082" spans="1:69" x14ac:dyDescent="0.15">
      <c r="A1082" s="138">
        <f t="shared" si="426"/>
        <v>44733</v>
      </c>
      <c r="B1082" s="148">
        <f t="shared" si="415"/>
        <v>1247.7431757900001</v>
      </c>
      <c r="C1082" s="139">
        <f t="shared" si="427"/>
        <v>1000</v>
      </c>
      <c r="D1082" s="140">
        <f t="shared" si="428"/>
        <v>6412.88</v>
      </c>
      <c r="E1082" s="124">
        <f>IF(K1082=1,VLOOKUP(A1081,[1]Plan1!$BO$80:$BQ$314,3),E1081)</f>
        <v>6455.85</v>
      </c>
      <c r="F1082" s="141">
        <f t="shared" si="429"/>
        <v>44728</v>
      </c>
      <c r="G1082" s="142">
        <f t="shared" si="416"/>
        <v>6.7005775876050055E-3</v>
      </c>
      <c r="H1082" s="141">
        <f t="shared" si="430"/>
        <v>44757</v>
      </c>
      <c r="I1082" s="141">
        <f t="shared" si="417"/>
        <v>44757</v>
      </c>
      <c r="J1082" s="125">
        <f t="shared" si="431"/>
        <v>21</v>
      </c>
      <c r="K1082" s="125">
        <f t="shared" si="437"/>
        <v>3</v>
      </c>
      <c r="L1082" s="139">
        <f t="shared" si="418"/>
        <v>1.0009544800000001</v>
      </c>
      <c r="M1082" s="143">
        <f t="shared" si="438"/>
        <v>1.0047000699999999</v>
      </c>
      <c r="N1082" s="143">
        <f t="shared" si="434"/>
        <v>1.228146081412655</v>
      </c>
      <c r="O1082" s="139">
        <f t="shared" si="436"/>
        <v>1.22931832</v>
      </c>
      <c r="P1082" s="139">
        <f t="shared" si="419"/>
        <v>1229.3183200000001</v>
      </c>
      <c r="Q1082" s="144">
        <f t="shared" si="420"/>
        <v>0</v>
      </c>
      <c r="R1082" s="145">
        <f t="shared" si="421"/>
        <v>0</v>
      </c>
      <c r="S1082" s="139">
        <f t="shared" si="422"/>
        <v>0</v>
      </c>
      <c r="T1082" s="146">
        <f t="shared" si="432"/>
        <v>3.5999999999999997E-2</v>
      </c>
      <c r="U1082" s="144">
        <f t="shared" si="435"/>
        <v>106</v>
      </c>
      <c r="V1082" s="144">
        <v>252</v>
      </c>
      <c r="W1082" s="143">
        <f t="shared" si="423"/>
        <v>1.0149878640000001</v>
      </c>
      <c r="X1082" s="139">
        <f t="shared" si="424"/>
        <v>18.424855789999999</v>
      </c>
      <c r="Y1082" s="124">
        <f t="shared" si="425"/>
        <v>0</v>
      </c>
      <c r="Z1082" s="147" t="s">
        <v>64</v>
      </c>
      <c r="AA1082" s="141">
        <f t="shared" si="433"/>
        <v>44757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4"/>
      <c r="BL1082" s="1"/>
      <c r="BM1082" s="1"/>
      <c r="BN1082" s="1"/>
      <c r="BO1082" s="1"/>
      <c r="BP1082" s="1"/>
      <c r="BQ1082" s="1"/>
    </row>
    <row r="1083" spans="1:69" x14ac:dyDescent="0.15">
      <c r="A1083" s="138">
        <f t="shared" si="426"/>
        <v>44734</v>
      </c>
      <c r="B1083" s="148">
        <f t="shared" si="415"/>
        <v>1248.3152192</v>
      </c>
      <c r="C1083" s="139">
        <f t="shared" si="427"/>
        <v>1000</v>
      </c>
      <c r="D1083" s="140">
        <f t="shared" si="428"/>
        <v>6412.88</v>
      </c>
      <c r="E1083" s="124">
        <f>IF(K1083=1,VLOOKUP(A1082,[1]Plan1!$BO$80:$BQ$314,3),E1082)</f>
        <v>6455.85</v>
      </c>
      <c r="F1083" s="141">
        <f t="shared" si="429"/>
        <v>44728</v>
      </c>
      <c r="G1083" s="142">
        <f t="shared" si="416"/>
        <v>6.7005775876050055E-3</v>
      </c>
      <c r="H1083" s="141">
        <f t="shared" si="430"/>
        <v>44757</v>
      </c>
      <c r="I1083" s="141">
        <f t="shared" si="417"/>
        <v>44757</v>
      </c>
      <c r="J1083" s="125">
        <f t="shared" si="431"/>
        <v>21</v>
      </c>
      <c r="K1083" s="125">
        <f t="shared" si="437"/>
        <v>4</v>
      </c>
      <c r="L1083" s="139">
        <f t="shared" si="418"/>
        <v>1.0012728500000001</v>
      </c>
      <c r="M1083" s="143">
        <f t="shared" si="438"/>
        <v>1.0047000699999999</v>
      </c>
      <c r="N1083" s="143">
        <f t="shared" si="434"/>
        <v>1.228146081412655</v>
      </c>
      <c r="O1083" s="139">
        <f t="shared" si="436"/>
        <v>1.22970932</v>
      </c>
      <c r="P1083" s="139">
        <f t="shared" si="419"/>
        <v>1229.7093199999999</v>
      </c>
      <c r="Q1083" s="144">
        <f t="shared" si="420"/>
        <v>0</v>
      </c>
      <c r="R1083" s="145">
        <f t="shared" si="421"/>
        <v>0</v>
      </c>
      <c r="S1083" s="139">
        <f t="shared" si="422"/>
        <v>0</v>
      </c>
      <c r="T1083" s="146">
        <f t="shared" si="432"/>
        <v>3.5999999999999997E-2</v>
      </c>
      <c r="U1083" s="144">
        <f t="shared" si="435"/>
        <v>107</v>
      </c>
      <c r="V1083" s="144">
        <v>252</v>
      </c>
      <c r="W1083" s="143">
        <f t="shared" si="423"/>
        <v>1.0151303229999999</v>
      </c>
      <c r="X1083" s="139">
        <f t="shared" si="424"/>
        <v>18.6058992</v>
      </c>
      <c r="Y1083" s="124">
        <f t="shared" si="425"/>
        <v>0</v>
      </c>
      <c r="Z1083" s="147" t="s">
        <v>64</v>
      </c>
      <c r="AA1083" s="141">
        <f t="shared" si="433"/>
        <v>44757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4"/>
      <c r="BL1083" s="1"/>
      <c r="BM1083" s="1"/>
      <c r="BN1083" s="1"/>
      <c r="BO1083" s="1"/>
      <c r="BP1083" s="1"/>
      <c r="BQ1083" s="1"/>
    </row>
    <row r="1084" spans="1:69" x14ac:dyDescent="0.15">
      <c r="A1084" s="138">
        <f t="shared" si="426"/>
        <v>44735</v>
      </c>
      <c r="B1084" s="148">
        <f t="shared" si="415"/>
        <v>1248.8875216899999</v>
      </c>
      <c r="C1084" s="139">
        <f t="shared" si="427"/>
        <v>1000</v>
      </c>
      <c r="D1084" s="140">
        <f t="shared" si="428"/>
        <v>6412.88</v>
      </c>
      <c r="E1084" s="124">
        <f>IF(K1084=1,VLOOKUP(A1083,[1]Plan1!$BO$80:$BQ$314,3),E1083)</f>
        <v>6455.85</v>
      </c>
      <c r="F1084" s="141">
        <f t="shared" si="429"/>
        <v>44728</v>
      </c>
      <c r="G1084" s="142">
        <f t="shared" si="416"/>
        <v>6.7005775876050055E-3</v>
      </c>
      <c r="H1084" s="141">
        <f t="shared" si="430"/>
        <v>44757</v>
      </c>
      <c r="I1084" s="141">
        <f t="shared" si="417"/>
        <v>44757</v>
      </c>
      <c r="J1084" s="125">
        <f t="shared" si="431"/>
        <v>21</v>
      </c>
      <c r="K1084" s="125">
        <f t="shared" si="437"/>
        <v>5</v>
      </c>
      <c r="L1084" s="139">
        <f t="shared" si="418"/>
        <v>1.00159131</v>
      </c>
      <c r="M1084" s="143">
        <f t="shared" si="438"/>
        <v>1.0047000699999999</v>
      </c>
      <c r="N1084" s="143">
        <f t="shared" si="434"/>
        <v>1.228146081412655</v>
      </c>
      <c r="O1084" s="139">
        <f t="shared" si="436"/>
        <v>1.23010044</v>
      </c>
      <c r="P1084" s="139">
        <f t="shared" si="419"/>
        <v>1230.1004399999999</v>
      </c>
      <c r="Q1084" s="144">
        <f t="shared" si="420"/>
        <v>0</v>
      </c>
      <c r="R1084" s="145">
        <f t="shared" si="421"/>
        <v>0</v>
      </c>
      <c r="S1084" s="139">
        <f t="shared" si="422"/>
        <v>0</v>
      </c>
      <c r="T1084" s="146">
        <f t="shared" si="432"/>
        <v>3.5999999999999997E-2</v>
      </c>
      <c r="U1084" s="144">
        <f t="shared" si="435"/>
        <v>108</v>
      </c>
      <c r="V1084" s="144">
        <v>252</v>
      </c>
      <c r="W1084" s="143">
        <f t="shared" si="423"/>
        <v>1.015272803</v>
      </c>
      <c r="X1084" s="139">
        <f t="shared" si="424"/>
        <v>18.787081690000001</v>
      </c>
      <c r="Y1084" s="124">
        <f t="shared" si="425"/>
        <v>0</v>
      </c>
      <c r="Z1084" s="147" t="s">
        <v>64</v>
      </c>
      <c r="AA1084" s="141">
        <f t="shared" si="433"/>
        <v>44757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4"/>
      <c r="BL1084" s="1"/>
      <c r="BM1084" s="1"/>
      <c r="BN1084" s="1"/>
      <c r="BO1084" s="1"/>
      <c r="BP1084" s="1"/>
      <c r="BQ1084" s="1"/>
    </row>
    <row r="1085" spans="1:69" x14ac:dyDescent="0.15">
      <c r="A1085" s="138">
        <f t="shared" si="426"/>
        <v>44736</v>
      </c>
      <c r="B1085" s="148">
        <f t="shared" si="415"/>
        <v>1249.4600910000001</v>
      </c>
      <c r="C1085" s="139">
        <f t="shared" si="427"/>
        <v>1000</v>
      </c>
      <c r="D1085" s="140">
        <f t="shared" si="428"/>
        <v>6412.88</v>
      </c>
      <c r="E1085" s="124">
        <f>IF(K1085=1,VLOOKUP(A1084,[1]Plan1!$BO$80:$BQ$314,3),E1084)</f>
        <v>6455.85</v>
      </c>
      <c r="F1085" s="141">
        <f t="shared" si="429"/>
        <v>44728</v>
      </c>
      <c r="G1085" s="142">
        <f t="shared" si="416"/>
        <v>6.7005775876050055E-3</v>
      </c>
      <c r="H1085" s="141">
        <f t="shared" si="430"/>
        <v>44757</v>
      </c>
      <c r="I1085" s="141">
        <f t="shared" si="417"/>
        <v>44757</v>
      </c>
      <c r="J1085" s="125">
        <f t="shared" si="431"/>
        <v>21</v>
      </c>
      <c r="K1085" s="125">
        <f t="shared" si="437"/>
        <v>6</v>
      </c>
      <c r="L1085" s="139">
        <f t="shared" si="418"/>
        <v>1.0019098799999999</v>
      </c>
      <c r="M1085" s="143">
        <f t="shared" si="438"/>
        <v>1.0047000699999999</v>
      </c>
      <c r="N1085" s="143">
        <f t="shared" si="434"/>
        <v>1.228146081412655</v>
      </c>
      <c r="O1085" s="139">
        <f t="shared" si="436"/>
        <v>1.23049169</v>
      </c>
      <c r="P1085" s="139">
        <f t="shared" si="419"/>
        <v>1230.4916900000001</v>
      </c>
      <c r="Q1085" s="144">
        <f t="shared" si="420"/>
        <v>0</v>
      </c>
      <c r="R1085" s="145">
        <f t="shared" si="421"/>
        <v>0</v>
      </c>
      <c r="S1085" s="139">
        <f t="shared" si="422"/>
        <v>0</v>
      </c>
      <c r="T1085" s="146">
        <f t="shared" si="432"/>
        <v>3.5999999999999997E-2</v>
      </c>
      <c r="U1085" s="144">
        <f t="shared" si="435"/>
        <v>109</v>
      </c>
      <c r="V1085" s="144">
        <v>252</v>
      </c>
      <c r="W1085" s="143">
        <f t="shared" si="423"/>
        <v>1.0154153020000001</v>
      </c>
      <c r="X1085" s="139">
        <f t="shared" si="424"/>
        <v>18.968401</v>
      </c>
      <c r="Y1085" s="124">
        <f t="shared" si="425"/>
        <v>0</v>
      </c>
      <c r="Z1085" s="147" t="s">
        <v>64</v>
      </c>
      <c r="AA1085" s="141">
        <f t="shared" si="433"/>
        <v>44757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4"/>
      <c r="BL1085" s="1"/>
      <c r="BM1085" s="1"/>
      <c r="BN1085" s="1"/>
      <c r="BO1085" s="1"/>
      <c r="BP1085" s="1"/>
      <c r="BQ1085" s="1"/>
    </row>
    <row r="1086" spans="1:69" x14ac:dyDescent="0.15">
      <c r="A1086" s="138">
        <f t="shared" si="426"/>
        <v>44737</v>
      </c>
      <c r="B1086" s="148">
        <f t="shared" si="415"/>
        <v>1250.0329183099998</v>
      </c>
      <c r="C1086" s="139">
        <f t="shared" si="427"/>
        <v>1000</v>
      </c>
      <c r="D1086" s="140">
        <f t="shared" si="428"/>
        <v>6412.88</v>
      </c>
      <c r="E1086" s="124">
        <f>IF(K1086=1,VLOOKUP(A1085,[1]Plan1!$BO$80:$BQ$314,3),E1085)</f>
        <v>6455.85</v>
      </c>
      <c r="F1086" s="141">
        <f t="shared" si="429"/>
        <v>44728</v>
      </c>
      <c r="G1086" s="142">
        <f t="shared" si="416"/>
        <v>6.7005775876050055E-3</v>
      </c>
      <c r="H1086" s="141">
        <f t="shared" si="430"/>
        <v>44757</v>
      </c>
      <c r="I1086" s="141">
        <f t="shared" si="417"/>
        <v>44757</v>
      </c>
      <c r="J1086" s="125">
        <f t="shared" si="431"/>
        <v>21</v>
      </c>
      <c r="K1086" s="125">
        <f t="shared" si="437"/>
        <v>7</v>
      </c>
      <c r="L1086" s="139">
        <f t="shared" si="418"/>
        <v>1.0022285500000001</v>
      </c>
      <c r="M1086" s="143">
        <f t="shared" si="438"/>
        <v>1.0047000699999999</v>
      </c>
      <c r="N1086" s="143">
        <f t="shared" si="434"/>
        <v>1.228146081412655</v>
      </c>
      <c r="O1086" s="139">
        <f t="shared" si="436"/>
        <v>1.23088306</v>
      </c>
      <c r="P1086" s="139">
        <f t="shared" si="419"/>
        <v>1230.8830599999999</v>
      </c>
      <c r="Q1086" s="144">
        <f t="shared" si="420"/>
        <v>0</v>
      </c>
      <c r="R1086" s="145">
        <f t="shared" si="421"/>
        <v>0</v>
      </c>
      <c r="S1086" s="139">
        <f t="shared" si="422"/>
        <v>0</v>
      </c>
      <c r="T1086" s="146">
        <f t="shared" si="432"/>
        <v>3.5999999999999997E-2</v>
      </c>
      <c r="U1086" s="144">
        <f t="shared" si="435"/>
        <v>110</v>
      </c>
      <c r="V1086" s="144">
        <v>252</v>
      </c>
      <c r="W1086" s="143">
        <f t="shared" si="423"/>
        <v>1.015557821</v>
      </c>
      <c r="X1086" s="139">
        <f t="shared" si="424"/>
        <v>19.149858309999999</v>
      </c>
      <c r="Y1086" s="124">
        <f t="shared" si="425"/>
        <v>0</v>
      </c>
      <c r="Z1086" s="147" t="s">
        <v>64</v>
      </c>
      <c r="AA1086" s="141">
        <f t="shared" si="433"/>
        <v>44757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4"/>
      <c r="BL1086" s="1"/>
      <c r="BM1086" s="1"/>
      <c r="BN1086" s="1"/>
      <c r="BO1086" s="1"/>
      <c r="BP1086" s="1"/>
      <c r="BQ1086" s="1"/>
    </row>
    <row r="1087" spans="1:69" x14ac:dyDescent="0.15">
      <c r="A1087" s="138">
        <f t="shared" si="426"/>
        <v>44738</v>
      </c>
      <c r="B1087" s="148">
        <f t="shared" si="415"/>
        <v>1250.0329183099998</v>
      </c>
      <c r="C1087" s="139">
        <f t="shared" si="427"/>
        <v>1000</v>
      </c>
      <c r="D1087" s="140">
        <f t="shared" si="428"/>
        <v>6412.88</v>
      </c>
      <c r="E1087" s="124">
        <f>IF(K1087=1,VLOOKUP(A1086,[1]Plan1!$BO$80:$BQ$314,3),E1086)</f>
        <v>6455.85</v>
      </c>
      <c r="F1087" s="141">
        <f t="shared" si="429"/>
        <v>44728</v>
      </c>
      <c r="G1087" s="142">
        <f t="shared" si="416"/>
        <v>6.7005775876050055E-3</v>
      </c>
      <c r="H1087" s="141">
        <f t="shared" si="430"/>
        <v>44757</v>
      </c>
      <c r="I1087" s="141">
        <f t="shared" si="417"/>
        <v>44757</v>
      </c>
      <c r="J1087" s="125">
        <f t="shared" si="431"/>
        <v>21</v>
      </c>
      <c r="K1087" s="125">
        <f t="shared" si="437"/>
        <v>7</v>
      </c>
      <c r="L1087" s="139">
        <f t="shared" si="418"/>
        <v>1.0022285500000001</v>
      </c>
      <c r="M1087" s="143">
        <f t="shared" si="438"/>
        <v>1.0047000699999999</v>
      </c>
      <c r="N1087" s="143">
        <f t="shared" si="434"/>
        <v>1.228146081412655</v>
      </c>
      <c r="O1087" s="139">
        <f t="shared" si="436"/>
        <v>1.23088306</v>
      </c>
      <c r="P1087" s="139">
        <f t="shared" si="419"/>
        <v>1230.8830599999999</v>
      </c>
      <c r="Q1087" s="144">
        <f t="shared" si="420"/>
        <v>0</v>
      </c>
      <c r="R1087" s="145">
        <f t="shared" si="421"/>
        <v>0</v>
      </c>
      <c r="S1087" s="139">
        <f t="shared" si="422"/>
        <v>0</v>
      </c>
      <c r="T1087" s="146">
        <f t="shared" si="432"/>
        <v>3.5999999999999997E-2</v>
      </c>
      <c r="U1087" s="144">
        <f t="shared" si="435"/>
        <v>110</v>
      </c>
      <c r="V1087" s="144">
        <v>252</v>
      </c>
      <c r="W1087" s="143">
        <f t="shared" si="423"/>
        <v>1.015557821</v>
      </c>
      <c r="X1087" s="139">
        <f t="shared" si="424"/>
        <v>19.149858309999999</v>
      </c>
      <c r="Y1087" s="124">
        <f t="shared" si="425"/>
        <v>0</v>
      </c>
      <c r="Z1087" s="147" t="s">
        <v>64</v>
      </c>
      <c r="AA1087" s="141">
        <f t="shared" si="433"/>
        <v>44757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4"/>
      <c r="BL1087" s="1"/>
      <c r="BM1087" s="1"/>
      <c r="BN1087" s="1"/>
      <c r="BO1087" s="1"/>
      <c r="BP1087" s="1"/>
      <c r="BQ1087" s="1"/>
    </row>
    <row r="1088" spans="1:69" x14ac:dyDescent="0.15">
      <c r="A1088" s="138">
        <f t="shared" si="426"/>
        <v>44739</v>
      </c>
      <c r="B1088" s="148">
        <f t="shared" si="415"/>
        <v>1250.0329183099998</v>
      </c>
      <c r="C1088" s="139">
        <f t="shared" si="427"/>
        <v>1000</v>
      </c>
      <c r="D1088" s="140">
        <f t="shared" si="428"/>
        <v>6412.88</v>
      </c>
      <c r="E1088" s="124">
        <f>IF(K1088=1,VLOOKUP(A1087,[1]Plan1!$BO$80:$BQ$314,3),E1087)</f>
        <v>6455.85</v>
      </c>
      <c r="F1088" s="141">
        <f t="shared" si="429"/>
        <v>44728</v>
      </c>
      <c r="G1088" s="142">
        <f t="shared" si="416"/>
        <v>6.7005775876050055E-3</v>
      </c>
      <c r="H1088" s="141">
        <f t="shared" si="430"/>
        <v>44757</v>
      </c>
      <c r="I1088" s="141">
        <f t="shared" si="417"/>
        <v>44757</v>
      </c>
      <c r="J1088" s="125">
        <f t="shared" si="431"/>
        <v>21</v>
      </c>
      <c r="K1088" s="125">
        <f t="shared" si="437"/>
        <v>7</v>
      </c>
      <c r="L1088" s="139">
        <f t="shared" si="418"/>
        <v>1.0022285500000001</v>
      </c>
      <c r="M1088" s="143">
        <f t="shared" si="438"/>
        <v>1.0047000699999999</v>
      </c>
      <c r="N1088" s="143">
        <f t="shared" si="434"/>
        <v>1.228146081412655</v>
      </c>
      <c r="O1088" s="139">
        <f t="shared" si="436"/>
        <v>1.23088306</v>
      </c>
      <c r="P1088" s="139">
        <f t="shared" si="419"/>
        <v>1230.8830599999999</v>
      </c>
      <c r="Q1088" s="144">
        <f t="shared" si="420"/>
        <v>0</v>
      </c>
      <c r="R1088" s="145">
        <f t="shared" si="421"/>
        <v>0</v>
      </c>
      <c r="S1088" s="139">
        <f t="shared" si="422"/>
        <v>0</v>
      </c>
      <c r="T1088" s="146">
        <f t="shared" si="432"/>
        <v>3.5999999999999997E-2</v>
      </c>
      <c r="U1088" s="144">
        <f t="shared" si="435"/>
        <v>110</v>
      </c>
      <c r="V1088" s="144">
        <v>252</v>
      </c>
      <c r="W1088" s="143">
        <f t="shared" si="423"/>
        <v>1.015557821</v>
      </c>
      <c r="X1088" s="139">
        <f t="shared" si="424"/>
        <v>19.149858309999999</v>
      </c>
      <c r="Y1088" s="124">
        <f t="shared" si="425"/>
        <v>0</v>
      </c>
      <c r="Z1088" s="147" t="s">
        <v>64</v>
      </c>
      <c r="AA1088" s="141">
        <f t="shared" si="433"/>
        <v>44757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4"/>
      <c r="BL1088" s="1"/>
      <c r="BM1088" s="1"/>
      <c r="BN1088" s="1"/>
      <c r="BO1088" s="1"/>
      <c r="BP1088" s="1"/>
      <c r="BQ1088" s="1"/>
    </row>
    <row r="1089" spans="1:69" x14ac:dyDescent="0.15">
      <c r="A1089" s="138">
        <f t="shared" si="426"/>
        <v>44740</v>
      </c>
      <c r="B1089" s="148">
        <f t="shared" si="415"/>
        <v>1250.60601385</v>
      </c>
      <c r="C1089" s="139">
        <f t="shared" si="427"/>
        <v>1000</v>
      </c>
      <c r="D1089" s="140">
        <f t="shared" si="428"/>
        <v>6412.88</v>
      </c>
      <c r="E1089" s="124">
        <f>IF(K1089=1,VLOOKUP(A1088,[1]Plan1!$BO$80:$BQ$314,3),E1088)</f>
        <v>6455.85</v>
      </c>
      <c r="F1089" s="141">
        <f t="shared" si="429"/>
        <v>44728</v>
      </c>
      <c r="G1089" s="142">
        <f t="shared" si="416"/>
        <v>6.7005775876050055E-3</v>
      </c>
      <c r="H1089" s="141">
        <f t="shared" si="430"/>
        <v>44757</v>
      </c>
      <c r="I1089" s="141">
        <f t="shared" si="417"/>
        <v>44757</v>
      </c>
      <c r="J1089" s="125">
        <f t="shared" si="431"/>
        <v>21</v>
      </c>
      <c r="K1089" s="125">
        <f t="shared" si="437"/>
        <v>8</v>
      </c>
      <c r="L1089" s="139">
        <f t="shared" si="418"/>
        <v>1.0025473199999999</v>
      </c>
      <c r="M1089" s="143">
        <f t="shared" si="438"/>
        <v>1.0047000699999999</v>
      </c>
      <c r="N1089" s="143">
        <f t="shared" si="434"/>
        <v>1.228146081412655</v>
      </c>
      <c r="O1089" s="139">
        <f t="shared" si="436"/>
        <v>1.2312745599999999</v>
      </c>
      <c r="P1089" s="139">
        <f t="shared" si="419"/>
        <v>1231.2745600000001</v>
      </c>
      <c r="Q1089" s="144">
        <f t="shared" si="420"/>
        <v>0</v>
      </c>
      <c r="R1089" s="145">
        <f t="shared" si="421"/>
        <v>0</v>
      </c>
      <c r="S1089" s="139">
        <f t="shared" si="422"/>
        <v>0</v>
      </c>
      <c r="T1089" s="146">
        <f t="shared" si="432"/>
        <v>3.5999999999999997E-2</v>
      </c>
      <c r="U1089" s="144">
        <f t="shared" si="435"/>
        <v>111</v>
      </c>
      <c r="V1089" s="144">
        <v>252</v>
      </c>
      <c r="W1089" s="143">
        <f t="shared" si="423"/>
        <v>1.0157003600000001</v>
      </c>
      <c r="X1089" s="139">
        <f t="shared" si="424"/>
        <v>19.331453849999999</v>
      </c>
      <c r="Y1089" s="124">
        <f t="shared" si="425"/>
        <v>0</v>
      </c>
      <c r="Z1089" s="147" t="s">
        <v>64</v>
      </c>
      <c r="AA1089" s="141">
        <f t="shared" si="433"/>
        <v>44757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4"/>
      <c r="BL1089" s="1"/>
      <c r="BM1089" s="1"/>
      <c r="BN1089" s="1"/>
      <c r="BO1089" s="1"/>
      <c r="BP1089" s="1"/>
      <c r="BQ1089" s="1"/>
    </row>
    <row r="1090" spans="1:69" x14ac:dyDescent="0.15">
      <c r="A1090" s="138">
        <f t="shared" si="426"/>
        <v>44741</v>
      </c>
      <c r="B1090" s="148">
        <f t="shared" si="415"/>
        <v>1251.1793687499999</v>
      </c>
      <c r="C1090" s="139">
        <f t="shared" si="427"/>
        <v>1000</v>
      </c>
      <c r="D1090" s="140">
        <f t="shared" si="428"/>
        <v>6412.88</v>
      </c>
      <c r="E1090" s="124">
        <f>IF(K1090=1,VLOOKUP(A1089,[1]Plan1!$BO$80:$BQ$314,3),E1089)</f>
        <v>6455.85</v>
      </c>
      <c r="F1090" s="141">
        <f t="shared" si="429"/>
        <v>44728</v>
      </c>
      <c r="G1090" s="142">
        <f t="shared" si="416"/>
        <v>6.7005775876050055E-3</v>
      </c>
      <c r="H1090" s="141">
        <f t="shared" si="430"/>
        <v>44757</v>
      </c>
      <c r="I1090" s="141">
        <f t="shared" si="417"/>
        <v>44757</v>
      </c>
      <c r="J1090" s="125">
        <f t="shared" si="431"/>
        <v>21</v>
      </c>
      <c r="K1090" s="125">
        <f t="shared" si="437"/>
        <v>9</v>
      </c>
      <c r="L1090" s="139">
        <f t="shared" si="418"/>
        <v>1.00286619</v>
      </c>
      <c r="M1090" s="143">
        <f t="shared" si="438"/>
        <v>1.0047000699999999</v>
      </c>
      <c r="N1090" s="143">
        <f t="shared" si="434"/>
        <v>1.228146081412655</v>
      </c>
      <c r="O1090" s="139">
        <f t="shared" si="436"/>
        <v>1.2316661799999999</v>
      </c>
      <c r="P1090" s="139">
        <f t="shared" si="419"/>
        <v>1231.6661799999999</v>
      </c>
      <c r="Q1090" s="144">
        <f t="shared" si="420"/>
        <v>0</v>
      </c>
      <c r="R1090" s="145">
        <f t="shared" si="421"/>
        <v>0</v>
      </c>
      <c r="S1090" s="139">
        <f t="shared" si="422"/>
        <v>0</v>
      </c>
      <c r="T1090" s="146">
        <f t="shared" si="432"/>
        <v>3.5999999999999997E-2</v>
      </c>
      <c r="U1090" s="144">
        <f t="shared" si="435"/>
        <v>112</v>
      </c>
      <c r="V1090" s="144">
        <v>252</v>
      </c>
      <c r="W1090" s="143">
        <f t="shared" si="423"/>
        <v>1.0158429200000001</v>
      </c>
      <c r="X1090" s="139">
        <f t="shared" si="424"/>
        <v>19.513188750000001</v>
      </c>
      <c r="Y1090" s="124">
        <f t="shared" si="425"/>
        <v>0</v>
      </c>
      <c r="Z1090" s="147" t="s">
        <v>64</v>
      </c>
      <c r="AA1090" s="141">
        <f t="shared" si="433"/>
        <v>44757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4"/>
      <c r="BL1090" s="1"/>
      <c r="BM1090" s="1"/>
      <c r="BN1090" s="1"/>
      <c r="BO1090" s="1"/>
      <c r="BP1090" s="1"/>
      <c r="BQ1090" s="1"/>
    </row>
    <row r="1091" spans="1:69" x14ac:dyDescent="0.15">
      <c r="A1091" s="138">
        <f t="shared" si="426"/>
        <v>44742</v>
      </c>
      <c r="B1091" s="148">
        <f t="shared" si="415"/>
        <v>1251.7529907999999</v>
      </c>
      <c r="C1091" s="139">
        <f t="shared" si="427"/>
        <v>1000</v>
      </c>
      <c r="D1091" s="140">
        <f t="shared" si="428"/>
        <v>6412.88</v>
      </c>
      <c r="E1091" s="124">
        <f>IF(K1091=1,VLOOKUP(A1090,[1]Plan1!$BO$80:$BQ$314,3),E1090)</f>
        <v>6455.85</v>
      </c>
      <c r="F1091" s="141">
        <f t="shared" si="429"/>
        <v>44728</v>
      </c>
      <c r="G1091" s="142">
        <f t="shared" si="416"/>
        <v>6.7005775876050055E-3</v>
      </c>
      <c r="H1091" s="141">
        <f t="shared" si="430"/>
        <v>44757</v>
      </c>
      <c r="I1091" s="141">
        <f t="shared" si="417"/>
        <v>44757</v>
      </c>
      <c r="J1091" s="125">
        <f t="shared" si="431"/>
        <v>21</v>
      </c>
      <c r="K1091" s="125">
        <f t="shared" si="437"/>
        <v>10</v>
      </c>
      <c r="L1091" s="139">
        <f t="shared" si="418"/>
        <v>1.0031851700000001</v>
      </c>
      <c r="M1091" s="143">
        <f t="shared" si="438"/>
        <v>1.0047000699999999</v>
      </c>
      <c r="N1091" s="143">
        <f t="shared" si="434"/>
        <v>1.228146081412655</v>
      </c>
      <c r="O1091" s="139">
        <f t="shared" si="436"/>
        <v>1.2320579300000001</v>
      </c>
      <c r="P1091" s="139">
        <f t="shared" si="419"/>
        <v>1232.0579299999999</v>
      </c>
      <c r="Q1091" s="144">
        <f t="shared" si="420"/>
        <v>0</v>
      </c>
      <c r="R1091" s="145">
        <f t="shared" si="421"/>
        <v>0</v>
      </c>
      <c r="S1091" s="139">
        <f t="shared" si="422"/>
        <v>0</v>
      </c>
      <c r="T1091" s="146">
        <f t="shared" si="432"/>
        <v>3.5999999999999997E-2</v>
      </c>
      <c r="U1091" s="144">
        <f t="shared" si="435"/>
        <v>113</v>
      </c>
      <c r="V1091" s="144">
        <v>252</v>
      </c>
      <c r="W1091" s="143">
        <f t="shared" si="423"/>
        <v>1.0159854989999999</v>
      </c>
      <c r="X1091" s="139">
        <f t="shared" si="424"/>
        <v>19.6950608</v>
      </c>
      <c r="Y1091" s="124">
        <f t="shared" si="425"/>
        <v>0</v>
      </c>
      <c r="Z1091" s="147" t="s">
        <v>64</v>
      </c>
      <c r="AA1091" s="141">
        <f t="shared" si="433"/>
        <v>44757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4"/>
      <c r="BL1091" s="1"/>
      <c r="BM1091" s="1"/>
      <c r="BN1091" s="1"/>
      <c r="BO1091" s="1"/>
      <c r="BP1091" s="1"/>
      <c r="BQ1091" s="1"/>
    </row>
    <row r="1092" spans="1:69" x14ac:dyDescent="0.15">
      <c r="A1092" s="138">
        <f t="shared" si="426"/>
        <v>44743</v>
      </c>
      <c r="B1092" s="148">
        <f t="shared" si="415"/>
        <v>1252.32687115</v>
      </c>
      <c r="C1092" s="139">
        <f t="shared" si="427"/>
        <v>1000</v>
      </c>
      <c r="D1092" s="140">
        <f t="shared" si="428"/>
        <v>6412.88</v>
      </c>
      <c r="E1092" s="124">
        <f>IF(K1092=1,VLOOKUP(A1091,[1]Plan1!$BO$80:$BQ$314,3),E1091)</f>
        <v>6455.85</v>
      </c>
      <c r="F1092" s="141">
        <f t="shared" si="429"/>
        <v>44728</v>
      </c>
      <c r="G1092" s="142">
        <f t="shared" si="416"/>
        <v>6.7005775876050055E-3</v>
      </c>
      <c r="H1092" s="141">
        <f t="shared" si="430"/>
        <v>44757</v>
      </c>
      <c r="I1092" s="141">
        <f t="shared" si="417"/>
        <v>44757</v>
      </c>
      <c r="J1092" s="125">
        <f t="shared" si="431"/>
        <v>21</v>
      </c>
      <c r="K1092" s="125">
        <f t="shared" si="437"/>
        <v>11</v>
      </c>
      <c r="L1092" s="139">
        <f t="shared" si="418"/>
        <v>1.00350424</v>
      </c>
      <c r="M1092" s="143">
        <f t="shared" si="438"/>
        <v>1.0047000699999999</v>
      </c>
      <c r="N1092" s="143">
        <f t="shared" si="434"/>
        <v>1.228146081412655</v>
      </c>
      <c r="O1092" s="139">
        <f t="shared" si="436"/>
        <v>1.2324497999999999</v>
      </c>
      <c r="P1092" s="139">
        <f t="shared" si="419"/>
        <v>1232.4498000000001</v>
      </c>
      <c r="Q1092" s="144">
        <f t="shared" si="420"/>
        <v>0</v>
      </c>
      <c r="R1092" s="145">
        <f t="shared" si="421"/>
        <v>0</v>
      </c>
      <c r="S1092" s="139">
        <f t="shared" si="422"/>
        <v>0</v>
      </c>
      <c r="T1092" s="146">
        <f t="shared" si="432"/>
        <v>3.5999999999999997E-2</v>
      </c>
      <c r="U1092" s="144">
        <f t="shared" si="435"/>
        <v>114</v>
      </c>
      <c r="V1092" s="144">
        <v>252</v>
      </c>
      <c r="W1092" s="143">
        <f t="shared" si="423"/>
        <v>1.016128098</v>
      </c>
      <c r="X1092" s="139">
        <f t="shared" si="424"/>
        <v>19.877071149999999</v>
      </c>
      <c r="Y1092" s="124">
        <f t="shared" si="425"/>
        <v>0</v>
      </c>
      <c r="Z1092" s="147" t="s">
        <v>64</v>
      </c>
      <c r="AA1092" s="141">
        <f t="shared" si="433"/>
        <v>44757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4"/>
      <c r="BL1092" s="1"/>
      <c r="BM1092" s="1"/>
      <c r="BN1092" s="1"/>
      <c r="BO1092" s="1"/>
      <c r="BP1092" s="1"/>
      <c r="BQ1092" s="1"/>
    </row>
    <row r="1093" spans="1:69" x14ac:dyDescent="0.15">
      <c r="A1093" s="138">
        <f t="shared" si="426"/>
        <v>44744</v>
      </c>
      <c r="B1093" s="148">
        <f t="shared" si="415"/>
        <v>1252.9010111</v>
      </c>
      <c r="C1093" s="139">
        <f t="shared" si="427"/>
        <v>1000</v>
      </c>
      <c r="D1093" s="140">
        <f t="shared" si="428"/>
        <v>6412.88</v>
      </c>
      <c r="E1093" s="124">
        <f>IF(K1093=1,VLOOKUP(A1092,[1]Plan1!$BO$80:$BQ$314,3),E1092)</f>
        <v>6455.85</v>
      </c>
      <c r="F1093" s="141">
        <f t="shared" si="429"/>
        <v>44728</v>
      </c>
      <c r="G1093" s="142">
        <f t="shared" si="416"/>
        <v>6.7005775876050055E-3</v>
      </c>
      <c r="H1093" s="141">
        <f t="shared" si="430"/>
        <v>44757</v>
      </c>
      <c r="I1093" s="141">
        <f t="shared" si="417"/>
        <v>44757</v>
      </c>
      <c r="J1093" s="125">
        <f t="shared" si="431"/>
        <v>21</v>
      </c>
      <c r="K1093" s="125">
        <f t="shared" si="437"/>
        <v>12</v>
      </c>
      <c r="L1093" s="139">
        <f t="shared" si="418"/>
        <v>1.00382342</v>
      </c>
      <c r="M1093" s="143">
        <f t="shared" si="438"/>
        <v>1.0047000699999999</v>
      </c>
      <c r="N1093" s="143">
        <f t="shared" si="434"/>
        <v>1.228146081412655</v>
      </c>
      <c r="O1093" s="139">
        <f t="shared" si="436"/>
        <v>1.2328417899999999</v>
      </c>
      <c r="P1093" s="139">
        <f t="shared" si="419"/>
        <v>1232.8417899999999</v>
      </c>
      <c r="Q1093" s="144">
        <f t="shared" si="420"/>
        <v>0</v>
      </c>
      <c r="R1093" s="145">
        <f t="shared" si="421"/>
        <v>0</v>
      </c>
      <c r="S1093" s="139">
        <f t="shared" si="422"/>
        <v>0</v>
      </c>
      <c r="T1093" s="146">
        <f t="shared" si="432"/>
        <v>3.5999999999999997E-2</v>
      </c>
      <c r="U1093" s="144">
        <f t="shared" si="435"/>
        <v>115</v>
      </c>
      <c r="V1093" s="144">
        <v>252</v>
      </c>
      <c r="W1093" s="143">
        <f t="shared" si="423"/>
        <v>1.0162707179999999</v>
      </c>
      <c r="X1093" s="139">
        <f t="shared" si="424"/>
        <v>20.059221099999998</v>
      </c>
      <c r="Y1093" s="124">
        <f t="shared" si="425"/>
        <v>0</v>
      </c>
      <c r="Z1093" s="147" t="s">
        <v>64</v>
      </c>
      <c r="AA1093" s="141">
        <f t="shared" si="433"/>
        <v>44757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4"/>
      <c r="BL1093" s="1"/>
      <c r="BM1093" s="1"/>
      <c r="BN1093" s="1"/>
      <c r="BO1093" s="1"/>
      <c r="BP1093" s="1"/>
      <c r="BQ1093" s="1"/>
    </row>
    <row r="1094" spans="1:69" x14ac:dyDescent="0.15">
      <c r="A1094" s="138">
        <f t="shared" si="426"/>
        <v>44745</v>
      </c>
      <c r="B1094" s="148">
        <f t="shared" si="415"/>
        <v>1252.9010111</v>
      </c>
      <c r="C1094" s="139">
        <f t="shared" si="427"/>
        <v>1000</v>
      </c>
      <c r="D1094" s="140">
        <f t="shared" si="428"/>
        <v>6412.88</v>
      </c>
      <c r="E1094" s="124">
        <f>IF(K1094=1,VLOOKUP(A1093,[1]Plan1!$BO$80:$BQ$314,3),E1093)</f>
        <v>6455.85</v>
      </c>
      <c r="F1094" s="141">
        <f t="shared" si="429"/>
        <v>44728</v>
      </c>
      <c r="G1094" s="142">
        <f t="shared" si="416"/>
        <v>6.7005775876050055E-3</v>
      </c>
      <c r="H1094" s="141">
        <f t="shared" si="430"/>
        <v>44757</v>
      </c>
      <c r="I1094" s="141">
        <f t="shared" si="417"/>
        <v>44757</v>
      </c>
      <c r="J1094" s="125">
        <f t="shared" si="431"/>
        <v>21</v>
      </c>
      <c r="K1094" s="125">
        <f t="shared" si="437"/>
        <v>12</v>
      </c>
      <c r="L1094" s="139">
        <f t="shared" si="418"/>
        <v>1.00382342</v>
      </c>
      <c r="M1094" s="143">
        <f t="shared" si="438"/>
        <v>1.0047000699999999</v>
      </c>
      <c r="N1094" s="143">
        <f t="shared" si="434"/>
        <v>1.228146081412655</v>
      </c>
      <c r="O1094" s="139">
        <f t="shared" si="436"/>
        <v>1.2328417899999999</v>
      </c>
      <c r="P1094" s="139">
        <f t="shared" si="419"/>
        <v>1232.8417899999999</v>
      </c>
      <c r="Q1094" s="144">
        <f t="shared" si="420"/>
        <v>0</v>
      </c>
      <c r="R1094" s="145">
        <f t="shared" si="421"/>
        <v>0</v>
      </c>
      <c r="S1094" s="139">
        <f t="shared" si="422"/>
        <v>0</v>
      </c>
      <c r="T1094" s="146">
        <f t="shared" si="432"/>
        <v>3.5999999999999997E-2</v>
      </c>
      <c r="U1094" s="144">
        <f t="shared" si="435"/>
        <v>115</v>
      </c>
      <c r="V1094" s="144">
        <v>252</v>
      </c>
      <c r="W1094" s="143">
        <f t="shared" si="423"/>
        <v>1.0162707179999999</v>
      </c>
      <c r="X1094" s="139">
        <f t="shared" si="424"/>
        <v>20.059221099999998</v>
      </c>
      <c r="Y1094" s="124">
        <f t="shared" si="425"/>
        <v>0</v>
      </c>
      <c r="Z1094" s="147" t="s">
        <v>64</v>
      </c>
      <c r="AA1094" s="141">
        <f t="shared" si="433"/>
        <v>44757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4"/>
      <c r="BL1094" s="1"/>
      <c r="BM1094" s="1"/>
      <c r="BN1094" s="1"/>
      <c r="BO1094" s="1"/>
      <c r="BP1094" s="1"/>
      <c r="BQ1094" s="1"/>
    </row>
    <row r="1095" spans="1:69" x14ac:dyDescent="0.15">
      <c r="A1095" s="138">
        <f t="shared" si="426"/>
        <v>44746</v>
      </c>
      <c r="B1095" s="148">
        <f t="shared" si="415"/>
        <v>1252.9010111</v>
      </c>
      <c r="C1095" s="139">
        <f t="shared" si="427"/>
        <v>1000</v>
      </c>
      <c r="D1095" s="140">
        <f t="shared" si="428"/>
        <v>6412.88</v>
      </c>
      <c r="E1095" s="124">
        <f>IF(K1095=1,VLOOKUP(A1094,[1]Plan1!$BO$80:$BQ$314,3),E1094)</f>
        <v>6455.85</v>
      </c>
      <c r="F1095" s="141">
        <f t="shared" si="429"/>
        <v>44728</v>
      </c>
      <c r="G1095" s="142">
        <f t="shared" si="416"/>
        <v>6.7005775876050055E-3</v>
      </c>
      <c r="H1095" s="141">
        <f t="shared" si="430"/>
        <v>44757</v>
      </c>
      <c r="I1095" s="141">
        <f t="shared" si="417"/>
        <v>44757</v>
      </c>
      <c r="J1095" s="125">
        <f t="shared" si="431"/>
        <v>21</v>
      </c>
      <c r="K1095" s="125">
        <f t="shared" si="437"/>
        <v>12</v>
      </c>
      <c r="L1095" s="139">
        <f t="shared" si="418"/>
        <v>1.00382342</v>
      </c>
      <c r="M1095" s="143">
        <f t="shared" si="438"/>
        <v>1.0047000699999999</v>
      </c>
      <c r="N1095" s="143">
        <f t="shared" si="434"/>
        <v>1.228146081412655</v>
      </c>
      <c r="O1095" s="139">
        <f t="shared" si="436"/>
        <v>1.2328417899999999</v>
      </c>
      <c r="P1095" s="139">
        <f t="shared" si="419"/>
        <v>1232.8417899999999</v>
      </c>
      <c r="Q1095" s="144">
        <f t="shared" si="420"/>
        <v>0</v>
      </c>
      <c r="R1095" s="145">
        <f t="shared" si="421"/>
        <v>0</v>
      </c>
      <c r="S1095" s="139">
        <f t="shared" si="422"/>
        <v>0</v>
      </c>
      <c r="T1095" s="146">
        <f t="shared" si="432"/>
        <v>3.5999999999999997E-2</v>
      </c>
      <c r="U1095" s="144">
        <f t="shared" si="435"/>
        <v>115</v>
      </c>
      <c r="V1095" s="144">
        <v>252</v>
      </c>
      <c r="W1095" s="143">
        <f t="shared" si="423"/>
        <v>1.0162707179999999</v>
      </c>
      <c r="X1095" s="139">
        <f t="shared" si="424"/>
        <v>20.059221099999998</v>
      </c>
      <c r="Y1095" s="124">
        <f t="shared" si="425"/>
        <v>0</v>
      </c>
      <c r="Z1095" s="147" t="s">
        <v>64</v>
      </c>
      <c r="AA1095" s="141">
        <f t="shared" si="433"/>
        <v>44757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4"/>
      <c r="BL1095" s="1"/>
      <c r="BM1095" s="1"/>
      <c r="BN1095" s="1"/>
      <c r="BO1095" s="1"/>
      <c r="BP1095" s="1"/>
      <c r="BQ1095" s="1"/>
    </row>
    <row r="1096" spans="1:69" x14ac:dyDescent="0.15">
      <c r="A1096" s="138">
        <f t="shared" si="426"/>
        <v>44747</v>
      </c>
      <c r="B1096" s="148">
        <f t="shared" si="415"/>
        <v>1253.47540826</v>
      </c>
      <c r="C1096" s="139">
        <f t="shared" si="427"/>
        <v>1000</v>
      </c>
      <c r="D1096" s="140">
        <f t="shared" si="428"/>
        <v>6412.88</v>
      </c>
      <c r="E1096" s="124">
        <f>IF(K1096=1,VLOOKUP(A1095,[1]Plan1!$BO$80:$BQ$314,3),E1095)</f>
        <v>6455.85</v>
      </c>
      <c r="F1096" s="141">
        <f t="shared" si="429"/>
        <v>44728</v>
      </c>
      <c r="G1096" s="142">
        <f t="shared" si="416"/>
        <v>6.7005775876050055E-3</v>
      </c>
      <c r="H1096" s="141">
        <f t="shared" si="430"/>
        <v>44757</v>
      </c>
      <c r="I1096" s="141">
        <f t="shared" si="417"/>
        <v>44757</v>
      </c>
      <c r="J1096" s="125">
        <f t="shared" si="431"/>
        <v>21</v>
      </c>
      <c r="K1096" s="125">
        <f t="shared" si="437"/>
        <v>13</v>
      </c>
      <c r="L1096" s="139">
        <f t="shared" si="418"/>
        <v>1.0041426899999999</v>
      </c>
      <c r="M1096" s="143">
        <f t="shared" si="438"/>
        <v>1.0047000699999999</v>
      </c>
      <c r="N1096" s="143">
        <f t="shared" si="434"/>
        <v>1.228146081412655</v>
      </c>
      <c r="O1096" s="139">
        <f t="shared" si="436"/>
        <v>1.2332339000000001</v>
      </c>
      <c r="P1096" s="139">
        <f t="shared" si="419"/>
        <v>1233.2338999999999</v>
      </c>
      <c r="Q1096" s="144">
        <f t="shared" si="420"/>
        <v>0</v>
      </c>
      <c r="R1096" s="145">
        <f t="shared" si="421"/>
        <v>0</v>
      </c>
      <c r="S1096" s="139">
        <f t="shared" si="422"/>
        <v>0</v>
      </c>
      <c r="T1096" s="146">
        <f t="shared" si="432"/>
        <v>3.5999999999999997E-2</v>
      </c>
      <c r="U1096" s="144">
        <f t="shared" si="435"/>
        <v>116</v>
      </c>
      <c r="V1096" s="144">
        <v>252</v>
      </c>
      <c r="W1096" s="143">
        <f t="shared" si="423"/>
        <v>1.016413357</v>
      </c>
      <c r="X1096" s="139">
        <f t="shared" si="424"/>
        <v>20.24150826</v>
      </c>
      <c r="Y1096" s="124">
        <f t="shared" si="425"/>
        <v>0</v>
      </c>
      <c r="Z1096" s="147" t="s">
        <v>64</v>
      </c>
      <c r="AA1096" s="141">
        <f t="shared" si="433"/>
        <v>44757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4"/>
      <c r="BL1096" s="1"/>
      <c r="BM1096" s="1"/>
      <c r="BN1096" s="1"/>
      <c r="BO1096" s="1"/>
      <c r="BP1096" s="1"/>
      <c r="BQ1096" s="1"/>
    </row>
    <row r="1097" spans="1:69" x14ac:dyDescent="0.15">
      <c r="A1097" s="138">
        <f t="shared" si="426"/>
        <v>44748</v>
      </c>
      <c r="B1097" s="148">
        <f t="shared" si="415"/>
        <v>1254.0500842700001</v>
      </c>
      <c r="C1097" s="139">
        <f t="shared" si="427"/>
        <v>1000</v>
      </c>
      <c r="D1097" s="140">
        <f t="shared" si="428"/>
        <v>6412.88</v>
      </c>
      <c r="E1097" s="124">
        <f>IF(K1097=1,VLOOKUP(A1096,[1]Plan1!$BO$80:$BQ$314,3),E1096)</f>
        <v>6455.85</v>
      </c>
      <c r="F1097" s="141">
        <f t="shared" si="429"/>
        <v>44728</v>
      </c>
      <c r="G1097" s="142">
        <f t="shared" si="416"/>
        <v>6.7005775876050055E-3</v>
      </c>
      <c r="H1097" s="141">
        <f t="shared" si="430"/>
        <v>44757</v>
      </c>
      <c r="I1097" s="141">
        <f t="shared" si="417"/>
        <v>44757</v>
      </c>
      <c r="J1097" s="125">
        <f t="shared" si="431"/>
        <v>21</v>
      </c>
      <c r="K1097" s="125">
        <f t="shared" si="437"/>
        <v>14</v>
      </c>
      <c r="L1097" s="139">
        <f t="shared" si="418"/>
        <v>1.00446207</v>
      </c>
      <c r="M1097" s="143">
        <f t="shared" si="438"/>
        <v>1.0047000699999999</v>
      </c>
      <c r="N1097" s="143">
        <f t="shared" si="434"/>
        <v>1.228146081412655</v>
      </c>
      <c r="O1097" s="139">
        <f t="shared" si="436"/>
        <v>1.2336261500000001</v>
      </c>
      <c r="P1097" s="139">
        <f t="shared" si="419"/>
        <v>1233.6261500000001</v>
      </c>
      <c r="Q1097" s="144">
        <f t="shared" si="420"/>
        <v>0</v>
      </c>
      <c r="R1097" s="145">
        <f t="shared" si="421"/>
        <v>0</v>
      </c>
      <c r="S1097" s="139">
        <f t="shared" si="422"/>
        <v>0</v>
      </c>
      <c r="T1097" s="146">
        <f t="shared" si="432"/>
        <v>3.5999999999999997E-2</v>
      </c>
      <c r="U1097" s="144">
        <f t="shared" si="435"/>
        <v>117</v>
      </c>
      <c r="V1097" s="144">
        <v>252</v>
      </c>
      <c r="W1097" s="143">
        <f t="shared" si="423"/>
        <v>1.016556016</v>
      </c>
      <c r="X1097" s="139">
        <f t="shared" si="424"/>
        <v>20.42393427</v>
      </c>
      <c r="Y1097" s="124">
        <f t="shared" si="425"/>
        <v>0</v>
      </c>
      <c r="Z1097" s="147" t="s">
        <v>64</v>
      </c>
      <c r="AA1097" s="141">
        <f t="shared" si="433"/>
        <v>44757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4"/>
      <c r="BL1097" s="1"/>
      <c r="BM1097" s="1"/>
      <c r="BN1097" s="1"/>
      <c r="BO1097" s="1"/>
      <c r="BP1097" s="1"/>
      <c r="BQ1097" s="1"/>
    </row>
    <row r="1098" spans="1:69" x14ac:dyDescent="0.15">
      <c r="A1098" s="138">
        <f t="shared" si="426"/>
        <v>44749</v>
      </c>
      <c r="B1098" s="148">
        <f t="shared" ref="B1098:B1161" si="439">(P1098+X1098)</f>
        <v>1254.62502012</v>
      </c>
      <c r="C1098" s="139">
        <f t="shared" si="427"/>
        <v>1000</v>
      </c>
      <c r="D1098" s="140">
        <f t="shared" si="428"/>
        <v>6412.88</v>
      </c>
      <c r="E1098" s="124">
        <f>IF(K1098=1,VLOOKUP(A1097,[1]Plan1!$BO$80:$BQ$314,3),E1097)</f>
        <v>6455.85</v>
      </c>
      <c r="F1098" s="141">
        <f t="shared" si="429"/>
        <v>44728</v>
      </c>
      <c r="G1098" s="142">
        <f t="shared" ref="G1098:G1161" si="440">(E1098/D1098)-1</f>
        <v>6.7005775876050055E-3</v>
      </c>
      <c r="H1098" s="141">
        <f t="shared" si="430"/>
        <v>44757</v>
      </c>
      <c r="I1098" s="141">
        <f t="shared" ref="I1098:I1161" si="441">IF(A1098&gt;I1097,H1098,I1097)</f>
        <v>44757</v>
      </c>
      <c r="J1098" s="125">
        <f t="shared" si="431"/>
        <v>21</v>
      </c>
      <c r="K1098" s="125">
        <f t="shared" si="437"/>
        <v>15</v>
      </c>
      <c r="L1098" s="139">
        <f t="shared" ref="L1098:L1161" si="442">TRUNC((E1098/D1098)^TRUNC((K1098/J1098),9),8)</f>
        <v>1.0047815499999999</v>
      </c>
      <c r="M1098" s="143">
        <f t="shared" si="438"/>
        <v>1.0047000699999999</v>
      </c>
      <c r="N1098" s="143">
        <f t="shared" si="434"/>
        <v>1.228146081412655</v>
      </c>
      <c r="O1098" s="139">
        <f t="shared" si="436"/>
        <v>1.23401852</v>
      </c>
      <c r="P1098" s="139">
        <f t="shared" ref="P1098:P1161" si="443">TRUNC(C1098*O1098,8)</f>
        <v>1234.0185200000001</v>
      </c>
      <c r="Q1098" s="144">
        <f t="shared" ref="Q1098:Q1161" si="444">IF(VLOOKUP(A1098,AD$10:AK$114,8)=VLOOKUP(A1097,AD$10:AK$114,8),0,VLOOKUP(A1098,AD$10:AK$114,8))</f>
        <v>0</v>
      </c>
      <c r="R1098" s="145">
        <f t="shared" ref="R1098:R1161" si="445">IF(Q1098&gt;0,VLOOKUP($A1098,$AD$10:$AI$114,6),0)</f>
        <v>0</v>
      </c>
      <c r="S1098" s="139">
        <f t="shared" ref="S1098:S1161" si="446">IF(R1098&gt;0,TRUNC(R1098*P1098,8),0)</f>
        <v>0</v>
      </c>
      <c r="T1098" s="146">
        <f t="shared" si="432"/>
        <v>3.5999999999999997E-2</v>
      </c>
      <c r="U1098" s="144">
        <f t="shared" si="435"/>
        <v>118</v>
      </c>
      <c r="V1098" s="144">
        <v>252</v>
      </c>
      <c r="W1098" s="143">
        <f t="shared" ref="W1098:W1161" si="447">ROUND((1+T1098)^TRUNC((U1098/V1098),9),9)</f>
        <v>1.016698696</v>
      </c>
      <c r="X1098" s="139">
        <f t="shared" ref="X1098:X1161" si="448">TRUNC((P1098*(W1098-1)),8)</f>
        <v>20.60650012</v>
      </c>
      <c r="Y1098" s="124">
        <f t="shared" ref="Y1098:Y1161" si="449">IF(Q1098&gt;0,S1098+X1098,0)</f>
        <v>0</v>
      </c>
      <c r="Z1098" s="147" t="s">
        <v>64</v>
      </c>
      <c r="AA1098" s="141">
        <f t="shared" si="433"/>
        <v>44757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4"/>
      <c r="BL1098" s="1"/>
      <c r="BM1098" s="1"/>
      <c r="BN1098" s="1"/>
      <c r="BO1098" s="1"/>
      <c r="BP1098" s="1"/>
      <c r="BQ1098" s="1"/>
    </row>
    <row r="1099" spans="1:69" x14ac:dyDescent="0.15">
      <c r="A1099" s="138">
        <f t="shared" ref="A1099:A1162" si="450">(A1098+1)</f>
        <v>44750</v>
      </c>
      <c r="B1099" s="148">
        <f t="shared" si="439"/>
        <v>1255.2002235800001</v>
      </c>
      <c r="C1099" s="139">
        <f t="shared" ref="C1099:C1162" si="451">TRUNC(IF(Q1098&gt;0,VLOOKUP(A1098,$AD$12:$AE$114,2),C1098),8)</f>
        <v>1000</v>
      </c>
      <c r="D1099" s="140">
        <f t="shared" ref="D1099:D1162" si="452">IF(E1099=E1098,D1098,E1098)</f>
        <v>6412.88</v>
      </c>
      <c r="E1099" s="124">
        <f>IF(K1099=1,VLOOKUP(A1098,[1]Plan1!$BO$80:$BQ$314,3),E1098)</f>
        <v>6455.85</v>
      </c>
      <c r="F1099" s="141">
        <f t="shared" ref="F1099:F1162" si="453">IF(D1099=D1098,F1098,A1099)</f>
        <v>44728</v>
      </c>
      <c r="G1099" s="142">
        <f t="shared" si="440"/>
        <v>6.7005775876050055E-3</v>
      </c>
      <c r="H1099" s="141">
        <f t="shared" ref="H1099:H1162" si="454">IF(DAY(A1099)=15,VLOOKUP(A1099,AH$118:AM$450,4),H1098)</f>
        <v>44757</v>
      </c>
      <c r="I1099" s="141">
        <f t="shared" si="441"/>
        <v>44757</v>
      </c>
      <c r="J1099" s="125">
        <f t="shared" ref="J1099:J1162" si="455">IF(I1099=I1098,J1098,NETWORKDAYS(I1098,I1099,$AD$118:$AD$502)-1)</f>
        <v>21</v>
      </c>
      <c r="K1099" s="125">
        <f t="shared" si="437"/>
        <v>16</v>
      </c>
      <c r="L1099" s="139">
        <f t="shared" si="442"/>
        <v>1.0051011400000001</v>
      </c>
      <c r="M1099" s="143">
        <f t="shared" si="438"/>
        <v>1.0047000699999999</v>
      </c>
      <c r="N1099" s="143">
        <f t="shared" si="434"/>
        <v>1.228146081412655</v>
      </c>
      <c r="O1099" s="139">
        <f t="shared" si="436"/>
        <v>1.23441102</v>
      </c>
      <c r="P1099" s="139">
        <f t="shared" si="443"/>
        <v>1234.41102</v>
      </c>
      <c r="Q1099" s="144">
        <f t="shared" si="444"/>
        <v>0</v>
      </c>
      <c r="R1099" s="145">
        <f t="shared" si="445"/>
        <v>0</v>
      </c>
      <c r="S1099" s="139">
        <f t="shared" si="446"/>
        <v>0</v>
      </c>
      <c r="T1099" s="146">
        <f t="shared" ref="T1099:T1162" si="456">(T1098)</f>
        <v>3.5999999999999997E-2</v>
      </c>
      <c r="U1099" s="144">
        <f t="shared" si="435"/>
        <v>119</v>
      </c>
      <c r="V1099" s="144">
        <v>252</v>
      </c>
      <c r="W1099" s="143">
        <f t="shared" si="447"/>
        <v>1.0168413949999999</v>
      </c>
      <c r="X1099" s="139">
        <f t="shared" si="448"/>
        <v>20.789203579999999</v>
      </c>
      <c r="Y1099" s="124">
        <f t="shared" si="449"/>
        <v>0</v>
      </c>
      <c r="Z1099" s="147" t="s">
        <v>64</v>
      </c>
      <c r="AA1099" s="141">
        <f t="shared" ref="AA1099:AA1162" si="457">IF(Q1098&gt;0,VLOOKUP(A1098,$AD$10:$AL$114,9),AA1098)</f>
        <v>44757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4"/>
      <c r="BL1099" s="1"/>
      <c r="BM1099" s="1"/>
      <c r="BN1099" s="1"/>
      <c r="BO1099" s="1"/>
      <c r="BP1099" s="1"/>
      <c r="BQ1099" s="1"/>
    </row>
    <row r="1100" spans="1:69" x14ac:dyDescent="0.15">
      <c r="A1100" s="138">
        <f t="shared" si="450"/>
        <v>44751</v>
      </c>
      <c r="B1100" s="148">
        <f t="shared" si="439"/>
        <v>1255.7756870200001</v>
      </c>
      <c r="C1100" s="139">
        <f t="shared" si="451"/>
        <v>1000</v>
      </c>
      <c r="D1100" s="140">
        <f t="shared" si="452"/>
        <v>6412.88</v>
      </c>
      <c r="E1100" s="124">
        <f>IF(K1100=1,VLOOKUP(A1099,[1]Plan1!$BO$80:$BQ$314,3),E1099)</f>
        <v>6455.85</v>
      </c>
      <c r="F1100" s="141">
        <f t="shared" si="453"/>
        <v>44728</v>
      </c>
      <c r="G1100" s="142">
        <f t="shared" si="440"/>
        <v>6.7005775876050055E-3</v>
      </c>
      <c r="H1100" s="141">
        <f t="shared" si="454"/>
        <v>44757</v>
      </c>
      <c r="I1100" s="141">
        <f t="shared" si="441"/>
        <v>44757</v>
      </c>
      <c r="J1100" s="125">
        <f t="shared" si="455"/>
        <v>21</v>
      </c>
      <c r="K1100" s="125">
        <f t="shared" si="437"/>
        <v>17</v>
      </c>
      <c r="L1100" s="139">
        <f t="shared" si="442"/>
        <v>1.0054208200000001</v>
      </c>
      <c r="M1100" s="143">
        <f t="shared" si="438"/>
        <v>1.0047000699999999</v>
      </c>
      <c r="N1100" s="143">
        <f t="shared" si="434"/>
        <v>1.228146081412655</v>
      </c>
      <c r="O1100" s="139">
        <f t="shared" si="436"/>
        <v>1.23480364</v>
      </c>
      <c r="P1100" s="139">
        <f t="shared" si="443"/>
        <v>1234.8036400000001</v>
      </c>
      <c r="Q1100" s="144">
        <f t="shared" si="444"/>
        <v>0</v>
      </c>
      <c r="R1100" s="145">
        <f t="shared" si="445"/>
        <v>0</v>
      </c>
      <c r="S1100" s="139">
        <f t="shared" si="446"/>
        <v>0</v>
      </c>
      <c r="T1100" s="146">
        <f t="shared" si="456"/>
        <v>3.5999999999999997E-2</v>
      </c>
      <c r="U1100" s="144">
        <f t="shared" si="435"/>
        <v>120</v>
      </c>
      <c r="V1100" s="144">
        <v>252</v>
      </c>
      <c r="W1100" s="143">
        <f t="shared" si="447"/>
        <v>1.0169841150000001</v>
      </c>
      <c r="X1100" s="139">
        <f t="shared" si="448"/>
        <v>20.972047020000002</v>
      </c>
      <c r="Y1100" s="124">
        <f t="shared" si="449"/>
        <v>0</v>
      </c>
      <c r="Z1100" s="147" t="s">
        <v>64</v>
      </c>
      <c r="AA1100" s="141">
        <f t="shared" si="457"/>
        <v>44757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4"/>
      <c r="BL1100" s="1"/>
      <c r="BM1100" s="1"/>
      <c r="BN1100" s="1"/>
      <c r="BO1100" s="1"/>
      <c r="BP1100" s="1"/>
      <c r="BQ1100" s="1"/>
    </row>
    <row r="1101" spans="1:69" x14ac:dyDescent="0.15">
      <c r="A1101" s="138">
        <f t="shared" si="450"/>
        <v>44752</v>
      </c>
      <c r="B1101" s="148">
        <f t="shared" si="439"/>
        <v>1255.7756870200001</v>
      </c>
      <c r="C1101" s="139">
        <f t="shared" si="451"/>
        <v>1000</v>
      </c>
      <c r="D1101" s="140">
        <f t="shared" si="452"/>
        <v>6412.88</v>
      </c>
      <c r="E1101" s="124">
        <f>IF(K1101=1,VLOOKUP(A1100,[1]Plan1!$BO$80:$BQ$314,3),E1100)</f>
        <v>6455.85</v>
      </c>
      <c r="F1101" s="141">
        <f t="shared" si="453"/>
        <v>44728</v>
      </c>
      <c r="G1101" s="142">
        <f t="shared" si="440"/>
        <v>6.7005775876050055E-3</v>
      </c>
      <c r="H1101" s="141">
        <f t="shared" si="454"/>
        <v>44757</v>
      </c>
      <c r="I1101" s="141">
        <f t="shared" si="441"/>
        <v>44757</v>
      </c>
      <c r="J1101" s="125">
        <f t="shared" si="455"/>
        <v>21</v>
      </c>
      <c r="K1101" s="125">
        <f t="shared" si="437"/>
        <v>17</v>
      </c>
      <c r="L1101" s="139">
        <f t="shared" si="442"/>
        <v>1.0054208200000001</v>
      </c>
      <c r="M1101" s="143">
        <f t="shared" si="438"/>
        <v>1.0047000699999999</v>
      </c>
      <c r="N1101" s="143">
        <f t="shared" si="434"/>
        <v>1.228146081412655</v>
      </c>
      <c r="O1101" s="139">
        <f t="shared" si="436"/>
        <v>1.23480364</v>
      </c>
      <c r="P1101" s="139">
        <f t="shared" si="443"/>
        <v>1234.8036400000001</v>
      </c>
      <c r="Q1101" s="144">
        <f t="shared" si="444"/>
        <v>0</v>
      </c>
      <c r="R1101" s="145">
        <f t="shared" si="445"/>
        <v>0</v>
      </c>
      <c r="S1101" s="139">
        <f t="shared" si="446"/>
        <v>0</v>
      </c>
      <c r="T1101" s="146">
        <f t="shared" si="456"/>
        <v>3.5999999999999997E-2</v>
      </c>
      <c r="U1101" s="144">
        <f t="shared" si="435"/>
        <v>120</v>
      </c>
      <c r="V1101" s="144">
        <v>252</v>
      </c>
      <c r="W1101" s="143">
        <f t="shared" si="447"/>
        <v>1.0169841150000001</v>
      </c>
      <c r="X1101" s="139">
        <f t="shared" si="448"/>
        <v>20.972047020000002</v>
      </c>
      <c r="Y1101" s="124">
        <f t="shared" si="449"/>
        <v>0</v>
      </c>
      <c r="Z1101" s="147" t="s">
        <v>64</v>
      </c>
      <c r="AA1101" s="141">
        <f t="shared" si="457"/>
        <v>44757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4"/>
      <c r="BL1101" s="1"/>
      <c r="BM1101" s="1"/>
      <c r="BN1101" s="1"/>
      <c r="BO1101" s="1"/>
      <c r="BP1101" s="1"/>
      <c r="BQ1101" s="1"/>
    </row>
    <row r="1102" spans="1:69" x14ac:dyDescent="0.15">
      <c r="A1102" s="138">
        <f t="shared" si="450"/>
        <v>44753</v>
      </c>
      <c r="B1102" s="148">
        <f t="shared" si="439"/>
        <v>1255.7756870200001</v>
      </c>
      <c r="C1102" s="139">
        <f t="shared" si="451"/>
        <v>1000</v>
      </c>
      <c r="D1102" s="140">
        <f t="shared" si="452"/>
        <v>6412.88</v>
      </c>
      <c r="E1102" s="124">
        <f>IF(K1102=1,VLOOKUP(A1101,[1]Plan1!$BO$80:$BQ$314,3),E1101)</f>
        <v>6455.85</v>
      </c>
      <c r="F1102" s="141">
        <f t="shared" si="453"/>
        <v>44728</v>
      </c>
      <c r="G1102" s="142">
        <f t="shared" si="440"/>
        <v>6.7005775876050055E-3</v>
      </c>
      <c r="H1102" s="141">
        <f t="shared" si="454"/>
        <v>44757</v>
      </c>
      <c r="I1102" s="141">
        <f t="shared" si="441"/>
        <v>44757</v>
      </c>
      <c r="J1102" s="125">
        <f t="shared" si="455"/>
        <v>21</v>
      </c>
      <c r="K1102" s="125">
        <f t="shared" si="437"/>
        <v>17</v>
      </c>
      <c r="L1102" s="139">
        <f t="shared" si="442"/>
        <v>1.0054208200000001</v>
      </c>
      <c r="M1102" s="143">
        <f t="shared" si="438"/>
        <v>1.0047000699999999</v>
      </c>
      <c r="N1102" s="143">
        <f t="shared" si="434"/>
        <v>1.228146081412655</v>
      </c>
      <c r="O1102" s="139">
        <f t="shared" si="436"/>
        <v>1.23480364</v>
      </c>
      <c r="P1102" s="139">
        <f t="shared" si="443"/>
        <v>1234.8036400000001</v>
      </c>
      <c r="Q1102" s="144">
        <f t="shared" si="444"/>
        <v>0</v>
      </c>
      <c r="R1102" s="145">
        <f t="shared" si="445"/>
        <v>0</v>
      </c>
      <c r="S1102" s="139">
        <f t="shared" si="446"/>
        <v>0</v>
      </c>
      <c r="T1102" s="146">
        <f t="shared" si="456"/>
        <v>3.5999999999999997E-2</v>
      </c>
      <c r="U1102" s="144">
        <f t="shared" si="435"/>
        <v>120</v>
      </c>
      <c r="V1102" s="144">
        <v>252</v>
      </c>
      <c r="W1102" s="143">
        <f t="shared" si="447"/>
        <v>1.0169841150000001</v>
      </c>
      <c r="X1102" s="139">
        <f t="shared" si="448"/>
        <v>20.972047020000002</v>
      </c>
      <c r="Y1102" s="124">
        <f t="shared" si="449"/>
        <v>0</v>
      </c>
      <c r="Z1102" s="147" t="s">
        <v>64</v>
      </c>
      <c r="AA1102" s="141">
        <f t="shared" si="457"/>
        <v>44757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4"/>
      <c r="BL1102" s="1"/>
      <c r="BM1102" s="1"/>
      <c r="BN1102" s="1"/>
      <c r="BO1102" s="1"/>
      <c r="BP1102" s="1"/>
      <c r="BQ1102" s="1"/>
    </row>
    <row r="1103" spans="1:69" x14ac:dyDescent="0.15">
      <c r="A1103" s="138">
        <f t="shared" si="450"/>
        <v>44754</v>
      </c>
      <c r="B1103" s="148">
        <f t="shared" si="439"/>
        <v>1256.35140806</v>
      </c>
      <c r="C1103" s="139">
        <f t="shared" si="451"/>
        <v>1000</v>
      </c>
      <c r="D1103" s="140">
        <f t="shared" si="452"/>
        <v>6412.88</v>
      </c>
      <c r="E1103" s="124">
        <f>IF(K1103=1,VLOOKUP(A1102,[1]Plan1!$BO$80:$BQ$314,3),E1102)</f>
        <v>6455.85</v>
      </c>
      <c r="F1103" s="141">
        <f t="shared" si="453"/>
        <v>44728</v>
      </c>
      <c r="G1103" s="142">
        <f t="shared" si="440"/>
        <v>6.7005775876050055E-3</v>
      </c>
      <c r="H1103" s="141">
        <f t="shared" si="454"/>
        <v>44757</v>
      </c>
      <c r="I1103" s="141">
        <f t="shared" si="441"/>
        <v>44757</v>
      </c>
      <c r="J1103" s="125">
        <f t="shared" si="455"/>
        <v>21</v>
      </c>
      <c r="K1103" s="125">
        <f t="shared" si="437"/>
        <v>18</v>
      </c>
      <c r="L1103" s="139">
        <f t="shared" si="442"/>
        <v>1.0057406099999999</v>
      </c>
      <c r="M1103" s="143">
        <f t="shared" si="438"/>
        <v>1.0047000699999999</v>
      </c>
      <c r="N1103" s="143">
        <f t="shared" si="434"/>
        <v>1.228146081412655</v>
      </c>
      <c r="O1103" s="139">
        <f t="shared" si="436"/>
        <v>1.2351963800000001</v>
      </c>
      <c r="P1103" s="139">
        <f t="shared" si="443"/>
        <v>1235.1963800000001</v>
      </c>
      <c r="Q1103" s="144">
        <f t="shared" si="444"/>
        <v>0</v>
      </c>
      <c r="R1103" s="145">
        <f t="shared" si="445"/>
        <v>0</v>
      </c>
      <c r="S1103" s="139">
        <f t="shared" si="446"/>
        <v>0</v>
      </c>
      <c r="T1103" s="146">
        <f t="shared" si="456"/>
        <v>3.5999999999999997E-2</v>
      </c>
      <c r="U1103" s="144">
        <f t="shared" si="435"/>
        <v>121</v>
      </c>
      <c r="V1103" s="144">
        <v>252</v>
      </c>
      <c r="W1103" s="143">
        <f t="shared" si="447"/>
        <v>1.017126854</v>
      </c>
      <c r="X1103" s="139">
        <f t="shared" si="448"/>
        <v>21.155028059999999</v>
      </c>
      <c r="Y1103" s="124">
        <f t="shared" si="449"/>
        <v>0</v>
      </c>
      <c r="Z1103" s="147" t="s">
        <v>64</v>
      </c>
      <c r="AA1103" s="141">
        <f t="shared" si="457"/>
        <v>44757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4"/>
      <c r="BL1103" s="1"/>
      <c r="BM1103" s="1"/>
      <c r="BN1103" s="1"/>
      <c r="BO1103" s="1"/>
      <c r="BP1103" s="1"/>
      <c r="BQ1103" s="1"/>
    </row>
    <row r="1104" spans="1:69" x14ac:dyDescent="0.15">
      <c r="A1104" s="138">
        <f t="shared" si="450"/>
        <v>44755</v>
      </c>
      <c r="B1104" s="148">
        <f t="shared" si="439"/>
        <v>1256.92738923</v>
      </c>
      <c r="C1104" s="139">
        <f t="shared" si="451"/>
        <v>1000</v>
      </c>
      <c r="D1104" s="140">
        <f t="shared" si="452"/>
        <v>6412.88</v>
      </c>
      <c r="E1104" s="124">
        <f>IF(K1104=1,VLOOKUP(A1103,[1]Plan1!$BO$80:$BQ$314,3),E1103)</f>
        <v>6455.85</v>
      </c>
      <c r="F1104" s="141">
        <f t="shared" si="453"/>
        <v>44728</v>
      </c>
      <c r="G1104" s="142">
        <f t="shared" si="440"/>
        <v>6.7005775876050055E-3</v>
      </c>
      <c r="H1104" s="141">
        <f t="shared" si="454"/>
        <v>44757</v>
      </c>
      <c r="I1104" s="141">
        <f t="shared" si="441"/>
        <v>44757</v>
      </c>
      <c r="J1104" s="125">
        <f t="shared" si="455"/>
        <v>21</v>
      </c>
      <c r="K1104" s="125">
        <f t="shared" si="437"/>
        <v>19</v>
      </c>
      <c r="L1104" s="139">
        <f t="shared" si="442"/>
        <v>1.0060604900000001</v>
      </c>
      <c r="M1104" s="143">
        <f t="shared" si="438"/>
        <v>1.0047000699999999</v>
      </c>
      <c r="N1104" s="143">
        <f t="shared" si="434"/>
        <v>1.228146081412655</v>
      </c>
      <c r="O1104" s="139">
        <f t="shared" si="436"/>
        <v>1.2355892399999999</v>
      </c>
      <c r="P1104" s="139">
        <f t="shared" si="443"/>
        <v>1235.58924</v>
      </c>
      <c r="Q1104" s="144">
        <f t="shared" si="444"/>
        <v>0</v>
      </c>
      <c r="R1104" s="145">
        <f t="shared" si="445"/>
        <v>0</v>
      </c>
      <c r="S1104" s="139">
        <f t="shared" si="446"/>
        <v>0</v>
      </c>
      <c r="T1104" s="146">
        <f t="shared" si="456"/>
        <v>3.5999999999999997E-2</v>
      </c>
      <c r="U1104" s="144">
        <f t="shared" si="435"/>
        <v>122</v>
      </c>
      <c r="V1104" s="144">
        <v>252</v>
      </c>
      <c r="W1104" s="143">
        <f t="shared" si="447"/>
        <v>1.0172696139999999</v>
      </c>
      <c r="X1104" s="139">
        <f t="shared" si="448"/>
        <v>21.338149229999999</v>
      </c>
      <c r="Y1104" s="124">
        <f t="shared" si="449"/>
        <v>0</v>
      </c>
      <c r="Z1104" s="147" t="s">
        <v>64</v>
      </c>
      <c r="AA1104" s="141">
        <f t="shared" si="457"/>
        <v>44757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4"/>
      <c r="BL1104" s="1"/>
      <c r="BM1104" s="1"/>
      <c r="BN1104" s="1"/>
      <c r="BO1104" s="1"/>
      <c r="BP1104" s="1"/>
      <c r="BQ1104" s="1"/>
    </row>
    <row r="1105" spans="1:69" x14ac:dyDescent="0.15">
      <c r="A1105" s="138">
        <f t="shared" si="450"/>
        <v>44756</v>
      </c>
      <c r="B1105" s="148">
        <f t="shared" si="439"/>
        <v>1257.5036485000001</v>
      </c>
      <c r="C1105" s="139">
        <f t="shared" si="451"/>
        <v>1000</v>
      </c>
      <c r="D1105" s="140">
        <f t="shared" si="452"/>
        <v>6412.88</v>
      </c>
      <c r="E1105" s="124">
        <f>IF(K1105=1,VLOOKUP(A1104,[1]Plan1!$BO$80:$BQ$314,3),E1104)</f>
        <v>6455.85</v>
      </c>
      <c r="F1105" s="141">
        <f t="shared" si="453"/>
        <v>44728</v>
      </c>
      <c r="G1105" s="142">
        <f t="shared" si="440"/>
        <v>6.7005775876050055E-3</v>
      </c>
      <c r="H1105" s="141">
        <f t="shared" si="454"/>
        <v>44757</v>
      </c>
      <c r="I1105" s="141">
        <f t="shared" si="441"/>
        <v>44757</v>
      </c>
      <c r="J1105" s="125">
        <f t="shared" si="455"/>
        <v>21</v>
      </c>
      <c r="K1105" s="125">
        <f t="shared" si="437"/>
        <v>20</v>
      </c>
      <c r="L1105" s="139">
        <f t="shared" si="442"/>
        <v>1.00638048</v>
      </c>
      <c r="M1105" s="143">
        <f t="shared" si="438"/>
        <v>1.0047000699999999</v>
      </c>
      <c r="N1105" s="143">
        <f t="shared" si="434"/>
        <v>1.228146081412655</v>
      </c>
      <c r="O1105" s="139">
        <f t="shared" si="436"/>
        <v>1.23598224</v>
      </c>
      <c r="P1105" s="139">
        <f t="shared" si="443"/>
        <v>1235.98224</v>
      </c>
      <c r="Q1105" s="144">
        <f t="shared" si="444"/>
        <v>0</v>
      </c>
      <c r="R1105" s="145">
        <f t="shared" si="445"/>
        <v>0</v>
      </c>
      <c r="S1105" s="139">
        <f t="shared" si="446"/>
        <v>0</v>
      </c>
      <c r="T1105" s="146">
        <f t="shared" si="456"/>
        <v>3.5999999999999997E-2</v>
      </c>
      <c r="U1105" s="144">
        <f t="shared" si="435"/>
        <v>123</v>
      </c>
      <c r="V1105" s="144">
        <v>252</v>
      </c>
      <c r="W1105" s="143">
        <f t="shared" si="447"/>
        <v>1.0174123930000001</v>
      </c>
      <c r="X1105" s="139">
        <f t="shared" si="448"/>
        <v>21.5214085</v>
      </c>
      <c r="Y1105" s="124">
        <f t="shared" si="449"/>
        <v>0</v>
      </c>
      <c r="Z1105" s="147" t="s">
        <v>64</v>
      </c>
      <c r="AA1105" s="141">
        <f t="shared" si="457"/>
        <v>44757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4"/>
      <c r="BL1105" s="1"/>
      <c r="BM1105" s="1"/>
      <c r="BN1105" s="1"/>
      <c r="BO1105" s="1"/>
      <c r="BP1105" s="1"/>
      <c r="BQ1105" s="1"/>
    </row>
    <row r="1106" spans="1:69" x14ac:dyDescent="0.15">
      <c r="A1106" s="138">
        <f t="shared" si="450"/>
        <v>44757</v>
      </c>
      <c r="B1106" s="148">
        <f t="shared" si="439"/>
        <v>1258.08016806</v>
      </c>
      <c r="C1106" s="139">
        <f t="shared" si="451"/>
        <v>1000</v>
      </c>
      <c r="D1106" s="140">
        <f t="shared" si="452"/>
        <v>6412.88</v>
      </c>
      <c r="E1106" s="124">
        <f>IF(K1106=1,VLOOKUP(A1105,[1]Plan1!$BO$80:$BQ$314,3),E1105)</f>
        <v>6455.85</v>
      </c>
      <c r="F1106" s="141">
        <f t="shared" si="453"/>
        <v>44728</v>
      </c>
      <c r="G1106" s="142">
        <f t="shared" si="440"/>
        <v>6.7005775876050055E-3</v>
      </c>
      <c r="H1106" s="141">
        <f t="shared" si="454"/>
        <v>44788</v>
      </c>
      <c r="I1106" s="141">
        <f t="shared" si="441"/>
        <v>44757</v>
      </c>
      <c r="J1106" s="125">
        <f t="shared" si="455"/>
        <v>21</v>
      </c>
      <c r="K1106" s="125">
        <f t="shared" si="437"/>
        <v>21</v>
      </c>
      <c r="L1106" s="139">
        <f t="shared" si="442"/>
        <v>1.00670057</v>
      </c>
      <c r="M1106" s="143">
        <f t="shared" si="438"/>
        <v>1.0047000699999999</v>
      </c>
      <c r="N1106" s="143">
        <f t="shared" si="434"/>
        <v>1.228146081412655</v>
      </c>
      <c r="O1106" s="139">
        <f t="shared" si="436"/>
        <v>1.23637536</v>
      </c>
      <c r="P1106" s="139">
        <f t="shared" si="443"/>
        <v>1236.37536</v>
      </c>
      <c r="Q1106" s="144">
        <f t="shared" si="444"/>
        <v>3</v>
      </c>
      <c r="R1106" s="145">
        <f t="shared" si="445"/>
        <v>0</v>
      </c>
      <c r="S1106" s="139">
        <f t="shared" si="446"/>
        <v>0</v>
      </c>
      <c r="T1106" s="146">
        <f t="shared" si="456"/>
        <v>3.5999999999999997E-2</v>
      </c>
      <c r="U1106" s="144">
        <f t="shared" si="435"/>
        <v>124</v>
      </c>
      <c r="V1106" s="144">
        <v>252</v>
      </c>
      <c r="W1106" s="143">
        <f t="shared" si="447"/>
        <v>1.017555193</v>
      </c>
      <c r="X1106" s="139">
        <f t="shared" si="448"/>
        <v>21.704808060000001</v>
      </c>
      <c r="Y1106" s="124">
        <f t="shared" si="449"/>
        <v>21.704808060000001</v>
      </c>
      <c r="Z1106" s="147" t="s">
        <v>64</v>
      </c>
      <c r="AA1106" s="141">
        <f t="shared" si="457"/>
        <v>44757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4"/>
      <c r="BL1106" s="1"/>
      <c r="BM1106" s="1"/>
      <c r="BN1106" s="1"/>
      <c r="BO1106" s="1"/>
      <c r="BP1106" s="1"/>
      <c r="BQ1106" s="1"/>
    </row>
    <row r="1107" spans="1:69" x14ac:dyDescent="0.15">
      <c r="A1107" s="138">
        <f t="shared" si="450"/>
        <v>44758</v>
      </c>
      <c r="B1107" s="148">
        <f t="shared" si="439"/>
        <v>1236.14716632</v>
      </c>
      <c r="C1107" s="139">
        <f t="shared" si="451"/>
        <v>1000</v>
      </c>
      <c r="D1107" s="140">
        <f t="shared" si="452"/>
        <v>6455.85</v>
      </c>
      <c r="E1107" s="124">
        <f>IF(K1107=1,VLOOKUP(A1106,[1]Plan1!$BO$80:$BQ$314,3),E1106)</f>
        <v>6411.95</v>
      </c>
      <c r="F1107" s="141">
        <f t="shared" si="453"/>
        <v>44758</v>
      </c>
      <c r="G1107" s="142">
        <f t="shared" si="440"/>
        <v>-6.8000340776196433E-3</v>
      </c>
      <c r="H1107" s="141">
        <f t="shared" si="454"/>
        <v>44788</v>
      </c>
      <c r="I1107" s="141">
        <f t="shared" si="441"/>
        <v>44788</v>
      </c>
      <c r="J1107" s="125">
        <f t="shared" si="455"/>
        <v>21</v>
      </c>
      <c r="K1107" s="125">
        <f t="shared" si="437"/>
        <v>1</v>
      </c>
      <c r="L1107" s="139">
        <f t="shared" si="442"/>
        <v>0.99967512999999997</v>
      </c>
      <c r="M1107" s="143">
        <f t="shared" si="438"/>
        <v>1.00670057</v>
      </c>
      <c r="N1107" s="143">
        <f t="shared" si="434"/>
        <v>1.2363753602013863</v>
      </c>
      <c r="O1107" s="139">
        <f t="shared" si="436"/>
        <v>1.23597369</v>
      </c>
      <c r="P1107" s="139">
        <f t="shared" si="443"/>
        <v>1235.97369</v>
      </c>
      <c r="Q1107" s="144">
        <f t="shared" si="444"/>
        <v>0</v>
      </c>
      <c r="R1107" s="145">
        <f t="shared" si="445"/>
        <v>0</v>
      </c>
      <c r="S1107" s="139">
        <f t="shared" si="446"/>
        <v>0</v>
      </c>
      <c r="T1107" s="146">
        <f t="shared" si="456"/>
        <v>3.5999999999999997E-2</v>
      </c>
      <c r="U1107" s="144">
        <f t="shared" si="435"/>
        <v>1</v>
      </c>
      <c r="V1107" s="144">
        <v>252</v>
      </c>
      <c r="W1107" s="143">
        <f t="shared" si="447"/>
        <v>1.000140356</v>
      </c>
      <c r="X1107" s="139">
        <f t="shared" si="448"/>
        <v>0.17347631999999999</v>
      </c>
      <c r="Y1107" s="124">
        <f t="shared" si="449"/>
        <v>0</v>
      </c>
      <c r="Z1107" s="147" t="s">
        <v>64</v>
      </c>
      <c r="AA1107" s="141">
        <f t="shared" si="457"/>
        <v>44942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4"/>
      <c r="BL1107" s="1"/>
      <c r="BM1107" s="1"/>
      <c r="BN1107" s="1"/>
      <c r="BO1107" s="1"/>
      <c r="BP1107" s="1"/>
      <c r="BQ1107" s="1"/>
    </row>
    <row r="1108" spans="1:69" x14ac:dyDescent="0.15">
      <c r="A1108" s="138">
        <f t="shared" si="450"/>
        <v>44759</v>
      </c>
      <c r="B1108" s="148">
        <f t="shared" si="439"/>
        <v>1236.14716632</v>
      </c>
      <c r="C1108" s="139">
        <f t="shared" si="451"/>
        <v>1000</v>
      </c>
      <c r="D1108" s="140">
        <f t="shared" si="452"/>
        <v>6455.85</v>
      </c>
      <c r="E1108" s="124">
        <f>IF(K1108=1,VLOOKUP(A1107,[1]Plan1!$BO$80:$BQ$314,3),E1107)</f>
        <v>6411.95</v>
      </c>
      <c r="F1108" s="141">
        <f t="shared" si="453"/>
        <v>44758</v>
      </c>
      <c r="G1108" s="142">
        <f t="shared" si="440"/>
        <v>-6.8000340776196433E-3</v>
      </c>
      <c r="H1108" s="141">
        <f t="shared" si="454"/>
        <v>44788</v>
      </c>
      <c r="I1108" s="141">
        <f t="shared" si="441"/>
        <v>44788</v>
      </c>
      <c r="J1108" s="125">
        <f t="shared" si="455"/>
        <v>21</v>
      </c>
      <c r="K1108" s="125">
        <f t="shared" si="437"/>
        <v>1</v>
      </c>
      <c r="L1108" s="139">
        <f t="shared" si="442"/>
        <v>0.99967512999999997</v>
      </c>
      <c r="M1108" s="143">
        <f t="shared" si="438"/>
        <v>1.00670057</v>
      </c>
      <c r="N1108" s="143">
        <f t="shared" si="434"/>
        <v>1.2363753602013863</v>
      </c>
      <c r="O1108" s="139">
        <f t="shared" si="436"/>
        <v>1.23597369</v>
      </c>
      <c r="P1108" s="139">
        <f t="shared" si="443"/>
        <v>1235.97369</v>
      </c>
      <c r="Q1108" s="144">
        <f t="shared" si="444"/>
        <v>0</v>
      </c>
      <c r="R1108" s="145">
        <f t="shared" si="445"/>
        <v>0</v>
      </c>
      <c r="S1108" s="139">
        <f t="shared" si="446"/>
        <v>0</v>
      </c>
      <c r="T1108" s="146">
        <f t="shared" si="456"/>
        <v>3.5999999999999997E-2</v>
      </c>
      <c r="U1108" s="144">
        <f t="shared" si="435"/>
        <v>1</v>
      </c>
      <c r="V1108" s="144">
        <v>252</v>
      </c>
      <c r="W1108" s="143">
        <f t="shared" si="447"/>
        <v>1.000140356</v>
      </c>
      <c r="X1108" s="139">
        <f t="shared" si="448"/>
        <v>0.17347631999999999</v>
      </c>
      <c r="Y1108" s="124">
        <f t="shared" si="449"/>
        <v>0</v>
      </c>
      <c r="Z1108" s="147" t="s">
        <v>64</v>
      </c>
      <c r="AA1108" s="141">
        <f t="shared" si="457"/>
        <v>44942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4"/>
      <c r="BL1108" s="1"/>
      <c r="BM1108" s="1"/>
      <c r="BN1108" s="1"/>
      <c r="BO1108" s="1"/>
      <c r="BP1108" s="1"/>
      <c r="BQ1108" s="1"/>
    </row>
    <row r="1109" spans="1:69" x14ac:dyDescent="0.15">
      <c r="A1109" s="138">
        <f t="shared" si="450"/>
        <v>44760</v>
      </c>
      <c r="B1109" s="148">
        <f t="shared" si="439"/>
        <v>1236.14716632</v>
      </c>
      <c r="C1109" s="139">
        <f t="shared" si="451"/>
        <v>1000</v>
      </c>
      <c r="D1109" s="140">
        <f t="shared" si="452"/>
        <v>6455.85</v>
      </c>
      <c r="E1109" s="124">
        <f>IF(K1109=1,VLOOKUP(A1108,[1]Plan1!$BO$80:$BQ$314,3),E1108)</f>
        <v>6411.95</v>
      </c>
      <c r="F1109" s="141">
        <f t="shared" si="453"/>
        <v>44758</v>
      </c>
      <c r="G1109" s="142">
        <f t="shared" si="440"/>
        <v>-6.8000340776196433E-3</v>
      </c>
      <c r="H1109" s="141">
        <f t="shared" si="454"/>
        <v>44788</v>
      </c>
      <c r="I1109" s="141">
        <f t="shared" si="441"/>
        <v>44788</v>
      </c>
      <c r="J1109" s="125">
        <f t="shared" si="455"/>
        <v>21</v>
      </c>
      <c r="K1109" s="125">
        <f t="shared" si="437"/>
        <v>1</v>
      </c>
      <c r="L1109" s="139">
        <f t="shared" si="442"/>
        <v>0.99967512999999997</v>
      </c>
      <c r="M1109" s="143">
        <f t="shared" si="438"/>
        <v>1.00670057</v>
      </c>
      <c r="N1109" s="143">
        <f t="shared" si="434"/>
        <v>1.2363753602013863</v>
      </c>
      <c r="O1109" s="139">
        <f t="shared" si="436"/>
        <v>1.23597369</v>
      </c>
      <c r="P1109" s="139">
        <f t="shared" si="443"/>
        <v>1235.97369</v>
      </c>
      <c r="Q1109" s="144">
        <f t="shared" si="444"/>
        <v>0</v>
      </c>
      <c r="R1109" s="145">
        <f t="shared" si="445"/>
        <v>0</v>
      </c>
      <c r="S1109" s="139">
        <f t="shared" si="446"/>
        <v>0</v>
      </c>
      <c r="T1109" s="146">
        <f t="shared" si="456"/>
        <v>3.5999999999999997E-2</v>
      </c>
      <c r="U1109" s="144">
        <f t="shared" si="435"/>
        <v>1</v>
      </c>
      <c r="V1109" s="144">
        <v>252</v>
      </c>
      <c r="W1109" s="143">
        <f t="shared" si="447"/>
        <v>1.000140356</v>
      </c>
      <c r="X1109" s="139">
        <f t="shared" si="448"/>
        <v>0.17347631999999999</v>
      </c>
      <c r="Y1109" s="124">
        <f t="shared" si="449"/>
        <v>0</v>
      </c>
      <c r="Z1109" s="147" t="s">
        <v>64</v>
      </c>
      <c r="AA1109" s="141">
        <f t="shared" si="457"/>
        <v>44942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4"/>
      <c r="BL1109" s="1"/>
      <c r="BM1109" s="1"/>
      <c r="BN1109" s="1"/>
      <c r="BO1109" s="1"/>
      <c r="BP1109" s="1"/>
      <c r="BQ1109" s="1"/>
    </row>
    <row r="1110" spans="1:69" x14ac:dyDescent="0.15">
      <c r="A1110" s="138">
        <f t="shared" si="450"/>
        <v>44761</v>
      </c>
      <c r="B1110" s="148">
        <f t="shared" si="439"/>
        <v>1235.9190334099999</v>
      </c>
      <c r="C1110" s="139">
        <f t="shared" si="451"/>
        <v>1000</v>
      </c>
      <c r="D1110" s="140">
        <f t="shared" si="452"/>
        <v>6455.85</v>
      </c>
      <c r="E1110" s="124">
        <f>IF(K1110=1,VLOOKUP(A1109,[1]Plan1!$BO$80:$BQ$314,3),E1109)</f>
        <v>6411.95</v>
      </c>
      <c r="F1110" s="141">
        <f t="shared" si="453"/>
        <v>44758</v>
      </c>
      <c r="G1110" s="142">
        <f t="shared" si="440"/>
        <v>-6.8000340776196433E-3</v>
      </c>
      <c r="H1110" s="141">
        <f t="shared" si="454"/>
        <v>44788</v>
      </c>
      <c r="I1110" s="141">
        <f t="shared" si="441"/>
        <v>44788</v>
      </c>
      <c r="J1110" s="125">
        <f t="shared" si="455"/>
        <v>21</v>
      </c>
      <c r="K1110" s="125">
        <f t="shared" si="437"/>
        <v>2</v>
      </c>
      <c r="L1110" s="139">
        <f t="shared" si="442"/>
        <v>0.99935037000000004</v>
      </c>
      <c r="M1110" s="143">
        <f t="shared" si="438"/>
        <v>1.00670057</v>
      </c>
      <c r="N1110" s="143">
        <f t="shared" si="434"/>
        <v>1.2363753602013863</v>
      </c>
      <c r="O1110" s="139">
        <f t="shared" si="436"/>
        <v>1.23557217</v>
      </c>
      <c r="P1110" s="139">
        <f t="shared" si="443"/>
        <v>1235.5721699999999</v>
      </c>
      <c r="Q1110" s="144">
        <f t="shared" si="444"/>
        <v>0</v>
      </c>
      <c r="R1110" s="145">
        <f t="shared" si="445"/>
        <v>0</v>
      </c>
      <c r="S1110" s="139">
        <f t="shared" si="446"/>
        <v>0</v>
      </c>
      <c r="T1110" s="146">
        <f t="shared" si="456"/>
        <v>3.5999999999999997E-2</v>
      </c>
      <c r="U1110" s="144">
        <f t="shared" si="435"/>
        <v>2</v>
      </c>
      <c r="V1110" s="144">
        <v>252</v>
      </c>
      <c r="W1110" s="143">
        <f t="shared" si="447"/>
        <v>1.0002807309999999</v>
      </c>
      <c r="X1110" s="139">
        <f t="shared" si="448"/>
        <v>0.34686340999999998</v>
      </c>
      <c r="Y1110" s="124">
        <f t="shared" si="449"/>
        <v>0</v>
      </c>
      <c r="Z1110" s="147" t="s">
        <v>64</v>
      </c>
      <c r="AA1110" s="141">
        <f t="shared" si="457"/>
        <v>44942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4"/>
      <c r="BL1110" s="1"/>
      <c r="BM1110" s="1"/>
      <c r="BN1110" s="1"/>
      <c r="BO1110" s="1"/>
      <c r="BP1110" s="1"/>
      <c r="BQ1110" s="1"/>
    </row>
    <row r="1111" spans="1:69" x14ac:dyDescent="0.15">
      <c r="A1111" s="138">
        <f t="shared" si="450"/>
        <v>44762</v>
      </c>
      <c r="B1111" s="148">
        <f t="shared" si="439"/>
        <v>1235.6909425199999</v>
      </c>
      <c r="C1111" s="139">
        <f t="shared" si="451"/>
        <v>1000</v>
      </c>
      <c r="D1111" s="140">
        <f t="shared" si="452"/>
        <v>6455.85</v>
      </c>
      <c r="E1111" s="124">
        <f>IF(K1111=1,VLOOKUP(A1110,[1]Plan1!$BO$80:$BQ$314,3),E1110)</f>
        <v>6411.95</v>
      </c>
      <c r="F1111" s="141">
        <f t="shared" si="453"/>
        <v>44758</v>
      </c>
      <c r="G1111" s="142">
        <f t="shared" si="440"/>
        <v>-6.8000340776196433E-3</v>
      </c>
      <c r="H1111" s="141">
        <f t="shared" si="454"/>
        <v>44788</v>
      </c>
      <c r="I1111" s="141">
        <f t="shared" si="441"/>
        <v>44788</v>
      </c>
      <c r="J1111" s="125">
        <f t="shared" si="455"/>
        <v>21</v>
      </c>
      <c r="K1111" s="125">
        <f t="shared" si="437"/>
        <v>3</v>
      </c>
      <c r="L1111" s="139">
        <f t="shared" si="442"/>
        <v>0.99902572000000001</v>
      </c>
      <c r="M1111" s="143">
        <f t="shared" si="438"/>
        <v>1.00670057</v>
      </c>
      <c r="N1111" s="143">
        <f t="shared" si="434"/>
        <v>1.2363753602013863</v>
      </c>
      <c r="O1111" s="139">
        <f t="shared" si="436"/>
        <v>1.23517078</v>
      </c>
      <c r="P1111" s="139">
        <f t="shared" si="443"/>
        <v>1235.1707799999999</v>
      </c>
      <c r="Q1111" s="144">
        <f t="shared" si="444"/>
        <v>0</v>
      </c>
      <c r="R1111" s="145">
        <f t="shared" si="445"/>
        <v>0</v>
      </c>
      <c r="S1111" s="139">
        <f t="shared" si="446"/>
        <v>0</v>
      </c>
      <c r="T1111" s="146">
        <f t="shared" si="456"/>
        <v>3.5999999999999997E-2</v>
      </c>
      <c r="U1111" s="144">
        <f t="shared" si="435"/>
        <v>3</v>
      </c>
      <c r="V1111" s="144">
        <v>252</v>
      </c>
      <c r="W1111" s="143">
        <f t="shared" si="447"/>
        <v>1.000421126</v>
      </c>
      <c r="X1111" s="139">
        <f t="shared" si="448"/>
        <v>0.52016251999999996</v>
      </c>
      <c r="Y1111" s="124">
        <f t="shared" si="449"/>
        <v>0</v>
      </c>
      <c r="Z1111" s="147" t="s">
        <v>64</v>
      </c>
      <c r="AA1111" s="141">
        <f t="shared" si="457"/>
        <v>44942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4"/>
      <c r="BL1111" s="1"/>
      <c r="BM1111" s="1"/>
      <c r="BN1111" s="1"/>
      <c r="BO1111" s="1"/>
      <c r="BP1111" s="1"/>
      <c r="BQ1111" s="1"/>
    </row>
    <row r="1112" spans="1:69" x14ac:dyDescent="0.15">
      <c r="A1112" s="138">
        <f t="shared" si="450"/>
        <v>44763</v>
      </c>
      <c r="B1112" s="148">
        <f t="shared" si="439"/>
        <v>1235.4628837</v>
      </c>
      <c r="C1112" s="139">
        <f t="shared" si="451"/>
        <v>1000</v>
      </c>
      <c r="D1112" s="140">
        <f t="shared" si="452"/>
        <v>6455.85</v>
      </c>
      <c r="E1112" s="124">
        <f>IF(K1112=1,VLOOKUP(A1111,[1]Plan1!$BO$80:$BQ$314,3),E1111)</f>
        <v>6411.95</v>
      </c>
      <c r="F1112" s="141">
        <f t="shared" si="453"/>
        <v>44758</v>
      </c>
      <c r="G1112" s="142">
        <f t="shared" si="440"/>
        <v>-6.8000340776196433E-3</v>
      </c>
      <c r="H1112" s="141">
        <f t="shared" si="454"/>
        <v>44788</v>
      </c>
      <c r="I1112" s="141">
        <f t="shared" si="441"/>
        <v>44788</v>
      </c>
      <c r="J1112" s="125">
        <f t="shared" si="455"/>
        <v>21</v>
      </c>
      <c r="K1112" s="125">
        <f t="shared" si="437"/>
        <v>4</v>
      </c>
      <c r="L1112" s="139">
        <f t="shared" si="442"/>
        <v>0.99870117000000003</v>
      </c>
      <c r="M1112" s="143">
        <f t="shared" si="438"/>
        <v>1.00670057</v>
      </c>
      <c r="N1112" s="143">
        <f t="shared" si="434"/>
        <v>1.2363753602013863</v>
      </c>
      <c r="O1112" s="139">
        <f t="shared" si="436"/>
        <v>1.23476951</v>
      </c>
      <c r="P1112" s="139">
        <f t="shared" si="443"/>
        <v>1234.7695100000001</v>
      </c>
      <c r="Q1112" s="144">
        <f t="shared" si="444"/>
        <v>0</v>
      </c>
      <c r="R1112" s="145">
        <f t="shared" si="445"/>
        <v>0</v>
      </c>
      <c r="S1112" s="139">
        <f t="shared" si="446"/>
        <v>0</v>
      </c>
      <c r="T1112" s="146">
        <f t="shared" si="456"/>
        <v>3.5999999999999997E-2</v>
      </c>
      <c r="U1112" s="144">
        <f t="shared" si="435"/>
        <v>4</v>
      </c>
      <c r="V1112" s="144">
        <v>252</v>
      </c>
      <c r="W1112" s="143">
        <f t="shared" si="447"/>
        <v>1.0005615409999999</v>
      </c>
      <c r="X1112" s="139">
        <f t="shared" si="448"/>
        <v>0.69337369999999998</v>
      </c>
      <c r="Y1112" s="124">
        <f t="shared" si="449"/>
        <v>0</v>
      </c>
      <c r="Z1112" s="147" t="s">
        <v>64</v>
      </c>
      <c r="AA1112" s="141">
        <f t="shared" si="457"/>
        <v>44942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4"/>
      <c r="BL1112" s="1"/>
      <c r="BM1112" s="1"/>
      <c r="BN1112" s="1"/>
      <c r="BO1112" s="1"/>
      <c r="BP1112" s="1"/>
      <c r="BQ1112" s="1"/>
    </row>
    <row r="1113" spans="1:69" x14ac:dyDescent="0.15">
      <c r="A1113" s="138">
        <f t="shared" si="450"/>
        <v>44764</v>
      </c>
      <c r="B1113" s="148">
        <f t="shared" si="439"/>
        <v>1235.2348757399998</v>
      </c>
      <c r="C1113" s="139">
        <f t="shared" si="451"/>
        <v>1000</v>
      </c>
      <c r="D1113" s="140">
        <f t="shared" si="452"/>
        <v>6455.85</v>
      </c>
      <c r="E1113" s="124">
        <f>IF(K1113=1,VLOOKUP(A1112,[1]Plan1!$BO$80:$BQ$314,3),E1112)</f>
        <v>6411.95</v>
      </c>
      <c r="F1113" s="141">
        <f t="shared" si="453"/>
        <v>44758</v>
      </c>
      <c r="G1113" s="142">
        <f t="shared" si="440"/>
        <v>-6.8000340776196433E-3</v>
      </c>
      <c r="H1113" s="141">
        <f t="shared" si="454"/>
        <v>44788</v>
      </c>
      <c r="I1113" s="141">
        <f t="shared" si="441"/>
        <v>44788</v>
      </c>
      <c r="J1113" s="125">
        <f t="shared" si="455"/>
        <v>21</v>
      </c>
      <c r="K1113" s="125">
        <f t="shared" si="437"/>
        <v>5</v>
      </c>
      <c r="L1113" s="139">
        <f t="shared" si="442"/>
        <v>0.99837673000000005</v>
      </c>
      <c r="M1113" s="143">
        <f t="shared" si="438"/>
        <v>1.00670057</v>
      </c>
      <c r="N1113" s="143">
        <f t="shared" si="434"/>
        <v>1.2363753602013863</v>
      </c>
      <c r="O1113" s="139">
        <f t="shared" si="436"/>
        <v>1.23436838</v>
      </c>
      <c r="P1113" s="139">
        <f t="shared" si="443"/>
        <v>1234.3683799999999</v>
      </c>
      <c r="Q1113" s="144">
        <f t="shared" si="444"/>
        <v>0</v>
      </c>
      <c r="R1113" s="145">
        <f t="shared" si="445"/>
        <v>0</v>
      </c>
      <c r="S1113" s="139">
        <f t="shared" si="446"/>
        <v>0</v>
      </c>
      <c r="T1113" s="146">
        <f t="shared" si="456"/>
        <v>3.5999999999999997E-2</v>
      </c>
      <c r="U1113" s="144">
        <f t="shared" si="435"/>
        <v>5</v>
      </c>
      <c r="V1113" s="144">
        <v>252</v>
      </c>
      <c r="W1113" s="143">
        <f t="shared" si="447"/>
        <v>1.0007019749999999</v>
      </c>
      <c r="X1113" s="139">
        <f t="shared" si="448"/>
        <v>0.86649573999999996</v>
      </c>
      <c r="Y1113" s="124">
        <f t="shared" si="449"/>
        <v>0</v>
      </c>
      <c r="Z1113" s="147" t="s">
        <v>64</v>
      </c>
      <c r="AA1113" s="141">
        <f t="shared" si="457"/>
        <v>44942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4"/>
      <c r="BL1113" s="1"/>
      <c r="BM1113" s="1"/>
      <c r="BN1113" s="1"/>
      <c r="BO1113" s="1"/>
      <c r="BP1113" s="1"/>
      <c r="BQ1113" s="1"/>
    </row>
    <row r="1114" spans="1:69" x14ac:dyDescent="0.15">
      <c r="A1114" s="138">
        <f t="shared" si="450"/>
        <v>44765</v>
      </c>
      <c r="B1114" s="148">
        <f t="shared" si="439"/>
        <v>1235.0069099</v>
      </c>
      <c r="C1114" s="139">
        <f t="shared" si="451"/>
        <v>1000</v>
      </c>
      <c r="D1114" s="140">
        <f t="shared" si="452"/>
        <v>6455.85</v>
      </c>
      <c r="E1114" s="124">
        <f>IF(K1114=1,VLOOKUP(A1113,[1]Plan1!$BO$80:$BQ$314,3),E1113)</f>
        <v>6411.95</v>
      </c>
      <c r="F1114" s="141">
        <f t="shared" si="453"/>
        <v>44758</v>
      </c>
      <c r="G1114" s="142">
        <f t="shared" si="440"/>
        <v>-6.8000340776196433E-3</v>
      </c>
      <c r="H1114" s="141">
        <f t="shared" si="454"/>
        <v>44788</v>
      </c>
      <c r="I1114" s="141">
        <f t="shared" si="441"/>
        <v>44788</v>
      </c>
      <c r="J1114" s="125">
        <f t="shared" si="455"/>
        <v>21</v>
      </c>
      <c r="K1114" s="125">
        <f t="shared" si="437"/>
        <v>6</v>
      </c>
      <c r="L1114" s="139">
        <f t="shared" si="442"/>
        <v>0.99805239000000001</v>
      </c>
      <c r="M1114" s="143">
        <f t="shared" si="438"/>
        <v>1.00670057</v>
      </c>
      <c r="N1114" s="143">
        <f t="shared" si="434"/>
        <v>1.2363753602013863</v>
      </c>
      <c r="O1114" s="139">
        <f t="shared" si="436"/>
        <v>1.2339673799999999</v>
      </c>
      <c r="P1114" s="139">
        <f t="shared" si="443"/>
        <v>1233.96738</v>
      </c>
      <c r="Q1114" s="144">
        <f t="shared" si="444"/>
        <v>0</v>
      </c>
      <c r="R1114" s="145">
        <f t="shared" si="445"/>
        <v>0</v>
      </c>
      <c r="S1114" s="139">
        <f t="shared" si="446"/>
        <v>0</v>
      </c>
      <c r="T1114" s="146">
        <f t="shared" si="456"/>
        <v>3.5999999999999997E-2</v>
      </c>
      <c r="U1114" s="144">
        <f t="shared" si="435"/>
        <v>6</v>
      </c>
      <c r="V1114" s="144">
        <v>252</v>
      </c>
      <c r="W1114" s="143">
        <f t="shared" si="447"/>
        <v>1.000842429</v>
      </c>
      <c r="X1114" s="139">
        <f t="shared" si="448"/>
        <v>1.0395299</v>
      </c>
      <c r="Y1114" s="124">
        <f t="shared" si="449"/>
        <v>0</v>
      </c>
      <c r="Z1114" s="147" t="s">
        <v>64</v>
      </c>
      <c r="AA1114" s="141">
        <f t="shared" si="457"/>
        <v>44942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4"/>
      <c r="BL1114" s="1"/>
      <c r="BM1114" s="1"/>
      <c r="BN1114" s="1"/>
      <c r="BO1114" s="1"/>
      <c r="BP1114" s="1"/>
      <c r="BQ1114" s="1"/>
    </row>
    <row r="1115" spans="1:69" x14ac:dyDescent="0.15">
      <c r="A1115" s="138">
        <f t="shared" si="450"/>
        <v>44766</v>
      </c>
      <c r="B1115" s="148">
        <f t="shared" si="439"/>
        <v>1235.0069099</v>
      </c>
      <c r="C1115" s="139">
        <f t="shared" si="451"/>
        <v>1000</v>
      </c>
      <c r="D1115" s="140">
        <f t="shared" si="452"/>
        <v>6455.85</v>
      </c>
      <c r="E1115" s="124">
        <f>IF(K1115=1,VLOOKUP(A1114,[1]Plan1!$BO$80:$BQ$314,3),E1114)</f>
        <v>6411.95</v>
      </c>
      <c r="F1115" s="141">
        <f t="shared" si="453"/>
        <v>44758</v>
      </c>
      <c r="G1115" s="142">
        <f t="shared" si="440"/>
        <v>-6.8000340776196433E-3</v>
      </c>
      <c r="H1115" s="141">
        <f t="shared" si="454"/>
        <v>44788</v>
      </c>
      <c r="I1115" s="141">
        <f t="shared" si="441"/>
        <v>44788</v>
      </c>
      <c r="J1115" s="125">
        <f t="shared" si="455"/>
        <v>21</v>
      </c>
      <c r="K1115" s="125">
        <f t="shared" si="437"/>
        <v>6</v>
      </c>
      <c r="L1115" s="139">
        <f t="shared" si="442"/>
        <v>0.99805239000000001</v>
      </c>
      <c r="M1115" s="143">
        <f t="shared" si="438"/>
        <v>1.00670057</v>
      </c>
      <c r="N1115" s="143">
        <f t="shared" si="434"/>
        <v>1.2363753602013863</v>
      </c>
      <c r="O1115" s="139">
        <f t="shared" si="436"/>
        <v>1.2339673799999999</v>
      </c>
      <c r="P1115" s="139">
        <f t="shared" si="443"/>
        <v>1233.96738</v>
      </c>
      <c r="Q1115" s="144">
        <f t="shared" si="444"/>
        <v>0</v>
      </c>
      <c r="R1115" s="145">
        <f t="shared" si="445"/>
        <v>0</v>
      </c>
      <c r="S1115" s="139">
        <f t="shared" si="446"/>
        <v>0</v>
      </c>
      <c r="T1115" s="146">
        <f t="shared" si="456"/>
        <v>3.5999999999999997E-2</v>
      </c>
      <c r="U1115" s="144">
        <f t="shared" si="435"/>
        <v>6</v>
      </c>
      <c r="V1115" s="144">
        <v>252</v>
      </c>
      <c r="W1115" s="143">
        <f t="shared" si="447"/>
        <v>1.000842429</v>
      </c>
      <c r="X1115" s="139">
        <f t="shared" si="448"/>
        <v>1.0395299</v>
      </c>
      <c r="Y1115" s="124">
        <f t="shared" si="449"/>
        <v>0</v>
      </c>
      <c r="Z1115" s="147" t="s">
        <v>64</v>
      </c>
      <c r="AA1115" s="141">
        <f t="shared" si="457"/>
        <v>44942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4"/>
      <c r="BL1115" s="1"/>
      <c r="BM1115" s="1"/>
      <c r="BN1115" s="1"/>
      <c r="BO1115" s="1"/>
      <c r="BP1115" s="1"/>
      <c r="BQ1115" s="1"/>
    </row>
    <row r="1116" spans="1:69" x14ac:dyDescent="0.15">
      <c r="A1116" s="138">
        <f t="shared" si="450"/>
        <v>44767</v>
      </c>
      <c r="B1116" s="148">
        <f t="shared" si="439"/>
        <v>1235.0069099</v>
      </c>
      <c r="C1116" s="139">
        <f t="shared" si="451"/>
        <v>1000</v>
      </c>
      <c r="D1116" s="140">
        <f t="shared" si="452"/>
        <v>6455.85</v>
      </c>
      <c r="E1116" s="124">
        <f>IF(K1116=1,VLOOKUP(A1115,[1]Plan1!$BO$80:$BQ$314,3),E1115)</f>
        <v>6411.95</v>
      </c>
      <c r="F1116" s="141">
        <f t="shared" si="453"/>
        <v>44758</v>
      </c>
      <c r="G1116" s="142">
        <f t="shared" si="440"/>
        <v>-6.8000340776196433E-3</v>
      </c>
      <c r="H1116" s="141">
        <f t="shared" si="454"/>
        <v>44788</v>
      </c>
      <c r="I1116" s="141">
        <f t="shared" si="441"/>
        <v>44788</v>
      </c>
      <c r="J1116" s="125">
        <f t="shared" si="455"/>
        <v>21</v>
      </c>
      <c r="K1116" s="125">
        <f t="shared" si="437"/>
        <v>6</v>
      </c>
      <c r="L1116" s="139">
        <f t="shared" si="442"/>
        <v>0.99805239000000001</v>
      </c>
      <c r="M1116" s="143">
        <f t="shared" si="438"/>
        <v>1.00670057</v>
      </c>
      <c r="N1116" s="143">
        <f t="shared" si="434"/>
        <v>1.2363753602013863</v>
      </c>
      <c r="O1116" s="139">
        <f t="shared" si="436"/>
        <v>1.2339673799999999</v>
      </c>
      <c r="P1116" s="139">
        <f t="shared" si="443"/>
        <v>1233.96738</v>
      </c>
      <c r="Q1116" s="144">
        <f t="shared" si="444"/>
        <v>0</v>
      </c>
      <c r="R1116" s="145">
        <f t="shared" si="445"/>
        <v>0</v>
      </c>
      <c r="S1116" s="139">
        <f t="shared" si="446"/>
        <v>0</v>
      </c>
      <c r="T1116" s="146">
        <f t="shared" si="456"/>
        <v>3.5999999999999997E-2</v>
      </c>
      <c r="U1116" s="144">
        <f t="shared" si="435"/>
        <v>6</v>
      </c>
      <c r="V1116" s="144">
        <v>252</v>
      </c>
      <c r="W1116" s="143">
        <f t="shared" si="447"/>
        <v>1.000842429</v>
      </c>
      <c r="X1116" s="139">
        <f t="shared" si="448"/>
        <v>1.0395299</v>
      </c>
      <c r="Y1116" s="124">
        <f t="shared" si="449"/>
        <v>0</v>
      </c>
      <c r="Z1116" s="147" t="s">
        <v>64</v>
      </c>
      <c r="AA1116" s="141">
        <f t="shared" si="457"/>
        <v>44942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4"/>
      <c r="BL1116" s="1"/>
      <c r="BM1116" s="1"/>
      <c r="BN1116" s="1"/>
      <c r="BO1116" s="1"/>
      <c r="BP1116" s="1"/>
      <c r="BQ1116" s="1"/>
    </row>
    <row r="1117" spans="1:69" x14ac:dyDescent="0.15">
      <c r="A1117" s="138">
        <f t="shared" si="450"/>
        <v>44768</v>
      </c>
      <c r="B1117" s="148">
        <f t="shared" si="439"/>
        <v>1234.7789862200002</v>
      </c>
      <c r="C1117" s="139">
        <f t="shared" si="451"/>
        <v>1000</v>
      </c>
      <c r="D1117" s="140">
        <f t="shared" si="452"/>
        <v>6455.85</v>
      </c>
      <c r="E1117" s="124">
        <f>IF(K1117=1,VLOOKUP(A1116,[1]Plan1!$BO$80:$BQ$314,3),E1116)</f>
        <v>6411.95</v>
      </c>
      <c r="F1117" s="141">
        <f t="shared" si="453"/>
        <v>44758</v>
      </c>
      <c r="G1117" s="142">
        <f t="shared" si="440"/>
        <v>-6.8000340776196433E-3</v>
      </c>
      <c r="H1117" s="141">
        <f t="shared" si="454"/>
        <v>44788</v>
      </c>
      <c r="I1117" s="141">
        <f t="shared" si="441"/>
        <v>44788</v>
      </c>
      <c r="J1117" s="125">
        <f t="shared" si="455"/>
        <v>21</v>
      </c>
      <c r="K1117" s="125">
        <f t="shared" si="437"/>
        <v>7</v>
      </c>
      <c r="L1117" s="139">
        <f t="shared" si="442"/>
        <v>0.99772815999999998</v>
      </c>
      <c r="M1117" s="143">
        <f t="shared" si="438"/>
        <v>1.00670057</v>
      </c>
      <c r="N1117" s="143">
        <f t="shared" si="434"/>
        <v>1.2363753602013863</v>
      </c>
      <c r="O1117" s="139">
        <f t="shared" si="436"/>
        <v>1.2335665099999999</v>
      </c>
      <c r="P1117" s="139">
        <f t="shared" si="443"/>
        <v>1233.5665100000001</v>
      </c>
      <c r="Q1117" s="144">
        <f t="shared" si="444"/>
        <v>0</v>
      </c>
      <c r="R1117" s="145">
        <f t="shared" si="445"/>
        <v>0</v>
      </c>
      <c r="S1117" s="139">
        <f t="shared" si="446"/>
        <v>0</v>
      </c>
      <c r="T1117" s="146">
        <f t="shared" si="456"/>
        <v>3.5999999999999997E-2</v>
      </c>
      <c r="U1117" s="144">
        <f t="shared" si="435"/>
        <v>7</v>
      </c>
      <c r="V1117" s="144">
        <v>252</v>
      </c>
      <c r="W1117" s="143">
        <f t="shared" si="447"/>
        <v>1.0009829029999999</v>
      </c>
      <c r="X1117" s="139">
        <f t="shared" si="448"/>
        <v>1.2124762200000001</v>
      </c>
      <c r="Y1117" s="124">
        <f t="shared" si="449"/>
        <v>0</v>
      </c>
      <c r="Z1117" s="147" t="s">
        <v>64</v>
      </c>
      <c r="AA1117" s="141">
        <f t="shared" si="457"/>
        <v>44942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4"/>
      <c r="BL1117" s="1"/>
      <c r="BM1117" s="1"/>
      <c r="BN1117" s="1"/>
      <c r="BO1117" s="1"/>
      <c r="BP1117" s="1"/>
      <c r="BQ1117" s="1"/>
    </row>
    <row r="1118" spans="1:69" x14ac:dyDescent="0.15">
      <c r="A1118" s="138">
        <f t="shared" si="450"/>
        <v>44769</v>
      </c>
      <c r="B1118" s="148">
        <f t="shared" si="439"/>
        <v>1234.5510947100001</v>
      </c>
      <c r="C1118" s="139">
        <f t="shared" si="451"/>
        <v>1000</v>
      </c>
      <c r="D1118" s="140">
        <f t="shared" si="452"/>
        <v>6455.85</v>
      </c>
      <c r="E1118" s="124">
        <f>IF(K1118=1,VLOOKUP(A1117,[1]Plan1!$BO$80:$BQ$314,3),E1117)</f>
        <v>6411.95</v>
      </c>
      <c r="F1118" s="141">
        <f t="shared" si="453"/>
        <v>44758</v>
      </c>
      <c r="G1118" s="142">
        <f t="shared" si="440"/>
        <v>-6.8000340776196433E-3</v>
      </c>
      <c r="H1118" s="141">
        <f t="shared" si="454"/>
        <v>44788</v>
      </c>
      <c r="I1118" s="141">
        <f t="shared" si="441"/>
        <v>44788</v>
      </c>
      <c r="J1118" s="125">
        <f t="shared" si="455"/>
        <v>21</v>
      </c>
      <c r="K1118" s="125">
        <f t="shared" si="437"/>
        <v>8</v>
      </c>
      <c r="L1118" s="139">
        <f t="shared" si="442"/>
        <v>0.99740403</v>
      </c>
      <c r="M1118" s="143">
        <f t="shared" si="438"/>
        <v>1.00670057</v>
      </c>
      <c r="N1118" s="143">
        <f t="shared" si="434"/>
        <v>1.2363753602013863</v>
      </c>
      <c r="O1118" s="139">
        <f t="shared" si="436"/>
        <v>1.2331657600000001</v>
      </c>
      <c r="P1118" s="139">
        <f t="shared" si="443"/>
        <v>1233.1657600000001</v>
      </c>
      <c r="Q1118" s="144">
        <f t="shared" si="444"/>
        <v>0</v>
      </c>
      <c r="R1118" s="145">
        <f t="shared" si="445"/>
        <v>0</v>
      </c>
      <c r="S1118" s="139">
        <f t="shared" si="446"/>
        <v>0</v>
      </c>
      <c r="T1118" s="146">
        <f t="shared" si="456"/>
        <v>3.5999999999999997E-2</v>
      </c>
      <c r="U1118" s="144">
        <f t="shared" si="435"/>
        <v>8</v>
      </c>
      <c r="V1118" s="144">
        <v>252</v>
      </c>
      <c r="W1118" s="143">
        <f t="shared" si="447"/>
        <v>1.001123397</v>
      </c>
      <c r="X1118" s="139">
        <f t="shared" si="448"/>
        <v>1.38533471</v>
      </c>
      <c r="Y1118" s="124">
        <f t="shared" si="449"/>
        <v>0</v>
      </c>
      <c r="Z1118" s="147" t="s">
        <v>64</v>
      </c>
      <c r="AA1118" s="141">
        <f t="shared" si="457"/>
        <v>44942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4"/>
      <c r="BL1118" s="1"/>
      <c r="BM1118" s="1"/>
      <c r="BN1118" s="1"/>
      <c r="BO1118" s="1"/>
      <c r="BP1118" s="1"/>
      <c r="BQ1118" s="1"/>
    </row>
    <row r="1119" spans="1:69" x14ac:dyDescent="0.15">
      <c r="A1119" s="138">
        <f t="shared" si="450"/>
        <v>44770</v>
      </c>
      <c r="B1119" s="148">
        <f t="shared" si="439"/>
        <v>1234.3232541999998</v>
      </c>
      <c r="C1119" s="139">
        <f t="shared" si="451"/>
        <v>1000</v>
      </c>
      <c r="D1119" s="140">
        <f t="shared" si="452"/>
        <v>6455.85</v>
      </c>
      <c r="E1119" s="124">
        <f>IF(K1119=1,VLOOKUP(A1118,[1]Plan1!$BO$80:$BQ$314,3),E1118)</f>
        <v>6411.95</v>
      </c>
      <c r="F1119" s="141">
        <f t="shared" si="453"/>
        <v>44758</v>
      </c>
      <c r="G1119" s="142">
        <f t="shared" si="440"/>
        <v>-6.8000340776196433E-3</v>
      </c>
      <c r="H1119" s="141">
        <f t="shared" si="454"/>
        <v>44788</v>
      </c>
      <c r="I1119" s="141">
        <f t="shared" si="441"/>
        <v>44788</v>
      </c>
      <c r="J1119" s="125">
        <f t="shared" si="455"/>
        <v>21</v>
      </c>
      <c r="K1119" s="125">
        <f t="shared" si="437"/>
        <v>9</v>
      </c>
      <c r="L1119" s="139">
        <f t="shared" si="442"/>
        <v>0.99708001000000002</v>
      </c>
      <c r="M1119" s="143">
        <f t="shared" si="438"/>
        <v>1.00670057</v>
      </c>
      <c r="N1119" s="143">
        <f t="shared" ref="N1119:N1182" si="458">IF(I1119&gt;I1118,N1118*M1119,N1118)</f>
        <v>1.2363753602013863</v>
      </c>
      <c r="O1119" s="139">
        <f t="shared" si="436"/>
        <v>1.2327651500000001</v>
      </c>
      <c r="P1119" s="139">
        <f t="shared" si="443"/>
        <v>1232.7651499999999</v>
      </c>
      <c r="Q1119" s="144">
        <f t="shared" si="444"/>
        <v>0</v>
      </c>
      <c r="R1119" s="145">
        <f t="shared" si="445"/>
        <v>0</v>
      </c>
      <c r="S1119" s="139">
        <f t="shared" si="446"/>
        <v>0</v>
      </c>
      <c r="T1119" s="146">
        <f t="shared" si="456"/>
        <v>3.5999999999999997E-2</v>
      </c>
      <c r="U1119" s="144">
        <f t="shared" si="435"/>
        <v>9</v>
      </c>
      <c r="V1119" s="144">
        <v>252</v>
      </c>
      <c r="W1119" s="143">
        <f t="shared" si="447"/>
        <v>1.00126391</v>
      </c>
      <c r="X1119" s="139">
        <f t="shared" si="448"/>
        <v>1.5581042000000001</v>
      </c>
      <c r="Y1119" s="124">
        <f t="shared" si="449"/>
        <v>0</v>
      </c>
      <c r="Z1119" s="147" t="s">
        <v>64</v>
      </c>
      <c r="AA1119" s="141">
        <f t="shared" si="457"/>
        <v>44942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4"/>
      <c r="BL1119" s="1"/>
      <c r="BM1119" s="1"/>
      <c r="BN1119" s="1"/>
      <c r="BO1119" s="1"/>
      <c r="BP1119" s="1"/>
      <c r="BQ1119" s="1"/>
    </row>
    <row r="1120" spans="1:69" x14ac:dyDescent="0.15">
      <c r="A1120" s="138">
        <f t="shared" si="450"/>
        <v>44771</v>
      </c>
      <c r="B1120" s="148">
        <f t="shared" si="439"/>
        <v>1234.0954659399999</v>
      </c>
      <c r="C1120" s="139">
        <f t="shared" si="451"/>
        <v>1000</v>
      </c>
      <c r="D1120" s="140">
        <f t="shared" si="452"/>
        <v>6455.85</v>
      </c>
      <c r="E1120" s="124">
        <f>IF(K1120=1,VLOOKUP(A1119,[1]Plan1!$BO$80:$BQ$314,3),E1119)</f>
        <v>6411.95</v>
      </c>
      <c r="F1120" s="141">
        <f t="shared" si="453"/>
        <v>44758</v>
      </c>
      <c r="G1120" s="142">
        <f t="shared" si="440"/>
        <v>-6.8000340776196433E-3</v>
      </c>
      <c r="H1120" s="141">
        <f t="shared" si="454"/>
        <v>44788</v>
      </c>
      <c r="I1120" s="141">
        <f t="shared" si="441"/>
        <v>44788</v>
      </c>
      <c r="J1120" s="125">
        <f t="shared" si="455"/>
        <v>21</v>
      </c>
      <c r="K1120" s="125">
        <f t="shared" si="437"/>
        <v>10</v>
      </c>
      <c r="L1120" s="139">
        <f t="shared" si="442"/>
        <v>0.99675610000000003</v>
      </c>
      <c r="M1120" s="143">
        <f t="shared" si="438"/>
        <v>1.00670057</v>
      </c>
      <c r="N1120" s="143">
        <f t="shared" si="458"/>
        <v>1.2363753602013863</v>
      </c>
      <c r="O1120" s="139">
        <f t="shared" si="436"/>
        <v>1.2323646800000001</v>
      </c>
      <c r="P1120" s="139">
        <f t="shared" si="443"/>
        <v>1232.3646799999999</v>
      </c>
      <c r="Q1120" s="144">
        <f t="shared" si="444"/>
        <v>0</v>
      </c>
      <c r="R1120" s="145">
        <f t="shared" si="445"/>
        <v>0</v>
      </c>
      <c r="S1120" s="139">
        <f t="shared" si="446"/>
        <v>0</v>
      </c>
      <c r="T1120" s="146">
        <f t="shared" si="456"/>
        <v>3.5999999999999997E-2</v>
      </c>
      <c r="U1120" s="144">
        <f t="shared" si="435"/>
        <v>10</v>
      </c>
      <c r="V1120" s="144">
        <v>252</v>
      </c>
      <c r="W1120" s="143">
        <f t="shared" si="447"/>
        <v>1.001404443</v>
      </c>
      <c r="X1120" s="139">
        <f t="shared" si="448"/>
        <v>1.7307859400000001</v>
      </c>
      <c r="Y1120" s="124">
        <f t="shared" si="449"/>
        <v>0</v>
      </c>
      <c r="Z1120" s="147" t="s">
        <v>64</v>
      </c>
      <c r="AA1120" s="141">
        <f t="shared" si="457"/>
        <v>44942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4"/>
      <c r="BL1120" s="1"/>
      <c r="BM1120" s="1"/>
      <c r="BN1120" s="1"/>
      <c r="BO1120" s="1"/>
      <c r="BP1120" s="1"/>
      <c r="BQ1120" s="1"/>
    </row>
    <row r="1121" spans="1:69" x14ac:dyDescent="0.15">
      <c r="A1121" s="138">
        <f t="shared" si="450"/>
        <v>44772</v>
      </c>
      <c r="B1121" s="148">
        <f t="shared" si="439"/>
        <v>1233.86770996</v>
      </c>
      <c r="C1121" s="139">
        <f t="shared" si="451"/>
        <v>1000</v>
      </c>
      <c r="D1121" s="140">
        <f t="shared" si="452"/>
        <v>6455.85</v>
      </c>
      <c r="E1121" s="124">
        <f>IF(K1121=1,VLOOKUP(A1120,[1]Plan1!$BO$80:$BQ$314,3),E1120)</f>
        <v>6411.95</v>
      </c>
      <c r="F1121" s="141">
        <f t="shared" si="453"/>
        <v>44758</v>
      </c>
      <c r="G1121" s="142">
        <f t="shared" si="440"/>
        <v>-6.8000340776196433E-3</v>
      </c>
      <c r="H1121" s="141">
        <f t="shared" si="454"/>
        <v>44788</v>
      </c>
      <c r="I1121" s="141">
        <f t="shared" si="441"/>
        <v>44788</v>
      </c>
      <c r="J1121" s="125">
        <f t="shared" si="455"/>
        <v>21</v>
      </c>
      <c r="K1121" s="125">
        <f t="shared" si="437"/>
        <v>11</v>
      </c>
      <c r="L1121" s="139">
        <f t="shared" si="442"/>
        <v>0.99643229</v>
      </c>
      <c r="M1121" s="143">
        <f t="shared" si="438"/>
        <v>1.00670057</v>
      </c>
      <c r="N1121" s="143">
        <f t="shared" si="458"/>
        <v>1.2363753602013863</v>
      </c>
      <c r="O1121" s="139">
        <f t="shared" si="436"/>
        <v>1.2319643300000001</v>
      </c>
      <c r="P1121" s="139">
        <f t="shared" si="443"/>
        <v>1231.96433</v>
      </c>
      <c r="Q1121" s="144">
        <f t="shared" si="444"/>
        <v>0</v>
      </c>
      <c r="R1121" s="145">
        <f t="shared" si="445"/>
        <v>0</v>
      </c>
      <c r="S1121" s="139">
        <f t="shared" si="446"/>
        <v>0</v>
      </c>
      <c r="T1121" s="146">
        <f t="shared" si="456"/>
        <v>3.5999999999999997E-2</v>
      </c>
      <c r="U1121" s="144">
        <f t="shared" si="435"/>
        <v>11</v>
      </c>
      <c r="V1121" s="144">
        <v>252</v>
      </c>
      <c r="W1121" s="143">
        <f t="shared" si="447"/>
        <v>1.001544996</v>
      </c>
      <c r="X1121" s="139">
        <f t="shared" si="448"/>
        <v>1.9033799600000001</v>
      </c>
      <c r="Y1121" s="124">
        <f t="shared" si="449"/>
        <v>0</v>
      </c>
      <c r="Z1121" s="147" t="s">
        <v>64</v>
      </c>
      <c r="AA1121" s="141">
        <f t="shared" si="457"/>
        <v>44942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4"/>
      <c r="BL1121" s="1"/>
      <c r="BM1121" s="1"/>
      <c r="BN1121" s="1"/>
      <c r="BO1121" s="1"/>
      <c r="BP1121" s="1"/>
      <c r="BQ1121" s="1"/>
    </row>
    <row r="1122" spans="1:69" x14ac:dyDescent="0.15">
      <c r="A1122" s="138">
        <f t="shared" si="450"/>
        <v>44773</v>
      </c>
      <c r="B1122" s="148">
        <f t="shared" si="439"/>
        <v>1233.86770996</v>
      </c>
      <c r="C1122" s="139">
        <f t="shared" si="451"/>
        <v>1000</v>
      </c>
      <c r="D1122" s="140">
        <f t="shared" si="452"/>
        <v>6455.85</v>
      </c>
      <c r="E1122" s="124">
        <f>IF(K1122=1,VLOOKUP(A1121,[1]Plan1!$BO$80:$BQ$314,3),E1121)</f>
        <v>6411.95</v>
      </c>
      <c r="F1122" s="141">
        <f t="shared" si="453"/>
        <v>44758</v>
      </c>
      <c r="G1122" s="142">
        <f t="shared" si="440"/>
        <v>-6.8000340776196433E-3</v>
      </c>
      <c r="H1122" s="141">
        <f t="shared" si="454"/>
        <v>44788</v>
      </c>
      <c r="I1122" s="141">
        <f t="shared" si="441"/>
        <v>44788</v>
      </c>
      <c r="J1122" s="125">
        <f t="shared" si="455"/>
        <v>21</v>
      </c>
      <c r="K1122" s="125">
        <f t="shared" si="437"/>
        <v>11</v>
      </c>
      <c r="L1122" s="139">
        <f t="shared" si="442"/>
        <v>0.99643229</v>
      </c>
      <c r="M1122" s="143">
        <f t="shared" si="438"/>
        <v>1.00670057</v>
      </c>
      <c r="N1122" s="143">
        <f t="shared" si="458"/>
        <v>1.2363753602013863</v>
      </c>
      <c r="O1122" s="139">
        <f t="shared" si="436"/>
        <v>1.2319643300000001</v>
      </c>
      <c r="P1122" s="139">
        <f t="shared" si="443"/>
        <v>1231.96433</v>
      </c>
      <c r="Q1122" s="144">
        <f t="shared" si="444"/>
        <v>0</v>
      </c>
      <c r="R1122" s="145">
        <f t="shared" si="445"/>
        <v>0</v>
      </c>
      <c r="S1122" s="139">
        <f t="shared" si="446"/>
        <v>0</v>
      </c>
      <c r="T1122" s="146">
        <f t="shared" si="456"/>
        <v>3.5999999999999997E-2</v>
      </c>
      <c r="U1122" s="144">
        <f t="shared" si="435"/>
        <v>11</v>
      </c>
      <c r="V1122" s="144">
        <v>252</v>
      </c>
      <c r="W1122" s="143">
        <f t="shared" si="447"/>
        <v>1.001544996</v>
      </c>
      <c r="X1122" s="139">
        <f t="shared" si="448"/>
        <v>1.9033799600000001</v>
      </c>
      <c r="Y1122" s="124">
        <f t="shared" si="449"/>
        <v>0</v>
      </c>
      <c r="Z1122" s="147" t="s">
        <v>64</v>
      </c>
      <c r="AA1122" s="141">
        <f t="shared" si="457"/>
        <v>44942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4"/>
      <c r="BL1122" s="1"/>
      <c r="BM1122" s="1"/>
      <c r="BN1122" s="1"/>
      <c r="BO1122" s="1"/>
      <c r="BP1122" s="1"/>
      <c r="BQ1122" s="1"/>
    </row>
    <row r="1123" spans="1:69" x14ac:dyDescent="0.15">
      <c r="A1123" s="138">
        <f t="shared" si="450"/>
        <v>44774</v>
      </c>
      <c r="B1123" s="148">
        <f t="shared" si="439"/>
        <v>1233.86770996</v>
      </c>
      <c r="C1123" s="139">
        <f t="shared" si="451"/>
        <v>1000</v>
      </c>
      <c r="D1123" s="140">
        <f t="shared" si="452"/>
        <v>6455.85</v>
      </c>
      <c r="E1123" s="124">
        <f>IF(K1123=1,VLOOKUP(A1122,[1]Plan1!$BO$80:$BQ$314,3),E1122)</f>
        <v>6411.95</v>
      </c>
      <c r="F1123" s="141">
        <f t="shared" si="453"/>
        <v>44758</v>
      </c>
      <c r="G1123" s="142">
        <f t="shared" si="440"/>
        <v>-6.8000340776196433E-3</v>
      </c>
      <c r="H1123" s="141">
        <f t="shared" si="454"/>
        <v>44788</v>
      </c>
      <c r="I1123" s="141">
        <f t="shared" si="441"/>
        <v>44788</v>
      </c>
      <c r="J1123" s="125">
        <f t="shared" si="455"/>
        <v>21</v>
      </c>
      <c r="K1123" s="125">
        <f t="shared" si="437"/>
        <v>11</v>
      </c>
      <c r="L1123" s="139">
        <f t="shared" si="442"/>
        <v>0.99643229</v>
      </c>
      <c r="M1123" s="143">
        <f t="shared" si="438"/>
        <v>1.00670057</v>
      </c>
      <c r="N1123" s="143">
        <f t="shared" si="458"/>
        <v>1.2363753602013863</v>
      </c>
      <c r="O1123" s="139">
        <f t="shared" si="436"/>
        <v>1.2319643300000001</v>
      </c>
      <c r="P1123" s="139">
        <f t="shared" si="443"/>
        <v>1231.96433</v>
      </c>
      <c r="Q1123" s="144">
        <f t="shared" si="444"/>
        <v>0</v>
      </c>
      <c r="R1123" s="145">
        <f t="shared" si="445"/>
        <v>0</v>
      </c>
      <c r="S1123" s="139">
        <f t="shared" si="446"/>
        <v>0</v>
      </c>
      <c r="T1123" s="146">
        <f t="shared" si="456"/>
        <v>3.5999999999999997E-2</v>
      </c>
      <c r="U1123" s="144">
        <f t="shared" si="435"/>
        <v>11</v>
      </c>
      <c r="V1123" s="144">
        <v>252</v>
      </c>
      <c r="W1123" s="143">
        <f t="shared" si="447"/>
        <v>1.001544996</v>
      </c>
      <c r="X1123" s="139">
        <f t="shared" si="448"/>
        <v>1.9033799600000001</v>
      </c>
      <c r="Y1123" s="124">
        <f t="shared" si="449"/>
        <v>0</v>
      </c>
      <c r="Z1123" s="147" t="s">
        <v>64</v>
      </c>
      <c r="AA1123" s="141">
        <f t="shared" si="457"/>
        <v>44942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4"/>
      <c r="BL1123" s="1"/>
      <c r="BM1123" s="1"/>
      <c r="BN1123" s="1"/>
      <c r="BO1123" s="1"/>
      <c r="BP1123" s="1"/>
      <c r="BQ1123" s="1"/>
    </row>
    <row r="1124" spans="1:69" x14ac:dyDescent="0.15">
      <c r="A1124" s="138">
        <f t="shared" si="450"/>
        <v>44775</v>
      </c>
      <c r="B1124" s="148">
        <f t="shared" si="439"/>
        <v>1233.6399862600001</v>
      </c>
      <c r="C1124" s="139">
        <f t="shared" si="451"/>
        <v>1000</v>
      </c>
      <c r="D1124" s="140">
        <f t="shared" si="452"/>
        <v>6455.85</v>
      </c>
      <c r="E1124" s="124">
        <f>IF(K1124=1,VLOOKUP(A1123,[1]Plan1!$BO$80:$BQ$314,3),E1123)</f>
        <v>6411.95</v>
      </c>
      <c r="F1124" s="141">
        <f t="shared" si="453"/>
        <v>44758</v>
      </c>
      <c r="G1124" s="142">
        <f t="shared" si="440"/>
        <v>-6.8000340776196433E-3</v>
      </c>
      <c r="H1124" s="141">
        <f t="shared" si="454"/>
        <v>44788</v>
      </c>
      <c r="I1124" s="141">
        <f t="shared" si="441"/>
        <v>44788</v>
      </c>
      <c r="J1124" s="125">
        <f t="shared" si="455"/>
        <v>21</v>
      </c>
      <c r="K1124" s="125">
        <f t="shared" si="437"/>
        <v>12</v>
      </c>
      <c r="L1124" s="139">
        <f t="shared" si="442"/>
        <v>0.99610858000000002</v>
      </c>
      <c r="M1124" s="143">
        <f t="shared" si="438"/>
        <v>1.00670057</v>
      </c>
      <c r="N1124" s="143">
        <f t="shared" si="458"/>
        <v>1.2363753602013863</v>
      </c>
      <c r="O1124" s="139">
        <f t="shared" si="436"/>
        <v>1.2315640999999999</v>
      </c>
      <c r="P1124" s="139">
        <f t="shared" si="443"/>
        <v>1231.5641000000001</v>
      </c>
      <c r="Q1124" s="144">
        <f t="shared" si="444"/>
        <v>0</v>
      </c>
      <c r="R1124" s="145">
        <f t="shared" si="445"/>
        <v>0</v>
      </c>
      <c r="S1124" s="139">
        <f t="shared" si="446"/>
        <v>0</v>
      </c>
      <c r="T1124" s="146">
        <f t="shared" si="456"/>
        <v>3.5999999999999997E-2</v>
      </c>
      <c r="U1124" s="144">
        <f t="shared" si="435"/>
        <v>12</v>
      </c>
      <c r="V1124" s="144">
        <v>252</v>
      </c>
      <c r="W1124" s="143">
        <f t="shared" si="447"/>
        <v>1.0016855689999999</v>
      </c>
      <c r="X1124" s="139">
        <f t="shared" si="448"/>
        <v>2.0758862599999999</v>
      </c>
      <c r="Y1124" s="124">
        <f t="shared" si="449"/>
        <v>0</v>
      </c>
      <c r="Z1124" s="147" t="s">
        <v>64</v>
      </c>
      <c r="AA1124" s="141">
        <f t="shared" si="457"/>
        <v>44942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4"/>
      <c r="BL1124" s="1"/>
      <c r="BM1124" s="1"/>
      <c r="BN1124" s="1"/>
      <c r="BO1124" s="1"/>
      <c r="BP1124" s="1"/>
      <c r="BQ1124" s="1"/>
    </row>
    <row r="1125" spans="1:69" x14ac:dyDescent="0.15">
      <c r="A1125" s="138">
        <f t="shared" si="450"/>
        <v>44776</v>
      </c>
      <c r="B1125" s="148">
        <f t="shared" si="439"/>
        <v>1233.41231369</v>
      </c>
      <c r="C1125" s="139">
        <f t="shared" si="451"/>
        <v>1000</v>
      </c>
      <c r="D1125" s="140">
        <f t="shared" si="452"/>
        <v>6455.85</v>
      </c>
      <c r="E1125" s="124">
        <f>IF(K1125=1,VLOOKUP(A1124,[1]Plan1!$BO$80:$BQ$314,3),E1124)</f>
        <v>6411.95</v>
      </c>
      <c r="F1125" s="141">
        <f t="shared" si="453"/>
        <v>44758</v>
      </c>
      <c r="G1125" s="142">
        <f t="shared" si="440"/>
        <v>-6.8000340776196433E-3</v>
      </c>
      <c r="H1125" s="141">
        <f t="shared" si="454"/>
        <v>44788</v>
      </c>
      <c r="I1125" s="141">
        <f t="shared" si="441"/>
        <v>44788</v>
      </c>
      <c r="J1125" s="125">
        <f t="shared" si="455"/>
        <v>21</v>
      </c>
      <c r="K1125" s="125">
        <f t="shared" si="437"/>
        <v>13</v>
      </c>
      <c r="L1125" s="139">
        <f t="shared" si="442"/>
        <v>0.99578498000000004</v>
      </c>
      <c r="M1125" s="143">
        <f t="shared" si="438"/>
        <v>1.00670057</v>
      </c>
      <c r="N1125" s="143">
        <f t="shared" si="458"/>
        <v>1.2363753602013863</v>
      </c>
      <c r="O1125" s="139">
        <f t="shared" si="436"/>
        <v>1.2311640100000001</v>
      </c>
      <c r="P1125" s="139">
        <f t="shared" si="443"/>
        <v>1231.16401</v>
      </c>
      <c r="Q1125" s="144">
        <f t="shared" si="444"/>
        <v>0</v>
      </c>
      <c r="R1125" s="145">
        <f t="shared" si="445"/>
        <v>0</v>
      </c>
      <c r="S1125" s="139">
        <f t="shared" si="446"/>
        <v>0</v>
      </c>
      <c r="T1125" s="146">
        <f t="shared" si="456"/>
        <v>3.5999999999999997E-2</v>
      </c>
      <c r="U1125" s="144">
        <f t="shared" ref="U1125:U1188" si="459">IF(Q1124&gt;0,1,IF(K1125=K1124,U1124,U1124+1))</f>
        <v>13</v>
      </c>
      <c r="V1125" s="144">
        <v>252</v>
      </c>
      <c r="W1125" s="143">
        <f t="shared" si="447"/>
        <v>1.0018261610000001</v>
      </c>
      <c r="X1125" s="139">
        <f t="shared" si="448"/>
        <v>2.2483036900000002</v>
      </c>
      <c r="Y1125" s="124">
        <f t="shared" si="449"/>
        <v>0</v>
      </c>
      <c r="Z1125" s="147" t="s">
        <v>64</v>
      </c>
      <c r="AA1125" s="141">
        <f t="shared" si="457"/>
        <v>44942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4"/>
      <c r="BL1125" s="1"/>
      <c r="BM1125" s="1"/>
      <c r="BN1125" s="1"/>
      <c r="BO1125" s="1"/>
      <c r="BP1125" s="1"/>
      <c r="BQ1125" s="1"/>
    </row>
    <row r="1126" spans="1:69" x14ac:dyDescent="0.15">
      <c r="A1126" s="138">
        <f t="shared" si="450"/>
        <v>44777</v>
      </c>
      <c r="B1126" s="148">
        <f t="shared" si="439"/>
        <v>1233.1846834999999</v>
      </c>
      <c r="C1126" s="139">
        <f t="shared" si="451"/>
        <v>1000</v>
      </c>
      <c r="D1126" s="140">
        <f t="shared" si="452"/>
        <v>6455.85</v>
      </c>
      <c r="E1126" s="124">
        <f>IF(K1126=1,VLOOKUP(A1125,[1]Plan1!$BO$80:$BQ$314,3),E1125)</f>
        <v>6411.95</v>
      </c>
      <c r="F1126" s="141">
        <f t="shared" si="453"/>
        <v>44758</v>
      </c>
      <c r="G1126" s="142">
        <f t="shared" si="440"/>
        <v>-6.8000340776196433E-3</v>
      </c>
      <c r="H1126" s="141">
        <f t="shared" si="454"/>
        <v>44788</v>
      </c>
      <c r="I1126" s="141">
        <f t="shared" si="441"/>
        <v>44788</v>
      </c>
      <c r="J1126" s="125">
        <f t="shared" si="455"/>
        <v>21</v>
      </c>
      <c r="K1126" s="125">
        <f t="shared" si="437"/>
        <v>14</v>
      </c>
      <c r="L1126" s="139">
        <f t="shared" si="442"/>
        <v>0.99546148999999995</v>
      </c>
      <c r="M1126" s="143">
        <f t="shared" si="438"/>
        <v>1.00670057</v>
      </c>
      <c r="N1126" s="143">
        <f t="shared" si="458"/>
        <v>1.2363753602013863</v>
      </c>
      <c r="O1126" s="139">
        <f t="shared" si="436"/>
        <v>1.2307640500000001</v>
      </c>
      <c r="P1126" s="139">
        <f t="shared" si="443"/>
        <v>1230.76405</v>
      </c>
      <c r="Q1126" s="144">
        <f t="shared" si="444"/>
        <v>0</v>
      </c>
      <c r="R1126" s="145">
        <f t="shared" si="445"/>
        <v>0</v>
      </c>
      <c r="S1126" s="139">
        <f t="shared" si="446"/>
        <v>0</v>
      </c>
      <c r="T1126" s="146">
        <f t="shared" si="456"/>
        <v>3.5999999999999997E-2</v>
      </c>
      <c r="U1126" s="144">
        <f t="shared" si="459"/>
        <v>14</v>
      </c>
      <c r="V1126" s="144">
        <v>252</v>
      </c>
      <c r="W1126" s="143">
        <f t="shared" si="447"/>
        <v>1.0019667729999999</v>
      </c>
      <c r="X1126" s="139">
        <f t="shared" si="448"/>
        <v>2.4206335000000001</v>
      </c>
      <c r="Y1126" s="124">
        <f t="shared" si="449"/>
        <v>0</v>
      </c>
      <c r="Z1126" s="147" t="s">
        <v>64</v>
      </c>
      <c r="AA1126" s="141">
        <f t="shared" si="457"/>
        <v>44942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4"/>
      <c r="BL1126" s="1"/>
      <c r="BM1126" s="1"/>
      <c r="BN1126" s="1"/>
      <c r="BO1126" s="1"/>
      <c r="BP1126" s="1"/>
      <c r="BQ1126" s="1"/>
    </row>
    <row r="1127" spans="1:69" x14ac:dyDescent="0.15">
      <c r="A1127" s="138">
        <f t="shared" si="450"/>
        <v>44778</v>
      </c>
      <c r="B1127" s="148">
        <f t="shared" si="439"/>
        <v>1232.9570956999999</v>
      </c>
      <c r="C1127" s="139">
        <f t="shared" si="451"/>
        <v>1000</v>
      </c>
      <c r="D1127" s="140">
        <f t="shared" si="452"/>
        <v>6455.85</v>
      </c>
      <c r="E1127" s="124">
        <f>IF(K1127=1,VLOOKUP(A1126,[1]Plan1!$BO$80:$BQ$314,3),E1126)</f>
        <v>6411.95</v>
      </c>
      <c r="F1127" s="141">
        <f t="shared" si="453"/>
        <v>44758</v>
      </c>
      <c r="G1127" s="142">
        <f t="shared" si="440"/>
        <v>-6.8000340776196433E-3</v>
      </c>
      <c r="H1127" s="141">
        <f t="shared" si="454"/>
        <v>44788</v>
      </c>
      <c r="I1127" s="141">
        <f t="shared" si="441"/>
        <v>44788</v>
      </c>
      <c r="J1127" s="125">
        <f t="shared" si="455"/>
        <v>21</v>
      </c>
      <c r="K1127" s="125">
        <f t="shared" si="437"/>
        <v>15</v>
      </c>
      <c r="L1127" s="139">
        <f t="shared" si="442"/>
        <v>0.99513810000000003</v>
      </c>
      <c r="M1127" s="143">
        <f t="shared" si="438"/>
        <v>1.00670057</v>
      </c>
      <c r="N1127" s="143">
        <f t="shared" si="458"/>
        <v>1.2363753602013863</v>
      </c>
      <c r="O1127" s="139">
        <f t="shared" si="436"/>
        <v>1.23036422</v>
      </c>
      <c r="P1127" s="139">
        <f t="shared" si="443"/>
        <v>1230.3642199999999</v>
      </c>
      <c r="Q1127" s="144">
        <f t="shared" si="444"/>
        <v>0</v>
      </c>
      <c r="R1127" s="145">
        <f t="shared" si="445"/>
        <v>0</v>
      </c>
      <c r="S1127" s="139">
        <f t="shared" si="446"/>
        <v>0</v>
      </c>
      <c r="T1127" s="146">
        <f t="shared" si="456"/>
        <v>3.5999999999999997E-2</v>
      </c>
      <c r="U1127" s="144">
        <f t="shared" si="459"/>
        <v>15</v>
      </c>
      <c r="V1127" s="144">
        <v>252</v>
      </c>
      <c r="W1127" s="143">
        <f t="shared" si="447"/>
        <v>1.0021074050000001</v>
      </c>
      <c r="X1127" s="139">
        <f t="shared" si="448"/>
        <v>2.5928757</v>
      </c>
      <c r="Y1127" s="124">
        <f t="shared" si="449"/>
        <v>0</v>
      </c>
      <c r="Z1127" s="147" t="s">
        <v>64</v>
      </c>
      <c r="AA1127" s="141">
        <f t="shared" si="457"/>
        <v>44942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4"/>
      <c r="BL1127" s="1"/>
      <c r="BM1127" s="1"/>
      <c r="BN1127" s="1"/>
      <c r="BO1127" s="1"/>
      <c r="BP1127" s="1"/>
      <c r="BQ1127" s="1"/>
    </row>
    <row r="1128" spans="1:69" x14ac:dyDescent="0.15">
      <c r="A1128" s="138">
        <f t="shared" si="450"/>
        <v>44779</v>
      </c>
      <c r="B1128" s="148">
        <f t="shared" si="439"/>
        <v>1232.7295390900001</v>
      </c>
      <c r="C1128" s="139">
        <f t="shared" si="451"/>
        <v>1000</v>
      </c>
      <c r="D1128" s="140">
        <f t="shared" si="452"/>
        <v>6455.85</v>
      </c>
      <c r="E1128" s="124">
        <f>IF(K1128=1,VLOOKUP(A1127,[1]Plan1!$BO$80:$BQ$314,3),E1127)</f>
        <v>6411.95</v>
      </c>
      <c r="F1128" s="141">
        <f t="shared" si="453"/>
        <v>44758</v>
      </c>
      <c r="G1128" s="142">
        <f t="shared" si="440"/>
        <v>-6.8000340776196433E-3</v>
      </c>
      <c r="H1128" s="141">
        <f t="shared" si="454"/>
        <v>44788</v>
      </c>
      <c r="I1128" s="141">
        <f t="shared" si="441"/>
        <v>44788</v>
      </c>
      <c r="J1128" s="125">
        <f t="shared" si="455"/>
        <v>21</v>
      </c>
      <c r="K1128" s="125">
        <f t="shared" si="437"/>
        <v>16</v>
      </c>
      <c r="L1128" s="139">
        <f t="shared" si="442"/>
        <v>0.99481481000000005</v>
      </c>
      <c r="M1128" s="143">
        <f t="shared" si="438"/>
        <v>1.00670057</v>
      </c>
      <c r="N1128" s="143">
        <f t="shared" si="458"/>
        <v>1.2363753602013863</v>
      </c>
      <c r="O1128" s="139">
        <f t="shared" si="436"/>
        <v>1.2299645100000001</v>
      </c>
      <c r="P1128" s="139">
        <f t="shared" si="443"/>
        <v>1229.96451</v>
      </c>
      <c r="Q1128" s="144">
        <f t="shared" si="444"/>
        <v>0</v>
      </c>
      <c r="R1128" s="145">
        <f t="shared" si="445"/>
        <v>0</v>
      </c>
      <c r="S1128" s="139">
        <f t="shared" si="446"/>
        <v>0</v>
      </c>
      <c r="T1128" s="146">
        <f t="shared" si="456"/>
        <v>3.5999999999999997E-2</v>
      </c>
      <c r="U1128" s="144">
        <f t="shared" si="459"/>
        <v>16</v>
      </c>
      <c r="V1128" s="144">
        <v>252</v>
      </c>
      <c r="W1128" s="143">
        <f t="shared" si="447"/>
        <v>1.002248056</v>
      </c>
      <c r="X1128" s="139">
        <f t="shared" si="448"/>
        <v>2.7650290900000001</v>
      </c>
      <c r="Y1128" s="124">
        <f t="shared" si="449"/>
        <v>0</v>
      </c>
      <c r="Z1128" s="147" t="s">
        <v>64</v>
      </c>
      <c r="AA1128" s="141">
        <f t="shared" si="457"/>
        <v>44942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4"/>
      <c r="BL1128" s="1"/>
      <c r="BM1128" s="1"/>
      <c r="BN1128" s="1"/>
      <c r="BO1128" s="1"/>
      <c r="BP1128" s="1"/>
      <c r="BQ1128" s="1"/>
    </row>
    <row r="1129" spans="1:69" x14ac:dyDescent="0.15">
      <c r="A1129" s="138">
        <f t="shared" si="450"/>
        <v>44780</v>
      </c>
      <c r="B1129" s="148">
        <f t="shared" si="439"/>
        <v>1232.7295390900001</v>
      </c>
      <c r="C1129" s="139">
        <f t="shared" si="451"/>
        <v>1000</v>
      </c>
      <c r="D1129" s="140">
        <f t="shared" si="452"/>
        <v>6455.85</v>
      </c>
      <c r="E1129" s="124">
        <f>IF(K1129=1,VLOOKUP(A1128,[1]Plan1!$BO$80:$BQ$314,3),E1128)</f>
        <v>6411.95</v>
      </c>
      <c r="F1129" s="141">
        <f t="shared" si="453"/>
        <v>44758</v>
      </c>
      <c r="G1129" s="142">
        <f t="shared" si="440"/>
        <v>-6.8000340776196433E-3</v>
      </c>
      <c r="H1129" s="141">
        <f t="shared" si="454"/>
        <v>44788</v>
      </c>
      <c r="I1129" s="141">
        <f t="shared" si="441"/>
        <v>44788</v>
      </c>
      <c r="J1129" s="125">
        <f t="shared" si="455"/>
        <v>21</v>
      </c>
      <c r="K1129" s="125">
        <f t="shared" si="437"/>
        <v>16</v>
      </c>
      <c r="L1129" s="139">
        <f t="shared" si="442"/>
        <v>0.99481481000000005</v>
      </c>
      <c r="M1129" s="143">
        <f t="shared" si="438"/>
        <v>1.00670057</v>
      </c>
      <c r="N1129" s="143">
        <f t="shared" si="458"/>
        <v>1.2363753602013863</v>
      </c>
      <c r="O1129" s="139">
        <f t="shared" ref="O1129:O1192" si="460">TRUNC(TRUNC((L1129*N1129),15),8)</f>
        <v>1.2299645100000001</v>
      </c>
      <c r="P1129" s="139">
        <f t="shared" si="443"/>
        <v>1229.96451</v>
      </c>
      <c r="Q1129" s="144">
        <f t="shared" si="444"/>
        <v>0</v>
      </c>
      <c r="R1129" s="145">
        <f t="shared" si="445"/>
        <v>0</v>
      </c>
      <c r="S1129" s="139">
        <f t="shared" si="446"/>
        <v>0</v>
      </c>
      <c r="T1129" s="146">
        <f t="shared" si="456"/>
        <v>3.5999999999999997E-2</v>
      </c>
      <c r="U1129" s="144">
        <f t="shared" si="459"/>
        <v>16</v>
      </c>
      <c r="V1129" s="144">
        <v>252</v>
      </c>
      <c r="W1129" s="143">
        <f t="shared" si="447"/>
        <v>1.002248056</v>
      </c>
      <c r="X1129" s="139">
        <f t="shared" si="448"/>
        <v>2.7650290900000001</v>
      </c>
      <c r="Y1129" s="124">
        <f t="shared" si="449"/>
        <v>0</v>
      </c>
      <c r="Z1129" s="147" t="s">
        <v>64</v>
      </c>
      <c r="AA1129" s="141">
        <f t="shared" si="457"/>
        <v>44942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4"/>
      <c r="BL1129" s="1"/>
      <c r="BM1129" s="1"/>
      <c r="BN1129" s="1"/>
      <c r="BO1129" s="1"/>
      <c r="BP1129" s="1"/>
      <c r="BQ1129" s="1"/>
    </row>
    <row r="1130" spans="1:69" x14ac:dyDescent="0.15">
      <c r="A1130" s="138">
        <f t="shared" si="450"/>
        <v>44781</v>
      </c>
      <c r="B1130" s="148">
        <f t="shared" si="439"/>
        <v>1232.7295390900001</v>
      </c>
      <c r="C1130" s="139">
        <f t="shared" si="451"/>
        <v>1000</v>
      </c>
      <c r="D1130" s="140">
        <f t="shared" si="452"/>
        <v>6455.85</v>
      </c>
      <c r="E1130" s="124">
        <f>IF(K1130=1,VLOOKUP(A1129,[1]Plan1!$BO$80:$BQ$314,3),E1129)</f>
        <v>6411.95</v>
      </c>
      <c r="F1130" s="141">
        <f t="shared" si="453"/>
        <v>44758</v>
      </c>
      <c r="G1130" s="142">
        <f t="shared" si="440"/>
        <v>-6.8000340776196433E-3</v>
      </c>
      <c r="H1130" s="141">
        <f t="shared" si="454"/>
        <v>44788</v>
      </c>
      <c r="I1130" s="141">
        <f t="shared" si="441"/>
        <v>44788</v>
      </c>
      <c r="J1130" s="125">
        <f t="shared" si="455"/>
        <v>21</v>
      </c>
      <c r="K1130" s="125">
        <f t="shared" ref="K1130:K1193" si="461">(J1130-(NETWORKDAYS(A1130,I1130,AD$118:AD$502)-1))</f>
        <v>16</v>
      </c>
      <c r="L1130" s="139">
        <f t="shared" si="442"/>
        <v>0.99481481000000005</v>
      </c>
      <c r="M1130" s="143">
        <f t="shared" ref="M1130:M1193" si="462">IF(I1130&gt;I1129,L1129,M1129)</f>
        <v>1.00670057</v>
      </c>
      <c r="N1130" s="143">
        <f t="shared" si="458"/>
        <v>1.2363753602013863</v>
      </c>
      <c r="O1130" s="139">
        <f t="shared" si="460"/>
        <v>1.2299645100000001</v>
      </c>
      <c r="P1130" s="139">
        <f t="shared" si="443"/>
        <v>1229.96451</v>
      </c>
      <c r="Q1130" s="144">
        <f t="shared" si="444"/>
        <v>0</v>
      </c>
      <c r="R1130" s="145">
        <f t="shared" si="445"/>
        <v>0</v>
      </c>
      <c r="S1130" s="139">
        <f t="shared" si="446"/>
        <v>0</v>
      </c>
      <c r="T1130" s="146">
        <f t="shared" si="456"/>
        <v>3.5999999999999997E-2</v>
      </c>
      <c r="U1130" s="144">
        <f t="shared" si="459"/>
        <v>16</v>
      </c>
      <c r="V1130" s="144">
        <v>252</v>
      </c>
      <c r="W1130" s="143">
        <f t="shared" si="447"/>
        <v>1.002248056</v>
      </c>
      <c r="X1130" s="139">
        <f t="shared" si="448"/>
        <v>2.7650290900000001</v>
      </c>
      <c r="Y1130" s="124">
        <f t="shared" si="449"/>
        <v>0</v>
      </c>
      <c r="Z1130" s="147" t="s">
        <v>64</v>
      </c>
      <c r="AA1130" s="141">
        <f t="shared" si="457"/>
        <v>44942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4"/>
      <c r="BL1130" s="1"/>
      <c r="BM1130" s="1"/>
      <c r="BN1130" s="1"/>
      <c r="BO1130" s="1"/>
      <c r="BP1130" s="1"/>
      <c r="BQ1130" s="1"/>
    </row>
    <row r="1131" spans="1:69" x14ac:dyDescent="0.15">
      <c r="A1131" s="138">
        <f t="shared" si="450"/>
        <v>44782</v>
      </c>
      <c r="B1131" s="148">
        <f t="shared" si="439"/>
        <v>1232.5020349700001</v>
      </c>
      <c r="C1131" s="139">
        <f t="shared" si="451"/>
        <v>1000</v>
      </c>
      <c r="D1131" s="140">
        <f t="shared" si="452"/>
        <v>6455.85</v>
      </c>
      <c r="E1131" s="124">
        <f>IF(K1131=1,VLOOKUP(A1130,[1]Plan1!$BO$80:$BQ$314,3),E1130)</f>
        <v>6411.95</v>
      </c>
      <c r="F1131" s="141">
        <f t="shared" si="453"/>
        <v>44758</v>
      </c>
      <c r="G1131" s="142">
        <f t="shared" si="440"/>
        <v>-6.8000340776196433E-3</v>
      </c>
      <c r="H1131" s="141">
        <f t="shared" si="454"/>
        <v>44788</v>
      </c>
      <c r="I1131" s="141">
        <f t="shared" si="441"/>
        <v>44788</v>
      </c>
      <c r="J1131" s="125">
        <f t="shared" si="455"/>
        <v>21</v>
      </c>
      <c r="K1131" s="125">
        <f t="shared" si="461"/>
        <v>17</v>
      </c>
      <c r="L1131" s="139">
        <f t="shared" si="442"/>
        <v>0.99449162999999996</v>
      </c>
      <c r="M1131" s="143">
        <f t="shared" si="462"/>
        <v>1.00670057</v>
      </c>
      <c r="N1131" s="143">
        <f t="shared" si="458"/>
        <v>1.2363753602013863</v>
      </c>
      <c r="O1131" s="139">
        <f t="shared" si="460"/>
        <v>1.2295649399999999</v>
      </c>
      <c r="P1131" s="139">
        <f t="shared" si="443"/>
        <v>1229.56494</v>
      </c>
      <c r="Q1131" s="144">
        <f t="shared" si="444"/>
        <v>0</v>
      </c>
      <c r="R1131" s="145">
        <f t="shared" si="445"/>
        <v>0</v>
      </c>
      <c r="S1131" s="139">
        <f t="shared" si="446"/>
        <v>0</v>
      </c>
      <c r="T1131" s="146">
        <f t="shared" si="456"/>
        <v>3.5999999999999997E-2</v>
      </c>
      <c r="U1131" s="144">
        <f t="shared" si="459"/>
        <v>17</v>
      </c>
      <c r="V1131" s="144">
        <v>252</v>
      </c>
      <c r="W1131" s="143">
        <f t="shared" si="447"/>
        <v>1.002388727</v>
      </c>
      <c r="X1131" s="139">
        <f t="shared" si="448"/>
        <v>2.93709497</v>
      </c>
      <c r="Y1131" s="124">
        <f t="shared" si="449"/>
        <v>0</v>
      </c>
      <c r="Z1131" s="147" t="s">
        <v>64</v>
      </c>
      <c r="AA1131" s="141">
        <f t="shared" si="457"/>
        <v>44942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4"/>
      <c r="BL1131" s="1"/>
      <c r="BM1131" s="1"/>
      <c r="BN1131" s="1"/>
      <c r="BO1131" s="1"/>
      <c r="BP1131" s="1"/>
      <c r="BQ1131" s="1"/>
    </row>
    <row r="1132" spans="1:69" x14ac:dyDescent="0.15">
      <c r="A1132" s="138">
        <f t="shared" si="450"/>
        <v>44783</v>
      </c>
      <c r="B1132" s="148">
        <f t="shared" si="439"/>
        <v>1232.27458336</v>
      </c>
      <c r="C1132" s="139">
        <f t="shared" si="451"/>
        <v>1000</v>
      </c>
      <c r="D1132" s="140">
        <f t="shared" si="452"/>
        <v>6455.85</v>
      </c>
      <c r="E1132" s="124">
        <f>IF(K1132=1,VLOOKUP(A1131,[1]Plan1!$BO$80:$BQ$314,3),E1131)</f>
        <v>6411.95</v>
      </c>
      <c r="F1132" s="141">
        <f t="shared" si="453"/>
        <v>44758</v>
      </c>
      <c r="G1132" s="142">
        <f t="shared" si="440"/>
        <v>-6.8000340776196433E-3</v>
      </c>
      <c r="H1132" s="141">
        <f t="shared" si="454"/>
        <v>44788</v>
      </c>
      <c r="I1132" s="141">
        <f t="shared" si="441"/>
        <v>44788</v>
      </c>
      <c r="J1132" s="125">
        <f t="shared" si="455"/>
        <v>21</v>
      </c>
      <c r="K1132" s="125">
        <f t="shared" si="461"/>
        <v>18</v>
      </c>
      <c r="L1132" s="139">
        <f t="shared" si="442"/>
        <v>0.99416855999999998</v>
      </c>
      <c r="M1132" s="143">
        <f t="shared" si="462"/>
        <v>1.00670057</v>
      </c>
      <c r="N1132" s="143">
        <f t="shared" si="458"/>
        <v>1.2363753602013863</v>
      </c>
      <c r="O1132" s="139">
        <f t="shared" si="460"/>
        <v>1.2291655100000001</v>
      </c>
      <c r="P1132" s="139">
        <f t="shared" si="443"/>
        <v>1229.16551</v>
      </c>
      <c r="Q1132" s="144">
        <f t="shared" si="444"/>
        <v>0</v>
      </c>
      <c r="R1132" s="145">
        <f t="shared" si="445"/>
        <v>0</v>
      </c>
      <c r="S1132" s="139">
        <f t="shared" si="446"/>
        <v>0</v>
      </c>
      <c r="T1132" s="146">
        <f t="shared" si="456"/>
        <v>3.5999999999999997E-2</v>
      </c>
      <c r="U1132" s="144">
        <f t="shared" si="459"/>
        <v>18</v>
      </c>
      <c r="V1132" s="144">
        <v>252</v>
      </c>
      <c r="W1132" s="143">
        <f t="shared" si="447"/>
        <v>1.0025294179999999</v>
      </c>
      <c r="X1132" s="139">
        <f t="shared" si="448"/>
        <v>3.10907336</v>
      </c>
      <c r="Y1132" s="124">
        <f t="shared" si="449"/>
        <v>0</v>
      </c>
      <c r="Z1132" s="147" t="s">
        <v>64</v>
      </c>
      <c r="AA1132" s="141">
        <f t="shared" si="457"/>
        <v>44942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4"/>
      <c r="BL1132" s="1"/>
      <c r="BM1132" s="1"/>
      <c r="BN1132" s="1"/>
      <c r="BO1132" s="1"/>
      <c r="BP1132" s="1"/>
      <c r="BQ1132" s="1"/>
    </row>
    <row r="1133" spans="1:69" x14ac:dyDescent="0.15">
      <c r="A1133" s="138">
        <f t="shared" si="450"/>
        <v>44784</v>
      </c>
      <c r="B1133" s="148">
        <f t="shared" si="439"/>
        <v>1232.0471542300002</v>
      </c>
      <c r="C1133" s="139">
        <f t="shared" si="451"/>
        <v>1000</v>
      </c>
      <c r="D1133" s="140">
        <f t="shared" si="452"/>
        <v>6455.85</v>
      </c>
      <c r="E1133" s="124">
        <f>IF(K1133=1,VLOOKUP(A1132,[1]Plan1!$BO$80:$BQ$314,3),E1132)</f>
        <v>6411.95</v>
      </c>
      <c r="F1133" s="141">
        <f t="shared" si="453"/>
        <v>44758</v>
      </c>
      <c r="G1133" s="142">
        <f t="shared" si="440"/>
        <v>-6.8000340776196433E-3</v>
      </c>
      <c r="H1133" s="141">
        <f t="shared" si="454"/>
        <v>44788</v>
      </c>
      <c r="I1133" s="141">
        <f t="shared" si="441"/>
        <v>44788</v>
      </c>
      <c r="J1133" s="125">
        <f t="shared" si="455"/>
        <v>21</v>
      </c>
      <c r="K1133" s="125">
        <f t="shared" si="461"/>
        <v>19</v>
      </c>
      <c r="L1133" s="139">
        <f t="shared" si="442"/>
        <v>0.99384558999999995</v>
      </c>
      <c r="M1133" s="143">
        <f t="shared" si="462"/>
        <v>1.00670057</v>
      </c>
      <c r="N1133" s="143">
        <f t="shared" si="458"/>
        <v>1.2363753602013863</v>
      </c>
      <c r="O1133" s="139">
        <f t="shared" si="460"/>
        <v>1.22876619</v>
      </c>
      <c r="P1133" s="139">
        <f t="shared" si="443"/>
        <v>1228.7661900000001</v>
      </c>
      <c r="Q1133" s="144">
        <f t="shared" si="444"/>
        <v>0</v>
      </c>
      <c r="R1133" s="145">
        <f t="shared" si="445"/>
        <v>0</v>
      </c>
      <c r="S1133" s="139">
        <f t="shared" si="446"/>
        <v>0</v>
      </c>
      <c r="T1133" s="146">
        <f t="shared" si="456"/>
        <v>3.5999999999999997E-2</v>
      </c>
      <c r="U1133" s="144">
        <f t="shared" si="459"/>
        <v>19</v>
      </c>
      <c r="V1133" s="144">
        <v>252</v>
      </c>
      <c r="W1133" s="143">
        <f t="shared" si="447"/>
        <v>1.002670129</v>
      </c>
      <c r="X1133" s="139">
        <f t="shared" si="448"/>
        <v>3.2809642299999999</v>
      </c>
      <c r="Y1133" s="124">
        <f t="shared" si="449"/>
        <v>0</v>
      </c>
      <c r="Z1133" s="147" t="s">
        <v>64</v>
      </c>
      <c r="AA1133" s="141">
        <f t="shared" si="457"/>
        <v>44942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4"/>
      <c r="BL1133" s="1"/>
      <c r="BM1133" s="1"/>
      <c r="BN1133" s="1"/>
      <c r="BO1133" s="1"/>
      <c r="BP1133" s="1"/>
      <c r="BQ1133" s="1"/>
    </row>
    <row r="1134" spans="1:69" x14ac:dyDescent="0.15">
      <c r="A1134" s="138">
        <f t="shared" si="450"/>
        <v>44785</v>
      </c>
      <c r="B1134" s="148">
        <f t="shared" si="439"/>
        <v>1231.81977646</v>
      </c>
      <c r="C1134" s="139">
        <f t="shared" si="451"/>
        <v>1000</v>
      </c>
      <c r="D1134" s="140">
        <f t="shared" si="452"/>
        <v>6455.85</v>
      </c>
      <c r="E1134" s="124">
        <f>IF(K1134=1,VLOOKUP(A1133,[1]Plan1!$BO$80:$BQ$314,3),E1133)</f>
        <v>6411.95</v>
      </c>
      <c r="F1134" s="141">
        <f t="shared" si="453"/>
        <v>44758</v>
      </c>
      <c r="G1134" s="142">
        <f t="shared" si="440"/>
        <v>-6.8000340776196433E-3</v>
      </c>
      <c r="H1134" s="141">
        <f t="shared" si="454"/>
        <v>44788</v>
      </c>
      <c r="I1134" s="141">
        <f t="shared" si="441"/>
        <v>44788</v>
      </c>
      <c r="J1134" s="125">
        <f t="shared" si="455"/>
        <v>21</v>
      </c>
      <c r="K1134" s="125">
        <f t="shared" si="461"/>
        <v>20</v>
      </c>
      <c r="L1134" s="139">
        <f t="shared" si="442"/>
        <v>0.99352271999999997</v>
      </c>
      <c r="M1134" s="143">
        <f t="shared" si="462"/>
        <v>1.00670057</v>
      </c>
      <c r="N1134" s="143">
        <f t="shared" si="458"/>
        <v>1.2363753602013863</v>
      </c>
      <c r="O1134" s="139">
        <f t="shared" si="460"/>
        <v>1.2283670099999999</v>
      </c>
      <c r="P1134" s="139">
        <f t="shared" si="443"/>
        <v>1228.3670099999999</v>
      </c>
      <c r="Q1134" s="144">
        <f t="shared" si="444"/>
        <v>0</v>
      </c>
      <c r="R1134" s="145">
        <f t="shared" si="445"/>
        <v>0</v>
      </c>
      <c r="S1134" s="139">
        <f t="shared" si="446"/>
        <v>0</v>
      </c>
      <c r="T1134" s="146">
        <f t="shared" si="456"/>
        <v>3.5999999999999997E-2</v>
      </c>
      <c r="U1134" s="144">
        <f t="shared" si="459"/>
        <v>20</v>
      </c>
      <c r="V1134" s="144">
        <v>252</v>
      </c>
      <c r="W1134" s="143">
        <f t="shared" si="447"/>
        <v>1.002810859</v>
      </c>
      <c r="X1134" s="139">
        <f t="shared" si="448"/>
        <v>3.4527664599999999</v>
      </c>
      <c r="Y1134" s="124">
        <f t="shared" si="449"/>
        <v>0</v>
      </c>
      <c r="Z1134" s="147" t="s">
        <v>64</v>
      </c>
      <c r="AA1134" s="141">
        <f t="shared" si="457"/>
        <v>44942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4"/>
      <c r="BL1134" s="1"/>
      <c r="BM1134" s="1"/>
      <c r="BN1134" s="1"/>
      <c r="BO1134" s="1"/>
      <c r="BP1134" s="1"/>
      <c r="BQ1134" s="1"/>
    </row>
    <row r="1135" spans="1:69" x14ac:dyDescent="0.15">
      <c r="A1135" s="138">
        <f t="shared" si="450"/>
        <v>44786</v>
      </c>
      <c r="B1135" s="148">
        <f t="shared" si="439"/>
        <v>1231.5924312499999</v>
      </c>
      <c r="C1135" s="139">
        <f t="shared" si="451"/>
        <v>1000</v>
      </c>
      <c r="D1135" s="140">
        <f t="shared" si="452"/>
        <v>6455.85</v>
      </c>
      <c r="E1135" s="124">
        <f>IF(K1135=1,VLOOKUP(A1134,[1]Plan1!$BO$80:$BQ$314,3),E1134)</f>
        <v>6411.95</v>
      </c>
      <c r="F1135" s="141">
        <f t="shared" si="453"/>
        <v>44758</v>
      </c>
      <c r="G1135" s="142">
        <f t="shared" si="440"/>
        <v>-6.8000340776196433E-3</v>
      </c>
      <c r="H1135" s="141">
        <f t="shared" si="454"/>
        <v>44788</v>
      </c>
      <c r="I1135" s="141">
        <f t="shared" si="441"/>
        <v>44788</v>
      </c>
      <c r="J1135" s="125">
        <f t="shared" si="455"/>
        <v>21</v>
      </c>
      <c r="K1135" s="125">
        <f t="shared" si="461"/>
        <v>21</v>
      </c>
      <c r="L1135" s="139">
        <f t="shared" si="442"/>
        <v>0.99319995999999999</v>
      </c>
      <c r="M1135" s="143">
        <f t="shared" si="462"/>
        <v>1.00670057</v>
      </c>
      <c r="N1135" s="143">
        <f t="shared" si="458"/>
        <v>1.2363753602013863</v>
      </c>
      <c r="O1135" s="139">
        <f t="shared" si="460"/>
        <v>1.22796795</v>
      </c>
      <c r="P1135" s="139">
        <f t="shared" si="443"/>
        <v>1227.96795</v>
      </c>
      <c r="Q1135" s="144">
        <f t="shared" si="444"/>
        <v>0</v>
      </c>
      <c r="R1135" s="145">
        <f t="shared" si="445"/>
        <v>0</v>
      </c>
      <c r="S1135" s="139">
        <f t="shared" si="446"/>
        <v>0</v>
      </c>
      <c r="T1135" s="146">
        <f t="shared" si="456"/>
        <v>3.5999999999999997E-2</v>
      </c>
      <c r="U1135" s="144">
        <f t="shared" si="459"/>
        <v>21</v>
      </c>
      <c r="V1135" s="144">
        <v>252</v>
      </c>
      <c r="W1135" s="143">
        <f t="shared" si="447"/>
        <v>1.0029516089999999</v>
      </c>
      <c r="X1135" s="139">
        <f t="shared" si="448"/>
        <v>3.6244812500000001</v>
      </c>
      <c r="Y1135" s="124">
        <f t="shared" si="449"/>
        <v>0</v>
      </c>
      <c r="Z1135" s="147" t="s">
        <v>64</v>
      </c>
      <c r="AA1135" s="141">
        <f t="shared" si="457"/>
        <v>44942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4"/>
      <c r="BL1135" s="1"/>
      <c r="BM1135" s="1"/>
      <c r="BN1135" s="1"/>
      <c r="BO1135" s="1"/>
      <c r="BP1135" s="1"/>
      <c r="BQ1135" s="1"/>
    </row>
    <row r="1136" spans="1:69" x14ac:dyDescent="0.15">
      <c r="A1136" s="138">
        <f t="shared" si="450"/>
        <v>44787</v>
      </c>
      <c r="B1136" s="148">
        <f t="shared" si="439"/>
        <v>1231.5924312499999</v>
      </c>
      <c r="C1136" s="139">
        <f t="shared" si="451"/>
        <v>1000</v>
      </c>
      <c r="D1136" s="140">
        <f t="shared" si="452"/>
        <v>6455.85</v>
      </c>
      <c r="E1136" s="124">
        <f>IF(K1136=1,VLOOKUP(A1135,[1]Plan1!$BO$80:$BQ$314,3),E1135)</f>
        <v>6411.95</v>
      </c>
      <c r="F1136" s="141">
        <f t="shared" si="453"/>
        <v>44758</v>
      </c>
      <c r="G1136" s="142">
        <f t="shared" si="440"/>
        <v>-6.8000340776196433E-3</v>
      </c>
      <c r="H1136" s="141">
        <f t="shared" si="454"/>
        <v>44788</v>
      </c>
      <c r="I1136" s="141">
        <f t="shared" si="441"/>
        <v>44788</v>
      </c>
      <c r="J1136" s="125">
        <f t="shared" si="455"/>
        <v>21</v>
      </c>
      <c r="K1136" s="125">
        <f t="shared" si="461"/>
        <v>21</v>
      </c>
      <c r="L1136" s="139">
        <f t="shared" si="442"/>
        <v>0.99319995999999999</v>
      </c>
      <c r="M1136" s="143">
        <f t="shared" si="462"/>
        <v>1.00670057</v>
      </c>
      <c r="N1136" s="143">
        <f t="shared" si="458"/>
        <v>1.2363753602013863</v>
      </c>
      <c r="O1136" s="139">
        <f t="shared" si="460"/>
        <v>1.22796795</v>
      </c>
      <c r="P1136" s="139">
        <f t="shared" si="443"/>
        <v>1227.96795</v>
      </c>
      <c r="Q1136" s="144">
        <f t="shared" si="444"/>
        <v>0</v>
      </c>
      <c r="R1136" s="145">
        <f t="shared" si="445"/>
        <v>0</v>
      </c>
      <c r="S1136" s="139">
        <f t="shared" si="446"/>
        <v>0</v>
      </c>
      <c r="T1136" s="146">
        <f t="shared" si="456"/>
        <v>3.5999999999999997E-2</v>
      </c>
      <c r="U1136" s="144">
        <f t="shared" si="459"/>
        <v>21</v>
      </c>
      <c r="V1136" s="144">
        <v>252</v>
      </c>
      <c r="W1136" s="143">
        <f t="shared" si="447"/>
        <v>1.0029516089999999</v>
      </c>
      <c r="X1136" s="139">
        <f t="shared" si="448"/>
        <v>3.6244812500000001</v>
      </c>
      <c r="Y1136" s="124">
        <f t="shared" si="449"/>
        <v>0</v>
      </c>
      <c r="Z1136" s="147" t="s">
        <v>64</v>
      </c>
      <c r="AA1136" s="141">
        <f t="shared" si="457"/>
        <v>44942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4"/>
      <c r="BL1136" s="1"/>
      <c r="BM1136" s="1"/>
      <c r="BN1136" s="1"/>
      <c r="BO1136" s="1"/>
      <c r="BP1136" s="1"/>
      <c r="BQ1136" s="1"/>
    </row>
    <row r="1137" spans="1:69" x14ac:dyDescent="0.15">
      <c r="A1137" s="138">
        <f t="shared" si="450"/>
        <v>44788</v>
      </c>
      <c r="B1137" s="148">
        <f t="shared" si="439"/>
        <v>1231.5924312499999</v>
      </c>
      <c r="C1137" s="139">
        <f t="shared" si="451"/>
        <v>1000</v>
      </c>
      <c r="D1137" s="140">
        <f t="shared" si="452"/>
        <v>6455.85</v>
      </c>
      <c r="E1137" s="124">
        <f>IF(K1137=1,VLOOKUP(A1136,[1]Plan1!$BO$80:$BQ$314,3),E1136)</f>
        <v>6411.95</v>
      </c>
      <c r="F1137" s="141">
        <f t="shared" si="453"/>
        <v>44758</v>
      </c>
      <c r="G1137" s="142">
        <f t="shared" si="440"/>
        <v>-6.8000340776196433E-3</v>
      </c>
      <c r="H1137" s="141">
        <f t="shared" si="454"/>
        <v>44819</v>
      </c>
      <c r="I1137" s="141">
        <f t="shared" si="441"/>
        <v>44788</v>
      </c>
      <c r="J1137" s="125">
        <f t="shared" si="455"/>
        <v>21</v>
      </c>
      <c r="K1137" s="125">
        <f t="shared" si="461"/>
        <v>21</v>
      </c>
      <c r="L1137" s="139">
        <f t="shared" si="442"/>
        <v>0.99319995999999999</v>
      </c>
      <c r="M1137" s="143">
        <f t="shared" si="462"/>
        <v>1.00670057</v>
      </c>
      <c r="N1137" s="143">
        <f t="shared" si="458"/>
        <v>1.2363753602013863</v>
      </c>
      <c r="O1137" s="139">
        <f t="shared" si="460"/>
        <v>1.22796795</v>
      </c>
      <c r="P1137" s="139">
        <f t="shared" si="443"/>
        <v>1227.96795</v>
      </c>
      <c r="Q1137" s="144">
        <f t="shared" si="444"/>
        <v>0</v>
      </c>
      <c r="R1137" s="145">
        <f t="shared" si="445"/>
        <v>0</v>
      </c>
      <c r="S1137" s="139">
        <f t="shared" si="446"/>
        <v>0</v>
      </c>
      <c r="T1137" s="146">
        <f t="shared" si="456"/>
        <v>3.5999999999999997E-2</v>
      </c>
      <c r="U1137" s="144">
        <f t="shared" si="459"/>
        <v>21</v>
      </c>
      <c r="V1137" s="144">
        <v>252</v>
      </c>
      <c r="W1137" s="143">
        <f t="shared" si="447"/>
        <v>1.0029516089999999</v>
      </c>
      <c r="X1137" s="139">
        <f t="shared" si="448"/>
        <v>3.6244812500000001</v>
      </c>
      <c r="Y1137" s="124">
        <f t="shared" si="449"/>
        <v>0</v>
      </c>
      <c r="Z1137" s="147" t="s">
        <v>64</v>
      </c>
      <c r="AA1137" s="141">
        <f t="shared" si="457"/>
        <v>44942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4"/>
      <c r="BL1137" s="1"/>
      <c r="BM1137" s="1"/>
      <c r="BN1137" s="1"/>
      <c r="BO1137" s="1"/>
      <c r="BP1137" s="1"/>
      <c r="BQ1137" s="1"/>
    </row>
    <row r="1138" spans="1:69" x14ac:dyDescent="0.15">
      <c r="A1138" s="138">
        <f t="shared" si="450"/>
        <v>44789</v>
      </c>
      <c r="B1138" s="148">
        <f t="shared" si="439"/>
        <v>1231.5634099199999</v>
      </c>
      <c r="C1138" s="139">
        <f t="shared" si="451"/>
        <v>1000</v>
      </c>
      <c r="D1138" s="140">
        <f t="shared" si="452"/>
        <v>6411.95</v>
      </c>
      <c r="E1138" s="124">
        <f>IF(K1138=1,VLOOKUP(A1137,[1]Plan1!$BO$80:$BQ$314,3),E1137)</f>
        <v>6388.87</v>
      </c>
      <c r="F1138" s="141">
        <f t="shared" si="453"/>
        <v>44789</v>
      </c>
      <c r="G1138" s="142">
        <f t="shared" si="440"/>
        <v>-3.599529004437052E-3</v>
      </c>
      <c r="H1138" s="141">
        <f t="shared" si="454"/>
        <v>44819</v>
      </c>
      <c r="I1138" s="141">
        <f t="shared" si="441"/>
        <v>44819</v>
      </c>
      <c r="J1138" s="125">
        <f t="shared" si="455"/>
        <v>22</v>
      </c>
      <c r="K1138" s="125">
        <f t="shared" si="461"/>
        <v>1</v>
      </c>
      <c r="L1138" s="139">
        <f t="shared" si="442"/>
        <v>0.99983610000000001</v>
      </c>
      <c r="M1138" s="143">
        <f t="shared" si="462"/>
        <v>0.99319995999999999</v>
      </c>
      <c r="N1138" s="143">
        <f t="shared" si="458"/>
        <v>1.2279679582970024</v>
      </c>
      <c r="O1138" s="139">
        <f t="shared" si="460"/>
        <v>1.2277666899999999</v>
      </c>
      <c r="P1138" s="139">
        <f t="shared" si="443"/>
        <v>1227.7666899999999</v>
      </c>
      <c r="Q1138" s="144">
        <f t="shared" si="444"/>
        <v>0</v>
      </c>
      <c r="R1138" s="145">
        <f t="shared" si="445"/>
        <v>0</v>
      </c>
      <c r="S1138" s="139">
        <f t="shared" si="446"/>
        <v>0</v>
      </c>
      <c r="T1138" s="146">
        <f t="shared" si="456"/>
        <v>3.5999999999999997E-2</v>
      </c>
      <c r="U1138" s="144">
        <f t="shared" si="459"/>
        <v>22</v>
      </c>
      <c r="V1138" s="144">
        <v>252</v>
      </c>
      <c r="W1138" s="143">
        <f t="shared" si="447"/>
        <v>1.0030923789999999</v>
      </c>
      <c r="X1138" s="139">
        <f t="shared" si="448"/>
        <v>3.7967199200000001</v>
      </c>
      <c r="Y1138" s="124">
        <f t="shared" si="449"/>
        <v>0</v>
      </c>
      <c r="Z1138" s="147" t="s">
        <v>64</v>
      </c>
      <c r="AA1138" s="141">
        <f t="shared" si="457"/>
        <v>44942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4"/>
      <c r="BL1138" s="1"/>
      <c r="BM1138" s="1"/>
      <c r="BN1138" s="1"/>
      <c r="BO1138" s="1"/>
      <c r="BP1138" s="1"/>
      <c r="BQ1138" s="1"/>
    </row>
    <row r="1139" spans="1:69" x14ac:dyDescent="0.15">
      <c r="A1139" s="138">
        <f t="shared" si="450"/>
        <v>44790</v>
      </c>
      <c r="B1139" s="148">
        <f t="shared" si="439"/>
        <v>1231.5343865899999</v>
      </c>
      <c r="C1139" s="139">
        <f t="shared" si="451"/>
        <v>1000</v>
      </c>
      <c r="D1139" s="140">
        <f t="shared" si="452"/>
        <v>6411.95</v>
      </c>
      <c r="E1139" s="124">
        <f>IF(K1139=1,VLOOKUP(A1138,[1]Plan1!$BO$80:$BQ$314,3),E1138)</f>
        <v>6388.87</v>
      </c>
      <c r="F1139" s="141">
        <f t="shared" si="453"/>
        <v>44789</v>
      </c>
      <c r="G1139" s="142">
        <f t="shared" si="440"/>
        <v>-3.599529004437052E-3</v>
      </c>
      <c r="H1139" s="141">
        <f t="shared" si="454"/>
        <v>44819</v>
      </c>
      <c r="I1139" s="141">
        <f t="shared" si="441"/>
        <v>44819</v>
      </c>
      <c r="J1139" s="125">
        <f t="shared" si="455"/>
        <v>22</v>
      </c>
      <c r="K1139" s="125">
        <f t="shared" si="461"/>
        <v>2</v>
      </c>
      <c r="L1139" s="139">
        <f t="shared" si="442"/>
        <v>0.99967223000000005</v>
      </c>
      <c r="M1139" s="143">
        <f t="shared" si="462"/>
        <v>0.99319995999999999</v>
      </c>
      <c r="N1139" s="143">
        <f t="shared" si="458"/>
        <v>1.2279679582970024</v>
      </c>
      <c r="O1139" s="139">
        <f t="shared" si="460"/>
        <v>1.2275654600000001</v>
      </c>
      <c r="P1139" s="139">
        <f t="shared" si="443"/>
        <v>1227.56546</v>
      </c>
      <c r="Q1139" s="144">
        <f t="shared" si="444"/>
        <v>0</v>
      </c>
      <c r="R1139" s="145">
        <f t="shared" si="445"/>
        <v>0</v>
      </c>
      <c r="S1139" s="139">
        <f t="shared" si="446"/>
        <v>0</v>
      </c>
      <c r="T1139" s="146">
        <f t="shared" si="456"/>
        <v>3.5999999999999997E-2</v>
      </c>
      <c r="U1139" s="144">
        <f t="shared" si="459"/>
        <v>23</v>
      </c>
      <c r="V1139" s="144">
        <v>252</v>
      </c>
      <c r="W1139" s="143">
        <f t="shared" si="447"/>
        <v>1.003233169</v>
      </c>
      <c r="X1139" s="139">
        <f t="shared" si="448"/>
        <v>3.9689265900000001</v>
      </c>
      <c r="Y1139" s="124">
        <f t="shared" si="449"/>
        <v>0</v>
      </c>
      <c r="Z1139" s="147" t="s">
        <v>64</v>
      </c>
      <c r="AA1139" s="141">
        <f t="shared" si="457"/>
        <v>44942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4"/>
      <c r="BL1139" s="1"/>
      <c r="BM1139" s="1"/>
      <c r="BN1139" s="1"/>
      <c r="BO1139" s="1"/>
      <c r="BP1139" s="1"/>
      <c r="BQ1139" s="1"/>
    </row>
    <row r="1140" spans="1:69" x14ac:dyDescent="0.15">
      <c r="A1140" s="138">
        <f t="shared" si="450"/>
        <v>44791</v>
      </c>
      <c r="B1140" s="148">
        <f t="shared" si="439"/>
        <v>1231.5053700400001</v>
      </c>
      <c r="C1140" s="139">
        <f t="shared" si="451"/>
        <v>1000</v>
      </c>
      <c r="D1140" s="140">
        <f t="shared" si="452"/>
        <v>6411.95</v>
      </c>
      <c r="E1140" s="124">
        <f>IF(K1140=1,VLOOKUP(A1139,[1]Plan1!$BO$80:$BQ$314,3),E1139)</f>
        <v>6388.87</v>
      </c>
      <c r="F1140" s="141">
        <f t="shared" si="453"/>
        <v>44789</v>
      </c>
      <c r="G1140" s="142">
        <f t="shared" si="440"/>
        <v>-3.599529004437052E-3</v>
      </c>
      <c r="H1140" s="141">
        <f t="shared" si="454"/>
        <v>44819</v>
      </c>
      <c r="I1140" s="141">
        <f t="shared" si="441"/>
        <v>44819</v>
      </c>
      <c r="J1140" s="125">
        <f t="shared" si="455"/>
        <v>22</v>
      </c>
      <c r="K1140" s="125">
        <f t="shared" si="461"/>
        <v>3</v>
      </c>
      <c r="L1140" s="139">
        <f t="shared" si="442"/>
        <v>0.99950839000000002</v>
      </c>
      <c r="M1140" s="143">
        <f t="shared" si="462"/>
        <v>0.99319995999999999</v>
      </c>
      <c r="N1140" s="143">
        <f t="shared" si="458"/>
        <v>1.2279679582970024</v>
      </c>
      <c r="O1140" s="139">
        <f t="shared" si="460"/>
        <v>1.22736427</v>
      </c>
      <c r="P1140" s="139">
        <f t="shared" si="443"/>
        <v>1227.36427</v>
      </c>
      <c r="Q1140" s="144">
        <f t="shared" si="444"/>
        <v>0</v>
      </c>
      <c r="R1140" s="145">
        <f t="shared" si="445"/>
        <v>0</v>
      </c>
      <c r="S1140" s="139">
        <f t="shared" si="446"/>
        <v>0</v>
      </c>
      <c r="T1140" s="146">
        <f t="shared" si="456"/>
        <v>3.5999999999999997E-2</v>
      </c>
      <c r="U1140" s="144">
        <f t="shared" si="459"/>
        <v>24</v>
      </c>
      <c r="V1140" s="144">
        <v>252</v>
      </c>
      <c r="W1140" s="143">
        <f t="shared" si="447"/>
        <v>1.0033739779999999</v>
      </c>
      <c r="X1140" s="139">
        <f t="shared" si="448"/>
        <v>4.1411000400000004</v>
      </c>
      <c r="Y1140" s="124">
        <f t="shared" si="449"/>
        <v>0</v>
      </c>
      <c r="Z1140" s="147" t="s">
        <v>64</v>
      </c>
      <c r="AA1140" s="141">
        <f t="shared" si="457"/>
        <v>44942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4"/>
      <c r="BL1140" s="1"/>
      <c r="BM1140" s="1"/>
      <c r="BN1140" s="1"/>
      <c r="BO1140" s="1"/>
      <c r="BP1140" s="1"/>
      <c r="BQ1140" s="1"/>
    </row>
    <row r="1141" spans="1:69" x14ac:dyDescent="0.15">
      <c r="A1141" s="138">
        <f t="shared" si="450"/>
        <v>44792</v>
      </c>
      <c r="B1141" s="148">
        <f t="shared" si="439"/>
        <v>1231.4763527099999</v>
      </c>
      <c r="C1141" s="139">
        <f t="shared" si="451"/>
        <v>1000</v>
      </c>
      <c r="D1141" s="140">
        <f t="shared" si="452"/>
        <v>6411.95</v>
      </c>
      <c r="E1141" s="124">
        <f>IF(K1141=1,VLOOKUP(A1140,[1]Plan1!$BO$80:$BQ$314,3),E1140)</f>
        <v>6388.87</v>
      </c>
      <c r="F1141" s="141">
        <f t="shared" si="453"/>
        <v>44789</v>
      </c>
      <c r="G1141" s="142">
        <f t="shared" si="440"/>
        <v>-3.599529004437052E-3</v>
      </c>
      <c r="H1141" s="141">
        <f t="shared" si="454"/>
        <v>44819</v>
      </c>
      <c r="I1141" s="141">
        <f t="shared" si="441"/>
        <v>44819</v>
      </c>
      <c r="J1141" s="125">
        <f t="shared" si="455"/>
        <v>22</v>
      </c>
      <c r="K1141" s="125">
        <f t="shared" si="461"/>
        <v>4</v>
      </c>
      <c r="L1141" s="139">
        <f t="shared" si="442"/>
        <v>0.99934456999999999</v>
      </c>
      <c r="M1141" s="143">
        <f t="shared" si="462"/>
        <v>0.99319995999999999</v>
      </c>
      <c r="N1141" s="143">
        <f t="shared" si="458"/>
        <v>1.2279679582970024</v>
      </c>
      <c r="O1141" s="139">
        <f t="shared" si="460"/>
        <v>1.22716311</v>
      </c>
      <c r="P1141" s="139">
        <f t="shared" si="443"/>
        <v>1227.16311</v>
      </c>
      <c r="Q1141" s="144">
        <f t="shared" si="444"/>
        <v>0</v>
      </c>
      <c r="R1141" s="145">
        <f t="shared" si="445"/>
        <v>0</v>
      </c>
      <c r="S1141" s="139">
        <f t="shared" si="446"/>
        <v>0</v>
      </c>
      <c r="T1141" s="146">
        <f t="shared" si="456"/>
        <v>3.5999999999999997E-2</v>
      </c>
      <c r="U1141" s="144">
        <f t="shared" si="459"/>
        <v>25</v>
      </c>
      <c r="V1141" s="144">
        <v>252</v>
      </c>
      <c r="W1141" s="143">
        <f t="shared" si="447"/>
        <v>1.003514808</v>
      </c>
      <c r="X1141" s="139">
        <f t="shared" si="448"/>
        <v>4.3132427099999999</v>
      </c>
      <c r="Y1141" s="124">
        <f t="shared" si="449"/>
        <v>0</v>
      </c>
      <c r="Z1141" s="147" t="s">
        <v>64</v>
      </c>
      <c r="AA1141" s="141">
        <f t="shared" si="457"/>
        <v>44942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4"/>
      <c r="BL1141" s="1"/>
      <c r="BM1141" s="1"/>
      <c r="BN1141" s="1"/>
      <c r="BO1141" s="1"/>
      <c r="BP1141" s="1"/>
      <c r="BQ1141" s="1"/>
    </row>
    <row r="1142" spans="1:69" x14ac:dyDescent="0.15">
      <c r="A1142" s="138">
        <f t="shared" si="450"/>
        <v>44793</v>
      </c>
      <c r="B1142" s="148">
        <f t="shared" si="439"/>
        <v>1231.44733215</v>
      </c>
      <c r="C1142" s="139">
        <f t="shared" si="451"/>
        <v>1000</v>
      </c>
      <c r="D1142" s="140">
        <f t="shared" si="452"/>
        <v>6411.95</v>
      </c>
      <c r="E1142" s="124">
        <f>IF(K1142=1,VLOOKUP(A1141,[1]Plan1!$BO$80:$BQ$314,3),E1141)</f>
        <v>6388.87</v>
      </c>
      <c r="F1142" s="141">
        <f t="shared" si="453"/>
        <v>44789</v>
      </c>
      <c r="G1142" s="142">
        <f t="shared" si="440"/>
        <v>-3.599529004437052E-3</v>
      </c>
      <c r="H1142" s="141">
        <f t="shared" si="454"/>
        <v>44819</v>
      </c>
      <c r="I1142" s="141">
        <f t="shared" si="441"/>
        <v>44819</v>
      </c>
      <c r="J1142" s="125">
        <f t="shared" si="455"/>
        <v>22</v>
      </c>
      <c r="K1142" s="125">
        <f t="shared" si="461"/>
        <v>5</v>
      </c>
      <c r="L1142" s="139">
        <f t="shared" si="442"/>
        <v>0.99918077999999999</v>
      </c>
      <c r="M1142" s="143">
        <f t="shared" si="462"/>
        <v>0.99319995999999999</v>
      </c>
      <c r="N1142" s="143">
        <f t="shared" si="458"/>
        <v>1.2279679582970024</v>
      </c>
      <c r="O1142" s="139">
        <f t="shared" si="460"/>
        <v>1.22696198</v>
      </c>
      <c r="P1142" s="139">
        <f t="shared" si="443"/>
        <v>1226.96198</v>
      </c>
      <c r="Q1142" s="144">
        <f t="shared" si="444"/>
        <v>0</v>
      </c>
      <c r="R1142" s="145">
        <f t="shared" si="445"/>
        <v>0</v>
      </c>
      <c r="S1142" s="139">
        <f t="shared" si="446"/>
        <v>0</v>
      </c>
      <c r="T1142" s="146">
        <f t="shared" si="456"/>
        <v>3.5999999999999997E-2</v>
      </c>
      <c r="U1142" s="144">
        <f t="shared" si="459"/>
        <v>26</v>
      </c>
      <c r="V1142" s="144">
        <v>252</v>
      </c>
      <c r="W1142" s="143">
        <f t="shared" si="447"/>
        <v>1.0036556569999999</v>
      </c>
      <c r="X1142" s="139">
        <f t="shared" si="448"/>
        <v>4.4853521499999998</v>
      </c>
      <c r="Y1142" s="124">
        <f t="shared" si="449"/>
        <v>0</v>
      </c>
      <c r="Z1142" s="147" t="s">
        <v>64</v>
      </c>
      <c r="AA1142" s="141">
        <f t="shared" si="457"/>
        <v>44942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4"/>
      <c r="BL1142" s="1"/>
      <c r="BM1142" s="1"/>
      <c r="BN1142" s="1"/>
      <c r="BO1142" s="1"/>
      <c r="BP1142" s="1"/>
      <c r="BQ1142" s="1"/>
    </row>
    <row r="1143" spans="1:69" x14ac:dyDescent="0.15">
      <c r="A1143" s="138">
        <f t="shared" si="450"/>
        <v>44794</v>
      </c>
      <c r="B1143" s="148">
        <f t="shared" si="439"/>
        <v>1231.44733215</v>
      </c>
      <c r="C1143" s="139">
        <f t="shared" si="451"/>
        <v>1000</v>
      </c>
      <c r="D1143" s="140">
        <f t="shared" si="452"/>
        <v>6411.95</v>
      </c>
      <c r="E1143" s="124">
        <f>IF(K1143=1,VLOOKUP(A1142,[1]Plan1!$BO$80:$BQ$314,3),E1142)</f>
        <v>6388.87</v>
      </c>
      <c r="F1143" s="141">
        <f t="shared" si="453"/>
        <v>44789</v>
      </c>
      <c r="G1143" s="142">
        <f t="shared" si="440"/>
        <v>-3.599529004437052E-3</v>
      </c>
      <c r="H1143" s="141">
        <f t="shared" si="454"/>
        <v>44819</v>
      </c>
      <c r="I1143" s="141">
        <f t="shared" si="441"/>
        <v>44819</v>
      </c>
      <c r="J1143" s="125">
        <f t="shared" si="455"/>
        <v>22</v>
      </c>
      <c r="K1143" s="125">
        <f t="shared" si="461"/>
        <v>5</v>
      </c>
      <c r="L1143" s="139">
        <f t="shared" si="442"/>
        <v>0.99918077999999999</v>
      </c>
      <c r="M1143" s="143">
        <f t="shared" si="462"/>
        <v>0.99319995999999999</v>
      </c>
      <c r="N1143" s="143">
        <f t="shared" si="458"/>
        <v>1.2279679582970024</v>
      </c>
      <c r="O1143" s="139">
        <f t="shared" si="460"/>
        <v>1.22696198</v>
      </c>
      <c r="P1143" s="139">
        <f t="shared" si="443"/>
        <v>1226.96198</v>
      </c>
      <c r="Q1143" s="144">
        <f t="shared" si="444"/>
        <v>0</v>
      </c>
      <c r="R1143" s="145">
        <f t="shared" si="445"/>
        <v>0</v>
      </c>
      <c r="S1143" s="139">
        <f t="shared" si="446"/>
        <v>0</v>
      </c>
      <c r="T1143" s="146">
        <f t="shared" si="456"/>
        <v>3.5999999999999997E-2</v>
      </c>
      <c r="U1143" s="144">
        <f t="shared" si="459"/>
        <v>26</v>
      </c>
      <c r="V1143" s="144">
        <v>252</v>
      </c>
      <c r="W1143" s="143">
        <f t="shared" si="447"/>
        <v>1.0036556569999999</v>
      </c>
      <c r="X1143" s="139">
        <f t="shared" si="448"/>
        <v>4.4853521499999998</v>
      </c>
      <c r="Y1143" s="124">
        <f t="shared" si="449"/>
        <v>0</v>
      </c>
      <c r="Z1143" s="147" t="s">
        <v>64</v>
      </c>
      <c r="AA1143" s="141">
        <f t="shared" si="457"/>
        <v>44942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4"/>
      <c r="BL1143" s="1"/>
      <c r="BM1143" s="1"/>
      <c r="BN1143" s="1"/>
      <c r="BO1143" s="1"/>
      <c r="BP1143" s="1"/>
      <c r="BQ1143" s="1"/>
    </row>
    <row r="1144" spans="1:69" x14ac:dyDescent="0.15">
      <c r="A1144" s="138">
        <f t="shared" si="450"/>
        <v>44795</v>
      </c>
      <c r="B1144" s="148">
        <f t="shared" si="439"/>
        <v>1231.44733215</v>
      </c>
      <c r="C1144" s="139">
        <f t="shared" si="451"/>
        <v>1000</v>
      </c>
      <c r="D1144" s="140">
        <f t="shared" si="452"/>
        <v>6411.95</v>
      </c>
      <c r="E1144" s="124">
        <f>IF(K1144=1,VLOOKUP(A1143,[1]Plan1!$BO$80:$BQ$314,3),E1143)</f>
        <v>6388.87</v>
      </c>
      <c r="F1144" s="141">
        <f t="shared" si="453"/>
        <v>44789</v>
      </c>
      <c r="G1144" s="142">
        <f t="shared" si="440"/>
        <v>-3.599529004437052E-3</v>
      </c>
      <c r="H1144" s="141">
        <f t="shared" si="454"/>
        <v>44819</v>
      </c>
      <c r="I1144" s="141">
        <f t="shared" si="441"/>
        <v>44819</v>
      </c>
      <c r="J1144" s="125">
        <f t="shared" si="455"/>
        <v>22</v>
      </c>
      <c r="K1144" s="125">
        <f t="shared" si="461"/>
        <v>5</v>
      </c>
      <c r="L1144" s="139">
        <f t="shared" si="442"/>
        <v>0.99918077999999999</v>
      </c>
      <c r="M1144" s="143">
        <f t="shared" si="462"/>
        <v>0.99319995999999999</v>
      </c>
      <c r="N1144" s="143">
        <f t="shared" si="458"/>
        <v>1.2279679582970024</v>
      </c>
      <c r="O1144" s="139">
        <f t="shared" si="460"/>
        <v>1.22696198</v>
      </c>
      <c r="P1144" s="139">
        <f t="shared" si="443"/>
        <v>1226.96198</v>
      </c>
      <c r="Q1144" s="144">
        <f t="shared" si="444"/>
        <v>0</v>
      </c>
      <c r="R1144" s="145">
        <f t="shared" si="445"/>
        <v>0</v>
      </c>
      <c r="S1144" s="139">
        <f t="shared" si="446"/>
        <v>0</v>
      </c>
      <c r="T1144" s="146">
        <f t="shared" si="456"/>
        <v>3.5999999999999997E-2</v>
      </c>
      <c r="U1144" s="144">
        <f t="shared" si="459"/>
        <v>26</v>
      </c>
      <c r="V1144" s="144">
        <v>252</v>
      </c>
      <c r="W1144" s="143">
        <f t="shared" si="447"/>
        <v>1.0036556569999999</v>
      </c>
      <c r="X1144" s="139">
        <f t="shared" si="448"/>
        <v>4.4853521499999998</v>
      </c>
      <c r="Y1144" s="124">
        <f t="shared" si="449"/>
        <v>0</v>
      </c>
      <c r="Z1144" s="147" t="s">
        <v>64</v>
      </c>
      <c r="AA1144" s="141">
        <f t="shared" si="457"/>
        <v>44942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4"/>
      <c r="BL1144" s="1"/>
      <c r="BM1144" s="1"/>
      <c r="BN1144" s="1"/>
      <c r="BO1144" s="1"/>
      <c r="BP1144" s="1"/>
      <c r="BQ1144" s="1"/>
    </row>
    <row r="1145" spans="1:69" x14ac:dyDescent="0.15">
      <c r="A1145" s="138">
        <f t="shared" si="450"/>
        <v>44796</v>
      </c>
      <c r="B1145" s="148">
        <f t="shared" si="439"/>
        <v>1231.4183183800001</v>
      </c>
      <c r="C1145" s="139">
        <f t="shared" si="451"/>
        <v>1000</v>
      </c>
      <c r="D1145" s="140">
        <f t="shared" si="452"/>
        <v>6411.95</v>
      </c>
      <c r="E1145" s="124">
        <f>IF(K1145=1,VLOOKUP(A1144,[1]Plan1!$BO$80:$BQ$314,3),E1144)</f>
        <v>6388.87</v>
      </c>
      <c r="F1145" s="141">
        <f t="shared" si="453"/>
        <v>44789</v>
      </c>
      <c r="G1145" s="142">
        <f t="shared" si="440"/>
        <v>-3.599529004437052E-3</v>
      </c>
      <c r="H1145" s="141">
        <f t="shared" si="454"/>
        <v>44819</v>
      </c>
      <c r="I1145" s="141">
        <f t="shared" si="441"/>
        <v>44819</v>
      </c>
      <c r="J1145" s="125">
        <f t="shared" si="455"/>
        <v>22</v>
      </c>
      <c r="K1145" s="125">
        <f t="shared" si="461"/>
        <v>6</v>
      </c>
      <c r="L1145" s="139">
        <f t="shared" si="442"/>
        <v>0.99901702000000003</v>
      </c>
      <c r="M1145" s="143">
        <f t="shared" si="462"/>
        <v>0.99319995999999999</v>
      </c>
      <c r="N1145" s="143">
        <f t="shared" si="458"/>
        <v>1.2279679582970024</v>
      </c>
      <c r="O1145" s="139">
        <f t="shared" si="460"/>
        <v>1.22676089</v>
      </c>
      <c r="P1145" s="139">
        <f t="shared" si="443"/>
        <v>1226.76089</v>
      </c>
      <c r="Q1145" s="144">
        <f t="shared" si="444"/>
        <v>0</v>
      </c>
      <c r="R1145" s="145">
        <f t="shared" si="445"/>
        <v>0</v>
      </c>
      <c r="S1145" s="139">
        <f t="shared" si="446"/>
        <v>0</v>
      </c>
      <c r="T1145" s="146">
        <f t="shared" si="456"/>
        <v>3.5999999999999997E-2</v>
      </c>
      <c r="U1145" s="144">
        <f t="shared" si="459"/>
        <v>27</v>
      </c>
      <c r="V1145" s="144">
        <v>252</v>
      </c>
      <c r="W1145" s="143">
        <f t="shared" si="447"/>
        <v>1.0037965250000001</v>
      </c>
      <c r="X1145" s="139">
        <f t="shared" si="448"/>
        <v>4.6574283799999998</v>
      </c>
      <c r="Y1145" s="124">
        <f t="shared" si="449"/>
        <v>0</v>
      </c>
      <c r="Z1145" s="147" t="s">
        <v>64</v>
      </c>
      <c r="AA1145" s="141">
        <f t="shared" si="457"/>
        <v>44942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4"/>
      <c r="BL1145" s="1"/>
      <c r="BM1145" s="1"/>
      <c r="BN1145" s="1"/>
      <c r="BO1145" s="1"/>
      <c r="BP1145" s="1"/>
      <c r="BQ1145" s="1"/>
    </row>
    <row r="1146" spans="1:69" x14ac:dyDescent="0.15">
      <c r="A1146" s="138">
        <f t="shared" si="450"/>
        <v>44797</v>
      </c>
      <c r="B1146" s="148">
        <f t="shared" si="439"/>
        <v>1231.3892937999999</v>
      </c>
      <c r="C1146" s="139">
        <f t="shared" si="451"/>
        <v>1000</v>
      </c>
      <c r="D1146" s="140">
        <f t="shared" si="452"/>
        <v>6411.95</v>
      </c>
      <c r="E1146" s="124">
        <f>IF(K1146=1,VLOOKUP(A1145,[1]Plan1!$BO$80:$BQ$314,3),E1145)</f>
        <v>6388.87</v>
      </c>
      <c r="F1146" s="141">
        <f t="shared" si="453"/>
        <v>44789</v>
      </c>
      <c r="G1146" s="142">
        <f t="shared" si="440"/>
        <v>-3.599529004437052E-3</v>
      </c>
      <c r="H1146" s="141">
        <f t="shared" si="454"/>
        <v>44819</v>
      </c>
      <c r="I1146" s="141">
        <f t="shared" si="441"/>
        <v>44819</v>
      </c>
      <c r="J1146" s="125">
        <f t="shared" si="455"/>
        <v>22</v>
      </c>
      <c r="K1146" s="125">
        <f t="shared" si="461"/>
        <v>7</v>
      </c>
      <c r="L1146" s="139">
        <f t="shared" si="442"/>
        <v>0.99885327999999995</v>
      </c>
      <c r="M1146" s="143">
        <f t="shared" si="462"/>
        <v>0.99319995999999999</v>
      </c>
      <c r="N1146" s="143">
        <f t="shared" si="458"/>
        <v>1.2279679582970024</v>
      </c>
      <c r="O1146" s="139">
        <f t="shared" si="460"/>
        <v>1.2265598200000001</v>
      </c>
      <c r="P1146" s="139">
        <f t="shared" si="443"/>
        <v>1226.5598199999999</v>
      </c>
      <c r="Q1146" s="144">
        <f t="shared" si="444"/>
        <v>0</v>
      </c>
      <c r="R1146" s="145">
        <f t="shared" si="445"/>
        <v>0</v>
      </c>
      <c r="S1146" s="139">
        <f t="shared" si="446"/>
        <v>0</v>
      </c>
      <c r="T1146" s="146">
        <f t="shared" si="456"/>
        <v>3.5999999999999997E-2</v>
      </c>
      <c r="U1146" s="144">
        <f t="shared" si="459"/>
        <v>28</v>
      </c>
      <c r="V1146" s="144">
        <v>252</v>
      </c>
      <c r="W1146" s="143">
        <f t="shared" si="447"/>
        <v>1.0039374139999999</v>
      </c>
      <c r="X1146" s="139">
        <f t="shared" si="448"/>
        <v>4.8294737999999997</v>
      </c>
      <c r="Y1146" s="124">
        <f t="shared" si="449"/>
        <v>0</v>
      </c>
      <c r="Z1146" s="147" t="s">
        <v>64</v>
      </c>
      <c r="AA1146" s="141">
        <f t="shared" si="457"/>
        <v>44942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4"/>
      <c r="BL1146" s="1"/>
      <c r="BM1146" s="1"/>
      <c r="BN1146" s="1"/>
      <c r="BO1146" s="1"/>
      <c r="BP1146" s="1"/>
      <c r="BQ1146" s="1"/>
    </row>
    <row r="1147" spans="1:69" x14ac:dyDescent="0.15">
      <c r="A1147" s="138">
        <f t="shared" si="450"/>
        <v>44798</v>
      </c>
      <c r="B1147" s="148">
        <f t="shared" si="439"/>
        <v>1231.36027603</v>
      </c>
      <c r="C1147" s="139">
        <f t="shared" si="451"/>
        <v>1000</v>
      </c>
      <c r="D1147" s="140">
        <f t="shared" si="452"/>
        <v>6411.95</v>
      </c>
      <c r="E1147" s="124">
        <f>IF(K1147=1,VLOOKUP(A1146,[1]Plan1!$BO$80:$BQ$314,3),E1146)</f>
        <v>6388.87</v>
      </c>
      <c r="F1147" s="141">
        <f t="shared" si="453"/>
        <v>44789</v>
      </c>
      <c r="G1147" s="142">
        <f t="shared" si="440"/>
        <v>-3.599529004437052E-3</v>
      </c>
      <c r="H1147" s="141">
        <f t="shared" si="454"/>
        <v>44819</v>
      </c>
      <c r="I1147" s="141">
        <f t="shared" si="441"/>
        <v>44819</v>
      </c>
      <c r="J1147" s="125">
        <f t="shared" si="455"/>
        <v>22</v>
      </c>
      <c r="K1147" s="125">
        <f t="shared" si="461"/>
        <v>8</v>
      </c>
      <c r="L1147" s="139">
        <f t="shared" si="442"/>
        <v>0.99868957000000003</v>
      </c>
      <c r="M1147" s="143">
        <f t="shared" si="462"/>
        <v>0.99319995999999999</v>
      </c>
      <c r="N1147" s="143">
        <f t="shared" si="458"/>
        <v>1.2279679582970024</v>
      </c>
      <c r="O1147" s="139">
        <f t="shared" si="460"/>
        <v>1.2263587899999999</v>
      </c>
      <c r="P1147" s="139">
        <f t="shared" si="443"/>
        <v>1226.35879</v>
      </c>
      <c r="Q1147" s="144">
        <f t="shared" si="444"/>
        <v>0</v>
      </c>
      <c r="R1147" s="145">
        <f t="shared" si="445"/>
        <v>0</v>
      </c>
      <c r="S1147" s="139">
        <f t="shared" si="446"/>
        <v>0</v>
      </c>
      <c r="T1147" s="146">
        <f t="shared" si="456"/>
        <v>3.5999999999999997E-2</v>
      </c>
      <c r="U1147" s="144">
        <f t="shared" si="459"/>
        <v>29</v>
      </c>
      <c r="V1147" s="144">
        <v>252</v>
      </c>
      <c r="W1147" s="143">
        <f t="shared" si="447"/>
        <v>1.004078322</v>
      </c>
      <c r="X1147" s="139">
        <f t="shared" si="448"/>
        <v>5.0014860299999997</v>
      </c>
      <c r="Y1147" s="124">
        <f t="shared" si="449"/>
        <v>0</v>
      </c>
      <c r="Z1147" s="147" t="s">
        <v>64</v>
      </c>
      <c r="AA1147" s="141">
        <f t="shared" si="457"/>
        <v>44942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4"/>
      <c r="BL1147" s="1"/>
      <c r="BM1147" s="1"/>
      <c r="BN1147" s="1"/>
      <c r="BO1147" s="1"/>
      <c r="BP1147" s="1"/>
      <c r="BQ1147" s="1"/>
    </row>
    <row r="1148" spans="1:69" x14ac:dyDescent="0.15">
      <c r="A1148" s="138">
        <f t="shared" si="450"/>
        <v>44799</v>
      </c>
      <c r="B1148" s="148">
        <f t="shared" si="439"/>
        <v>1231.33125625</v>
      </c>
      <c r="C1148" s="139">
        <f t="shared" si="451"/>
        <v>1000</v>
      </c>
      <c r="D1148" s="140">
        <f t="shared" si="452"/>
        <v>6411.95</v>
      </c>
      <c r="E1148" s="124">
        <f>IF(K1148=1,VLOOKUP(A1147,[1]Plan1!$BO$80:$BQ$314,3),E1147)</f>
        <v>6388.87</v>
      </c>
      <c r="F1148" s="141">
        <f t="shared" si="453"/>
        <v>44789</v>
      </c>
      <c r="G1148" s="142">
        <f t="shared" si="440"/>
        <v>-3.599529004437052E-3</v>
      </c>
      <c r="H1148" s="141">
        <f t="shared" si="454"/>
        <v>44819</v>
      </c>
      <c r="I1148" s="141">
        <f t="shared" si="441"/>
        <v>44819</v>
      </c>
      <c r="J1148" s="125">
        <f t="shared" si="455"/>
        <v>22</v>
      </c>
      <c r="K1148" s="125">
        <f t="shared" si="461"/>
        <v>9</v>
      </c>
      <c r="L1148" s="139">
        <f t="shared" si="442"/>
        <v>0.99852589000000003</v>
      </c>
      <c r="M1148" s="143">
        <f t="shared" si="462"/>
        <v>0.99319995999999999</v>
      </c>
      <c r="N1148" s="143">
        <f t="shared" si="458"/>
        <v>1.2279679582970024</v>
      </c>
      <c r="O1148" s="139">
        <f t="shared" si="460"/>
        <v>1.22615779</v>
      </c>
      <c r="P1148" s="139">
        <f t="shared" si="443"/>
        <v>1226.15779</v>
      </c>
      <c r="Q1148" s="144">
        <f t="shared" si="444"/>
        <v>0</v>
      </c>
      <c r="R1148" s="145">
        <f t="shared" si="445"/>
        <v>0</v>
      </c>
      <c r="S1148" s="139">
        <f t="shared" si="446"/>
        <v>0</v>
      </c>
      <c r="T1148" s="146">
        <f t="shared" si="456"/>
        <v>3.5999999999999997E-2</v>
      </c>
      <c r="U1148" s="144">
        <f t="shared" si="459"/>
        <v>30</v>
      </c>
      <c r="V1148" s="144">
        <v>252</v>
      </c>
      <c r="W1148" s="143">
        <f t="shared" si="447"/>
        <v>1.00421925</v>
      </c>
      <c r="X1148" s="139">
        <f t="shared" si="448"/>
        <v>5.1734662499999997</v>
      </c>
      <c r="Y1148" s="124">
        <f t="shared" si="449"/>
        <v>0</v>
      </c>
      <c r="Z1148" s="147" t="s">
        <v>64</v>
      </c>
      <c r="AA1148" s="141">
        <f t="shared" si="457"/>
        <v>44942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4"/>
      <c r="BL1148" s="1"/>
      <c r="BM1148" s="1"/>
      <c r="BN1148" s="1"/>
      <c r="BO1148" s="1"/>
      <c r="BP1148" s="1"/>
      <c r="BQ1148" s="1"/>
    </row>
    <row r="1149" spans="1:69" x14ac:dyDescent="0.15">
      <c r="A1149" s="138">
        <f t="shared" si="450"/>
        <v>44800</v>
      </c>
      <c r="B1149" s="148">
        <f t="shared" si="439"/>
        <v>1231.3022545600002</v>
      </c>
      <c r="C1149" s="139">
        <f t="shared" si="451"/>
        <v>1000</v>
      </c>
      <c r="D1149" s="140">
        <f t="shared" si="452"/>
        <v>6411.95</v>
      </c>
      <c r="E1149" s="124">
        <f>IF(K1149=1,VLOOKUP(A1148,[1]Plan1!$BO$80:$BQ$314,3),E1148)</f>
        <v>6388.87</v>
      </c>
      <c r="F1149" s="141">
        <f t="shared" si="453"/>
        <v>44789</v>
      </c>
      <c r="G1149" s="142">
        <f t="shared" si="440"/>
        <v>-3.599529004437052E-3</v>
      </c>
      <c r="H1149" s="141">
        <f t="shared" si="454"/>
        <v>44819</v>
      </c>
      <c r="I1149" s="141">
        <f t="shared" si="441"/>
        <v>44819</v>
      </c>
      <c r="J1149" s="125">
        <f t="shared" si="455"/>
        <v>22</v>
      </c>
      <c r="K1149" s="125">
        <f t="shared" si="461"/>
        <v>10</v>
      </c>
      <c r="L1149" s="139">
        <f t="shared" si="442"/>
        <v>0.99836223999999996</v>
      </c>
      <c r="M1149" s="143">
        <f t="shared" si="462"/>
        <v>0.99319995999999999</v>
      </c>
      <c r="N1149" s="143">
        <f t="shared" si="458"/>
        <v>1.2279679582970024</v>
      </c>
      <c r="O1149" s="139">
        <f t="shared" si="460"/>
        <v>1.22595684</v>
      </c>
      <c r="P1149" s="139">
        <f t="shared" si="443"/>
        <v>1225.9568400000001</v>
      </c>
      <c r="Q1149" s="144">
        <f t="shared" si="444"/>
        <v>0</v>
      </c>
      <c r="R1149" s="145">
        <f t="shared" si="445"/>
        <v>0</v>
      </c>
      <c r="S1149" s="139">
        <f t="shared" si="446"/>
        <v>0</v>
      </c>
      <c r="T1149" s="146">
        <f t="shared" si="456"/>
        <v>3.5999999999999997E-2</v>
      </c>
      <c r="U1149" s="144">
        <f t="shared" si="459"/>
        <v>31</v>
      </c>
      <c r="V1149" s="144">
        <v>252</v>
      </c>
      <c r="W1149" s="143">
        <f t="shared" si="447"/>
        <v>1.0043601980000001</v>
      </c>
      <c r="X1149" s="139">
        <f t="shared" si="448"/>
        <v>5.34541456</v>
      </c>
      <c r="Y1149" s="124">
        <f t="shared" si="449"/>
        <v>0</v>
      </c>
      <c r="Z1149" s="147" t="s">
        <v>64</v>
      </c>
      <c r="AA1149" s="141">
        <f t="shared" si="457"/>
        <v>44942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4"/>
      <c r="BL1149" s="1"/>
      <c r="BM1149" s="1"/>
      <c r="BN1149" s="1"/>
      <c r="BO1149" s="1"/>
      <c r="BP1149" s="1"/>
      <c r="BQ1149" s="1"/>
    </row>
    <row r="1150" spans="1:69" x14ac:dyDescent="0.15">
      <c r="A1150" s="138">
        <f t="shared" si="450"/>
        <v>44801</v>
      </c>
      <c r="B1150" s="148">
        <f t="shared" si="439"/>
        <v>1231.3022545600002</v>
      </c>
      <c r="C1150" s="139">
        <f t="shared" si="451"/>
        <v>1000</v>
      </c>
      <c r="D1150" s="140">
        <f t="shared" si="452"/>
        <v>6411.95</v>
      </c>
      <c r="E1150" s="124">
        <f>IF(K1150=1,VLOOKUP(A1149,[1]Plan1!$BO$80:$BQ$314,3),E1149)</f>
        <v>6388.87</v>
      </c>
      <c r="F1150" s="141">
        <f t="shared" si="453"/>
        <v>44789</v>
      </c>
      <c r="G1150" s="142">
        <f t="shared" si="440"/>
        <v>-3.599529004437052E-3</v>
      </c>
      <c r="H1150" s="141">
        <f t="shared" si="454"/>
        <v>44819</v>
      </c>
      <c r="I1150" s="141">
        <f t="shared" si="441"/>
        <v>44819</v>
      </c>
      <c r="J1150" s="125">
        <f t="shared" si="455"/>
        <v>22</v>
      </c>
      <c r="K1150" s="125">
        <f t="shared" si="461"/>
        <v>10</v>
      </c>
      <c r="L1150" s="139">
        <f t="shared" si="442"/>
        <v>0.99836223999999996</v>
      </c>
      <c r="M1150" s="143">
        <f t="shared" si="462"/>
        <v>0.99319995999999999</v>
      </c>
      <c r="N1150" s="143">
        <f t="shared" si="458"/>
        <v>1.2279679582970024</v>
      </c>
      <c r="O1150" s="139">
        <f t="shared" si="460"/>
        <v>1.22595684</v>
      </c>
      <c r="P1150" s="139">
        <f t="shared" si="443"/>
        <v>1225.9568400000001</v>
      </c>
      <c r="Q1150" s="144">
        <f t="shared" si="444"/>
        <v>0</v>
      </c>
      <c r="R1150" s="145">
        <f t="shared" si="445"/>
        <v>0</v>
      </c>
      <c r="S1150" s="139">
        <f t="shared" si="446"/>
        <v>0</v>
      </c>
      <c r="T1150" s="146">
        <f t="shared" si="456"/>
        <v>3.5999999999999997E-2</v>
      </c>
      <c r="U1150" s="144">
        <f t="shared" si="459"/>
        <v>31</v>
      </c>
      <c r="V1150" s="144">
        <v>252</v>
      </c>
      <c r="W1150" s="143">
        <f t="shared" si="447"/>
        <v>1.0043601980000001</v>
      </c>
      <c r="X1150" s="139">
        <f t="shared" si="448"/>
        <v>5.34541456</v>
      </c>
      <c r="Y1150" s="124">
        <f t="shared" si="449"/>
        <v>0</v>
      </c>
      <c r="Z1150" s="147" t="s">
        <v>64</v>
      </c>
      <c r="AA1150" s="141">
        <f t="shared" si="457"/>
        <v>44942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4"/>
      <c r="BL1150" s="1"/>
      <c r="BM1150" s="1"/>
      <c r="BN1150" s="1"/>
      <c r="BO1150" s="1"/>
      <c r="BP1150" s="1"/>
      <c r="BQ1150" s="1"/>
    </row>
    <row r="1151" spans="1:69" x14ac:dyDescent="0.15">
      <c r="A1151" s="138">
        <f t="shared" si="450"/>
        <v>44802</v>
      </c>
      <c r="B1151" s="148">
        <f t="shared" si="439"/>
        <v>1231.3022545600002</v>
      </c>
      <c r="C1151" s="139">
        <f t="shared" si="451"/>
        <v>1000</v>
      </c>
      <c r="D1151" s="140">
        <f t="shared" si="452"/>
        <v>6411.95</v>
      </c>
      <c r="E1151" s="124">
        <f>IF(K1151=1,VLOOKUP(A1150,[1]Plan1!$BO$80:$BQ$314,3),E1150)</f>
        <v>6388.87</v>
      </c>
      <c r="F1151" s="141">
        <f t="shared" si="453"/>
        <v>44789</v>
      </c>
      <c r="G1151" s="142">
        <f t="shared" si="440"/>
        <v>-3.599529004437052E-3</v>
      </c>
      <c r="H1151" s="141">
        <f t="shared" si="454"/>
        <v>44819</v>
      </c>
      <c r="I1151" s="141">
        <f t="shared" si="441"/>
        <v>44819</v>
      </c>
      <c r="J1151" s="125">
        <f t="shared" si="455"/>
        <v>22</v>
      </c>
      <c r="K1151" s="125">
        <f t="shared" si="461"/>
        <v>10</v>
      </c>
      <c r="L1151" s="139">
        <f t="shared" si="442"/>
        <v>0.99836223999999996</v>
      </c>
      <c r="M1151" s="143">
        <f t="shared" si="462"/>
        <v>0.99319995999999999</v>
      </c>
      <c r="N1151" s="143">
        <f t="shared" si="458"/>
        <v>1.2279679582970024</v>
      </c>
      <c r="O1151" s="139">
        <f t="shared" si="460"/>
        <v>1.22595684</v>
      </c>
      <c r="P1151" s="139">
        <f t="shared" si="443"/>
        <v>1225.9568400000001</v>
      </c>
      <c r="Q1151" s="144">
        <f t="shared" si="444"/>
        <v>0</v>
      </c>
      <c r="R1151" s="145">
        <f t="shared" si="445"/>
        <v>0</v>
      </c>
      <c r="S1151" s="139">
        <f t="shared" si="446"/>
        <v>0</v>
      </c>
      <c r="T1151" s="146">
        <f t="shared" si="456"/>
        <v>3.5999999999999997E-2</v>
      </c>
      <c r="U1151" s="144">
        <f t="shared" si="459"/>
        <v>31</v>
      </c>
      <c r="V1151" s="144">
        <v>252</v>
      </c>
      <c r="W1151" s="143">
        <f t="shared" si="447"/>
        <v>1.0043601980000001</v>
      </c>
      <c r="X1151" s="139">
        <f t="shared" si="448"/>
        <v>5.34541456</v>
      </c>
      <c r="Y1151" s="124">
        <f t="shared" si="449"/>
        <v>0</v>
      </c>
      <c r="Z1151" s="147" t="s">
        <v>64</v>
      </c>
      <c r="AA1151" s="141">
        <f t="shared" si="457"/>
        <v>44942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4"/>
      <c r="BL1151" s="1"/>
      <c r="BM1151" s="1"/>
      <c r="BN1151" s="1"/>
      <c r="BO1151" s="1"/>
      <c r="BP1151" s="1"/>
      <c r="BQ1151" s="1"/>
    </row>
    <row r="1152" spans="1:69" x14ac:dyDescent="0.15">
      <c r="A1152" s="138">
        <f t="shared" si="450"/>
        <v>44803</v>
      </c>
      <c r="B1152" s="148">
        <f t="shared" si="439"/>
        <v>1231.2732307800002</v>
      </c>
      <c r="C1152" s="139">
        <f t="shared" si="451"/>
        <v>1000</v>
      </c>
      <c r="D1152" s="140">
        <f t="shared" si="452"/>
        <v>6411.95</v>
      </c>
      <c r="E1152" s="124">
        <f>IF(K1152=1,VLOOKUP(A1151,[1]Plan1!$BO$80:$BQ$314,3),E1151)</f>
        <v>6388.87</v>
      </c>
      <c r="F1152" s="141">
        <f t="shared" si="453"/>
        <v>44789</v>
      </c>
      <c r="G1152" s="142">
        <f t="shared" si="440"/>
        <v>-3.599529004437052E-3</v>
      </c>
      <c r="H1152" s="141">
        <f t="shared" si="454"/>
        <v>44819</v>
      </c>
      <c r="I1152" s="141">
        <f t="shared" si="441"/>
        <v>44819</v>
      </c>
      <c r="J1152" s="125">
        <f t="shared" si="455"/>
        <v>22</v>
      </c>
      <c r="K1152" s="125">
        <f t="shared" si="461"/>
        <v>11</v>
      </c>
      <c r="L1152" s="139">
        <f t="shared" si="442"/>
        <v>0.99819860999999999</v>
      </c>
      <c r="M1152" s="143">
        <f t="shared" si="462"/>
        <v>0.99319995999999999</v>
      </c>
      <c r="N1152" s="143">
        <f t="shared" si="458"/>
        <v>1.2279679582970024</v>
      </c>
      <c r="O1152" s="139">
        <f t="shared" si="460"/>
        <v>1.2257559</v>
      </c>
      <c r="P1152" s="139">
        <f t="shared" si="443"/>
        <v>1225.7559000000001</v>
      </c>
      <c r="Q1152" s="144">
        <f t="shared" si="444"/>
        <v>0</v>
      </c>
      <c r="R1152" s="145">
        <f t="shared" si="445"/>
        <v>0</v>
      </c>
      <c r="S1152" s="139">
        <f t="shared" si="446"/>
        <v>0</v>
      </c>
      <c r="T1152" s="146">
        <f t="shared" si="456"/>
        <v>3.5999999999999997E-2</v>
      </c>
      <c r="U1152" s="144">
        <f t="shared" si="459"/>
        <v>32</v>
      </c>
      <c r="V1152" s="144">
        <v>252</v>
      </c>
      <c r="W1152" s="143">
        <f t="shared" si="447"/>
        <v>1.0045011660000001</v>
      </c>
      <c r="X1152" s="139">
        <f t="shared" si="448"/>
        <v>5.51733078</v>
      </c>
      <c r="Y1152" s="124">
        <f t="shared" si="449"/>
        <v>0</v>
      </c>
      <c r="Z1152" s="147" t="s">
        <v>64</v>
      </c>
      <c r="AA1152" s="141">
        <f t="shared" si="457"/>
        <v>44942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4"/>
      <c r="BL1152" s="1"/>
      <c r="BM1152" s="1"/>
      <c r="BN1152" s="1"/>
      <c r="BO1152" s="1"/>
      <c r="BP1152" s="1"/>
      <c r="BQ1152" s="1"/>
    </row>
    <row r="1153" spans="1:69" x14ac:dyDescent="0.15">
      <c r="A1153" s="138">
        <f t="shared" si="450"/>
        <v>44804</v>
      </c>
      <c r="B1153" s="148">
        <f t="shared" si="439"/>
        <v>1231.2442238600001</v>
      </c>
      <c r="C1153" s="139">
        <f t="shared" si="451"/>
        <v>1000</v>
      </c>
      <c r="D1153" s="140">
        <f t="shared" si="452"/>
        <v>6411.95</v>
      </c>
      <c r="E1153" s="124">
        <f>IF(K1153=1,VLOOKUP(A1152,[1]Plan1!$BO$80:$BQ$314,3),E1152)</f>
        <v>6388.87</v>
      </c>
      <c r="F1153" s="141">
        <f t="shared" si="453"/>
        <v>44789</v>
      </c>
      <c r="G1153" s="142">
        <f t="shared" si="440"/>
        <v>-3.599529004437052E-3</v>
      </c>
      <c r="H1153" s="141">
        <f t="shared" si="454"/>
        <v>44819</v>
      </c>
      <c r="I1153" s="141">
        <f t="shared" si="441"/>
        <v>44819</v>
      </c>
      <c r="J1153" s="125">
        <f t="shared" si="455"/>
        <v>22</v>
      </c>
      <c r="K1153" s="125">
        <f t="shared" si="461"/>
        <v>12</v>
      </c>
      <c r="L1153" s="139">
        <f t="shared" si="442"/>
        <v>0.99803500999999994</v>
      </c>
      <c r="M1153" s="143">
        <f t="shared" si="462"/>
        <v>0.99319995999999999</v>
      </c>
      <c r="N1153" s="143">
        <f t="shared" si="458"/>
        <v>1.2279679582970024</v>
      </c>
      <c r="O1153" s="139">
        <f t="shared" si="460"/>
        <v>1.2255550099999999</v>
      </c>
      <c r="P1153" s="139">
        <f t="shared" si="443"/>
        <v>1225.55501</v>
      </c>
      <c r="Q1153" s="144">
        <f t="shared" si="444"/>
        <v>0</v>
      </c>
      <c r="R1153" s="145">
        <f t="shared" si="445"/>
        <v>0</v>
      </c>
      <c r="S1153" s="139">
        <f t="shared" si="446"/>
        <v>0</v>
      </c>
      <c r="T1153" s="146">
        <f t="shared" si="456"/>
        <v>3.5999999999999997E-2</v>
      </c>
      <c r="U1153" s="144">
        <f t="shared" si="459"/>
        <v>33</v>
      </c>
      <c r="V1153" s="144">
        <v>252</v>
      </c>
      <c r="W1153" s="143">
        <f t="shared" si="447"/>
        <v>1.004642153</v>
      </c>
      <c r="X1153" s="139">
        <f t="shared" si="448"/>
        <v>5.6892138599999997</v>
      </c>
      <c r="Y1153" s="124">
        <f t="shared" si="449"/>
        <v>0</v>
      </c>
      <c r="Z1153" s="147" t="s">
        <v>64</v>
      </c>
      <c r="AA1153" s="141">
        <f t="shared" si="457"/>
        <v>44942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4"/>
      <c r="BL1153" s="1"/>
      <c r="BM1153" s="1"/>
      <c r="BN1153" s="1"/>
      <c r="BO1153" s="1"/>
      <c r="BP1153" s="1"/>
      <c r="BQ1153" s="1"/>
    </row>
    <row r="1154" spans="1:69" x14ac:dyDescent="0.15">
      <c r="A1154" s="138">
        <f t="shared" si="450"/>
        <v>44805</v>
      </c>
      <c r="B1154" s="148">
        <f t="shared" si="439"/>
        <v>1231.2152048999999</v>
      </c>
      <c r="C1154" s="139">
        <f t="shared" si="451"/>
        <v>1000</v>
      </c>
      <c r="D1154" s="140">
        <f t="shared" si="452"/>
        <v>6411.95</v>
      </c>
      <c r="E1154" s="124">
        <f>IF(K1154=1,VLOOKUP(A1153,[1]Plan1!$BO$80:$BQ$314,3),E1153)</f>
        <v>6388.87</v>
      </c>
      <c r="F1154" s="141">
        <f t="shared" si="453"/>
        <v>44789</v>
      </c>
      <c r="G1154" s="142">
        <f t="shared" si="440"/>
        <v>-3.599529004437052E-3</v>
      </c>
      <c r="H1154" s="141">
        <f t="shared" si="454"/>
        <v>44819</v>
      </c>
      <c r="I1154" s="141">
        <f t="shared" si="441"/>
        <v>44819</v>
      </c>
      <c r="J1154" s="125">
        <f t="shared" si="455"/>
        <v>22</v>
      </c>
      <c r="K1154" s="125">
        <f t="shared" si="461"/>
        <v>13</v>
      </c>
      <c r="L1154" s="139">
        <f t="shared" si="442"/>
        <v>0.99787143</v>
      </c>
      <c r="M1154" s="143">
        <f t="shared" si="462"/>
        <v>0.99319995999999999</v>
      </c>
      <c r="N1154" s="143">
        <f t="shared" si="458"/>
        <v>1.2279679582970024</v>
      </c>
      <c r="O1154" s="139">
        <f t="shared" si="460"/>
        <v>1.2253541400000001</v>
      </c>
      <c r="P1154" s="139">
        <f t="shared" si="443"/>
        <v>1225.3541399999999</v>
      </c>
      <c r="Q1154" s="144">
        <f t="shared" si="444"/>
        <v>0</v>
      </c>
      <c r="R1154" s="145">
        <f t="shared" si="445"/>
        <v>0</v>
      </c>
      <c r="S1154" s="139">
        <f t="shared" si="446"/>
        <v>0</v>
      </c>
      <c r="T1154" s="146">
        <f t="shared" si="456"/>
        <v>3.5999999999999997E-2</v>
      </c>
      <c r="U1154" s="144">
        <f t="shared" si="459"/>
        <v>34</v>
      </c>
      <c r="V1154" s="144">
        <v>252</v>
      </c>
      <c r="W1154" s="143">
        <f t="shared" si="447"/>
        <v>1.0047831599999999</v>
      </c>
      <c r="X1154" s="139">
        <f t="shared" si="448"/>
        <v>5.8610648999999997</v>
      </c>
      <c r="Y1154" s="124">
        <f t="shared" si="449"/>
        <v>0</v>
      </c>
      <c r="Z1154" s="147" t="s">
        <v>64</v>
      </c>
      <c r="AA1154" s="141">
        <f t="shared" si="457"/>
        <v>44942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4"/>
      <c r="BL1154" s="1"/>
      <c r="BM1154" s="1"/>
      <c r="BN1154" s="1"/>
      <c r="BO1154" s="1"/>
      <c r="BP1154" s="1"/>
      <c r="BQ1154" s="1"/>
    </row>
    <row r="1155" spans="1:69" x14ac:dyDescent="0.15">
      <c r="A1155" s="138">
        <f t="shared" si="450"/>
        <v>44806</v>
      </c>
      <c r="B1155" s="148">
        <f t="shared" si="439"/>
        <v>1231.18618395</v>
      </c>
      <c r="C1155" s="139">
        <f t="shared" si="451"/>
        <v>1000</v>
      </c>
      <c r="D1155" s="140">
        <f t="shared" si="452"/>
        <v>6411.95</v>
      </c>
      <c r="E1155" s="124">
        <f>IF(K1155=1,VLOOKUP(A1154,[1]Plan1!$BO$80:$BQ$314,3),E1154)</f>
        <v>6388.87</v>
      </c>
      <c r="F1155" s="141">
        <f t="shared" si="453"/>
        <v>44789</v>
      </c>
      <c r="G1155" s="142">
        <f t="shared" si="440"/>
        <v>-3.599529004437052E-3</v>
      </c>
      <c r="H1155" s="141">
        <f t="shared" si="454"/>
        <v>44819</v>
      </c>
      <c r="I1155" s="141">
        <f t="shared" si="441"/>
        <v>44819</v>
      </c>
      <c r="J1155" s="125">
        <f t="shared" si="455"/>
        <v>22</v>
      </c>
      <c r="K1155" s="125">
        <f t="shared" si="461"/>
        <v>14</v>
      </c>
      <c r="L1155" s="139">
        <f t="shared" si="442"/>
        <v>0.99770787999999999</v>
      </c>
      <c r="M1155" s="143">
        <f t="shared" si="462"/>
        <v>0.99319995999999999</v>
      </c>
      <c r="N1155" s="143">
        <f t="shared" si="458"/>
        <v>1.2279679582970024</v>
      </c>
      <c r="O1155" s="139">
        <f t="shared" si="460"/>
        <v>1.2251532999999999</v>
      </c>
      <c r="P1155" s="139">
        <f t="shared" si="443"/>
        <v>1225.1532999999999</v>
      </c>
      <c r="Q1155" s="144">
        <f t="shared" si="444"/>
        <v>0</v>
      </c>
      <c r="R1155" s="145">
        <f t="shared" si="445"/>
        <v>0</v>
      </c>
      <c r="S1155" s="139">
        <f t="shared" si="446"/>
        <v>0</v>
      </c>
      <c r="T1155" s="146">
        <f t="shared" si="456"/>
        <v>3.5999999999999997E-2</v>
      </c>
      <c r="U1155" s="144">
        <f t="shared" si="459"/>
        <v>35</v>
      </c>
      <c r="V1155" s="144">
        <v>252</v>
      </c>
      <c r="W1155" s="143">
        <f t="shared" si="447"/>
        <v>1.0049241870000001</v>
      </c>
      <c r="X1155" s="139">
        <f t="shared" si="448"/>
        <v>6.0328839500000004</v>
      </c>
      <c r="Y1155" s="124">
        <f t="shared" si="449"/>
        <v>0</v>
      </c>
      <c r="Z1155" s="147" t="s">
        <v>64</v>
      </c>
      <c r="AA1155" s="141">
        <f t="shared" si="457"/>
        <v>44942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4"/>
      <c r="BL1155" s="1"/>
      <c r="BM1155" s="1"/>
      <c r="BN1155" s="1"/>
      <c r="BO1155" s="1"/>
      <c r="BP1155" s="1"/>
      <c r="BQ1155" s="1"/>
    </row>
    <row r="1156" spans="1:69" x14ac:dyDescent="0.15">
      <c r="A1156" s="138">
        <f t="shared" si="450"/>
        <v>44807</v>
      </c>
      <c r="B1156" s="148">
        <f t="shared" si="439"/>
        <v>1231.1571811000001</v>
      </c>
      <c r="C1156" s="139">
        <f t="shared" si="451"/>
        <v>1000</v>
      </c>
      <c r="D1156" s="140">
        <f t="shared" si="452"/>
        <v>6411.95</v>
      </c>
      <c r="E1156" s="124">
        <f>IF(K1156=1,VLOOKUP(A1155,[1]Plan1!$BO$80:$BQ$314,3),E1155)</f>
        <v>6388.87</v>
      </c>
      <c r="F1156" s="141">
        <f t="shared" si="453"/>
        <v>44789</v>
      </c>
      <c r="G1156" s="142">
        <f t="shared" si="440"/>
        <v>-3.599529004437052E-3</v>
      </c>
      <c r="H1156" s="141">
        <f t="shared" si="454"/>
        <v>44819</v>
      </c>
      <c r="I1156" s="141">
        <f t="shared" si="441"/>
        <v>44819</v>
      </c>
      <c r="J1156" s="125">
        <f t="shared" si="455"/>
        <v>22</v>
      </c>
      <c r="K1156" s="125">
        <f t="shared" si="461"/>
        <v>15</v>
      </c>
      <c r="L1156" s="139">
        <f t="shared" si="442"/>
        <v>0.99754436000000002</v>
      </c>
      <c r="M1156" s="143">
        <f t="shared" si="462"/>
        <v>0.99319995999999999</v>
      </c>
      <c r="N1156" s="143">
        <f t="shared" si="458"/>
        <v>1.2279679582970024</v>
      </c>
      <c r="O1156" s="139">
        <f t="shared" si="460"/>
        <v>1.22495251</v>
      </c>
      <c r="P1156" s="139">
        <f t="shared" si="443"/>
        <v>1224.9525100000001</v>
      </c>
      <c r="Q1156" s="144">
        <f t="shared" si="444"/>
        <v>0</v>
      </c>
      <c r="R1156" s="145">
        <f t="shared" si="445"/>
        <v>0</v>
      </c>
      <c r="S1156" s="139">
        <f t="shared" si="446"/>
        <v>0</v>
      </c>
      <c r="T1156" s="146">
        <f t="shared" si="456"/>
        <v>3.5999999999999997E-2</v>
      </c>
      <c r="U1156" s="144">
        <f t="shared" si="459"/>
        <v>36</v>
      </c>
      <c r="V1156" s="144">
        <v>252</v>
      </c>
      <c r="W1156" s="143">
        <f t="shared" si="447"/>
        <v>1.0050652339999999</v>
      </c>
      <c r="X1156" s="139">
        <f t="shared" si="448"/>
        <v>6.2046710999999997</v>
      </c>
      <c r="Y1156" s="124">
        <f t="shared" si="449"/>
        <v>0</v>
      </c>
      <c r="Z1156" s="147" t="s">
        <v>64</v>
      </c>
      <c r="AA1156" s="141">
        <f t="shared" si="457"/>
        <v>44942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4"/>
      <c r="BL1156" s="1"/>
      <c r="BM1156" s="1"/>
      <c r="BN1156" s="1"/>
      <c r="BO1156" s="1"/>
      <c r="BP1156" s="1"/>
      <c r="BQ1156" s="1"/>
    </row>
    <row r="1157" spans="1:69" x14ac:dyDescent="0.15">
      <c r="A1157" s="138">
        <f t="shared" si="450"/>
        <v>44808</v>
      </c>
      <c r="B1157" s="148">
        <f t="shared" si="439"/>
        <v>1231.1571811000001</v>
      </c>
      <c r="C1157" s="139">
        <f t="shared" si="451"/>
        <v>1000</v>
      </c>
      <c r="D1157" s="140">
        <f t="shared" si="452"/>
        <v>6411.95</v>
      </c>
      <c r="E1157" s="124">
        <f>IF(K1157=1,VLOOKUP(A1156,[1]Plan1!$BO$80:$BQ$314,3),E1156)</f>
        <v>6388.87</v>
      </c>
      <c r="F1157" s="141">
        <f t="shared" si="453"/>
        <v>44789</v>
      </c>
      <c r="G1157" s="142">
        <f t="shared" si="440"/>
        <v>-3.599529004437052E-3</v>
      </c>
      <c r="H1157" s="141">
        <f t="shared" si="454"/>
        <v>44819</v>
      </c>
      <c r="I1157" s="141">
        <f t="shared" si="441"/>
        <v>44819</v>
      </c>
      <c r="J1157" s="125">
        <f t="shared" si="455"/>
        <v>22</v>
      </c>
      <c r="K1157" s="125">
        <f t="shared" si="461"/>
        <v>15</v>
      </c>
      <c r="L1157" s="139">
        <f t="shared" si="442"/>
        <v>0.99754436000000002</v>
      </c>
      <c r="M1157" s="143">
        <f t="shared" si="462"/>
        <v>0.99319995999999999</v>
      </c>
      <c r="N1157" s="143">
        <f t="shared" si="458"/>
        <v>1.2279679582970024</v>
      </c>
      <c r="O1157" s="139">
        <f t="shared" si="460"/>
        <v>1.22495251</v>
      </c>
      <c r="P1157" s="139">
        <f t="shared" si="443"/>
        <v>1224.9525100000001</v>
      </c>
      <c r="Q1157" s="144">
        <f t="shared" si="444"/>
        <v>0</v>
      </c>
      <c r="R1157" s="145">
        <f t="shared" si="445"/>
        <v>0</v>
      </c>
      <c r="S1157" s="139">
        <f t="shared" si="446"/>
        <v>0</v>
      </c>
      <c r="T1157" s="146">
        <f t="shared" si="456"/>
        <v>3.5999999999999997E-2</v>
      </c>
      <c r="U1157" s="144">
        <f t="shared" si="459"/>
        <v>36</v>
      </c>
      <c r="V1157" s="144">
        <v>252</v>
      </c>
      <c r="W1157" s="143">
        <f t="shared" si="447"/>
        <v>1.0050652339999999</v>
      </c>
      <c r="X1157" s="139">
        <f t="shared" si="448"/>
        <v>6.2046710999999997</v>
      </c>
      <c r="Y1157" s="124">
        <f t="shared" si="449"/>
        <v>0</v>
      </c>
      <c r="Z1157" s="147" t="s">
        <v>64</v>
      </c>
      <c r="AA1157" s="141">
        <f t="shared" si="457"/>
        <v>44942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4"/>
      <c r="BL1157" s="1"/>
      <c r="BM1157" s="1"/>
      <c r="BN1157" s="1"/>
      <c r="BO1157" s="1"/>
      <c r="BP1157" s="1"/>
      <c r="BQ1157" s="1"/>
    </row>
    <row r="1158" spans="1:69" x14ac:dyDescent="0.15">
      <c r="A1158" s="138">
        <f t="shared" si="450"/>
        <v>44809</v>
      </c>
      <c r="B1158" s="148">
        <f t="shared" si="439"/>
        <v>1231.1571811000001</v>
      </c>
      <c r="C1158" s="139">
        <f t="shared" si="451"/>
        <v>1000</v>
      </c>
      <c r="D1158" s="140">
        <f t="shared" si="452"/>
        <v>6411.95</v>
      </c>
      <c r="E1158" s="124">
        <f>IF(K1158=1,VLOOKUP(A1157,[1]Plan1!$BO$80:$BQ$314,3),E1157)</f>
        <v>6388.87</v>
      </c>
      <c r="F1158" s="141">
        <f t="shared" si="453"/>
        <v>44789</v>
      </c>
      <c r="G1158" s="142">
        <f t="shared" si="440"/>
        <v>-3.599529004437052E-3</v>
      </c>
      <c r="H1158" s="141">
        <f t="shared" si="454"/>
        <v>44819</v>
      </c>
      <c r="I1158" s="141">
        <f t="shared" si="441"/>
        <v>44819</v>
      </c>
      <c r="J1158" s="125">
        <f t="shared" si="455"/>
        <v>22</v>
      </c>
      <c r="K1158" s="125">
        <f t="shared" si="461"/>
        <v>15</v>
      </c>
      <c r="L1158" s="139">
        <f t="shared" si="442"/>
        <v>0.99754436000000002</v>
      </c>
      <c r="M1158" s="143">
        <f t="shared" si="462"/>
        <v>0.99319995999999999</v>
      </c>
      <c r="N1158" s="143">
        <f t="shared" si="458"/>
        <v>1.2279679582970024</v>
      </c>
      <c r="O1158" s="139">
        <f t="shared" si="460"/>
        <v>1.22495251</v>
      </c>
      <c r="P1158" s="139">
        <f t="shared" si="443"/>
        <v>1224.9525100000001</v>
      </c>
      <c r="Q1158" s="144">
        <f t="shared" si="444"/>
        <v>0</v>
      </c>
      <c r="R1158" s="145">
        <f t="shared" si="445"/>
        <v>0</v>
      </c>
      <c r="S1158" s="139">
        <f t="shared" si="446"/>
        <v>0</v>
      </c>
      <c r="T1158" s="146">
        <f t="shared" si="456"/>
        <v>3.5999999999999997E-2</v>
      </c>
      <c r="U1158" s="144">
        <f t="shared" si="459"/>
        <v>36</v>
      </c>
      <c r="V1158" s="144">
        <v>252</v>
      </c>
      <c r="W1158" s="143">
        <f t="shared" si="447"/>
        <v>1.0050652339999999</v>
      </c>
      <c r="X1158" s="139">
        <f t="shared" si="448"/>
        <v>6.2046710999999997</v>
      </c>
      <c r="Y1158" s="124">
        <f t="shared" si="449"/>
        <v>0</v>
      </c>
      <c r="Z1158" s="147" t="s">
        <v>64</v>
      </c>
      <c r="AA1158" s="141">
        <f t="shared" si="457"/>
        <v>44942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4"/>
      <c r="BL1158" s="1"/>
      <c r="BM1158" s="1"/>
      <c r="BN1158" s="1"/>
      <c r="BO1158" s="1"/>
      <c r="BP1158" s="1"/>
      <c r="BQ1158" s="1"/>
    </row>
    <row r="1159" spans="1:69" x14ac:dyDescent="0.15">
      <c r="A1159" s="138">
        <f t="shared" si="450"/>
        <v>44810</v>
      </c>
      <c r="B1159" s="148">
        <f t="shared" si="439"/>
        <v>1231.1281762599999</v>
      </c>
      <c r="C1159" s="139">
        <f t="shared" si="451"/>
        <v>1000</v>
      </c>
      <c r="D1159" s="140">
        <f t="shared" si="452"/>
        <v>6411.95</v>
      </c>
      <c r="E1159" s="124">
        <f>IF(K1159=1,VLOOKUP(A1158,[1]Plan1!$BO$80:$BQ$314,3),E1158)</f>
        <v>6388.87</v>
      </c>
      <c r="F1159" s="141">
        <f t="shared" si="453"/>
        <v>44789</v>
      </c>
      <c r="G1159" s="142">
        <f t="shared" si="440"/>
        <v>-3.599529004437052E-3</v>
      </c>
      <c r="H1159" s="141">
        <f t="shared" si="454"/>
        <v>44819</v>
      </c>
      <c r="I1159" s="141">
        <f t="shared" si="441"/>
        <v>44819</v>
      </c>
      <c r="J1159" s="125">
        <f t="shared" si="455"/>
        <v>22</v>
      </c>
      <c r="K1159" s="125">
        <f t="shared" si="461"/>
        <v>16</v>
      </c>
      <c r="L1159" s="139">
        <f t="shared" si="442"/>
        <v>0.99738086999999997</v>
      </c>
      <c r="M1159" s="143">
        <f t="shared" si="462"/>
        <v>0.99319995999999999</v>
      </c>
      <c r="N1159" s="143">
        <f t="shared" si="458"/>
        <v>1.2279679582970024</v>
      </c>
      <c r="O1159" s="139">
        <f t="shared" si="460"/>
        <v>1.22475175</v>
      </c>
      <c r="P1159" s="139">
        <f t="shared" si="443"/>
        <v>1224.7517499999999</v>
      </c>
      <c r="Q1159" s="144">
        <f t="shared" si="444"/>
        <v>0</v>
      </c>
      <c r="R1159" s="145">
        <f t="shared" si="445"/>
        <v>0</v>
      </c>
      <c r="S1159" s="139">
        <f t="shared" si="446"/>
        <v>0</v>
      </c>
      <c r="T1159" s="146">
        <f t="shared" si="456"/>
        <v>3.5999999999999997E-2</v>
      </c>
      <c r="U1159" s="144">
        <f t="shared" si="459"/>
        <v>37</v>
      </c>
      <c r="V1159" s="144">
        <v>252</v>
      </c>
      <c r="W1159" s="143">
        <f t="shared" si="447"/>
        <v>1.0052063010000001</v>
      </c>
      <c r="X1159" s="139">
        <f t="shared" si="448"/>
        <v>6.3764262599999997</v>
      </c>
      <c r="Y1159" s="124">
        <f t="shared" si="449"/>
        <v>0</v>
      </c>
      <c r="Z1159" s="147" t="s">
        <v>64</v>
      </c>
      <c r="AA1159" s="141">
        <f t="shared" si="457"/>
        <v>44942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4"/>
      <c r="BL1159" s="1"/>
      <c r="BM1159" s="1"/>
      <c r="BN1159" s="1"/>
      <c r="BO1159" s="1"/>
      <c r="BP1159" s="1"/>
      <c r="BQ1159" s="1"/>
    </row>
    <row r="1160" spans="1:69" x14ac:dyDescent="0.15">
      <c r="A1160" s="138">
        <f t="shared" si="450"/>
        <v>44811</v>
      </c>
      <c r="B1160" s="148">
        <f t="shared" si="439"/>
        <v>1231.09915815</v>
      </c>
      <c r="C1160" s="139">
        <f t="shared" si="451"/>
        <v>1000</v>
      </c>
      <c r="D1160" s="140">
        <f t="shared" si="452"/>
        <v>6411.95</v>
      </c>
      <c r="E1160" s="124">
        <f>IF(K1160=1,VLOOKUP(A1159,[1]Plan1!$BO$80:$BQ$314,3),E1159)</f>
        <v>6388.87</v>
      </c>
      <c r="F1160" s="141">
        <f t="shared" si="453"/>
        <v>44789</v>
      </c>
      <c r="G1160" s="142">
        <f t="shared" si="440"/>
        <v>-3.599529004437052E-3</v>
      </c>
      <c r="H1160" s="141">
        <f t="shared" si="454"/>
        <v>44819</v>
      </c>
      <c r="I1160" s="141">
        <f t="shared" si="441"/>
        <v>44819</v>
      </c>
      <c r="J1160" s="125">
        <f t="shared" si="455"/>
        <v>22</v>
      </c>
      <c r="K1160" s="125">
        <f t="shared" si="461"/>
        <v>17</v>
      </c>
      <c r="L1160" s="139">
        <f t="shared" si="442"/>
        <v>0.99721740000000003</v>
      </c>
      <c r="M1160" s="143">
        <f t="shared" si="462"/>
        <v>0.99319995999999999</v>
      </c>
      <c r="N1160" s="143">
        <f t="shared" si="458"/>
        <v>1.2279679582970024</v>
      </c>
      <c r="O1160" s="139">
        <f t="shared" si="460"/>
        <v>1.2245510100000001</v>
      </c>
      <c r="P1160" s="139">
        <f t="shared" si="443"/>
        <v>1224.5510099999999</v>
      </c>
      <c r="Q1160" s="144">
        <f t="shared" si="444"/>
        <v>0</v>
      </c>
      <c r="R1160" s="145">
        <f t="shared" si="445"/>
        <v>0</v>
      </c>
      <c r="S1160" s="139">
        <f t="shared" si="446"/>
        <v>0</v>
      </c>
      <c r="T1160" s="146">
        <f t="shared" si="456"/>
        <v>3.5999999999999997E-2</v>
      </c>
      <c r="U1160" s="144">
        <f t="shared" si="459"/>
        <v>38</v>
      </c>
      <c r="V1160" s="144">
        <v>252</v>
      </c>
      <c r="W1160" s="143">
        <f t="shared" si="447"/>
        <v>1.005347387</v>
      </c>
      <c r="X1160" s="139">
        <f t="shared" si="448"/>
        <v>6.5481481500000003</v>
      </c>
      <c r="Y1160" s="124">
        <f t="shared" si="449"/>
        <v>0</v>
      </c>
      <c r="Z1160" s="147" t="s">
        <v>64</v>
      </c>
      <c r="AA1160" s="141">
        <f t="shared" si="457"/>
        <v>44942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4"/>
      <c r="BL1160" s="1"/>
      <c r="BM1160" s="1"/>
      <c r="BN1160" s="1"/>
      <c r="BO1160" s="1"/>
      <c r="BP1160" s="1"/>
      <c r="BQ1160" s="1"/>
    </row>
    <row r="1161" spans="1:69" x14ac:dyDescent="0.15">
      <c r="A1161" s="138">
        <f t="shared" si="450"/>
        <v>44812</v>
      </c>
      <c r="B1161" s="148">
        <f t="shared" si="439"/>
        <v>1231.09915815</v>
      </c>
      <c r="C1161" s="139">
        <f t="shared" si="451"/>
        <v>1000</v>
      </c>
      <c r="D1161" s="140">
        <f t="shared" si="452"/>
        <v>6411.95</v>
      </c>
      <c r="E1161" s="124">
        <f>IF(K1161=1,VLOOKUP(A1160,[1]Plan1!$BO$80:$BQ$314,3),E1160)</f>
        <v>6388.87</v>
      </c>
      <c r="F1161" s="141">
        <f t="shared" si="453"/>
        <v>44789</v>
      </c>
      <c r="G1161" s="142">
        <f t="shared" si="440"/>
        <v>-3.599529004437052E-3</v>
      </c>
      <c r="H1161" s="141">
        <f t="shared" si="454"/>
        <v>44819</v>
      </c>
      <c r="I1161" s="141">
        <f t="shared" si="441"/>
        <v>44819</v>
      </c>
      <c r="J1161" s="125">
        <f t="shared" si="455"/>
        <v>22</v>
      </c>
      <c r="K1161" s="125">
        <f t="shared" si="461"/>
        <v>17</v>
      </c>
      <c r="L1161" s="139">
        <f t="shared" si="442"/>
        <v>0.99721740000000003</v>
      </c>
      <c r="M1161" s="143">
        <f t="shared" si="462"/>
        <v>0.99319995999999999</v>
      </c>
      <c r="N1161" s="143">
        <f t="shared" si="458"/>
        <v>1.2279679582970024</v>
      </c>
      <c r="O1161" s="139">
        <f t="shared" si="460"/>
        <v>1.2245510100000001</v>
      </c>
      <c r="P1161" s="139">
        <f t="shared" si="443"/>
        <v>1224.5510099999999</v>
      </c>
      <c r="Q1161" s="144">
        <f t="shared" si="444"/>
        <v>0</v>
      </c>
      <c r="R1161" s="145">
        <f t="shared" si="445"/>
        <v>0</v>
      </c>
      <c r="S1161" s="139">
        <f t="shared" si="446"/>
        <v>0</v>
      </c>
      <c r="T1161" s="146">
        <f t="shared" si="456"/>
        <v>3.5999999999999997E-2</v>
      </c>
      <c r="U1161" s="144">
        <f t="shared" si="459"/>
        <v>38</v>
      </c>
      <c r="V1161" s="144">
        <v>252</v>
      </c>
      <c r="W1161" s="143">
        <f t="shared" si="447"/>
        <v>1.005347387</v>
      </c>
      <c r="X1161" s="139">
        <f t="shared" si="448"/>
        <v>6.5481481500000003</v>
      </c>
      <c r="Y1161" s="124">
        <f t="shared" si="449"/>
        <v>0</v>
      </c>
      <c r="Z1161" s="147" t="s">
        <v>64</v>
      </c>
      <c r="AA1161" s="141">
        <f t="shared" si="457"/>
        <v>44942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4"/>
      <c r="BL1161" s="1"/>
      <c r="BM1161" s="1"/>
      <c r="BN1161" s="1"/>
      <c r="BO1161" s="1"/>
      <c r="BP1161" s="1"/>
      <c r="BQ1161" s="1"/>
    </row>
    <row r="1162" spans="1:69" x14ac:dyDescent="0.15">
      <c r="A1162" s="138">
        <f t="shared" si="450"/>
        <v>44813</v>
      </c>
      <c r="B1162" s="148">
        <f t="shared" ref="B1162:B1225" si="463">(P1162+X1162)</f>
        <v>1231.0701481000001</v>
      </c>
      <c r="C1162" s="139">
        <f t="shared" si="451"/>
        <v>1000</v>
      </c>
      <c r="D1162" s="140">
        <f t="shared" si="452"/>
        <v>6411.95</v>
      </c>
      <c r="E1162" s="124">
        <f>IF(K1162=1,VLOOKUP(A1161,[1]Plan1!$BO$80:$BQ$314,3),E1161)</f>
        <v>6388.87</v>
      </c>
      <c r="F1162" s="141">
        <f t="shared" si="453"/>
        <v>44789</v>
      </c>
      <c r="G1162" s="142">
        <f t="shared" ref="G1162:G1225" si="464">(E1162/D1162)-1</f>
        <v>-3.599529004437052E-3</v>
      </c>
      <c r="H1162" s="141">
        <f t="shared" si="454"/>
        <v>44819</v>
      </c>
      <c r="I1162" s="141">
        <f t="shared" ref="I1162:I1225" si="465">IF(A1162&gt;I1161,H1162,I1161)</f>
        <v>44819</v>
      </c>
      <c r="J1162" s="125">
        <f t="shared" si="455"/>
        <v>22</v>
      </c>
      <c r="K1162" s="125">
        <f t="shared" si="461"/>
        <v>18</v>
      </c>
      <c r="L1162" s="139">
        <f t="shared" ref="L1162:L1225" si="466">TRUNC((E1162/D1162)^TRUNC((K1162/J1162),9),8)</f>
        <v>0.99705396000000002</v>
      </c>
      <c r="M1162" s="143">
        <f t="shared" si="462"/>
        <v>0.99319995999999999</v>
      </c>
      <c r="N1162" s="143">
        <f t="shared" si="458"/>
        <v>1.2279679582970024</v>
      </c>
      <c r="O1162" s="139">
        <f t="shared" si="460"/>
        <v>1.2243503099999999</v>
      </c>
      <c r="P1162" s="139">
        <f t="shared" ref="P1162:P1225" si="467">TRUNC(C1162*O1162,8)</f>
        <v>1224.35031</v>
      </c>
      <c r="Q1162" s="144">
        <f t="shared" ref="Q1162:Q1225" si="468">IF(VLOOKUP(A1162,AD$10:AK$114,8)=VLOOKUP(A1161,AD$10:AK$114,8),0,VLOOKUP(A1162,AD$10:AK$114,8))</f>
        <v>0</v>
      </c>
      <c r="R1162" s="145">
        <f t="shared" ref="R1162:R1225" si="469">IF(Q1162&gt;0,VLOOKUP($A1162,$AD$10:$AI$114,6),0)</f>
        <v>0</v>
      </c>
      <c r="S1162" s="139">
        <f t="shared" ref="S1162:S1225" si="470">IF(R1162&gt;0,TRUNC(R1162*P1162,8),0)</f>
        <v>0</v>
      </c>
      <c r="T1162" s="146">
        <f t="shared" si="456"/>
        <v>3.5999999999999997E-2</v>
      </c>
      <c r="U1162" s="144">
        <f t="shared" si="459"/>
        <v>39</v>
      </c>
      <c r="V1162" s="144">
        <v>252</v>
      </c>
      <c r="W1162" s="143">
        <f t="shared" ref="W1162:W1225" si="471">ROUND((1+T1162)^TRUNC((U1162/V1162),9),9)</f>
        <v>1.0054884930000001</v>
      </c>
      <c r="X1162" s="139">
        <f t="shared" ref="X1162:X1225" si="472">TRUNC((P1162*(W1162-1)),8)</f>
        <v>6.7198380999999996</v>
      </c>
      <c r="Y1162" s="124">
        <f t="shared" ref="Y1162:Y1225" si="473">IF(Q1162&gt;0,S1162+X1162,0)</f>
        <v>0</v>
      </c>
      <c r="Z1162" s="147" t="s">
        <v>64</v>
      </c>
      <c r="AA1162" s="141">
        <f t="shared" si="457"/>
        <v>44942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4"/>
      <c r="BL1162" s="1"/>
      <c r="BM1162" s="1"/>
      <c r="BN1162" s="1"/>
      <c r="BO1162" s="1"/>
      <c r="BP1162" s="1"/>
      <c r="BQ1162" s="1"/>
    </row>
    <row r="1163" spans="1:69" x14ac:dyDescent="0.15">
      <c r="A1163" s="138">
        <f t="shared" ref="A1163:A1226" si="474">(A1162+1)</f>
        <v>44814</v>
      </c>
      <c r="B1163" s="148">
        <f t="shared" si="463"/>
        <v>1231.0411461200001</v>
      </c>
      <c r="C1163" s="139">
        <f t="shared" ref="C1163:C1226" si="475">TRUNC(IF(Q1162&gt;0,VLOOKUP(A1162,$AD$12:$AE$114,2),C1162),8)</f>
        <v>1000</v>
      </c>
      <c r="D1163" s="140">
        <f t="shared" ref="D1163:D1226" si="476">IF(E1163=E1162,D1162,E1162)</f>
        <v>6411.95</v>
      </c>
      <c r="E1163" s="124">
        <f>IF(K1163=1,VLOOKUP(A1162,[1]Plan1!$BO$80:$BQ$314,3),E1162)</f>
        <v>6388.87</v>
      </c>
      <c r="F1163" s="141">
        <f t="shared" ref="F1163:F1226" si="477">IF(D1163=D1162,F1162,A1163)</f>
        <v>44789</v>
      </c>
      <c r="G1163" s="142">
        <f t="shared" si="464"/>
        <v>-3.599529004437052E-3</v>
      </c>
      <c r="H1163" s="141">
        <f t="shared" ref="H1163:H1226" si="478">IF(DAY(A1163)=15,VLOOKUP(A1163,AH$118:AM$450,4),H1162)</f>
        <v>44819</v>
      </c>
      <c r="I1163" s="141">
        <f t="shared" si="465"/>
        <v>44819</v>
      </c>
      <c r="J1163" s="125">
        <f t="shared" ref="J1163:J1226" si="479">IF(I1163=I1162,J1162,NETWORKDAYS(I1162,I1163,$AD$118:$AD$502)-1)</f>
        <v>22</v>
      </c>
      <c r="K1163" s="125">
        <f t="shared" si="461"/>
        <v>19</v>
      </c>
      <c r="L1163" s="139">
        <f t="shared" si="466"/>
        <v>0.99689055000000004</v>
      </c>
      <c r="M1163" s="143">
        <f t="shared" si="462"/>
        <v>0.99319995999999999</v>
      </c>
      <c r="N1163" s="143">
        <f t="shared" si="458"/>
        <v>1.2279679582970024</v>
      </c>
      <c r="O1163" s="139">
        <f t="shared" si="460"/>
        <v>1.22414965</v>
      </c>
      <c r="P1163" s="139">
        <f t="shared" si="467"/>
        <v>1224.1496500000001</v>
      </c>
      <c r="Q1163" s="144">
        <f t="shared" si="468"/>
        <v>0</v>
      </c>
      <c r="R1163" s="145">
        <f t="shared" si="469"/>
        <v>0</v>
      </c>
      <c r="S1163" s="139">
        <f t="shared" si="470"/>
        <v>0</v>
      </c>
      <c r="T1163" s="146">
        <f t="shared" ref="T1163:T1226" si="480">(T1162)</f>
        <v>3.5999999999999997E-2</v>
      </c>
      <c r="U1163" s="144">
        <f t="shared" si="459"/>
        <v>40</v>
      </c>
      <c r="V1163" s="144">
        <v>252</v>
      </c>
      <c r="W1163" s="143">
        <f t="shared" si="471"/>
        <v>1.005629619</v>
      </c>
      <c r="X1163" s="139">
        <f t="shared" si="472"/>
        <v>6.8914961200000002</v>
      </c>
      <c r="Y1163" s="124">
        <f t="shared" si="473"/>
        <v>0</v>
      </c>
      <c r="Z1163" s="147" t="s">
        <v>64</v>
      </c>
      <c r="AA1163" s="141">
        <f t="shared" ref="AA1163:AA1226" si="481">IF(Q1162&gt;0,VLOOKUP(A1162,$AD$10:$AL$114,9),AA1162)</f>
        <v>44942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4"/>
      <c r="BL1163" s="1"/>
      <c r="BM1163" s="1"/>
      <c r="BN1163" s="1"/>
      <c r="BO1163" s="1"/>
      <c r="BP1163" s="1"/>
      <c r="BQ1163" s="1"/>
    </row>
    <row r="1164" spans="1:69" x14ac:dyDescent="0.15">
      <c r="A1164" s="138">
        <f t="shared" si="474"/>
        <v>44815</v>
      </c>
      <c r="B1164" s="148">
        <f t="shared" si="463"/>
        <v>1231.0411461200001</v>
      </c>
      <c r="C1164" s="139">
        <f t="shared" si="475"/>
        <v>1000</v>
      </c>
      <c r="D1164" s="140">
        <f t="shared" si="476"/>
        <v>6411.95</v>
      </c>
      <c r="E1164" s="124">
        <f>IF(K1164=1,VLOOKUP(A1163,[1]Plan1!$BO$80:$BQ$314,3),E1163)</f>
        <v>6388.87</v>
      </c>
      <c r="F1164" s="141">
        <f t="shared" si="477"/>
        <v>44789</v>
      </c>
      <c r="G1164" s="142">
        <f t="shared" si="464"/>
        <v>-3.599529004437052E-3</v>
      </c>
      <c r="H1164" s="141">
        <f t="shared" si="478"/>
        <v>44819</v>
      </c>
      <c r="I1164" s="141">
        <f t="shared" si="465"/>
        <v>44819</v>
      </c>
      <c r="J1164" s="125">
        <f t="shared" si="479"/>
        <v>22</v>
      </c>
      <c r="K1164" s="125">
        <f t="shared" si="461"/>
        <v>19</v>
      </c>
      <c r="L1164" s="139">
        <f t="shared" si="466"/>
        <v>0.99689055000000004</v>
      </c>
      <c r="M1164" s="143">
        <f t="shared" si="462"/>
        <v>0.99319995999999999</v>
      </c>
      <c r="N1164" s="143">
        <f t="shared" si="458"/>
        <v>1.2279679582970024</v>
      </c>
      <c r="O1164" s="139">
        <f t="shared" si="460"/>
        <v>1.22414965</v>
      </c>
      <c r="P1164" s="139">
        <f t="shared" si="467"/>
        <v>1224.1496500000001</v>
      </c>
      <c r="Q1164" s="144">
        <f t="shared" si="468"/>
        <v>0</v>
      </c>
      <c r="R1164" s="145">
        <f t="shared" si="469"/>
        <v>0</v>
      </c>
      <c r="S1164" s="139">
        <f t="shared" si="470"/>
        <v>0</v>
      </c>
      <c r="T1164" s="146">
        <f t="shared" si="480"/>
        <v>3.5999999999999997E-2</v>
      </c>
      <c r="U1164" s="144">
        <f t="shared" si="459"/>
        <v>40</v>
      </c>
      <c r="V1164" s="144">
        <v>252</v>
      </c>
      <c r="W1164" s="143">
        <f t="shared" si="471"/>
        <v>1.005629619</v>
      </c>
      <c r="X1164" s="139">
        <f t="shared" si="472"/>
        <v>6.8914961200000002</v>
      </c>
      <c r="Y1164" s="124">
        <f t="shared" si="473"/>
        <v>0</v>
      </c>
      <c r="Z1164" s="147" t="s">
        <v>64</v>
      </c>
      <c r="AA1164" s="141">
        <f t="shared" si="481"/>
        <v>44942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4"/>
      <c r="BL1164" s="1"/>
      <c r="BM1164" s="1"/>
      <c r="BN1164" s="1"/>
      <c r="BO1164" s="1"/>
      <c r="BP1164" s="1"/>
      <c r="BQ1164" s="1"/>
    </row>
    <row r="1165" spans="1:69" x14ac:dyDescent="0.15">
      <c r="A1165" s="138">
        <f t="shared" si="474"/>
        <v>44816</v>
      </c>
      <c r="B1165" s="148">
        <f t="shared" si="463"/>
        <v>1231.0411461200001</v>
      </c>
      <c r="C1165" s="139">
        <f t="shared" si="475"/>
        <v>1000</v>
      </c>
      <c r="D1165" s="140">
        <f t="shared" si="476"/>
        <v>6411.95</v>
      </c>
      <c r="E1165" s="124">
        <f>IF(K1165=1,VLOOKUP(A1164,[1]Plan1!$BO$80:$BQ$314,3),E1164)</f>
        <v>6388.87</v>
      </c>
      <c r="F1165" s="141">
        <f t="shared" si="477"/>
        <v>44789</v>
      </c>
      <c r="G1165" s="142">
        <f t="shared" si="464"/>
        <v>-3.599529004437052E-3</v>
      </c>
      <c r="H1165" s="141">
        <f t="shared" si="478"/>
        <v>44819</v>
      </c>
      <c r="I1165" s="141">
        <f t="shared" si="465"/>
        <v>44819</v>
      </c>
      <c r="J1165" s="125">
        <f t="shared" si="479"/>
        <v>22</v>
      </c>
      <c r="K1165" s="125">
        <f t="shared" si="461"/>
        <v>19</v>
      </c>
      <c r="L1165" s="139">
        <f t="shared" si="466"/>
        <v>0.99689055000000004</v>
      </c>
      <c r="M1165" s="143">
        <f t="shared" si="462"/>
        <v>0.99319995999999999</v>
      </c>
      <c r="N1165" s="143">
        <f t="shared" si="458"/>
        <v>1.2279679582970024</v>
      </c>
      <c r="O1165" s="139">
        <f t="shared" si="460"/>
        <v>1.22414965</v>
      </c>
      <c r="P1165" s="139">
        <f t="shared" si="467"/>
        <v>1224.1496500000001</v>
      </c>
      <c r="Q1165" s="144">
        <f t="shared" si="468"/>
        <v>0</v>
      </c>
      <c r="R1165" s="145">
        <f t="shared" si="469"/>
        <v>0</v>
      </c>
      <c r="S1165" s="139">
        <f t="shared" si="470"/>
        <v>0</v>
      </c>
      <c r="T1165" s="146">
        <f t="shared" si="480"/>
        <v>3.5999999999999997E-2</v>
      </c>
      <c r="U1165" s="144">
        <f t="shared" si="459"/>
        <v>40</v>
      </c>
      <c r="V1165" s="144">
        <v>252</v>
      </c>
      <c r="W1165" s="143">
        <f t="shared" si="471"/>
        <v>1.005629619</v>
      </c>
      <c r="X1165" s="139">
        <f t="shared" si="472"/>
        <v>6.8914961200000002</v>
      </c>
      <c r="Y1165" s="124">
        <f t="shared" si="473"/>
        <v>0</v>
      </c>
      <c r="Z1165" s="147" t="s">
        <v>64</v>
      </c>
      <c r="AA1165" s="141">
        <f t="shared" si="481"/>
        <v>44942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4"/>
      <c r="BL1165" s="1"/>
      <c r="BM1165" s="1"/>
      <c r="BN1165" s="1"/>
      <c r="BO1165" s="1"/>
      <c r="BP1165" s="1"/>
      <c r="BQ1165" s="1"/>
    </row>
    <row r="1166" spans="1:69" x14ac:dyDescent="0.15">
      <c r="A1166" s="138">
        <f t="shared" si="474"/>
        <v>44817</v>
      </c>
      <c r="B1166" s="148">
        <f t="shared" si="463"/>
        <v>1231.0121321000001</v>
      </c>
      <c r="C1166" s="139">
        <f t="shared" si="475"/>
        <v>1000</v>
      </c>
      <c r="D1166" s="140">
        <f t="shared" si="476"/>
        <v>6411.95</v>
      </c>
      <c r="E1166" s="124">
        <f>IF(K1166=1,VLOOKUP(A1165,[1]Plan1!$BO$80:$BQ$314,3),E1165)</f>
        <v>6388.87</v>
      </c>
      <c r="F1166" s="141">
        <f t="shared" si="477"/>
        <v>44789</v>
      </c>
      <c r="G1166" s="142">
        <f t="shared" si="464"/>
        <v>-3.599529004437052E-3</v>
      </c>
      <c r="H1166" s="141">
        <f t="shared" si="478"/>
        <v>44819</v>
      </c>
      <c r="I1166" s="141">
        <f t="shared" si="465"/>
        <v>44819</v>
      </c>
      <c r="J1166" s="125">
        <f t="shared" si="479"/>
        <v>22</v>
      </c>
      <c r="K1166" s="125">
        <f t="shared" si="461"/>
        <v>20</v>
      </c>
      <c r="L1166" s="139">
        <f t="shared" si="466"/>
        <v>0.99672715999999995</v>
      </c>
      <c r="M1166" s="143">
        <f t="shared" si="462"/>
        <v>0.99319995999999999</v>
      </c>
      <c r="N1166" s="143">
        <f t="shared" si="458"/>
        <v>1.2279679582970024</v>
      </c>
      <c r="O1166" s="139">
        <f t="shared" si="460"/>
        <v>1.2239490099999999</v>
      </c>
      <c r="P1166" s="139">
        <f t="shared" si="467"/>
        <v>1223.94901</v>
      </c>
      <c r="Q1166" s="144">
        <f t="shared" si="468"/>
        <v>0</v>
      </c>
      <c r="R1166" s="145">
        <f t="shared" si="469"/>
        <v>0</v>
      </c>
      <c r="S1166" s="139">
        <f t="shared" si="470"/>
        <v>0</v>
      </c>
      <c r="T1166" s="146">
        <f t="shared" si="480"/>
        <v>3.5999999999999997E-2</v>
      </c>
      <c r="U1166" s="144">
        <f t="shared" si="459"/>
        <v>41</v>
      </c>
      <c r="V1166" s="144">
        <v>252</v>
      </c>
      <c r="W1166" s="143">
        <f t="shared" si="471"/>
        <v>1.0057707650000001</v>
      </c>
      <c r="X1166" s="139">
        <f t="shared" si="472"/>
        <v>7.0631221000000002</v>
      </c>
      <c r="Y1166" s="124">
        <f t="shared" si="473"/>
        <v>0</v>
      </c>
      <c r="Z1166" s="147" t="s">
        <v>64</v>
      </c>
      <c r="AA1166" s="141">
        <f t="shared" si="481"/>
        <v>44942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4"/>
      <c r="BL1166" s="1"/>
      <c r="BM1166" s="1"/>
      <c r="BN1166" s="1"/>
      <c r="BO1166" s="1"/>
      <c r="BP1166" s="1"/>
      <c r="BQ1166" s="1"/>
    </row>
    <row r="1167" spans="1:69" x14ac:dyDescent="0.15">
      <c r="A1167" s="138">
        <f t="shared" si="474"/>
        <v>44818</v>
      </c>
      <c r="B1167" s="148">
        <f t="shared" si="463"/>
        <v>1230.98312616</v>
      </c>
      <c r="C1167" s="139">
        <f t="shared" si="475"/>
        <v>1000</v>
      </c>
      <c r="D1167" s="140">
        <f t="shared" si="476"/>
        <v>6411.95</v>
      </c>
      <c r="E1167" s="124">
        <f>IF(K1167=1,VLOOKUP(A1166,[1]Plan1!$BO$80:$BQ$314,3),E1166)</f>
        <v>6388.87</v>
      </c>
      <c r="F1167" s="141">
        <f t="shared" si="477"/>
        <v>44789</v>
      </c>
      <c r="G1167" s="142">
        <f t="shared" si="464"/>
        <v>-3.599529004437052E-3</v>
      </c>
      <c r="H1167" s="141">
        <f t="shared" si="478"/>
        <v>44819</v>
      </c>
      <c r="I1167" s="141">
        <f t="shared" si="465"/>
        <v>44819</v>
      </c>
      <c r="J1167" s="125">
        <f t="shared" si="479"/>
        <v>22</v>
      </c>
      <c r="K1167" s="125">
        <f t="shared" si="461"/>
        <v>21</v>
      </c>
      <c r="L1167" s="139">
        <f t="shared" si="466"/>
        <v>0.9965638</v>
      </c>
      <c r="M1167" s="143">
        <f t="shared" si="462"/>
        <v>0.99319995999999999</v>
      </c>
      <c r="N1167" s="143">
        <f t="shared" si="458"/>
        <v>1.2279679582970024</v>
      </c>
      <c r="O1167" s="139">
        <f t="shared" si="460"/>
        <v>1.22374841</v>
      </c>
      <c r="P1167" s="139">
        <f t="shared" si="467"/>
        <v>1223.7484099999999</v>
      </c>
      <c r="Q1167" s="144">
        <f t="shared" si="468"/>
        <v>0</v>
      </c>
      <c r="R1167" s="145">
        <f t="shared" si="469"/>
        <v>0</v>
      </c>
      <c r="S1167" s="139">
        <f t="shared" si="470"/>
        <v>0</v>
      </c>
      <c r="T1167" s="146">
        <f t="shared" si="480"/>
        <v>3.5999999999999997E-2</v>
      </c>
      <c r="U1167" s="144">
        <f t="shared" si="459"/>
        <v>42</v>
      </c>
      <c r="V1167" s="144">
        <v>252</v>
      </c>
      <c r="W1167" s="143">
        <f t="shared" si="471"/>
        <v>1.005911931</v>
      </c>
      <c r="X1167" s="139">
        <f t="shared" si="472"/>
        <v>7.2347161599999996</v>
      </c>
      <c r="Y1167" s="124">
        <f t="shared" si="473"/>
        <v>0</v>
      </c>
      <c r="Z1167" s="147" t="s">
        <v>64</v>
      </c>
      <c r="AA1167" s="141">
        <f t="shared" si="481"/>
        <v>44942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4"/>
      <c r="BL1167" s="1"/>
      <c r="BM1167" s="1"/>
      <c r="BN1167" s="1"/>
      <c r="BO1167" s="1"/>
      <c r="BP1167" s="1"/>
      <c r="BQ1167" s="1"/>
    </row>
    <row r="1168" spans="1:69" x14ac:dyDescent="0.15">
      <c r="A1168" s="138">
        <f t="shared" si="474"/>
        <v>44819</v>
      </c>
      <c r="B1168" s="148">
        <f t="shared" si="463"/>
        <v>1230.95412706</v>
      </c>
      <c r="C1168" s="139">
        <f t="shared" si="475"/>
        <v>1000</v>
      </c>
      <c r="D1168" s="140">
        <f t="shared" si="476"/>
        <v>6411.95</v>
      </c>
      <c r="E1168" s="124">
        <f>IF(K1168=1,VLOOKUP(A1167,[1]Plan1!$BO$80:$BQ$314,3),E1167)</f>
        <v>6388.87</v>
      </c>
      <c r="F1168" s="141">
        <f t="shared" si="477"/>
        <v>44789</v>
      </c>
      <c r="G1168" s="142">
        <f t="shared" si="464"/>
        <v>-3.599529004437052E-3</v>
      </c>
      <c r="H1168" s="141">
        <f t="shared" si="478"/>
        <v>44851</v>
      </c>
      <c r="I1168" s="141">
        <f t="shared" si="465"/>
        <v>44819</v>
      </c>
      <c r="J1168" s="125">
        <f t="shared" si="479"/>
        <v>22</v>
      </c>
      <c r="K1168" s="125">
        <f t="shared" si="461"/>
        <v>22</v>
      </c>
      <c r="L1168" s="139">
        <f t="shared" si="466"/>
        <v>0.99640046999999998</v>
      </c>
      <c r="M1168" s="143">
        <f t="shared" si="462"/>
        <v>0.99319995999999999</v>
      </c>
      <c r="N1168" s="143">
        <f t="shared" si="458"/>
        <v>1.2279679582970024</v>
      </c>
      <c r="O1168" s="139">
        <f t="shared" si="460"/>
        <v>1.2235478500000001</v>
      </c>
      <c r="P1168" s="139">
        <f t="shared" si="467"/>
        <v>1223.5478499999999</v>
      </c>
      <c r="Q1168" s="144">
        <f t="shared" si="468"/>
        <v>0</v>
      </c>
      <c r="R1168" s="145">
        <f t="shared" si="469"/>
        <v>0</v>
      </c>
      <c r="S1168" s="139">
        <f t="shared" si="470"/>
        <v>0</v>
      </c>
      <c r="T1168" s="146">
        <f t="shared" si="480"/>
        <v>3.5999999999999997E-2</v>
      </c>
      <c r="U1168" s="144">
        <f t="shared" si="459"/>
        <v>43</v>
      </c>
      <c r="V1168" s="144">
        <v>252</v>
      </c>
      <c r="W1168" s="143">
        <f t="shared" si="471"/>
        <v>1.0060531159999999</v>
      </c>
      <c r="X1168" s="139">
        <f t="shared" si="472"/>
        <v>7.4062770599999999</v>
      </c>
      <c r="Y1168" s="124">
        <f t="shared" si="473"/>
        <v>0</v>
      </c>
      <c r="Z1168" s="147" t="s">
        <v>64</v>
      </c>
      <c r="AA1168" s="141">
        <f t="shared" si="481"/>
        <v>44942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4"/>
      <c r="BL1168" s="1"/>
      <c r="BM1168" s="1"/>
      <c r="BN1168" s="1"/>
      <c r="BO1168" s="1"/>
      <c r="BP1168" s="1"/>
      <c r="BQ1168" s="1"/>
    </row>
    <row r="1169" spans="1:69" x14ac:dyDescent="0.15">
      <c r="A1169" s="138">
        <f t="shared" si="474"/>
        <v>44820</v>
      </c>
      <c r="B1169" s="148">
        <f t="shared" si="463"/>
        <v>1230.9566210999999</v>
      </c>
      <c r="C1169" s="139">
        <f t="shared" si="475"/>
        <v>1000</v>
      </c>
      <c r="D1169" s="140">
        <f t="shared" si="476"/>
        <v>6388.87</v>
      </c>
      <c r="E1169" s="124">
        <f>IF(K1169=1,VLOOKUP(A1168,[1]Plan1!$BO$80:$BQ$314,3),E1168)</f>
        <v>6370.34</v>
      </c>
      <c r="F1169" s="141">
        <f t="shared" si="477"/>
        <v>44820</v>
      </c>
      <c r="G1169" s="142">
        <f t="shared" si="464"/>
        <v>-2.9003564010536831E-3</v>
      </c>
      <c r="H1169" s="141">
        <f t="shared" si="478"/>
        <v>44851</v>
      </c>
      <c r="I1169" s="141">
        <f t="shared" si="465"/>
        <v>44851</v>
      </c>
      <c r="J1169" s="125">
        <f t="shared" si="479"/>
        <v>21</v>
      </c>
      <c r="K1169" s="125">
        <f t="shared" si="461"/>
        <v>1</v>
      </c>
      <c r="L1169" s="139">
        <f t="shared" si="466"/>
        <v>0.99986169000000003</v>
      </c>
      <c r="M1169" s="143">
        <f t="shared" si="462"/>
        <v>0.99640046999999998</v>
      </c>
      <c r="N1169" s="143">
        <f t="shared" si="458"/>
        <v>1.2235478507920736</v>
      </c>
      <c r="O1169" s="139">
        <f t="shared" si="460"/>
        <v>1.2233786200000001</v>
      </c>
      <c r="P1169" s="139">
        <f t="shared" si="467"/>
        <v>1223.37862</v>
      </c>
      <c r="Q1169" s="144">
        <f t="shared" si="468"/>
        <v>0</v>
      </c>
      <c r="R1169" s="145">
        <f t="shared" si="469"/>
        <v>0</v>
      </c>
      <c r="S1169" s="139">
        <f t="shared" si="470"/>
        <v>0</v>
      </c>
      <c r="T1169" s="146">
        <f t="shared" si="480"/>
        <v>3.5999999999999997E-2</v>
      </c>
      <c r="U1169" s="144">
        <f t="shared" si="459"/>
        <v>44</v>
      </c>
      <c r="V1169" s="144">
        <v>252</v>
      </c>
      <c r="W1169" s="143">
        <f t="shared" si="471"/>
        <v>1.006194322</v>
      </c>
      <c r="X1169" s="139">
        <f t="shared" si="472"/>
        <v>7.5780010999999998</v>
      </c>
      <c r="Y1169" s="124">
        <f t="shared" si="473"/>
        <v>0</v>
      </c>
      <c r="Z1169" s="147" t="s">
        <v>64</v>
      </c>
      <c r="AA1169" s="141">
        <f t="shared" si="481"/>
        <v>44942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4"/>
      <c r="BL1169" s="1"/>
      <c r="BM1169" s="1"/>
      <c r="BN1169" s="1"/>
      <c r="BO1169" s="1"/>
      <c r="BP1169" s="1"/>
      <c r="BQ1169" s="1"/>
    </row>
    <row r="1170" spans="1:69" x14ac:dyDescent="0.15">
      <c r="A1170" s="138">
        <f t="shared" si="474"/>
        <v>44821</v>
      </c>
      <c r="B1170" s="148">
        <f t="shared" si="463"/>
        <v>1230.9591207699998</v>
      </c>
      <c r="C1170" s="139">
        <f t="shared" si="475"/>
        <v>1000</v>
      </c>
      <c r="D1170" s="140">
        <f t="shared" si="476"/>
        <v>6388.87</v>
      </c>
      <c r="E1170" s="124">
        <f>IF(K1170=1,VLOOKUP(A1169,[1]Plan1!$BO$80:$BQ$314,3),E1169)</f>
        <v>6370.34</v>
      </c>
      <c r="F1170" s="141">
        <f t="shared" si="477"/>
        <v>44820</v>
      </c>
      <c r="G1170" s="142">
        <f t="shared" si="464"/>
        <v>-2.9003564010536831E-3</v>
      </c>
      <c r="H1170" s="141">
        <f t="shared" si="478"/>
        <v>44851</v>
      </c>
      <c r="I1170" s="141">
        <f t="shared" si="465"/>
        <v>44851</v>
      </c>
      <c r="J1170" s="125">
        <f t="shared" si="479"/>
        <v>21</v>
      </c>
      <c r="K1170" s="125">
        <f t="shared" si="461"/>
        <v>2</v>
      </c>
      <c r="L1170" s="139">
        <f t="shared" si="466"/>
        <v>0.99972340999999998</v>
      </c>
      <c r="M1170" s="143">
        <f t="shared" si="462"/>
        <v>0.99640046999999998</v>
      </c>
      <c r="N1170" s="143">
        <f t="shared" si="458"/>
        <v>1.2235478507920736</v>
      </c>
      <c r="O1170" s="139">
        <f t="shared" si="460"/>
        <v>1.2232094200000001</v>
      </c>
      <c r="P1170" s="139">
        <f t="shared" si="467"/>
        <v>1223.2094199999999</v>
      </c>
      <c r="Q1170" s="144">
        <f t="shared" si="468"/>
        <v>0</v>
      </c>
      <c r="R1170" s="145">
        <f t="shared" si="469"/>
        <v>0</v>
      </c>
      <c r="S1170" s="139">
        <f t="shared" si="470"/>
        <v>0</v>
      </c>
      <c r="T1170" s="146">
        <f t="shared" si="480"/>
        <v>3.5999999999999997E-2</v>
      </c>
      <c r="U1170" s="144">
        <f t="shared" si="459"/>
        <v>45</v>
      </c>
      <c r="V1170" s="144">
        <v>252</v>
      </c>
      <c r="W1170" s="143">
        <f t="shared" si="471"/>
        <v>1.0063355469999999</v>
      </c>
      <c r="X1170" s="139">
        <f t="shared" si="472"/>
        <v>7.7497007699999996</v>
      </c>
      <c r="Y1170" s="124">
        <f t="shared" si="473"/>
        <v>0</v>
      </c>
      <c r="Z1170" s="147" t="s">
        <v>64</v>
      </c>
      <c r="AA1170" s="141">
        <f t="shared" si="481"/>
        <v>44942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4"/>
      <c r="BL1170" s="1"/>
      <c r="BM1170" s="1"/>
      <c r="BN1170" s="1"/>
      <c r="BO1170" s="1"/>
      <c r="BP1170" s="1"/>
      <c r="BQ1170" s="1"/>
    </row>
    <row r="1171" spans="1:69" x14ac:dyDescent="0.15">
      <c r="A1171" s="138">
        <f t="shared" si="474"/>
        <v>44822</v>
      </c>
      <c r="B1171" s="148">
        <f t="shared" si="463"/>
        <v>1230.9591207699998</v>
      </c>
      <c r="C1171" s="139">
        <f t="shared" si="475"/>
        <v>1000</v>
      </c>
      <c r="D1171" s="140">
        <f t="shared" si="476"/>
        <v>6388.87</v>
      </c>
      <c r="E1171" s="124">
        <f>IF(K1171=1,VLOOKUP(A1170,[1]Plan1!$BO$80:$BQ$314,3),E1170)</f>
        <v>6370.34</v>
      </c>
      <c r="F1171" s="141">
        <f t="shared" si="477"/>
        <v>44820</v>
      </c>
      <c r="G1171" s="142">
        <f t="shared" si="464"/>
        <v>-2.9003564010536831E-3</v>
      </c>
      <c r="H1171" s="141">
        <f t="shared" si="478"/>
        <v>44851</v>
      </c>
      <c r="I1171" s="141">
        <f t="shared" si="465"/>
        <v>44851</v>
      </c>
      <c r="J1171" s="125">
        <f t="shared" si="479"/>
        <v>21</v>
      </c>
      <c r="K1171" s="125">
        <f t="shared" si="461"/>
        <v>2</v>
      </c>
      <c r="L1171" s="139">
        <f t="shared" si="466"/>
        <v>0.99972340999999998</v>
      </c>
      <c r="M1171" s="143">
        <f t="shared" si="462"/>
        <v>0.99640046999999998</v>
      </c>
      <c r="N1171" s="143">
        <f t="shared" si="458"/>
        <v>1.2235478507920736</v>
      </c>
      <c r="O1171" s="139">
        <f t="shared" si="460"/>
        <v>1.2232094200000001</v>
      </c>
      <c r="P1171" s="139">
        <f t="shared" si="467"/>
        <v>1223.2094199999999</v>
      </c>
      <c r="Q1171" s="144">
        <f t="shared" si="468"/>
        <v>0</v>
      </c>
      <c r="R1171" s="145">
        <f t="shared" si="469"/>
        <v>0</v>
      </c>
      <c r="S1171" s="139">
        <f t="shared" si="470"/>
        <v>0</v>
      </c>
      <c r="T1171" s="146">
        <f t="shared" si="480"/>
        <v>3.5999999999999997E-2</v>
      </c>
      <c r="U1171" s="144">
        <f t="shared" si="459"/>
        <v>45</v>
      </c>
      <c r="V1171" s="144">
        <v>252</v>
      </c>
      <c r="W1171" s="143">
        <f t="shared" si="471"/>
        <v>1.0063355469999999</v>
      </c>
      <c r="X1171" s="139">
        <f t="shared" si="472"/>
        <v>7.7497007699999996</v>
      </c>
      <c r="Y1171" s="124">
        <f t="shared" si="473"/>
        <v>0</v>
      </c>
      <c r="Z1171" s="147" t="s">
        <v>64</v>
      </c>
      <c r="AA1171" s="141">
        <f t="shared" si="481"/>
        <v>44942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4"/>
      <c r="BL1171" s="1"/>
      <c r="BM1171" s="1"/>
      <c r="BN1171" s="1"/>
      <c r="BO1171" s="1"/>
      <c r="BP1171" s="1"/>
      <c r="BQ1171" s="1"/>
    </row>
    <row r="1172" spans="1:69" x14ac:dyDescent="0.15">
      <c r="A1172" s="138">
        <f t="shared" si="474"/>
        <v>44823</v>
      </c>
      <c r="B1172" s="148">
        <f t="shared" si="463"/>
        <v>1230.9591207699998</v>
      </c>
      <c r="C1172" s="139">
        <f t="shared" si="475"/>
        <v>1000</v>
      </c>
      <c r="D1172" s="140">
        <f t="shared" si="476"/>
        <v>6388.87</v>
      </c>
      <c r="E1172" s="124">
        <f>IF(K1172=1,VLOOKUP(A1171,[1]Plan1!$BO$80:$BQ$314,3),E1171)</f>
        <v>6370.34</v>
      </c>
      <c r="F1172" s="141">
        <f t="shared" si="477"/>
        <v>44820</v>
      </c>
      <c r="G1172" s="142">
        <f t="shared" si="464"/>
        <v>-2.9003564010536831E-3</v>
      </c>
      <c r="H1172" s="141">
        <f t="shared" si="478"/>
        <v>44851</v>
      </c>
      <c r="I1172" s="141">
        <f t="shared" si="465"/>
        <v>44851</v>
      </c>
      <c r="J1172" s="125">
        <f t="shared" si="479"/>
        <v>21</v>
      </c>
      <c r="K1172" s="125">
        <f t="shared" si="461"/>
        <v>2</v>
      </c>
      <c r="L1172" s="139">
        <f t="shared" si="466"/>
        <v>0.99972340999999998</v>
      </c>
      <c r="M1172" s="143">
        <f t="shared" si="462"/>
        <v>0.99640046999999998</v>
      </c>
      <c r="N1172" s="143">
        <f t="shared" si="458"/>
        <v>1.2235478507920736</v>
      </c>
      <c r="O1172" s="139">
        <f t="shared" si="460"/>
        <v>1.2232094200000001</v>
      </c>
      <c r="P1172" s="139">
        <f t="shared" si="467"/>
        <v>1223.2094199999999</v>
      </c>
      <c r="Q1172" s="144">
        <f t="shared" si="468"/>
        <v>0</v>
      </c>
      <c r="R1172" s="145">
        <f t="shared" si="469"/>
        <v>0</v>
      </c>
      <c r="S1172" s="139">
        <f t="shared" si="470"/>
        <v>0</v>
      </c>
      <c r="T1172" s="146">
        <f t="shared" si="480"/>
        <v>3.5999999999999997E-2</v>
      </c>
      <c r="U1172" s="144">
        <f t="shared" si="459"/>
        <v>45</v>
      </c>
      <c r="V1172" s="144">
        <v>252</v>
      </c>
      <c r="W1172" s="143">
        <f t="shared" si="471"/>
        <v>1.0063355469999999</v>
      </c>
      <c r="X1172" s="139">
        <f t="shared" si="472"/>
        <v>7.7497007699999996</v>
      </c>
      <c r="Y1172" s="124">
        <f t="shared" si="473"/>
        <v>0</v>
      </c>
      <c r="Z1172" s="147" t="s">
        <v>64</v>
      </c>
      <c r="AA1172" s="141">
        <f t="shared" si="481"/>
        <v>44942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4"/>
      <c r="BL1172" s="1"/>
      <c r="BM1172" s="1"/>
      <c r="BN1172" s="1"/>
      <c r="BO1172" s="1"/>
      <c r="BP1172" s="1"/>
      <c r="BQ1172" s="1"/>
    </row>
    <row r="1173" spans="1:69" x14ac:dyDescent="0.15">
      <c r="A1173" s="138">
        <f t="shared" si="474"/>
        <v>44824</v>
      </c>
      <c r="B1173" s="148">
        <f t="shared" si="463"/>
        <v>1230.9616160099999</v>
      </c>
      <c r="C1173" s="139">
        <f t="shared" si="475"/>
        <v>1000</v>
      </c>
      <c r="D1173" s="140">
        <f t="shared" si="476"/>
        <v>6388.87</v>
      </c>
      <c r="E1173" s="124">
        <f>IF(K1173=1,VLOOKUP(A1172,[1]Plan1!$BO$80:$BQ$314,3),E1172)</f>
        <v>6370.34</v>
      </c>
      <c r="F1173" s="141">
        <f t="shared" si="477"/>
        <v>44820</v>
      </c>
      <c r="G1173" s="142">
        <f t="shared" si="464"/>
        <v>-2.9003564010536831E-3</v>
      </c>
      <c r="H1173" s="141">
        <f t="shared" si="478"/>
        <v>44851</v>
      </c>
      <c r="I1173" s="141">
        <f t="shared" si="465"/>
        <v>44851</v>
      </c>
      <c r="J1173" s="125">
        <f t="shared" si="479"/>
        <v>21</v>
      </c>
      <c r="K1173" s="125">
        <f t="shared" si="461"/>
        <v>3</v>
      </c>
      <c r="L1173" s="139">
        <f t="shared" si="466"/>
        <v>0.99958513999999998</v>
      </c>
      <c r="M1173" s="143">
        <f t="shared" si="462"/>
        <v>0.99640046999999998</v>
      </c>
      <c r="N1173" s="143">
        <f t="shared" si="458"/>
        <v>1.2235478507920736</v>
      </c>
      <c r="O1173" s="139">
        <f t="shared" si="460"/>
        <v>1.22304024</v>
      </c>
      <c r="P1173" s="139">
        <f t="shared" si="467"/>
        <v>1223.04024</v>
      </c>
      <c r="Q1173" s="144">
        <f t="shared" si="468"/>
        <v>0</v>
      </c>
      <c r="R1173" s="145">
        <f t="shared" si="469"/>
        <v>0</v>
      </c>
      <c r="S1173" s="139">
        <f t="shared" si="470"/>
        <v>0</v>
      </c>
      <c r="T1173" s="146">
        <f t="shared" si="480"/>
        <v>3.5999999999999997E-2</v>
      </c>
      <c r="U1173" s="144">
        <f t="shared" si="459"/>
        <v>46</v>
      </c>
      <c r="V1173" s="144">
        <v>252</v>
      </c>
      <c r="W1173" s="143">
        <f t="shared" si="471"/>
        <v>1.0064767910000001</v>
      </c>
      <c r="X1173" s="139">
        <f t="shared" si="472"/>
        <v>7.9213760100000004</v>
      </c>
      <c r="Y1173" s="124">
        <f t="shared" si="473"/>
        <v>0</v>
      </c>
      <c r="Z1173" s="147" t="s">
        <v>64</v>
      </c>
      <c r="AA1173" s="141">
        <f t="shared" si="481"/>
        <v>44942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4"/>
      <c r="BL1173" s="1"/>
      <c r="BM1173" s="1"/>
      <c r="BN1173" s="1"/>
      <c r="BO1173" s="1"/>
      <c r="BP1173" s="1"/>
      <c r="BQ1173" s="1"/>
    </row>
    <row r="1174" spans="1:69" x14ac:dyDescent="0.15">
      <c r="A1174" s="138">
        <f t="shared" si="474"/>
        <v>44825</v>
      </c>
      <c r="B1174" s="148">
        <f t="shared" si="463"/>
        <v>1230.9641294200001</v>
      </c>
      <c r="C1174" s="139">
        <f t="shared" si="475"/>
        <v>1000</v>
      </c>
      <c r="D1174" s="140">
        <f t="shared" si="476"/>
        <v>6388.87</v>
      </c>
      <c r="E1174" s="124">
        <f>IF(K1174=1,VLOOKUP(A1173,[1]Plan1!$BO$80:$BQ$314,3),E1173)</f>
        <v>6370.34</v>
      </c>
      <c r="F1174" s="141">
        <f t="shared" si="477"/>
        <v>44820</v>
      </c>
      <c r="G1174" s="142">
        <f t="shared" si="464"/>
        <v>-2.9003564010536831E-3</v>
      </c>
      <c r="H1174" s="141">
        <f t="shared" si="478"/>
        <v>44851</v>
      </c>
      <c r="I1174" s="141">
        <f t="shared" si="465"/>
        <v>44851</v>
      </c>
      <c r="J1174" s="125">
        <f t="shared" si="479"/>
        <v>21</v>
      </c>
      <c r="K1174" s="125">
        <f t="shared" si="461"/>
        <v>4</v>
      </c>
      <c r="L1174" s="139">
        <f t="shared" si="466"/>
        <v>0.99944690000000003</v>
      </c>
      <c r="M1174" s="143">
        <f t="shared" si="462"/>
        <v>0.99640046999999998</v>
      </c>
      <c r="N1174" s="143">
        <f t="shared" si="458"/>
        <v>1.2235478507920736</v>
      </c>
      <c r="O1174" s="139">
        <f t="shared" si="460"/>
        <v>1.2228711000000001</v>
      </c>
      <c r="P1174" s="139">
        <f t="shared" si="467"/>
        <v>1222.8711000000001</v>
      </c>
      <c r="Q1174" s="144">
        <f t="shared" si="468"/>
        <v>0</v>
      </c>
      <c r="R1174" s="145">
        <f t="shared" si="469"/>
        <v>0</v>
      </c>
      <c r="S1174" s="139">
        <f t="shared" si="470"/>
        <v>0</v>
      </c>
      <c r="T1174" s="146">
        <f t="shared" si="480"/>
        <v>3.5999999999999997E-2</v>
      </c>
      <c r="U1174" s="144">
        <f t="shared" si="459"/>
        <v>47</v>
      </c>
      <c r="V1174" s="144">
        <v>252</v>
      </c>
      <c r="W1174" s="143">
        <f t="shared" si="471"/>
        <v>1.006618056</v>
      </c>
      <c r="X1174" s="139">
        <f t="shared" si="472"/>
        <v>8.0930294200000006</v>
      </c>
      <c r="Y1174" s="124">
        <f t="shared" si="473"/>
        <v>0</v>
      </c>
      <c r="Z1174" s="147" t="s">
        <v>64</v>
      </c>
      <c r="AA1174" s="141">
        <f t="shared" si="481"/>
        <v>44942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4"/>
      <c r="BL1174" s="1"/>
      <c r="BM1174" s="1"/>
      <c r="BN1174" s="1"/>
      <c r="BO1174" s="1"/>
      <c r="BP1174" s="1"/>
      <c r="BQ1174" s="1"/>
    </row>
    <row r="1175" spans="1:69" x14ac:dyDescent="0.15">
      <c r="A1175" s="138">
        <f t="shared" si="474"/>
        <v>44826</v>
      </c>
      <c r="B1175" s="148">
        <f t="shared" si="463"/>
        <v>1230.9666295500001</v>
      </c>
      <c r="C1175" s="139">
        <f t="shared" si="475"/>
        <v>1000</v>
      </c>
      <c r="D1175" s="140">
        <f t="shared" si="476"/>
        <v>6388.87</v>
      </c>
      <c r="E1175" s="124">
        <f>IF(K1175=1,VLOOKUP(A1174,[1]Plan1!$BO$80:$BQ$314,3),E1174)</f>
        <v>6370.34</v>
      </c>
      <c r="F1175" s="141">
        <f t="shared" si="477"/>
        <v>44820</v>
      </c>
      <c r="G1175" s="142">
        <f t="shared" si="464"/>
        <v>-2.9003564010536831E-3</v>
      </c>
      <c r="H1175" s="141">
        <f t="shared" si="478"/>
        <v>44851</v>
      </c>
      <c r="I1175" s="141">
        <f t="shared" si="465"/>
        <v>44851</v>
      </c>
      <c r="J1175" s="125">
        <f t="shared" si="479"/>
        <v>21</v>
      </c>
      <c r="K1175" s="125">
        <f t="shared" si="461"/>
        <v>5</v>
      </c>
      <c r="L1175" s="139">
        <f t="shared" si="466"/>
        <v>0.99930867000000001</v>
      </c>
      <c r="M1175" s="143">
        <f t="shared" si="462"/>
        <v>0.99640046999999998</v>
      </c>
      <c r="N1175" s="143">
        <f t="shared" si="458"/>
        <v>1.2235478507920736</v>
      </c>
      <c r="O1175" s="139">
        <f t="shared" si="460"/>
        <v>1.2227019699999999</v>
      </c>
      <c r="P1175" s="139">
        <f t="shared" si="467"/>
        <v>1222.7019700000001</v>
      </c>
      <c r="Q1175" s="144">
        <f t="shared" si="468"/>
        <v>0</v>
      </c>
      <c r="R1175" s="145">
        <f t="shared" si="469"/>
        <v>0</v>
      </c>
      <c r="S1175" s="139">
        <f t="shared" si="470"/>
        <v>0</v>
      </c>
      <c r="T1175" s="146">
        <f t="shared" si="480"/>
        <v>3.5999999999999997E-2</v>
      </c>
      <c r="U1175" s="144">
        <f t="shared" si="459"/>
        <v>48</v>
      </c>
      <c r="V1175" s="144">
        <v>252</v>
      </c>
      <c r="W1175" s="143">
        <f t="shared" si="471"/>
        <v>1.006759341</v>
      </c>
      <c r="X1175" s="139">
        <f t="shared" si="472"/>
        <v>8.2646595499999993</v>
      </c>
      <c r="Y1175" s="124">
        <f t="shared" si="473"/>
        <v>0</v>
      </c>
      <c r="Z1175" s="147" t="s">
        <v>64</v>
      </c>
      <c r="AA1175" s="141">
        <f t="shared" si="481"/>
        <v>44942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4"/>
      <c r="BL1175" s="1"/>
      <c r="BM1175" s="1"/>
      <c r="BN1175" s="1"/>
      <c r="BO1175" s="1"/>
      <c r="BP1175" s="1"/>
      <c r="BQ1175" s="1"/>
    </row>
    <row r="1176" spans="1:69" x14ac:dyDescent="0.15">
      <c r="A1176" s="138">
        <f t="shared" si="474"/>
        <v>44827</v>
      </c>
      <c r="B1176" s="148">
        <f t="shared" si="463"/>
        <v>1230.9691252600001</v>
      </c>
      <c r="C1176" s="139">
        <f t="shared" si="475"/>
        <v>1000</v>
      </c>
      <c r="D1176" s="140">
        <f t="shared" si="476"/>
        <v>6388.87</v>
      </c>
      <c r="E1176" s="124">
        <f>IF(K1176=1,VLOOKUP(A1175,[1]Plan1!$BO$80:$BQ$314,3),E1175)</f>
        <v>6370.34</v>
      </c>
      <c r="F1176" s="141">
        <f t="shared" si="477"/>
        <v>44820</v>
      </c>
      <c r="G1176" s="142">
        <f t="shared" si="464"/>
        <v>-2.9003564010536831E-3</v>
      </c>
      <c r="H1176" s="141">
        <f t="shared" si="478"/>
        <v>44851</v>
      </c>
      <c r="I1176" s="141">
        <f t="shared" si="465"/>
        <v>44851</v>
      </c>
      <c r="J1176" s="125">
        <f t="shared" si="479"/>
        <v>21</v>
      </c>
      <c r="K1176" s="125">
        <f t="shared" si="461"/>
        <v>6</v>
      </c>
      <c r="L1176" s="139">
        <f t="shared" si="466"/>
        <v>0.99917045999999998</v>
      </c>
      <c r="M1176" s="143">
        <f t="shared" si="462"/>
        <v>0.99640046999999998</v>
      </c>
      <c r="N1176" s="143">
        <f t="shared" si="458"/>
        <v>1.2235478507920736</v>
      </c>
      <c r="O1176" s="139">
        <f t="shared" si="460"/>
        <v>1.2225328600000001</v>
      </c>
      <c r="P1176" s="139">
        <f t="shared" si="467"/>
        <v>1222.53286</v>
      </c>
      <c r="Q1176" s="144">
        <f t="shared" si="468"/>
        <v>0</v>
      </c>
      <c r="R1176" s="145">
        <f t="shared" si="469"/>
        <v>0</v>
      </c>
      <c r="S1176" s="139">
        <f t="shared" si="470"/>
        <v>0</v>
      </c>
      <c r="T1176" s="146">
        <f t="shared" si="480"/>
        <v>3.5999999999999997E-2</v>
      </c>
      <c r="U1176" s="144">
        <f t="shared" si="459"/>
        <v>49</v>
      </c>
      <c r="V1176" s="144">
        <v>252</v>
      </c>
      <c r="W1176" s="143">
        <f t="shared" si="471"/>
        <v>1.006900645</v>
      </c>
      <c r="X1176" s="139">
        <f t="shared" si="472"/>
        <v>8.4362652600000008</v>
      </c>
      <c r="Y1176" s="124">
        <f t="shared" si="473"/>
        <v>0</v>
      </c>
      <c r="Z1176" s="147" t="s">
        <v>64</v>
      </c>
      <c r="AA1176" s="141">
        <f t="shared" si="481"/>
        <v>44942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4"/>
      <c r="BL1176" s="1"/>
      <c r="BM1176" s="1"/>
      <c r="BN1176" s="1"/>
      <c r="BO1176" s="1"/>
      <c r="BP1176" s="1"/>
      <c r="BQ1176" s="1"/>
    </row>
    <row r="1177" spans="1:69" x14ac:dyDescent="0.15">
      <c r="A1177" s="138">
        <f t="shared" si="474"/>
        <v>44828</v>
      </c>
      <c r="B1177" s="148">
        <f t="shared" si="463"/>
        <v>1230.9716278399999</v>
      </c>
      <c r="C1177" s="139">
        <f t="shared" si="475"/>
        <v>1000</v>
      </c>
      <c r="D1177" s="140">
        <f t="shared" si="476"/>
        <v>6388.87</v>
      </c>
      <c r="E1177" s="124">
        <f>IF(K1177=1,VLOOKUP(A1176,[1]Plan1!$BO$80:$BQ$314,3),E1176)</f>
        <v>6370.34</v>
      </c>
      <c r="F1177" s="141">
        <f t="shared" si="477"/>
        <v>44820</v>
      </c>
      <c r="G1177" s="142">
        <f t="shared" si="464"/>
        <v>-2.9003564010536831E-3</v>
      </c>
      <c r="H1177" s="141">
        <f t="shared" si="478"/>
        <v>44851</v>
      </c>
      <c r="I1177" s="141">
        <f t="shared" si="465"/>
        <v>44851</v>
      </c>
      <c r="J1177" s="125">
        <f t="shared" si="479"/>
        <v>21</v>
      </c>
      <c r="K1177" s="125">
        <f t="shared" si="461"/>
        <v>7</v>
      </c>
      <c r="L1177" s="139">
        <f t="shared" si="466"/>
        <v>0.99903227000000006</v>
      </c>
      <c r="M1177" s="143">
        <f t="shared" si="462"/>
        <v>0.99640046999999998</v>
      </c>
      <c r="N1177" s="143">
        <f t="shared" si="458"/>
        <v>1.2235478507920736</v>
      </c>
      <c r="O1177" s="139">
        <f t="shared" si="460"/>
        <v>1.22236378</v>
      </c>
      <c r="P1177" s="139">
        <f t="shared" si="467"/>
        <v>1222.3637799999999</v>
      </c>
      <c r="Q1177" s="144">
        <f t="shared" si="468"/>
        <v>0</v>
      </c>
      <c r="R1177" s="145">
        <f t="shared" si="469"/>
        <v>0</v>
      </c>
      <c r="S1177" s="139">
        <f t="shared" si="470"/>
        <v>0</v>
      </c>
      <c r="T1177" s="146">
        <f t="shared" si="480"/>
        <v>3.5999999999999997E-2</v>
      </c>
      <c r="U1177" s="144">
        <f t="shared" si="459"/>
        <v>50</v>
      </c>
      <c r="V1177" s="144">
        <v>252</v>
      </c>
      <c r="W1177" s="143">
        <f t="shared" si="471"/>
        <v>1.0070419690000001</v>
      </c>
      <c r="X1177" s="139">
        <f t="shared" si="472"/>
        <v>8.6078478399999998</v>
      </c>
      <c r="Y1177" s="124">
        <f t="shared" si="473"/>
        <v>0</v>
      </c>
      <c r="Z1177" s="147" t="s">
        <v>64</v>
      </c>
      <c r="AA1177" s="141">
        <f t="shared" si="481"/>
        <v>44942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4"/>
      <c r="BL1177" s="1"/>
      <c r="BM1177" s="1"/>
      <c r="BN1177" s="1"/>
      <c r="BO1177" s="1"/>
      <c r="BP1177" s="1"/>
      <c r="BQ1177" s="1"/>
    </row>
    <row r="1178" spans="1:69" x14ac:dyDescent="0.15">
      <c r="A1178" s="138">
        <f t="shared" si="474"/>
        <v>44829</v>
      </c>
      <c r="B1178" s="148">
        <f t="shared" si="463"/>
        <v>1230.9716278399999</v>
      </c>
      <c r="C1178" s="139">
        <f t="shared" si="475"/>
        <v>1000</v>
      </c>
      <c r="D1178" s="140">
        <f t="shared" si="476"/>
        <v>6388.87</v>
      </c>
      <c r="E1178" s="124">
        <f>IF(K1178=1,VLOOKUP(A1177,[1]Plan1!$BO$80:$BQ$314,3),E1177)</f>
        <v>6370.34</v>
      </c>
      <c r="F1178" s="141">
        <f t="shared" si="477"/>
        <v>44820</v>
      </c>
      <c r="G1178" s="142">
        <f t="shared" si="464"/>
        <v>-2.9003564010536831E-3</v>
      </c>
      <c r="H1178" s="141">
        <f t="shared" si="478"/>
        <v>44851</v>
      </c>
      <c r="I1178" s="141">
        <f t="shared" si="465"/>
        <v>44851</v>
      </c>
      <c r="J1178" s="125">
        <f t="shared" si="479"/>
        <v>21</v>
      </c>
      <c r="K1178" s="125">
        <f t="shared" si="461"/>
        <v>7</v>
      </c>
      <c r="L1178" s="139">
        <f t="shared" si="466"/>
        <v>0.99903227000000006</v>
      </c>
      <c r="M1178" s="143">
        <f t="shared" si="462"/>
        <v>0.99640046999999998</v>
      </c>
      <c r="N1178" s="143">
        <f t="shared" si="458"/>
        <v>1.2235478507920736</v>
      </c>
      <c r="O1178" s="139">
        <f t="shared" si="460"/>
        <v>1.22236378</v>
      </c>
      <c r="P1178" s="139">
        <f t="shared" si="467"/>
        <v>1222.3637799999999</v>
      </c>
      <c r="Q1178" s="144">
        <f t="shared" si="468"/>
        <v>0</v>
      </c>
      <c r="R1178" s="145">
        <f t="shared" si="469"/>
        <v>0</v>
      </c>
      <c r="S1178" s="139">
        <f t="shared" si="470"/>
        <v>0</v>
      </c>
      <c r="T1178" s="146">
        <f t="shared" si="480"/>
        <v>3.5999999999999997E-2</v>
      </c>
      <c r="U1178" s="144">
        <f t="shared" si="459"/>
        <v>50</v>
      </c>
      <c r="V1178" s="144">
        <v>252</v>
      </c>
      <c r="W1178" s="143">
        <f t="shared" si="471"/>
        <v>1.0070419690000001</v>
      </c>
      <c r="X1178" s="139">
        <f t="shared" si="472"/>
        <v>8.6078478399999998</v>
      </c>
      <c r="Y1178" s="124">
        <f t="shared" si="473"/>
        <v>0</v>
      </c>
      <c r="Z1178" s="147" t="s">
        <v>64</v>
      </c>
      <c r="AA1178" s="141">
        <f t="shared" si="481"/>
        <v>44942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4"/>
      <c r="BL1178" s="1"/>
      <c r="BM1178" s="1"/>
      <c r="BN1178" s="1"/>
      <c r="BO1178" s="1"/>
      <c r="BP1178" s="1"/>
      <c r="BQ1178" s="1"/>
    </row>
    <row r="1179" spans="1:69" x14ac:dyDescent="0.15">
      <c r="A1179" s="138">
        <f t="shared" si="474"/>
        <v>44830</v>
      </c>
      <c r="B1179" s="148">
        <f t="shared" si="463"/>
        <v>1230.9716278399999</v>
      </c>
      <c r="C1179" s="139">
        <f t="shared" si="475"/>
        <v>1000</v>
      </c>
      <c r="D1179" s="140">
        <f t="shared" si="476"/>
        <v>6388.87</v>
      </c>
      <c r="E1179" s="124">
        <f>IF(K1179=1,VLOOKUP(A1178,[1]Plan1!$BO$80:$BQ$314,3),E1178)</f>
        <v>6370.34</v>
      </c>
      <c r="F1179" s="141">
        <f t="shared" si="477"/>
        <v>44820</v>
      </c>
      <c r="G1179" s="142">
        <f t="shared" si="464"/>
        <v>-2.9003564010536831E-3</v>
      </c>
      <c r="H1179" s="141">
        <f t="shared" si="478"/>
        <v>44851</v>
      </c>
      <c r="I1179" s="141">
        <f t="shared" si="465"/>
        <v>44851</v>
      </c>
      <c r="J1179" s="125">
        <f t="shared" si="479"/>
        <v>21</v>
      </c>
      <c r="K1179" s="125">
        <f t="shared" si="461"/>
        <v>7</v>
      </c>
      <c r="L1179" s="139">
        <f t="shared" si="466"/>
        <v>0.99903227000000006</v>
      </c>
      <c r="M1179" s="143">
        <f t="shared" si="462"/>
        <v>0.99640046999999998</v>
      </c>
      <c r="N1179" s="143">
        <f t="shared" si="458"/>
        <v>1.2235478507920736</v>
      </c>
      <c r="O1179" s="139">
        <f t="shared" si="460"/>
        <v>1.22236378</v>
      </c>
      <c r="P1179" s="139">
        <f t="shared" si="467"/>
        <v>1222.3637799999999</v>
      </c>
      <c r="Q1179" s="144">
        <f t="shared" si="468"/>
        <v>0</v>
      </c>
      <c r="R1179" s="145">
        <f t="shared" si="469"/>
        <v>0</v>
      </c>
      <c r="S1179" s="139">
        <f t="shared" si="470"/>
        <v>0</v>
      </c>
      <c r="T1179" s="146">
        <f t="shared" si="480"/>
        <v>3.5999999999999997E-2</v>
      </c>
      <c r="U1179" s="144">
        <f t="shared" si="459"/>
        <v>50</v>
      </c>
      <c r="V1179" s="144">
        <v>252</v>
      </c>
      <c r="W1179" s="143">
        <f t="shared" si="471"/>
        <v>1.0070419690000001</v>
      </c>
      <c r="X1179" s="139">
        <f t="shared" si="472"/>
        <v>8.6078478399999998</v>
      </c>
      <c r="Y1179" s="124">
        <f t="shared" si="473"/>
        <v>0</v>
      </c>
      <c r="Z1179" s="147" t="s">
        <v>64</v>
      </c>
      <c r="AA1179" s="141">
        <f t="shared" si="481"/>
        <v>44942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4"/>
      <c r="BL1179" s="1"/>
      <c r="BM1179" s="1"/>
      <c r="BN1179" s="1"/>
      <c r="BO1179" s="1"/>
      <c r="BP1179" s="1"/>
      <c r="BQ1179" s="1"/>
    </row>
    <row r="1180" spans="1:69" x14ac:dyDescent="0.15">
      <c r="A1180" s="138">
        <f t="shared" si="474"/>
        <v>44831</v>
      </c>
      <c r="B1180" s="148">
        <f t="shared" si="463"/>
        <v>1230.9741272199999</v>
      </c>
      <c r="C1180" s="139">
        <f t="shared" si="475"/>
        <v>1000</v>
      </c>
      <c r="D1180" s="140">
        <f t="shared" si="476"/>
        <v>6388.87</v>
      </c>
      <c r="E1180" s="124">
        <f>IF(K1180=1,VLOOKUP(A1179,[1]Plan1!$BO$80:$BQ$314,3),E1179)</f>
        <v>6370.34</v>
      </c>
      <c r="F1180" s="141">
        <f t="shared" si="477"/>
        <v>44820</v>
      </c>
      <c r="G1180" s="142">
        <f t="shared" si="464"/>
        <v>-2.9003564010536831E-3</v>
      </c>
      <c r="H1180" s="141">
        <f t="shared" si="478"/>
        <v>44851</v>
      </c>
      <c r="I1180" s="141">
        <f t="shared" si="465"/>
        <v>44851</v>
      </c>
      <c r="J1180" s="125">
        <f t="shared" si="479"/>
        <v>21</v>
      </c>
      <c r="K1180" s="125">
        <f t="shared" si="461"/>
        <v>8</v>
      </c>
      <c r="L1180" s="139">
        <f t="shared" si="466"/>
        <v>0.99889410000000001</v>
      </c>
      <c r="M1180" s="143">
        <f t="shared" si="462"/>
        <v>0.99640046999999998</v>
      </c>
      <c r="N1180" s="143">
        <f t="shared" si="458"/>
        <v>1.2235478507920736</v>
      </c>
      <c r="O1180" s="139">
        <f t="shared" si="460"/>
        <v>1.2221947200000001</v>
      </c>
      <c r="P1180" s="139">
        <f t="shared" si="467"/>
        <v>1222.19472</v>
      </c>
      <c r="Q1180" s="144">
        <f t="shared" si="468"/>
        <v>0</v>
      </c>
      <c r="R1180" s="145">
        <f t="shared" si="469"/>
        <v>0</v>
      </c>
      <c r="S1180" s="139">
        <f t="shared" si="470"/>
        <v>0</v>
      </c>
      <c r="T1180" s="146">
        <f t="shared" si="480"/>
        <v>3.5999999999999997E-2</v>
      </c>
      <c r="U1180" s="144">
        <f t="shared" si="459"/>
        <v>51</v>
      </c>
      <c r="V1180" s="144">
        <v>252</v>
      </c>
      <c r="W1180" s="143">
        <f t="shared" si="471"/>
        <v>1.0071833130000001</v>
      </c>
      <c r="X1180" s="139">
        <f t="shared" si="472"/>
        <v>8.7794072199999995</v>
      </c>
      <c r="Y1180" s="124">
        <f t="shared" si="473"/>
        <v>0</v>
      </c>
      <c r="Z1180" s="147" t="s">
        <v>64</v>
      </c>
      <c r="AA1180" s="141">
        <f t="shared" si="481"/>
        <v>44942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4"/>
      <c r="BL1180" s="1"/>
      <c r="BM1180" s="1"/>
      <c r="BN1180" s="1"/>
      <c r="BO1180" s="1"/>
      <c r="BP1180" s="1"/>
      <c r="BQ1180" s="1"/>
    </row>
    <row r="1181" spans="1:69" x14ac:dyDescent="0.15">
      <c r="A1181" s="138">
        <f t="shared" si="474"/>
        <v>44832</v>
      </c>
      <c r="B1181" s="148">
        <f t="shared" si="463"/>
        <v>1230.9766334599999</v>
      </c>
      <c r="C1181" s="139">
        <f t="shared" si="475"/>
        <v>1000</v>
      </c>
      <c r="D1181" s="140">
        <f t="shared" si="476"/>
        <v>6388.87</v>
      </c>
      <c r="E1181" s="124">
        <f>IF(K1181=1,VLOOKUP(A1180,[1]Plan1!$BO$80:$BQ$314,3),E1180)</f>
        <v>6370.34</v>
      </c>
      <c r="F1181" s="141">
        <f t="shared" si="477"/>
        <v>44820</v>
      </c>
      <c r="G1181" s="142">
        <f t="shared" si="464"/>
        <v>-2.9003564010536831E-3</v>
      </c>
      <c r="H1181" s="141">
        <f t="shared" si="478"/>
        <v>44851</v>
      </c>
      <c r="I1181" s="141">
        <f t="shared" si="465"/>
        <v>44851</v>
      </c>
      <c r="J1181" s="125">
        <f t="shared" si="479"/>
        <v>21</v>
      </c>
      <c r="K1181" s="125">
        <f t="shared" si="461"/>
        <v>9</v>
      </c>
      <c r="L1181" s="139">
        <f t="shared" si="466"/>
        <v>0.99875594999999995</v>
      </c>
      <c r="M1181" s="143">
        <f t="shared" si="462"/>
        <v>0.99640046999999998</v>
      </c>
      <c r="N1181" s="143">
        <f t="shared" si="458"/>
        <v>1.2235478507920736</v>
      </c>
      <c r="O1181" s="139">
        <f t="shared" si="460"/>
        <v>1.2220256899999999</v>
      </c>
      <c r="P1181" s="139">
        <f t="shared" si="467"/>
        <v>1222.0256899999999</v>
      </c>
      <c r="Q1181" s="144">
        <f t="shared" si="468"/>
        <v>0</v>
      </c>
      <c r="R1181" s="145">
        <f t="shared" si="469"/>
        <v>0</v>
      </c>
      <c r="S1181" s="139">
        <f t="shared" si="470"/>
        <v>0</v>
      </c>
      <c r="T1181" s="146">
        <f t="shared" si="480"/>
        <v>3.5999999999999997E-2</v>
      </c>
      <c r="U1181" s="144">
        <f t="shared" si="459"/>
        <v>52</v>
      </c>
      <c r="V1181" s="144">
        <v>252</v>
      </c>
      <c r="W1181" s="143">
        <f t="shared" si="471"/>
        <v>1.0073246769999999</v>
      </c>
      <c r="X1181" s="139">
        <f t="shared" si="472"/>
        <v>8.9509434599999995</v>
      </c>
      <c r="Y1181" s="124">
        <f t="shared" si="473"/>
        <v>0</v>
      </c>
      <c r="Z1181" s="147" t="s">
        <v>64</v>
      </c>
      <c r="AA1181" s="141">
        <f t="shared" si="481"/>
        <v>44942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4"/>
      <c r="BL1181" s="1"/>
      <c r="BM1181" s="1"/>
      <c r="BN1181" s="1"/>
      <c r="BO1181" s="1"/>
      <c r="BP1181" s="1"/>
      <c r="BQ1181" s="1"/>
    </row>
    <row r="1182" spans="1:69" x14ac:dyDescent="0.15">
      <c r="A1182" s="138">
        <f t="shared" si="474"/>
        <v>44833</v>
      </c>
      <c r="B1182" s="148">
        <f t="shared" si="463"/>
        <v>1230.9791365000001</v>
      </c>
      <c r="C1182" s="139">
        <f t="shared" si="475"/>
        <v>1000</v>
      </c>
      <c r="D1182" s="140">
        <f t="shared" si="476"/>
        <v>6388.87</v>
      </c>
      <c r="E1182" s="124">
        <f>IF(K1182=1,VLOOKUP(A1181,[1]Plan1!$BO$80:$BQ$314,3),E1181)</f>
        <v>6370.34</v>
      </c>
      <c r="F1182" s="141">
        <f t="shared" si="477"/>
        <v>44820</v>
      </c>
      <c r="G1182" s="142">
        <f t="shared" si="464"/>
        <v>-2.9003564010536831E-3</v>
      </c>
      <c r="H1182" s="141">
        <f t="shared" si="478"/>
        <v>44851</v>
      </c>
      <c r="I1182" s="141">
        <f t="shared" si="465"/>
        <v>44851</v>
      </c>
      <c r="J1182" s="125">
        <f t="shared" si="479"/>
        <v>21</v>
      </c>
      <c r="K1182" s="125">
        <f t="shared" si="461"/>
        <v>10</v>
      </c>
      <c r="L1182" s="139">
        <f t="shared" si="466"/>
        <v>0.99861781999999999</v>
      </c>
      <c r="M1182" s="143">
        <f t="shared" si="462"/>
        <v>0.99640046999999998</v>
      </c>
      <c r="N1182" s="143">
        <f t="shared" si="458"/>
        <v>1.2235478507920736</v>
      </c>
      <c r="O1182" s="139">
        <f t="shared" si="460"/>
        <v>1.2218566799999999</v>
      </c>
      <c r="P1182" s="139">
        <f t="shared" si="467"/>
        <v>1221.8566800000001</v>
      </c>
      <c r="Q1182" s="144">
        <f t="shared" si="468"/>
        <v>0</v>
      </c>
      <c r="R1182" s="145">
        <f t="shared" si="469"/>
        <v>0</v>
      </c>
      <c r="S1182" s="139">
        <f t="shared" si="470"/>
        <v>0</v>
      </c>
      <c r="T1182" s="146">
        <f t="shared" si="480"/>
        <v>3.5999999999999997E-2</v>
      </c>
      <c r="U1182" s="144">
        <f t="shared" si="459"/>
        <v>53</v>
      </c>
      <c r="V1182" s="144">
        <v>252</v>
      </c>
      <c r="W1182" s="143">
        <f t="shared" si="471"/>
        <v>1.0074660609999999</v>
      </c>
      <c r="X1182" s="139">
        <f t="shared" si="472"/>
        <v>9.1224565000000002</v>
      </c>
      <c r="Y1182" s="124">
        <f t="shared" si="473"/>
        <v>0</v>
      </c>
      <c r="Z1182" s="147" t="s">
        <v>64</v>
      </c>
      <c r="AA1182" s="141">
        <f t="shared" si="481"/>
        <v>44942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4"/>
      <c r="BL1182" s="1"/>
      <c r="BM1182" s="1"/>
      <c r="BN1182" s="1"/>
      <c r="BO1182" s="1"/>
      <c r="BP1182" s="1"/>
      <c r="BQ1182" s="1"/>
    </row>
    <row r="1183" spans="1:69" x14ac:dyDescent="0.15">
      <c r="A1183" s="138">
        <f t="shared" si="474"/>
        <v>44834</v>
      </c>
      <c r="B1183" s="148">
        <f t="shared" si="463"/>
        <v>1230.9816464099999</v>
      </c>
      <c r="C1183" s="139">
        <f t="shared" si="475"/>
        <v>1000</v>
      </c>
      <c r="D1183" s="140">
        <f t="shared" si="476"/>
        <v>6388.87</v>
      </c>
      <c r="E1183" s="124">
        <f>IF(K1183=1,VLOOKUP(A1182,[1]Plan1!$BO$80:$BQ$314,3),E1182)</f>
        <v>6370.34</v>
      </c>
      <c r="F1183" s="141">
        <f t="shared" si="477"/>
        <v>44820</v>
      </c>
      <c r="G1183" s="142">
        <f t="shared" si="464"/>
        <v>-2.9003564010536831E-3</v>
      </c>
      <c r="H1183" s="141">
        <f t="shared" si="478"/>
        <v>44851</v>
      </c>
      <c r="I1183" s="141">
        <f t="shared" si="465"/>
        <v>44851</v>
      </c>
      <c r="J1183" s="125">
        <f t="shared" si="479"/>
        <v>21</v>
      </c>
      <c r="K1183" s="125">
        <f t="shared" si="461"/>
        <v>11</v>
      </c>
      <c r="L1183" s="139">
        <f t="shared" si="466"/>
        <v>0.99847971000000002</v>
      </c>
      <c r="M1183" s="143">
        <f t="shared" si="462"/>
        <v>0.99640046999999998</v>
      </c>
      <c r="N1183" s="143">
        <f t="shared" ref="N1183:N1246" si="482">IF(I1183&gt;I1182,N1182*M1183,N1182)</f>
        <v>1.2235478507920736</v>
      </c>
      <c r="O1183" s="139">
        <f t="shared" si="460"/>
        <v>1.2216876999999999</v>
      </c>
      <c r="P1183" s="139">
        <f t="shared" si="467"/>
        <v>1221.6876999999999</v>
      </c>
      <c r="Q1183" s="144">
        <f t="shared" si="468"/>
        <v>0</v>
      </c>
      <c r="R1183" s="145">
        <f t="shared" si="469"/>
        <v>0</v>
      </c>
      <c r="S1183" s="139">
        <f t="shared" si="470"/>
        <v>0</v>
      </c>
      <c r="T1183" s="146">
        <f t="shared" si="480"/>
        <v>3.5999999999999997E-2</v>
      </c>
      <c r="U1183" s="144">
        <f t="shared" si="459"/>
        <v>54</v>
      </c>
      <c r="V1183" s="144">
        <v>252</v>
      </c>
      <c r="W1183" s="143">
        <f t="shared" si="471"/>
        <v>1.007607465</v>
      </c>
      <c r="X1183" s="139">
        <f t="shared" si="472"/>
        <v>9.2939464100000002</v>
      </c>
      <c r="Y1183" s="124">
        <f t="shared" si="473"/>
        <v>0</v>
      </c>
      <c r="Z1183" s="147" t="s">
        <v>64</v>
      </c>
      <c r="AA1183" s="141">
        <f t="shared" si="481"/>
        <v>44942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4"/>
      <c r="BL1183" s="1"/>
      <c r="BM1183" s="1"/>
      <c r="BN1183" s="1"/>
      <c r="BO1183" s="1"/>
      <c r="BP1183" s="1"/>
      <c r="BQ1183" s="1"/>
    </row>
    <row r="1184" spans="1:69" x14ac:dyDescent="0.15">
      <c r="A1184" s="138">
        <f t="shared" si="474"/>
        <v>44835</v>
      </c>
      <c r="B1184" s="148">
        <f t="shared" si="463"/>
        <v>1230.9841518999999</v>
      </c>
      <c r="C1184" s="139">
        <f t="shared" si="475"/>
        <v>1000</v>
      </c>
      <c r="D1184" s="140">
        <f t="shared" si="476"/>
        <v>6388.87</v>
      </c>
      <c r="E1184" s="124">
        <f>IF(K1184=1,VLOOKUP(A1183,[1]Plan1!$BO$80:$BQ$314,3),E1183)</f>
        <v>6370.34</v>
      </c>
      <c r="F1184" s="141">
        <f t="shared" si="477"/>
        <v>44820</v>
      </c>
      <c r="G1184" s="142">
        <f t="shared" si="464"/>
        <v>-2.9003564010536831E-3</v>
      </c>
      <c r="H1184" s="141">
        <f t="shared" si="478"/>
        <v>44851</v>
      </c>
      <c r="I1184" s="141">
        <f t="shared" si="465"/>
        <v>44851</v>
      </c>
      <c r="J1184" s="125">
        <f t="shared" si="479"/>
        <v>21</v>
      </c>
      <c r="K1184" s="125">
        <f t="shared" si="461"/>
        <v>12</v>
      </c>
      <c r="L1184" s="139">
        <f t="shared" si="466"/>
        <v>0.99834162000000004</v>
      </c>
      <c r="M1184" s="143">
        <f t="shared" si="462"/>
        <v>0.99640046999999998</v>
      </c>
      <c r="N1184" s="143">
        <f t="shared" si="482"/>
        <v>1.2235478507920736</v>
      </c>
      <c r="O1184" s="139">
        <f t="shared" si="460"/>
        <v>1.22151874</v>
      </c>
      <c r="P1184" s="139">
        <f t="shared" si="467"/>
        <v>1221.51874</v>
      </c>
      <c r="Q1184" s="144">
        <f t="shared" si="468"/>
        <v>0</v>
      </c>
      <c r="R1184" s="145">
        <f t="shared" si="469"/>
        <v>0</v>
      </c>
      <c r="S1184" s="139">
        <f t="shared" si="470"/>
        <v>0</v>
      </c>
      <c r="T1184" s="146">
        <f t="shared" si="480"/>
        <v>3.5999999999999997E-2</v>
      </c>
      <c r="U1184" s="144">
        <f t="shared" si="459"/>
        <v>55</v>
      </c>
      <c r="V1184" s="144">
        <v>252</v>
      </c>
      <c r="W1184" s="143">
        <f t="shared" si="471"/>
        <v>1.0077488880000001</v>
      </c>
      <c r="X1184" s="139">
        <f t="shared" si="472"/>
        <v>9.4654118999999994</v>
      </c>
      <c r="Y1184" s="124">
        <f t="shared" si="473"/>
        <v>0</v>
      </c>
      <c r="Z1184" s="147" t="s">
        <v>64</v>
      </c>
      <c r="AA1184" s="141">
        <f t="shared" si="481"/>
        <v>44942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4"/>
      <c r="BL1184" s="1"/>
      <c r="BM1184" s="1"/>
      <c r="BN1184" s="1"/>
      <c r="BO1184" s="1"/>
      <c r="BP1184" s="1"/>
      <c r="BQ1184" s="1"/>
    </row>
    <row r="1185" spans="1:69" x14ac:dyDescent="0.15">
      <c r="A1185" s="138">
        <f t="shared" si="474"/>
        <v>44836</v>
      </c>
      <c r="B1185" s="148">
        <f t="shared" si="463"/>
        <v>1230.9841518999999</v>
      </c>
      <c r="C1185" s="139">
        <f t="shared" si="475"/>
        <v>1000</v>
      </c>
      <c r="D1185" s="140">
        <f t="shared" si="476"/>
        <v>6388.87</v>
      </c>
      <c r="E1185" s="124">
        <f>IF(K1185=1,VLOOKUP(A1184,[1]Plan1!$BO$80:$BQ$314,3),E1184)</f>
        <v>6370.34</v>
      </c>
      <c r="F1185" s="141">
        <f t="shared" si="477"/>
        <v>44820</v>
      </c>
      <c r="G1185" s="142">
        <f t="shared" si="464"/>
        <v>-2.9003564010536831E-3</v>
      </c>
      <c r="H1185" s="141">
        <f t="shared" si="478"/>
        <v>44851</v>
      </c>
      <c r="I1185" s="141">
        <f t="shared" si="465"/>
        <v>44851</v>
      </c>
      <c r="J1185" s="125">
        <f t="shared" si="479"/>
        <v>21</v>
      </c>
      <c r="K1185" s="125">
        <f t="shared" si="461"/>
        <v>12</v>
      </c>
      <c r="L1185" s="139">
        <f t="shared" si="466"/>
        <v>0.99834162000000004</v>
      </c>
      <c r="M1185" s="143">
        <f t="shared" si="462"/>
        <v>0.99640046999999998</v>
      </c>
      <c r="N1185" s="143">
        <f t="shared" si="482"/>
        <v>1.2235478507920736</v>
      </c>
      <c r="O1185" s="139">
        <f t="shared" si="460"/>
        <v>1.22151874</v>
      </c>
      <c r="P1185" s="139">
        <f t="shared" si="467"/>
        <v>1221.51874</v>
      </c>
      <c r="Q1185" s="144">
        <f t="shared" si="468"/>
        <v>0</v>
      </c>
      <c r="R1185" s="145">
        <f t="shared" si="469"/>
        <v>0</v>
      </c>
      <c r="S1185" s="139">
        <f t="shared" si="470"/>
        <v>0</v>
      </c>
      <c r="T1185" s="146">
        <f t="shared" si="480"/>
        <v>3.5999999999999997E-2</v>
      </c>
      <c r="U1185" s="144">
        <f t="shared" si="459"/>
        <v>55</v>
      </c>
      <c r="V1185" s="144">
        <v>252</v>
      </c>
      <c r="W1185" s="143">
        <f t="shared" si="471"/>
        <v>1.0077488880000001</v>
      </c>
      <c r="X1185" s="139">
        <f t="shared" si="472"/>
        <v>9.4654118999999994</v>
      </c>
      <c r="Y1185" s="124">
        <f t="shared" si="473"/>
        <v>0</v>
      </c>
      <c r="Z1185" s="147" t="s">
        <v>64</v>
      </c>
      <c r="AA1185" s="141">
        <f t="shared" si="481"/>
        <v>44942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4"/>
      <c r="BL1185" s="1"/>
      <c r="BM1185" s="1"/>
      <c r="BN1185" s="1"/>
      <c r="BO1185" s="1"/>
      <c r="BP1185" s="1"/>
      <c r="BQ1185" s="1"/>
    </row>
    <row r="1186" spans="1:69" x14ac:dyDescent="0.15">
      <c r="A1186" s="138">
        <f t="shared" si="474"/>
        <v>44837</v>
      </c>
      <c r="B1186" s="148">
        <f t="shared" si="463"/>
        <v>1230.9841518999999</v>
      </c>
      <c r="C1186" s="139">
        <f t="shared" si="475"/>
        <v>1000</v>
      </c>
      <c r="D1186" s="140">
        <f t="shared" si="476"/>
        <v>6388.87</v>
      </c>
      <c r="E1186" s="124">
        <f>IF(K1186=1,VLOOKUP(A1185,[1]Plan1!$BO$80:$BQ$314,3),E1185)</f>
        <v>6370.34</v>
      </c>
      <c r="F1186" s="141">
        <f t="shared" si="477"/>
        <v>44820</v>
      </c>
      <c r="G1186" s="142">
        <f t="shared" si="464"/>
        <v>-2.9003564010536831E-3</v>
      </c>
      <c r="H1186" s="141">
        <f t="shared" si="478"/>
        <v>44851</v>
      </c>
      <c r="I1186" s="141">
        <f t="shared" si="465"/>
        <v>44851</v>
      </c>
      <c r="J1186" s="125">
        <f t="shared" si="479"/>
        <v>21</v>
      </c>
      <c r="K1186" s="125">
        <f t="shared" si="461"/>
        <v>12</v>
      </c>
      <c r="L1186" s="139">
        <f t="shared" si="466"/>
        <v>0.99834162000000004</v>
      </c>
      <c r="M1186" s="143">
        <f t="shared" si="462"/>
        <v>0.99640046999999998</v>
      </c>
      <c r="N1186" s="143">
        <f t="shared" si="482"/>
        <v>1.2235478507920736</v>
      </c>
      <c r="O1186" s="139">
        <f t="shared" si="460"/>
        <v>1.22151874</v>
      </c>
      <c r="P1186" s="139">
        <f t="shared" si="467"/>
        <v>1221.51874</v>
      </c>
      <c r="Q1186" s="144">
        <f t="shared" si="468"/>
        <v>0</v>
      </c>
      <c r="R1186" s="145">
        <f t="shared" si="469"/>
        <v>0</v>
      </c>
      <c r="S1186" s="139">
        <f t="shared" si="470"/>
        <v>0</v>
      </c>
      <c r="T1186" s="146">
        <f t="shared" si="480"/>
        <v>3.5999999999999997E-2</v>
      </c>
      <c r="U1186" s="144">
        <f t="shared" si="459"/>
        <v>55</v>
      </c>
      <c r="V1186" s="144">
        <v>252</v>
      </c>
      <c r="W1186" s="143">
        <f t="shared" si="471"/>
        <v>1.0077488880000001</v>
      </c>
      <c r="X1186" s="139">
        <f t="shared" si="472"/>
        <v>9.4654118999999994</v>
      </c>
      <c r="Y1186" s="124">
        <f t="shared" si="473"/>
        <v>0</v>
      </c>
      <c r="Z1186" s="147" t="s">
        <v>64</v>
      </c>
      <c r="AA1186" s="141">
        <f t="shared" si="481"/>
        <v>44942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4"/>
      <c r="BL1186" s="1"/>
      <c r="BM1186" s="1"/>
      <c r="BN1186" s="1"/>
      <c r="BO1186" s="1"/>
      <c r="BP1186" s="1"/>
      <c r="BQ1186" s="1"/>
    </row>
    <row r="1187" spans="1:69" x14ac:dyDescent="0.15">
      <c r="A1187" s="138">
        <f t="shared" si="474"/>
        <v>44838</v>
      </c>
      <c r="B1187" s="148">
        <f t="shared" si="463"/>
        <v>1230.9866440999999</v>
      </c>
      <c r="C1187" s="139">
        <f t="shared" si="475"/>
        <v>1000</v>
      </c>
      <c r="D1187" s="140">
        <f t="shared" si="476"/>
        <v>6388.87</v>
      </c>
      <c r="E1187" s="124">
        <f>IF(K1187=1,VLOOKUP(A1186,[1]Plan1!$BO$80:$BQ$314,3),E1186)</f>
        <v>6370.34</v>
      </c>
      <c r="F1187" s="141">
        <f t="shared" si="477"/>
        <v>44820</v>
      </c>
      <c r="G1187" s="142">
        <f t="shared" si="464"/>
        <v>-2.9003564010536831E-3</v>
      </c>
      <c r="H1187" s="141">
        <f t="shared" si="478"/>
        <v>44851</v>
      </c>
      <c r="I1187" s="141">
        <f t="shared" si="465"/>
        <v>44851</v>
      </c>
      <c r="J1187" s="125">
        <f t="shared" si="479"/>
        <v>21</v>
      </c>
      <c r="K1187" s="125">
        <f t="shared" si="461"/>
        <v>13</v>
      </c>
      <c r="L1187" s="139">
        <f t="shared" si="466"/>
        <v>0.99820354</v>
      </c>
      <c r="M1187" s="143">
        <f t="shared" si="462"/>
        <v>0.99640046999999998</v>
      </c>
      <c r="N1187" s="143">
        <f t="shared" si="482"/>
        <v>1.2235478507920736</v>
      </c>
      <c r="O1187" s="139">
        <f t="shared" si="460"/>
        <v>1.2213497900000001</v>
      </c>
      <c r="P1187" s="139">
        <f t="shared" si="467"/>
        <v>1221.34979</v>
      </c>
      <c r="Q1187" s="144">
        <f t="shared" si="468"/>
        <v>0</v>
      </c>
      <c r="R1187" s="145">
        <f t="shared" si="469"/>
        <v>0</v>
      </c>
      <c r="S1187" s="139">
        <f t="shared" si="470"/>
        <v>0</v>
      </c>
      <c r="T1187" s="146">
        <f t="shared" si="480"/>
        <v>3.5999999999999997E-2</v>
      </c>
      <c r="U1187" s="144">
        <f t="shared" si="459"/>
        <v>56</v>
      </c>
      <c r="V1187" s="144">
        <v>252</v>
      </c>
      <c r="W1187" s="143">
        <f t="shared" si="471"/>
        <v>1.007890331</v>
      </c>
      <c r="X1187" s="139">
        <f t="shared" si="472"/>
        <v>9.6368541000000008</v>
      </c>
      <c r="Y1187" s="124">
        <f t="shared" si="473"/>
        <v>0</v>
      </c>
      <c r="Z1187" s="147" t="s">
        <v>64</v>
      </c>
      <c r="AA1187" s="141">
        <f t="shared" si="481"/>
        <v>44942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4"/>
      <c r="BL1187" s="1"/>
      <c r="BM1187" s="1"/>
      <c r="BN1187" s="1"/>
      <c r="BO1187" s="1"/>
      <c r="BP1187" s="1"/>
      <c r="BQ1187" s="1"/>
    </row>
    <row r="1188" spans="1:69" x14ac:dyDescent="0.15">
      <c r="A1188" s="138">
        <f t="shared" si="474"/>
        <v>44839</v>
      </c>
      <c r="B1188" s="148">
        <f t="shared" si="463"/>
        <v>1230.98915326</v>
      </c>
      <c r="C1188" s="139">
        <f t="shared" si="475"/>
        <v>1000</v>
      </c>
      <c r="D1188" s="140">
        <f t="shared" si="476"/>
        <v>6388.87</v>
      </c>
      <c r="E1188" s="124">
        <f>IF(K1188=1,VLOOKUP(A1187,[1]Plan1!$BO$80:$BQ$314,3),E1187)</f>
        <v>6370.34</v>
      </c>
      <c r="F1188" s="141">
        <f t="shared" si="477"/>
        <v>44820</v>
      </c>
      <c r="G1188" s="142">
        <f t="shared" si="464"/>
        <v>-2.9003564010536831E-3</v>
      </c>
      <c r="H1188" s="141">
        <f t="shared" si="478"/>
        <v>44851</v>
      </c>
      <c r="I1188" s="141">
        <f t="shared" si="465"/>
        <v>44851</v>
      </c>
      <c r="J1188" s="125">
        <f t="shared" si="479"/>
        <v>21</v>
      </c>
      <c r="K1188" s="125">
        <f t="shared" si="461"/>
        <v>14</v>
      </c>
      <c r="L1188" s="139">
        <f t="shared" si="466"/>
        <v>0.99806549</v>
      </c>
      <c r="M1188" s="143">
        <f t="shared" si="462"/>
        <v>0.99640046999999998</v>
      </c>
      <c r="N1188" s="143">
        <f t="shared" si="482"/>
        <v>1.2235478507920736</v>
      </c>
      <c r="O1188" s="139">
        <f t="shared" si="460"/>
        <v>1.2211808799999999</v>
      </c>
      <c r="P1188" s="139">
        <f t="shared" si="467"/>
        <v>1221.1808799999999</v>
      </c>
      <c r="Q1188" s="144">
        <f t="shared" si="468"/>
        <v>0</v>
      </c>
      <c r="R1188" s="145">
        <f t="shared" si="469"/>
        <v>0</v>
      </c>
      <c r="S1188" s="139">
        <f t="shared" si="470"/>
        <v>0</v>
      </c>
      <c r="T1188" s="146">
        <f t="shared" si="480"/>
        <v>3.5999999999999997E-2</v>
      </c>
      <c r="U1188" s="144">
        <f t="shared" si="459"/>
        <v>57</v>
      </c>
      <c r="V1188" s="144">
        <v>252</v>
      </c>
      <c r="W1188" s="143">
        <f t="shared" si="471"/>
        <v>1.0080317940000001</v>
      </c>
      <c r="X1188" s="139">
        <f t="shared" si="472"/>
        <v>9.80827326</v>
      </c>
      <c r="Y1188" s="124">
        <f t="shared" si="473"/>
        <v>0</v>
      </c>
      <c r="Z1188" s="147" t="s">
        <v>64</v>
      </c>
      <c r="AA1188" s="141">
        <f t="shared" si="481"/>
        <v>44942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4"/>
      <c r="BL1188" s="1"/>
      <c r="BM1188" s="1"/>
      <c r="BN1188" s="1"/>
      <c r="BO1188" s="1"/>
      <c r="BP1188" s="1"/>
      <c r="BQ1188" s="1"/>
    </row>
    <row r="1189" spans="1:69" x14ac:dyDescent="0.15">
      <c r="A1189" s="138">
        <f t="shared" si="474"/>
        <v>44840</v>
      </c>
      <c r="B1189" s="148">
        <f t="shared" si="463"/>
        <v>1230.99164913</v>
      </c>
      <c r="C1189" s="139">
        <f t="shared" si="475"/>
        <v>1000</v>
      </c>
      <c r="D1189" s="140">
        <f t="shared" si="476"/>
        <v>6388.87</v>
      </c>
      <c r="E1189" s="124">
        <f>IF(K1189=1,VLOOKUP(A1188,[1]Plan1!$BO$80:$BQ$314,3),E1188)</f>
        <v>6370.34</v>
      </c>
      <c r="F1189" s="141">
        <f t="shared" si="477"/>
        <v>44820</v>
      </c>
      <c r="G1189" s="142">
        <f t="shared" si="464"/>
        <v>-2.9003564010536831E-3</v>
      </c>
      <c r="H1189" s="141">
        <f t="shared" si="478"/>
        <v>44851</v>
      </c>
      <c r="I1189" s="141">
        <f t="shared" si="465"/>
        <v>44851</v>
      </c>
      <c r="J1189" s="125">
        <f t="shared" si="479"/>
        <v>21</v>
      </c>
      <c r="K1189" s="125">
        <f t="shared" si="461"/>
        <v>15</v>
      </c>
      <c r="L1189" s="139">
        <f t="shared" si="466"/>
        <v>0.99792745000000005</v>
      </c>
      <c r="M1189" s="143">
        <f t="shared" si="462"/>
        <v>0.99640046999999998</v>
      </c>
      <c r="N1189" s="143">
        <f t="shared" si="482"/>
        <v>1.2235478507920736</v>
      </c>
      <c r="O1189" s="139">
        <f t="shared" si="460"/>
        <v>1.2210119800000001</v>
      </c>
      <c r="P1189" s="139">
        <f t="shared" si="467"/>
        <v>1221.01198</v>
      </c>
      <c r="Q1189" s="144">
        <f t="shared" si="468"/>
        <v>0</v>
      </c>
      <c r="R1189" s="145">
        <f t="shared" si="469"/>
        <v>0</v>
      </c>
      <c r="S1189" s="139">
        <f t="shared" si="470"/>
        <v>0</v>
      </c>
      <c r="T1189" s="146">
        <f t="shared" si="480"/>
        <v>3.5999999999999997E-2</v>
      </c>
      <c r="U1189" s="144">
        <f t="shared" ref="U1189:U1252" si="483">IF(Q1188&gt;0,1,IF(K1189=K1188,U1188,U1188+1))</f>
        <v>58</v>
      </c>
      <c r="V1189" s="144">
        <v>252</v>
      </c>
      <c r="W1189" s="143">
        <f t="shared" si="471"/>
        <v>1.008173277</v>
      </c>
      <c r="X1189" s="139">
        <f t="shared" si="472"/>
        <v>9.9796691299999996</v>
      </c>
      <c r="Y1189" s="124">
        <f t="shared" si="473"/>
        <v>0</v>
      </c>
      <c r="Z1189" s="147" t="s">
        <v>64</v>
      </c>
      <c r="AA1189" s="141">
        <f t="shared" si="481"/>
        <v>44942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4"/>
      <c r="BL1189" s="1"/>
      <c r="BM1189" s="1"/>
      <c r="BN1189" s="1"/>
      <c r="BO1189" s="1"/>
      <c r="BP1189" s="1"/>
      <c r="BQ1189" s="1"/>
    </row>
    <row r="1190" spans="1:69" x14ac:dyDescent="0.15">
      <c r="A1190" s="138">
        <f t="shared" si="474"/>
        <v>44841</v>
      </c>
      <c r="B1190" s="148">
        <f t="shared" si="463"/>
        <v>1230.99416195</v>
      </c>
      <c r="C1190" s="139">
        <f t="shared" si="475"/>
        <v>1000</v>
      </c>
      <c r="D1190" s="140">
        <f t="shared" si="476"/>
        <v>6388.87</v>
      </c>
      <c r="E1190" s="124">
        <f>IF(K1190=1,VLOOKUP(A1189,[1]Plan1!$BO$80:$BQ$314,3),E1189)</f>
        <v>6370.34</v>
      </c>
      <c r="F1190" s="141">
        <f t="shared" si="477"/>
        <v>44820</v>
      </c>
      <c r="G1190" s="142">
        <f t="shared" si="464"/>
        <v>-2.9003564010536831E-3</v>
      </c>
      <c r="H1190" s="141">
        <f t="shared" si="478"/>
        <v>44851</v>
      </c>
      <c r="I1190" s="141">
        <f t="shared" si="465"/>
        <v>44851</v>
      </c>
      <c r="J1190" s="125">
        <f t="shared" si="479"/>
        <v>21</v>
      </c>
      <c r="K1190" s="125">
        <f t="shared" si="461"/>
        <v>16</v>
      </c>
      <c r="L1190" s="139">
        <f t="shared" si="466"/>
        <v>0.99778944000000003</v>
      </c>
      <c r="M1190" s="143">
        <f t="shared" si="462"/>
        <v>0.99640046999999998</v>
      </c>
      <c r="N1190" s="143">
        <f t="shared" si="482"/>
        <v>1.2235478507920736</v>
      </c>
      <c r="O1190" s="139">
        <f t="shared" si="460"/>
        <v>1.2208431200000001</v>
      </c>
      <c r="P1190" s="139">
        <f t="shared" si="467"/>
        <v>1220.84312</v>
      </c>
      <c r="Q1190" s="144">
        <f t="shared" si="468"/>
        <v>0</v>
      </c>
      <c r="R1190" s="145">
        <f t="shared" si="469"/>
        <v>0</v>
      </c>
      <c r="S1190" s="139">
        <f t="shared" si="470"/>
        <v>0</v>
      </c>
      <c r="T1190" s="146">
        <f t="shared" si="480"/>
        <v>3.5999999999999997E-2</v>
      </c>
      <c r="U1190" s="144">
        <f t="shared" si="483"/>
        <v>59</v>
      </c>
      <c r="V1190" s="144">
        <v>252</v>
      </c>
      <c r="W1190" s="143">
        <f t="shared" si="471"/>
        <v>1.0083147800000001</v>
      </c>
      <c r="X1190" s="139">
        <f t="shared" si="472"/>
        <v>10.15104195</v>
      </c>
      <c r="Y1190" s="124">
        <f t="shared" si="473"/>
        <v>0</v>
      </c>
      <c r="Z1190" s="147" t="s">
        <v>64</v>
      </c>
      <c r="AA1190" s="141">
        <f t="shared" si="481"/>
        <v>44942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4"/>
      <c r="BL1190" s="1"/>
      <c r="BM1190" s="1"/>
      <c r="BN1190" s="1"/>
      <c r="BO1190" s="1"/>
      <c r="BP1190" s="1"/>
      <c r="BQ1190" s="1"/>
    </row>
    <row r="1191" spans="1:69" x14ac:dyDescent="0.15">
      <c r="A1191" s="138">
        <f t="shared" si="474"/>
        <v>44842</v>
      </c>
      <c r="B1191" s="148">
        <f t="shared" si="463"/>
        <v>1230.99666149</v>
      </c>
      <c r="C1191" s="139">
        <f t="shared" si="475"/>
        <v>1000</v>
      </c>
      <c r="D1191" s="140">
        <f t="shared" si="476"/>
        <v>6388.87</v>
      </c>
      <c r="E1191" s="124">
        <f>IF(K1191=1,VLOOKUP(A1190,[1]Plan1!$BO$80:$BQ$314,3),E1190)</f>
        <v>6370.34</v>
      </c>
      <c r="F1191" s="141">
        <f t="shared" si="477"/>
        <v>44820</v>
      </c>
      <c r="G1191" s="142">
        <f t="shared" si="464"/>
        <v>-2.9003564010536831E-3</v>
      </c>
      <c r="H1191" s="141">
        <f t="shared" si="478"/>
        <v>44851</v>
      </c>
      <c r="I1191" s="141">
        <f t="shared" si="465"/>
        <v>44851</v>
      </c>
      <c r="J1191" s="125">
        <f t="shared" si="479"/>
        <v>21</v>
      </c>
      <c r="K1191" s="125">
        <f t="shared" si="461"/>
        <v>17</v>
      </c>
      <c r="L1191" s="139">
        <f t="shared" si="466"/>
        <v>0.99765143999999994</v>
      </c>
      <c r="M1191" s="143">
        <f t="shared" si="462"/>
        <v>0.99640046999999998</v>
      </c>
      <c r="N1191" s="143">
        <f t="shared" si="482"/>
        <v>1.2235478507920736</v>
      </c>
      <c r="O1191" s="139">
        <f t="shared" si="460"/>
        <v>1.22067427</v>
      </c>
      <c r="P1191" s="139">
        <f t="shared" si="467"/>
        <v>1220.67427</v>
      </c>
      <c r="Q1191" s="144">
        <f t="shared" si="468"/>
        <v>0</v>
      </c>
      <c r="R1191" s="145">
        <f t="shared" si="469"/>
        <v>0</v>
      </c>
      <c r="S1191" s="139">
        <f t="shared" si="470"/>
        <v>0</v>
      </c>
      <c r="T1191" s="146">
        <f t="shared" si="480"/>
        <v>3.5999999999999997E-2</v>
      </c>
      <c r="U1191" s="144">
        <f t="shared" si="483"/>
        <v>60</v>
      </c>
      <c r="V1191" s="144">
        <v>252</v>
      </c>
      <c r="W1191" s="143">
        <f t="shared" si="471"/>
        <v>1.008456303</v>
      </c>
      <c r="X1191" s="139">
        <f t="shared" si="472"/>
        <v>10.322391489999999</v>
      </c>
      <c r="Y1191" s="124">
        <f t="shared" si="473"/>
        <v>0</v>
      </c>
      <c r="Z1191" s="147" t="s">
        <v>64</v>
      </c>
      <c r="AA1191" s="141">
        <f t="shared" si="481"/>
        <v>44942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4"/>
      <c r="BL1191" s="1"/>
      <c r="BM1191" s="1"/>
      <c r="BN1191" s="1"/>
      <c r="BO1191" s="1"/>
      <c r="BP1191" s="1"/>
      <c r="BQ1191" s="1"/>
    </row>
    <row r="1192" spans="1:69" x14ac:dyDescent="0.15">
      <c r="A1192" s="138">
        <f t="shared" si="474"/>
        <v>44843</v>
      </c>
      <c r="B1192" s="148">
        <f t="shared" si="463"/>
        <v>1230.99666149</v>
      </c>
      <c r="C1192" s="139">
        <f t="shared" si="475"/>
        <v>1000</v>
      </c>
      <c r="D1192" s="140">
        <f t="shared" si="476"/>
        <v>6388.87</v>
      </c>
      <c r="E1192" s="124">
        <f>IF(K1192=1,VLOOKUP(A1191,[1]Plan1!$BO$80:$BQ$314,3),E1191)</f>
        <v>6370.34</v>
      </c>
      <c r="F1192" s="141">
        <f t="shared" si="477"/>
        <v>44820</v>
      </c>
      <c r="G1192" s="142">
        <f t="shared" si="464"/>
        <v>-2.9003564010536831E-3</v>
      </c>
      <c r="H1192" s="141">
        <f t="shared" si="478"/>
        <v>44851</v>
      </c>
      <c r="I1192" s="141">
        <f t="shared" si="465"/>
        <v>44851</v>
      </c>
      <c r="J1192" s="125">
        <f t="shared" si="479"/>
        <v>21</v>
      </c>
      <c r="K1192" s="125">
        <f t="shared" si="461"/>
        <v>17</v>
      </c>
      <c r="L1192" s="139">
        <f t="shared" si="466"/>
        <v>0.99765143999999994</v>
      </c>
      <c r="M1192" s="143">
        <f t="shared" si="462"/>
        <v>0.99640046999999998</v>
      </c>
      <c r="N1192" s="143">
        <f t="shared" si="482"/>
        <v>1.2235478507920736</v>
      </c>
      <c r="O1192" s="139">
        <f t="shared" si="460"/>
        <v>1.22067427</v>
      </c>
      <c r="P1192" s="139">
        <f t="shared" si="467"/>
        <v>1220.67427</v>
      </c>
      <c r="Q1192" s="144">
        <f t="shared" si="468"/>
        <v>0</v>
      </c>
      <c r="R1192" s="145">
        <f t="shared" si="469"/>
        <v>0</v>
      </c>
      <c r="S1192" s="139">
        <f t="shared" si="470"/>
        <v>0</v>
      </c>
      <c r="T1192" s="146">
        <f t="shared" si="480"/>
        <v>3.5999999999999997E-2</v>
      </c>
      <c r="U1192" s="144">
        <f t="shared" si="483"/>
        <v>60</v>
      </c>
      <c r="V1192" s="144">
        <v>252</v>
      </c>
      <c r="W1192" s="143">
        <f t="shared" si="471"/>
        <v>1.008456303</v>
      </c>
      <c r="X1192" s="139">
        <f t="shared" si="472"/>
        <v>10.322391489999999</v>
      </c>
      <c r="Y1192" s="124">
        <f t="shared" si="473"/>
        <v>0</v>
      </c>
      <c r="Z1192" s="147" t="s">
        <v>64</v>
      </c>
      <c r="AA1192" s="141">
        <f t="shared" si="481"/>
        <v>44942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4"/>
      <c r="BL1192" s="1"/>
      <c r="BM1192" s="1"/>
      <c r="BN1192" s="1"/>
      <c r="BO1192" s="1"/>
      <c r="BP1192" s="1"/>
      <c r="BQ1192" s="1"/>
    </row>
    <row r="1193" spans="1:69" x14ac:dyDescent="0.15">
      <c r="A1193" s="138">
        <f t="shared" si="474"/>
        <v>44844</v>
      </c>
      <c r="B1193" s="148">
        <f t="shared" si="463"/>
        <v>1230.99666149</v>
      </c>
      <c r="C1193" s="139">
        <f t="shared" si="475"/>
        <v>1000</v>
      </c>
      <c r="D1193" s="140">
        <f t="shared" si="476"/>
        <v>6388.87</v>
      </c>
      <c r="E1193" s="124">
        <f>IF(K1193=1,VLOOKUP(A1192,[1]Plan1!$BO$80:$BQ$314,3),E1192)</f>
        <v>6370.34</v>
      </c>
      <c r="F1193" s="141">
        <f t="shared" si="477"/>
        <v>44820</v>
      </c>
      <c r="G1193" s="142">
        <f t="shared" si="464"/>
        <v>-2.9003564010536831E-3</v>
      </c>
      <c r="H1193" s="141">
        <f t="shared" si="478"/>
        <v>44851</v>
      </c>
      <c r="I1193" s="141">
        <f t="shared" si="465"/>
        <v>44851</v>
      </c>
      <c r="J1193" s="125">
        <f t="shared" si="479"/>
        <v>21</v>
      </c>
      <c r="K1193" s="125">
        <f t="shared" si="461"/>
        <v>17</v>
      </c>
      <c r="L1193" s="139">
        <f t="shared" si="466"/>
        <v>0.99765143999999994</v>
      </c>
      <c r="M1193" s="143">
        <f t="shared" si="462"/>
        <v>0.99640046999999998</v>
      </c>
      <c r="N1193" s="143">
        <f t="shared" si="482"/>
        <v>1.2235478507920736</v>
      </c>
      <c r="O1193" s="139">
        <f t="shared" ref="O1193:O1256" si="484">TRUNC(TRUNC((L1193*N1193),15),8)</f>
        <v>1.22067427</v>
      </c>
      <c r="P1193" s="139">
        <f t="shared" si="467"/>
        <v>1220.67427</v>
      </c>
      <c r="Q1193" s="144">
        <f t="shared" si="468"/>
        <v>0</v>
      </c>
      <c r="R1193" s="145">
        <f t="shared" si="469"/>
        <v>0</v>
      </c>
      <c r="S1193" s="139">
        <f t="shared" si="470"/>
        <v>0</v>
      </c>
      <c r="T1193" s="146">
        <f t="shared" si="480"/>
        <v>3.5999999999999997E-2</v>
      </c>
      <c r="U1193" s="144">
        <f t="shared" si="483"/>
        <v>60</v>
      </c>
      <c r="V1193" s="144">
        <v>252</v>
      </c>
      <c r="W1193" s="143">
        <f t="shared" si="471"/>
        <v>1.008456303</v>
      </c>
      <c r="X1193" s="139">
        <f t="shared" si="472"/>
        <v>10.322391489999999</v>
      </c>
      <c r="Y1193" s="124">
        <f t="shared" si="473"/>
        <v>0</v>
      </c>
      <c r="Z1193" s="147" t="s">
        <v>64</v>
      </c>
      <c r="AA1193" s="141">
        <f t="shared" si="481"/>
        <v>44942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4"/>
      <c r="BL1193" s="1"/>
      <c r="BM1193" s="1"/>
      <c r="BN1193" s="1"/>
      <c r="BO1193" s="1"/>
      <c r="BP1193" s="1"/>
      <c r="BQ1193" s="1"/>
    </row>
    <row r="1194" spans="1:69" x14ac:dyDescent="0.15">
      <c r="A1194" s="138">
        <f t="shared" si="474"/>
        <v>44845</v>
      </c>
      <c r="B1194" s="148">
        <f t="shared" si="463"/>
        <v>1230.9991666800001</v>
      </c>
      <c r="C1194" s="139">
        <f t="shared" si="475"/>
        <v>1000</v>
      </c>
      <c r="D1194" s="140">
        <f t="shared" si="476"/>
        <v>6388.87</v>
      </c>
      <c r="E1194" s="124">
        <f>IF(K1194=1,VLOOKUP(A1193,[1]Plan1!$BO$80:$BQ$314,3),E1193)</f>
        <v>6370.34</v>
      </c>
      <c r="F1194" s="141">
        <f t="shared" si="477"/>
        <v>44820</v>
      </c>
      <c r="G1194" s="142">
        <f t="shared" si="464"/>
        <v>-2.9003564010536831E-3</v>
      </c>
      <c r="H1194" s="141">
        <f t="shared" si="478"/>
        <v>44851</v>
      </c>
      <c r="I1194" s="141">
        <f t="shared" si="465"/>
        <v>44851</v>
      </c>
      <c r="J1194" s="125">
        <f t="shared" si="479"/>
        <v>21</v>
      </c>
      <c r="K1194" s="125">
        <f t="shared" ref="K1194:K1257" si="485">(J1194-(NETWORKDAYS(A1194,I1194,AD$118:AD$502)-1))</f>
        <v>18</v>
      </c>
      <c r="L1194" s="139">
        <f t="shared" si="466"/>
        <v>0.99751345999999996</v>
      </c>
      <c r="M1194" s="143">
        <f t="shared" ref="M1194:M1257" si="486">IF(I1194&gt;I1193,L1193,M1193)</f>
        <v>0.99640046999999998</v>
      </c>
      <c r="N1194" s="143">
        <f t="shared" si="482"/>
        <v>1.2235478507920736</v>
      </c>
      <c r="O1194" s="139">
        <f t="shared" si="484"/>
        <v>1.2205054500000001</v>
      </c>
      <c r="P1194" s="139">
        <f t="shared" si="467"/>
        <v>1220.5054500000001</v>
      </c>
      <c r="Q1194" s="144">
        <f t="shared" si="468"/>
        <v>0</v>
      </c>
      <c r="R1194" s="145">
        <f t="shared" si="469"/>
        <v>0</v>
      </c>
      <c r="S1194" s="139">
        <f t="shared" si="470"/>
        <v>0</v>
      </c>
      <c r="T1194" s="146">
        <f t="shared" si="480"/>
        <v>3.5999999999999997E-2</v>
      </c>
      <c r="U1194" s="144">
        <f t="shared" si="483"/>
        <v>61</v>
      </c>
      <c r="V1194" s="144">
        <v>252</v>
      </c>
      <c r="W1194" s="143">
        <f t="shared" si="471"/>
        <v>1.0085978449999999</v>
      </c>
      <c r="X1194" s="139">
        <f t="shared" si="472"/>
        <v>10.49371668</v>
      </c>
      <c r="Y1194" s="124">
        <f t="shared" si="473"/>
        <v>0</v>
      </c>
      <c r="Z1194" s="147" t="s">
        <v>64</v>
      </c>
      <c r="AA1194" s="141">
        <f t="shared" si="481"/>
        <v>44942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4"/>
      <c r="BL1194" s="1"/>
      <c r="BM1194" s="1"/>
      <c r="BN1194" s="1"/>
      <c r="BO1194" s="1"/>
      <c r="BP1194" s="1"/>
      <c r="BQ1194" s="1"/>
    </row>
    <row r="1195" spans="1:69" x14ac:dyDescent="0.15">
      <c r="A1195" s="138">
        <f t="shared" si="474"/>
        <v>44846</v>
      </c>
      <c r="B1195" s="148">
        <f t="shared" si="463"/>
        <v>1231.0016597900001</v>
      </c>
      <c r="C1195" s="139">
        <f t="shared" si="475"/>
        <v>1000</v>
      </c>
      <c r="D1195" s="140">
        <f t="shared" si="476"/>
        <v>6388.87</v>
      </c>
      <c r="E1195" s="124">
        <f>IF(K1195=1,VLOOKUP(A1194,[1]Plan1!$BO$80:$BQ$314,3),E1194)</f>
        <v>6370.34</v>
      </c>
      <c r="F1195" s="141">
        <f t="shared" si="477"/>
        <v>44820</v>
      </c>
      <c r="G1195" s="142">
        <f t="shared" si="464"/>
        <v>-2.9003564010536831E-3</v>
      </c>
      <c r="H1195" s="141">
        <f t="shared" si="478"/>
        <v>44851</v>
      </c>
      <c r="I1195" s="141">
        <f t="shared" si="465"/>
        <v>44851</v>
      </c>
      <c r="J1195" s="125">
        <f t="shared" si="479"/>
        <v>21</v>
      </c>
      <c r="K1195" s="125">
        <f t="shared" si="485"/>
        <v>19</v>
      </c>
      <c r="L1195" s="139">
        <f t="shared" si="466"/>
        <v>0.99737549999999997</v>
      </c>
      <c r="M1195" s="143">
        <f t="shared" si="486"/>
        <v>0.99640046999999998</v>
      </c>
      <c r="N1195" s="143">
        <f t="shared" si="482"/>
        <v>1.2235478507920736</v>
      </c>
      <c r="O1195" s="139">
        <f t="shared" si="484"/>
        <v>1.22033664</v>
      </c>
      <c r="P1195" s="139">
        <f t="shared" si="467"/>
        <v>1220.33664</v>
      </c>
      <c r="Q1195" s="144">
        <f t="shared" si="468"/>
        <v>0</v>
      </c>
      <c r="R1195" s="145">
        <f t="shared" si="469"/>
        <v>0</v>
      </c>
      <c r="S1195" s="139">
        <f t="shared" si="470"/>
        <v>0</v>
      </c>
      <c r="T1195" s="146">
        <f t="shared" si="480"/>
        <v>3.5999999999999997E-2</v>
      </c>
      <c r="U1195" s="144">
        <f t="shared" si="483"/>
        <v>62</v>
      </c>
      <c r="V1195" s="144">
        <v>252</v>
      </c>
      <c r="W1195" s="143">
        <f t="shared" si="471"/>
        <v>1.0087394080000001</v>
      </c>
      <c r="X1195" s="139">
        <f t="shared" si="472"/>
        <v>10.665019790000001</v>
      </c>
      <c r="Y1195" s="124">
        <f t="shared" si="473"/>
        <v>0</v>
      </c>
      <c r="Z1195" s="147" t="s">
        <v>64</v>
      </c>
      <c r="AA1195" s="141">
        <f t="shared" si="481"/>
        <v>44942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4"/>
      <c r="BL1195" s="1"/>
      <c r="BM1195" s="1"/>
      <c r="BN1195" s="1"/>
      <c r="BO1195" s="1"/>
      <c r="BP1195" s="1"/>
      <c r="BQ1195" s="1"/>
    </row>
    <row r="1196" spans="1:69" x14ac:dyDescent="0.15">
      <c r="A1196" s="138">
        <f t="shared" si="474"/>
        <v>44847</v>
      </c>
      <c r="B1196" s="148">
        <f t="shared" si="463"/>
        <v>1231.0016597900001</v>
      </c>
      <c r="C1196" s="139">
        <f t="shared" si="475"/>
        <v>1000</v>
      </c>
      <c r="D1196" s="140">
        <f t="shared" si="476"/>
        <v>6388.87</v>
      </c>
      <c r="E1196" s="124">
        <f>IF(K1196=1,VLOOKUP(A1195,[1]Plan1!$BO$80:$BQ$314,3),E1195)</f>
        <v>6370.34</v>
      </c>
      <c r="F1196" s="141">
        <f t="shared" si="477"/>
        <v>44820</v>
      </c>
      <c r="G1196" s="142">
        <f t="shared" si="464"/>
        <v>-2.9003564010536831E-3</v>
      </c>
      <c r="H1196" s="141">
        <f t="shared" si="478"/>
        <v>44851</v>
      </c>
      <c r="I1196" s="141">
        <f t="shared" si="465"/>
        <v>44851</v>
      </c>
      <c r="J1196" s="125">
        <f t="shared" si="479"/>
        <v>21</v>
      </c>
      <c r="K1196" s="125">
        <f t="shared" si="485"/>
        <v>19</v>
      </c>
      <c r="L1196" s="139">
        <f t="shared" si="466"/>
        <v>0.99737549999999997</v>
      </c>
      <c r="M1196" s="143">
        <f t="shared" si="486"/>
        <v>0.99640046999999998</v>
      </c>
      <c r="N1196" s="143">
        <f t="shared" si="482"/>
        <v>1.2235478507920736</v>
      </c>
      <c r="O1196" s="139">
        <f t="shared" si="484"/>
        <v>1.22033664</v>
      </c>
      <c r="P1196" s="139">
        <f t="shared" si="467"/>
        <v>1220.33664</v>
      </c>
      <c r="Q1196" s="144">
        <f t="shared" si="468"/>
        <v>0</v>
      </c>
      <c r="R1196" s="145">
        <f t="shared" si="469"/>
        <v>0</v>
      </c>
      <c r="S1196" s="139">
        <f t="shared" si="470"/>
        <v>0</v>
      </c>
      <c r="T1196" s="146">
        <f t="shared" si="480"/>
        <v>3.5999999999999997E-2</v>
      </c>
      <c r="U1196" s="144">
        <f t="shared" si="483"/>
        <v>62</v>
      </c>
      <c r="V1196" s="144">
        <v>252</v>
      </c>
      <c r="W1196" s="143">
        <f t="shared" si="471"/>
        <v>1.0087394080000001</v>
      </c>
      <c r="X1196" s="139">
        <f t="shared" si="472"/>
        <v>10.665019790000001</v>
      </c>
      <c r="Y1196" s="124">
        <f t="shared" si="473"/>
        <v>0</v>
      </c>
      <c r="Z1196" s="147" t="s">
        <v>64</v>
      </c>
      <c r="AA1196" s="141">
        <f t="shared" si="481"/>
        <v>44942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4"/>
      <c r="BL1196" s="1"/>
      <c r="BM1196" s="1"/>
      <c r="BN1196" s="1"/>
      <c r="BO1196" s="1"/>
      <c r="BP1196" s="1"/>
      <c r="BQ1196" s="1"/>
    </row>
    <row r="1197" spans="1:69" x14ac:dyDescent="0.15">
      <c r="A1197" s="138">
        <f t="shared" si="474"/>
        <v>44848</v>
      </c>
      <c r="B1197" s="148">
        <f t="shared" si="463"/>
        <v>1231.0041686499999</v>
      </c>
      <c r="C1197" s="139">
        <f t="shared" si="475"/>
        <v>1000</v>
      </c>
      <c r="D1197" s="140">
        <f t="shared" si="476"/>
        <v>6388.87</v>
      </c>
      <c r="E1197" s="124">
        <f>IF(K1197=1,VLOOKUP(A1196,[1]Plan1!$BO$80:$BQ$314,3),E1196)</f>
        <v>6370.34</v>
      </c>
      <c r="F1197" s="141">
        <f t="shared" si="477"/>
        <v>44820</v>
      </c>
      <c r="G1197" s="142">
        <f t="shared" si="464"/>
        <v>-2.9003564010536831E-3</v>
      </c>
      <c r="H1197" s="141">
        <f t="shared" si="478"/>
        <v>44851</v>
      </c>
      <c r="I1197" s="141">
        <f t="shared" si="465"/>
        <v>44851</v>
      </c>
      <c r="J1197" s="125">
        <f t="shared" si="479"/>
        <v>21</v>
      </c>
      <c r="K1197" s="125">
        <f t="shared" si="485"/>
        <v>20</v>
      </c>
      <c r="L1197" s="139">
        <f t="shared" si="466"/>
        <v>0.99723755999999997</v>
      </c>
      <c r="M1197" s="143">
        <f t="shared" si="486"/>
        <v>0.99640046999999998</v>
      </c>
      <c r="N1197" s="143">
        <f t="shared" si="482"/>
        <v>1.2235478507920736</v>
      </c>
      <c r="O1197" s="139">
        <f t="shared" si="484"/>
        <v>1.22016787</v>
      </c>
      <c r="P1197" s="139">
        <f t="shared" si="467"/>
        <v>1220.16787</v>
      </c>
      <c r="Q1197" s="144">
        <f t="shared" si="468"/>
        <v>0</v>
      </c>
      <c r="R1197" s="145">
        <f t="shared" si="469"/>
        <v>0</v>
      </c>
      <c r="S1197" s="139">
        <f t="shared" si="470"/>
        <v>0</v>
      </c>
      <c r="T1197" s="146">
        <f t="shared" si="480"/>
        <v>3.5999999999999997E-2</v>
      </c>
      <c r="U1197" s="144">
        <f t="shared" si="483"/>
        <v>63</v>
      </c>
      <c r="V1197" s="144">
        <v>252</v>
      </c>
      <c r="W1197" s="143">
        <f t="shared" si="471"/>
        <v>1.00888099</v>
      </c>
      <c r="X1197" s="139">
        <f t="shared" si="472"/>
        <v>10.83629865</v>
      </c>
      <c r="Y1197" s="124">
        <f t="shared" si="473"/>
        <v>0</v>
      </c>
      <c r="Z1197" s="147" t="s">
        <v>64</v>
      </c>
      <c r="AA1197" s="141">
        <f t="shared" si="481"/>
        <v>44942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4"/>
      <c r="BL1197" s="1"/>
      <c r="BM1197" s="1"/>
      <c r="BN1197" s="1"/>
      <c r="BO1197" s="1"/>
      <c r="BP1197" s="1"/>
      <c r="BQ1197" s="1"/>
    </row>
    <row r="1198" spans="1:69" x14ac:dyDescent="0.15">
      <c r="A1198" s="138">
        <f t="shared" si="474"/>
        <v>44849</v>
      </c>
      <c r="B1198" s="148">
        <f t="shared" si="463"/>
        <v>1231.0066743</v>
      </c>
      <c r="C1198" s="139">
        <f t="shared" si="475"/>
        <v>1000</v>
      </c>
      <c r="D1198" s="140">
        <f t="shared" si="476"/>
        <v>6388.87</v>
      </c>
      <c r="E1198" s="124">
        <f>IF(K1198=1,VLOOKUP(A1197,[1]Plan1!$BO$80:$BQ$314,3),E1197)</f>
        <v>6370.34</v>
      </c>
      <c r="F1198" s="141">
        <f t="shared" si="477"/>
        <v>44820</v>
      </c>
      <c r="G1198" s="142">
        <f t="shared" si="464"/>
        <v>-2.9003564010536831E-3</v>
      </c>
      <c r="H1198" s="141">
        <f t="shared" si="478"/>
        <v>44881</v>
      </c>
      <c r="I1198" s="141">
        <f t="shared" si="465"/>
        <v>44851</v>
      </c>
      <c r="J1198" s="125">
        <f t="shared" si="479"/>
        <v>21</v>
      </c>
      <c r="K1198" s="125">
        <f t="shared" si="485"/>
        <v>21</v>
      </c>
      <c r="L1198" s="139">
        <f t="shared" si="466"/>
        <v>0.99709963999999995</v>
      </c>
      <c r="M1198" s="143">
        <f t="shared" si="486"/>
        <v>0.99640046999999998</v>
      </c>
      <c r="N1198" s="143">
        <f t="shared" si="482"/>
        <v>1.2235478507920736</v>
      </c>
      <c r="O1198" s="139">
        <f t="shared" si="484"/>
        <v>1.21999912</v>
      </c>
      <c r="P1198" s="139">
        <f t="shared" si="467"/>
        <v>1219.9991199999999</v>
      </c>
      <c r="Q1198" s="144">
        <f t="shared" si="468"/>
        <v>0</v>
      </c>
      <c r="R1198" s="145">
        <f t="shared" si="469"/>
        <v>0</v>
      </c>
      <c r="S1198" s="139">
        <f t="shared" si="470"/>
        <v>0</v>
      </c>
      <c r="T1198" s="146">
        <f t="shared" si="480"/>
        <v>3.5999999999999997E-2</v>
      </c>
      <c r="U1198" s="144">
        <f t="shared" si="483"/>
        <v>64</v>
      </c>
      <c r="V1198" s="144">
        <v>252</v>
      </c>
      <c r="W1198" s="143">
        <f t="shared" si="471"/>
        <v>1.009022592</v>
      </c>
      <c r="X1198" s="139">
        <f t="shared" si="472"/>
        <v>11.007554300000001</v>
      </c>
      <c r="Y1198" s="124">
        <f t="shared" si="473"/>
        <v>0</v>
      </c>
      <c r="Z1198" s="147" t="s">
        <v>64</v>
      </c>
      <c r="AA1198" s="141">
        <f t="shared" si="481"/>
        <v>44942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4"/>
      <c r="BL1198" s="1"/>
      <c r="BM1198" s="1"/>
      <c r="BN1198" s="1"/>
      <c r="BO1198" s="1"/>
      <c r="BP1198" s="1"/>
      <c r="BQ1198" s="1"/>
    </row>
    <row r="1199" spans="1:69" x14ac:dyDescent="0.15">
      <c r="A1199" s="138">
        <f t="shared" si="474"/>
        <v>44850</v>
      </c>
      <c r="B1199" s="148">
        <f t="shared" si="463"/>
        <v>1231.0066743</v>
      </c>
      <c r="C1199" s="139">
        <f t="shared" si="475"/>
        <v>1000</v>
      </c>
      <c r="D1199" s="140">
        <f t="shared" si="476"/>
        <v>6388.87</v>
      </c>
      <c r="E1199" s="124">
        <f>IF(K1199=1,VLOOKUP(A1198,[1]Plan1!$BO$80:$BQ$314,3),E1198)</f>
        <v>6370.34</v>
      </c>
      <c r="F1199" s="141">
        <f t="shared" si="477"/>
        <v>44820</v>
      </c>
      <c r="G1199" s="142">
        <f t="shared" si="464"/>
        <v>-2.9003564010536831E-3</v>
      </c>
      <c r="H1199" s="141">
        <f t="shared" si="478"/>
        <v>44881</v>
      </c>
      <c r="I1199" s="141">
        <f t="shared" si="465"/>
        <v>44851</v>
      </c>
      <c r="J1199" s="125">
        <f t="shared" si="479"/>
        <v>21</v>
      </c>
      <c r="K1199" s="125">
        <f t="shared" si="485"/>
        <v>21</v>
      </c>
      <c r="L1199" s="139">
        <f t="shared" si="466"/>
        <v>0.99709963999999995</v>
      </c>
      <c r="M1199" s="143">
        <f t="shared" si="486"/>
        <v>0.99640046999999998</v>
      </c>
      <c r="N1199" s="143">
        <f t="shared" si="482"/>
        <v>1.2235478507920736</v>
      </c>
      <c r="O1199" s="139">
        <f t="shared" si="484"/>
        <v>1.21999912</v>
      </c>
      <c r="P1199" s="139">
        <f t="shared" si="467"/>
        <v>1219.9991199999999</v>
      </c>
      <c r="Q1199" s="144">
        <f t="shared" si="468"/>
        <v>0</v>
      </c>
      <c r="R1199" s="145">
        <f t="shared" si="469"/>
        <v>0</v>
      </c>
      <c r="S1199" s="139">
        <f t="shared" si="470"/>
        <v>0</v>
      </c>
      <c r="T1199" s="146">
        <f t="shared" si="480"/>
        <v>3.5999999999999997E-2</v>
      </c>
      <c r="U1199" s="144">
        <f t="shared" si="483"/>
        <v>64</v>
      </c>
      <c r="V1199" s="144">
        <v>252</v>
      </c>
      <c r="W1199" s="143">
        <f t="shared" si="471"/>
        <v>1.009022592</v>
      </c>
      <c r="X1199" s="139">
        <f t="shared" si="472"/>
        <v>11.007554300000001</v>
      </c>
      <c r="Y1199" s="124">
        <f t="shared" si="473"/>
        <v>0</v>
      </c>
      <c r="Z1199" s="147" t="s">
        <v>64</v>
      </c>
      <c r="AA1199" s="141">
        <f t="shared" si="481"/>
        <v>44942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4"/>
      <c r="BL1199" s="1"/>
      <c r="BM1199" s="1"/>
      <c r="BN1199" s="1"/>
      <c r="BO1199" s="1"/>
      <c r="BP1199" s="1"/>
      <c r="BQ1199" s="1"/>
    </row>
    <row r="1200" spans="1:69" x14ac:dyDescent="0.15">
      <c r="A1200" s="138">
        <f t="shared" si="474"/>
        <v>44851</v>
      </c>
      <c r="B1200" s="148">
        <f t="shared" si="463"/>
        <v>1231.0066743</v>
      </c>
      <c r="C1200" s="139">
        <f t="shared" si="475"/>
        <v>1000</v>
      </c>
      <c r="D1200" s="140">
        <f t="shared" si="476"/>
        <v>6388.87</v>
      </c>
      <c r="E1200" s="124">
        <f>IF(K1200=1,VLOOKUP(A1199,[1]Plan1!$BO$80:$BQ$314,3),E1199)</f>
        <v>6370.34</v>
      </c>
      <c r="F1200" s="141">
        <f t="shared" si="477"/>
        <v>44820</v>
      </c>
      <c r="G1200" s="142">
        <f t="shared" si="464"/>
        <v>-2.9003564010536831E-3</v>
      </c>
      <c r="H1200" s="141">
        <f t="shared" si="478"/>
        <v>44881</v>
      </c>
      <c r="I1200" s="141">
        <f t="shared" si="465"/>
        <v>44851</v>
      </c>
      <c r="J1200" s="125">
        <f t="shared" si="479"/>
        <v>21</v>
      </c>
      <c r="K1200" s="125">
        <f t="shared" si="485"/>
        <v>21</v>
      </c>
      <c r="L1200" s="139">
        <f t="shared" si="466"/>
        <v>0.99709963999999995</v>
      </c>
      <c r="M1200" s="143">
        <f t="shared" si="486"/>
        <v>0.99640046999999998</v>
      </c>
      <c r="N1200" s="143">
        <f t="shared" si="482"/>
        <v>1.2235478507920736</v>
      </c>
      <c r="O1200" s="139">
        <f t="shared" si="484"/>
        <v>1.21999912</v>
      </c>
      <c r="P1200" s="139">
        <f t="shared" si="467"/>
        <v>1219.9991199999999</v>
      </c>
      <c r="Q1200" s="144">
        <f t="shared" si="468"/>
        <v>0</v>
      </c>
      <c r="R1200" s="145">
        <f t="shared" si="469"/>
        <v>0</v>
      </c>
      <c r="S1200" s="139">
        <f t="shared" si="470"/>
        <v>0</v>
      </c>
      <c r="T1200" s="146">
        <f t="shared" si="480"/>
        <v>3.5999999999999997E-2</v>
      </c>
      <c r="U1200" s="144">
        <f t="shared" si="483"/>
        <v>64</v>
      </c>
      <c r="V1200" s="144">
        <v>252</v>
      </c>
      <c r="W1200" s="143">
        <f t="shared" si="471"/>
        <v>1.009022592</v>
      </c>
      <c r="X1200" s="139">
        <f t="shared" si="472"/>
        <v>11.007554300000001</v>
      </c>
      <c r="Y1200" s="124">
        <f t="shared" si="473"/>
        <v>0</v>
      </c>
      <c r="Z1200" s="147" t="s">
        <v>64</v>
      </c>
      <c r="AA1200" s="141">
        <f t="shared" si="481"/>
        <v>44942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4"/>
      <c r="BL1200" s="1"/>
      <c r="BM1200" s="1"/>
      <c r="BN1200" s="1"/>
      <c r="BO1200" s="1"/>
      <c r="BP1200" s="1"/>
      <c r="BQ1200" s="1"/>
    </row>
    <row r="1201" spans="1:69" x14ac:dyDescent="0.15">
      <c r="A1201" s="138">
        <f t="shared" si="474"/>
        <v>44852</v>
      </c>
      <c r="B1201" s="148">
        <f t="shared" si="463"/>
        <v>1231.5416723200001</v>
      </c>
      <c r="C1201" s="139">
        <f t="shared" si="475"/>
        <v>1000</v>
      </c>
      <c r="D1201" s="140">
        <f t="shared" si="476"/>
        <v>6370.34</v>
      </c>
      <c r="E1201" s="124">
        <f>IF(K1201=1,VLOOKUP(A1200,[1]Plan1!$BO$80:$BQ$314,3),E1200)</f>
        <v>6407.93</v>
      </c>
      <c r="F1201" s="141">
        <f t="shared" si="477"/>
        <v>44852</v>
      </c>
      <c r="G1201" s="142">
        <f t="shared" si="464"/>
        <v>5.9007839455980093E-3</v>
      </c>
      <c r="H1201" s="141">
        <f t="shared" si="478"/>
        <v>44881</v>
      </c>
      <c r="I1201" s="141">
        <f t="shared" si="465"/>
        <v>44881</v>
      </c>
      <c r="J1201" s="125">
        <f t="shared" si="479"/>
        <v>20</v>
      </c>
      <c r="K1201" s="125">
        <f t="shared" si="485"/>
        <v>1</v>
      </c>
      <c r="L1201" s="139">
        <f t="shared" si="466"/>
        <v>1.0002942100000001</v>
      </c>
      <c r="M1201" s="143">
        <f t="shared" si="486"/>
        <v>0.99709963999999995</v>
      </c>
      <c r="N1201" s="143">
        <f t="shared" si="482"/>
        <v>1.2199991215475503</v>
      </c>
      <c r="O1201" s="139">
        <f t="shared" si="484"/>
        <v>1.22035805</v>
      </c>
      <c r="P1201" s="139">
        <f t="shared" si="467"/>
        <v>1220.35805</v>
      </c>
      <c r="Q1201" s="144">
        <f t="shared" si="468"/>
        <v>0</v>
      </c>
      <c r="R1201" s="145">
        <f t="shared" si="469"/>
        <v>0</v>
      </c>
      <c r="S1201" s="139">
        <f t="shared" si="470"/>
        <v>0</v>
      </c>
      <c r="T1201" s="146">
        <f t="shared" si="480"/>
        <v>3.5999999999999997E-2</v>
      </c>
      <c r="U1201" s="144">
        <f t="shared" si="483"/>
        <v>65</v>
      </c>
      <c r="V1201" s="144">
        <v>252</v>
      </c>
      <c r="W1201" s="143">
        <f t="shared" si="471"/>
        <v>1.0091642139999999</v>
      </c>
      <c r="X1201" s="139">
        <f t="shared" si="472"/>
        <v>11.18362232</v>
      </c>
      <c r="Y1201" s="124">
        <f t="shared" si="473"/>
        <v>0</v>
      </c>
      <c r="Z1201" s="147" t="s">
        <v>64</v>
      </c>
      <c r="AA1201" s="141">
        <f t="shared" si="481"/>
        <v>44942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4"/>
      <c r="BL1201" s="1"/>
      <c r="BM1201" s="1"/>
      <c r="BN1201" s="1"/>
      <c r="BO1201" s="1"/>
      <c r="BP1201" s="1"/>
      <c r="BQ1201" s="1"/>
    </row>
    <row r="1202" spans="1:69" x14ac:dyDescent="0.15">
      <c r="A1202" s="138">
        <f t="shared" si="474"/>
        <v>44853</v>
      </c>
      <c r="B1202" s="148">
        <f t="shared" si="463"/>
        <v>1232.0769175400001</v>
      </c>
      <c r="C1202" s="139">
        <f t="shared" si="475"/>
        <v>1000</v>
      </c>
      <c r="D1202" s="140">
        <f t="shared" si="476"/>
        <v>6370.34</v>
      </c>
      <c r="E1202" s="124">
        <f>IF(K1202=1,VLOOKUP(A1201,[1]Plan1!$BO$80:$BQ$314,3),E1201)</f>
        <v>6407.93</v>
      </c>
      <c r="F1202" s="141">
        <f t="shared" si="477"/>
        <v>44852</v>
      </c>
      <c r="G1202" s="142">
        <f t="shared" si="464"/>
        <v>5.9007839455980093E-3</v>
      </c>
      <c r="H1202" s="141">
        <f t="shared" si="478"/>
        <v>44881</v>
      </c>
      <c r="I1202" s="141">
        <f t="shared" si="465"/>
        <v>44881</v>
      </c>
      <c r="J1202" s="125">
        <f t="shared" si="479"/>
        <v>20</v>
      </c>
      <c r="K1202" s="125">
        <f t="shared" si="485"/>
        <v>2</v>
      </c>
      <c r="L1202" s="139">
        <f t="shared" si="466"/>
        <v>1.00058851</v>
      </c>
      <c r="M1202" s="143">
        <f t="shared" si="486"/>
        <v>0.99709963999999995</v>
      </c>
      <c r="N1202" s="143">
        <f t="shared" si="482"/>
        <v>1.2199991215475503</v>
      </c>
      <c r="O1202" s="139">
        <f t="shared" si="484"/>
        <v>1.2207171000000001</v>
      </c>
      <c r="P1202" s="139">
        <f t="shared" si="467"/>
        <v>1220.7171000000001</v>
      </c>
      <c r="Q1202" s="144">
        <f t="shared" si="468"/>
        <v>0</v>
      </c>
      <c r="R1202" s="145">
        <f t="shared" si="469"/>
        <v>0</v>
      </c>
      <c r="S1202" s="139">
        <f t="shared" si="470"/>
        <v>0</v>
      </c>
      <c r="T1202" s="146">
        <f t="shared" si="480"/>
        <v>3.5999999999999997E-2</v>
      </c>
      <c r="U1202" s="144">
        <f t="shared" si="483"/>
        <v>66</v>
      </c>
      <c r="V1202" s="144">
        <v>252</v>
      </c>
      <c r="W1202" s="143">
        <f t="shared" si="471"/>
        <v>1.0093058559999999</v>
      </c>
      <c r="X1202" s="139">
        <f t="shared" si="472"/>
        <v>11.35981754</v>
      </c>
      <c r="Y1202" s="124">
        <f t="shared" si="473"/>
        <v>0</v>
      </c>
      <c r="Z1202" s="147" t="s">
        <v>64</v>
      </c>
      <c r="AA1202" s="141">
        <f t="shared" si="481"/>
        <v>44942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4"/>
      <c r="BL1202" s="1"/>
      <c r="BM1202" s="1"/>
      <c r="BN1202" s="1"/>
      <c r="BO1202" s="1"/>
      <c r="BP1202" s="1"/>
      <c r="BQ1202" s="1"/>
    </row>
    <row r="1203" spans="1:69" x14ac:dyDescent="0.15">
      <c r="A1203" s="138">
        <f t="shared" si="474"/>
        <v>44854</v>
      </c>
      <c r="B1203" s="148">
        <f t="shared" si="463"/>
        <v>1232.61238985</v>
      </c>
      <c r="C1203" s="139">
        <f t="shared" si="475"/>
        <v>1000</v>
      </c>
      <c r="D1203" s="140">
        <f t="shared" si="476"/>
        <v>6370.34</v>
      </c>
      <c r="E1203" s="124">
        <f>IF(K1203=1,VLOOKUP(A1202,[1]Plan1!$BO$80:$BQ$314,3),E1202)</f>
        <v>6407.93</v>
      </c>
      <c r="F1203" s="141">
        <f t="shared" si="477"/>
        <v>44852</v>
      </c>
      <c r="G1203" s="142">
        <f t="shared" si="464"/>
        <v>5.9007839455980093E-3</v>
      </c>
      <c r="H1203" s="141">
        <f t="shared" si="478"/>
        <v>44881</v>
      </c>
      <c r="I1203" s="141">
        <f t="shared" si="465"/>
        <v>44881</v>
      </c>
      <c r="J1203" s="125">
        <f t="shared" si="479"/>
        <v>20</v>
      </c>
      <c r="K1203" s="125">
        <f t="shared" si="485"/>
        <v>3</v>
      </c>
      <c r="L1203" s="139">
        <f t="shared" si="466"/>
        <v>1.0008828999999999</v>
      </c>
      <c r="M1203" s="143">
        <f t="shared" si="486"/>
        <v>0.99709963999999995</v>
      </c>
      <c r="N1203" s="143">
        <f t="shared" si="482"/>
        <v>1.2199991215475503</v>
      </c>
      <c r="O1203" s="139">
        <f t="shared" si="484"/>
        <v>1.2210762500000001</v>
      </c>
      <c r="P1203" s="139">
        <f t="shared" si="467"/>
        <v>1221.0762500000001</v>
      </c>
      <c r="Q1203" s="144">
        <f t="shared" si="468"/>
        <v>0</v>
      </c>
      <c r="R1203" s="145">
        <f t="shared" si="469"/>
        <v>0</v>
      </c>
      <c r="S1203" s="139">
        <f t="shared" si="470"/>
        <v>0</v>
      </c>
      <c r="T1203" s="146">
        <f t="shared" si="480"/>
        <v>3.5999999999999997E-2</v>
      </c>
      <c r="U1203" s="144">
        <f t="shared" si="483"/>
        <v>67</v>
      </c>
      <c r="V1203" s="144">
        <v>252</v>
      </c>
      <c r="W1203" s="143">
        <f t="shared" si="471"/>
        <v>1.009447518</v>
      </c>
      <c r="X1203" s="139">
        <f t="shared" si="472"/>
        <v>11.53613985</v>
      </c>
      <c r="Y1203" s="124">
        <f t="shared" si="473"/>
        <v>0</v>
      </c>
      <c r="Z1203" s="147" t="s">
        <v>64</v>
      </c>
      <c r="AA1203" s="141">
        <f t="shared" si="481"/>
        <v>44942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4"/>
      <c r="BL1203" s="1"/>
      <c r="BM1203" s="1"/>
      <c r="BN1203" s="1"/>
      <c r="BO1203" s="1"/>
      <c r="BP1203" s="1"/>
      <c r="BQ1203" s="1"/>
    </row>
    <row r="1204" spans="1:69" x14ac:dyDescent="0.15">
      <c r="A1204" s="138">
        <f t="shared" si="474"/>
        <v>44855</v>
      </c>
      <c r="B1204" s="148">
        <f t="shared" si="463"/>
        <v>1233.1481094799999</v>
      </c>
      <c r="C1204" s="139">
        <f t="shared" si="475"/>
        <v>1000</v>
      </c>
      <c r="D1204" s="140">
        <f t="shared" si="476"/>
        <v>6370.34</v>
      </c>
      <c r="E1204" s="124">
        <f>IF(K1204=1,VLOOKUP(A1203,[1]Plan1!$BO$80:$BQ$314,3),E1203)</f>
        <v>6407.93</v>
      </c>
      <c r="F1204" s="141">
        <f t="shared" si="477"/>
        <v>44852</v>
      </c>
      <c r="G1204" s="142">
        <f t="shared" si="464"/>
        <v>5.9007839455980093E-3</v>
      </c>
      <c r="H1204" s="141">
        <f t="shared" si="478"/>
        <v>44881</v>
      </c>
      <c r="I1204" s="141">
        <f t="shared" si="465"/>
        <v>44881</v>
      </c>
      <c r="J1204" s="125">
        <f t="shared" si="479"/>
        <v>20</v>
      </c>
      <c r="K1204" s="125">
        <f t="shared" si="485"/>
        <v>4</v>
      </c>
      <c r="L1204" s="139">
        <f t="shared" si="466"/>
        <v>1.0011773799999999</v>
      </c>
      <c r="M1204" s="143">
        <f t="shared" si="486"/>
        <v>0.99709963999999995</v>
      </c>
      <c r="N1204" s="143">
        <f t="shared" si="482"/>
        <v>1.2199991215475503</v>
      </c>
      <c r="O1204" s="139">
        <f t="shared" si="484"/>
        <v>1.22143552</v>
      </c>
      <c r="P1204" s="139">
        <f t="shared" si="467"/>
        <v>1221.43552</v>
      </c>
      <c r="Q1204" s="144">
        <f t="shared" si="468"/>
        <v>0</v>
      </c>
      <c r="R1204" s="145">
        <f t="shared" si="469"/>
        <v>0</v>
      </c>
      <c r="S1204" s="139">
        <f t="shared" si="470"/>
        <v>0</v>
      </c>
      <c r="T1204" s="146">
        <f t="shared" si="480"/>
        <v>3.5999999999999997E-2</v>
      </c>
      <c r="U1204" s="144">
        <f t="shared" si="483"/>
        <v>68</v>
      </c>
      <c r="V1204" s="144">
        <v>252</v>
      </c>
      <c r="W1204" s="143">
        <f t="shared" si="471"/>
        <v>1.0095892</v>
      </c>
      <c r="X1204" s="139">
        <f t="shared" si="472"/>
        <v>11.71258948</v>
      </c>
      <c r="Y1204" s="124">
        <f t="shared" si="473"/>
        <v>0</v>
      </c>
      <c r="Z1204" s="147" t="s">
        <v>64</v>
      </c>
      <c r="AA1204" s="141">
        <f t="shared" si="481"/>
        <v>44942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4"/>
      <c r="BL1204" s="1"/>
      <c r="BM1204" s="1"/>
      <c r="BN1204" s="1"/>
      <c r="BO1204" s="1"/>
      <c r="BP1204" s="1"/>
      <c r="BQ1204" s="1"/>
    </row>
    <row r="1205" spans="1:69" x14ac:dyDescent="0.15">
      <c r="A1205" s="138">
        <f t="shared" si="474"/>
        <v>44856</v>
      </c>
      <c r="B1205" s="148">
        <f t="shared" si="463"/>
        <v>1233.6840450099999</v>
      </c>
      <c r="C1205" s="139">
        <f t="shared" si="475"/>
        <v>1000</v>
      </c>
      <c r="D1205" s="140">
        <f t="shared" si="476"/>
        <v>6370.34</v>
      </c>
      <c r="E1205" s="124">
        <f>IF(K1205=1,VLOOKUP(A1204,[1]Plan1!$BO$80:$BQ$314,3),E1204)</f>
        <v>6407.93</v>
      </c>
      <c r="F1205" s="141">
        <f t="shared" si="477"/>
        <v>44852</v>
      </c>
      <c r="G1205" s="142">
        <f t="shared" si="464"/>
        <v>5.9007839455980093E-3</v>
      </c>
      <c r="H1205" s="141">
        <f t="shared" si="478"/>
        <v>44881</v>
      </c>
      <c r="I1205" s="141">
        <f t="shared" si="465"/>
        <v>44881</v>
      </c>
      <c r="J1205" s="125">
        <f t="shared" si="479"/>
        <v>20</v>
      </c>
      <c r="K1205" s="125">
        <f t="shared" si="485"/>
        <v>5</v>
      </c>
      <c r="L1205" s="139">
        <f t="shared" si="466"/>
        <v>1.0014719400000001</v>
      </c>
      <c r="M1205" s="143">
        <f t="shared" si="486"/>
        <v>0.99709963999999995</v>
      </c>
      <c r="N1205" s="143">
        <f t="shared" si="482"/>
        <v>1.2199991215475503</v>
      </c>
      <c r="O1205" s="139">
        <f t="shared" si="484"/>
        <v>1.22179488</v>
      </c>
      <c r="P1205" s="139">
        <f t="shared" si="467"/>
        <v>1221.7948799999999</v>
      </c>
      <c r="Q1205" s="144">
        <f t="shared" si="468"/>
        <v>0</v>
      </c>
      <c r="R1205" s="145">
        <f t="shared" si="469"/>
        <v>0</v>
      </c>
      <c r="S1205" s="139">
        <f t="shared" si="470"/>
        <v>0</v>
      </c>
      <c r="T1205" s="146">
        <f t="shared" si="480"/>
        <v>3.5999999999999997E-2</v>
      </c>
      <c r="U1205" s="144">
        <f t="shared" si="483"/>
        <v>69</v>
      </c>
      <c r="V1205" s="144">
        <v>252</v>
      </c>
      <c r="W1205" s="143">
        <f t="shared" si="471"/>
        <v>1.009730901</v>
      </c>
      <c r="X1205" s="139">
        <f t="shared" si="472"/>
        <v>11.889165009999999</v>
      </c>
      <c r="Y1205" s="124">
        <f t="shared" si="473"/>
        <v>0</v>
      </c>
      <c r="Z1205" s="147" t="s">
        <v>64</v>
      </c>
      <c r="AA1205" s="141">
        <f t="shared" si="481"/>
        <v>44942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4"/>
      <c r="BL1205" s="1"/>
      <c r="BM1205" s="1"/>
      <c r="BN1205" s="1"/>
      <c r="BO1205" s="1"/>
      <c r="BP1205" s="1"/>
      <c r="BQ1205" s="1"/>
    </row>
    <row r="1206" spans="1:69" x14ac:dyDescent="0.15">
      <c r="A1206" s="138">
        <f t="shared" si="474"/>
        <v>44857</v>
      </c>
      <c r="B1206" s="148">
        <f t="shared" si="463"/>
        <v>1233.6840450099999</v>
      </c>
      <c r="C1206" s="139">
        <f t="shared" si="475"/>
        <v>1000</v>
      </c>
      <c r="D1206" s="140">
        <f t="shared" si="476"/>
        <v>6370.34</v>
      </c>
      <c r="E1206" s="124">
        <f>IF(K1206=1,VLOOKUP(A1205,[1]Plan1!$BO$80:$BQ$314,3),E1205)</f>
        <v>6407.93</v>
      </c>
      <c r="F1206" s="141">
        <f t="shared" si="477"/>
        <v>44852</v>
      </c>
      <c r="G1206" s="142">
        <f t="shared" si="464"/>
        <v>5.9007839455980093E-3</v>
      </c>
      <c r="H1206" s="141">
        <f t="shared" si="478"/>
        <v>44881</v>
      </c>
      <c r="I1206" s="141">
        <f t="shared" si="465"/>
        <v>44881</v>
      </c>
      <c r="J1206" s="125">
        <f t="shared" si="479"/>
        <v>20</v>
      </c>
      <c r="K1206" s="125">
        <f t="shared" si="485"/>
        <v>5</v>
      </c>
      <c r="L1206" s="139">
        <f t="shared" si="466"/>
        <v>1.0014719400000001</v>
      </c>
      <c r="M1206" s="143">
        <f t="shared" si="486"/>
        <v>0.99709963999999995</v>
      </c>
      <c r="N1206" s="143">
        <f t="shared" si="482"/>
        <v>1.2199991215475503</v>
      </c>
      <c r="O1206" s="139">
        <f t="shared" si="484"/>
        <v>1.22179488</v>
      </c>
      <c r="P1206" s="139">
        <f t="shared" si="467"/>
        <v>1221.7948799999999</v>
      </c>
      <c r="Q1206" s="144">
        <f t="shared" si="468"/>
        <v>0</v>
      </c>
      <c r="R1206" s="145">
        <f t="shared" si="469"/>
        <v>0</v>
      </c>
      <c r="S1206" s="139">
        <f t="shared" si="470"/>
        <v>0</v>
      </c>
      <c r="T1206" s="146">
        <f t="shared" si="480"/>
        <v>3.5999999999999997E-2</v>
      </c>
      <c r="U1206" s="144">
        <f t="shared" si="483"/>
        <v>69</v>
      </c>
      <c r="V1206" s="144">
        <v>252</v>
      </c>
      <c r="W1206" s="143">
        <f t="shared" si="471"/>
        <v>1.009730901</v>
      </c>
      <c r="X1206" s="139">
        <f t="shared" si="472"/>
        <v>11.889165009999999</v>
      </c>
      <c r="Y1206" s="124">
        <f t="shared" si="473"/>
        <v>0</v>
      </c>
      <c r="Z1206" s="147" t="s">
        <v>64</v>
      </c>
      <c r="AA1206" s="141">
        <f t="shared" si="481"/>
        <v>44942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4"/>
      <c r="BL1206" s="1"/>
      <c r="BM1206" s="1"/>
      <c r="BN1206" s="1"/>
      <c r="BO1206" s="1"/>
      <c r="BP1206" s="1"/>
      <c r="BQ1206" s="1"/>
    </row>
    <row r="1207" spans="1:69" x14ac:dyDescent="0.15">
      <c r="A1207" s="138">
        <f t="shared" si="474"/>
        <v>44858</v>
      </c>
      <c r="B1207" s="148">
        <f t="shared" si="463"/>
        <v>1233.6840450099999</v>
      </c>
      <c r="C1207" s="139">
        <f t="shared" si="475"/>
        <v>1000</v>
      </c>
      <c r="D1207" s="140">
        <f t="shared" si="476"/>
        <v>6370.34</v>
      </c>
      <c r="E1207" s="124">
        <f>IF(K1207=1,VLOOKUP(A1206,[1]Plan1!$BO$80:$BQ$314,3),E1206)</f>
        <v>6407.93</v>
      </c>
      <c r="F1207" s="141">
        <f t="shared" si="477"/>
        <v>44852</v>
      </c>
      <c r="G1207" s="142">
        <f t="shared" si="464"/>
        <v>5.9007839455980093E-3</v>
      </c>
      <c r="H1207" s="141">
        <f t="shared" si="478"/>
        <v>44881</v>
      </c>
      <c r="I1207" s="141">
        <f t="shared" si="465"/>
        <v>44881</v>
      </c>
      <c r="J1207" s="125">
        <f t="shared" si="479"/>
        <v>20</v>
      </c>
      <c r="K1207" s="125">
        <f t="shared" si="485"/>
        <v>5</v>
      </c>
      <c r="L1207" s="139">
        <f t="shared" si="466"/>
        <v>1.0014719400000001</v>
      </c>
      <c r="M1207" s="143">
        <f t="shared" si="486"/>
        <v>0.99709963999999995</v>
      </c>
      <c r="N1207" s="143">
        <f t="shared" si="482"/>
        <v>1.2199991215475503</v>
      </c>
      <c r="O1207" s="139">
        <f t="shared" si="484"/>
        <v>1.22179488</v>
      </c>
      <c r="P1207" s="139">
        <f t="shared" si="467"/>
        <v>1221.7948799999999</v>
      </c>
      <c r="Q1207" s="144">
        <f t="shared" si="468"/>
        <v>0</v>
      </c>
      <c r="R1207" s="145">
        <f t="shared" si="469"/>
        <v>0</v>
      </c>
      <c r="S1207" s="139">
        <f t="shared" si="470"/>
        <v>0</v>
      </c>
      <c r="T1207" s="146">
        <f t="shared" si="480"/>
        <v>3.5999999999999997E-2</v>
      </c>
      <c r="U1207" s="144">
        <f t="shared" si="483"/>
        <v>69</v>
      </c>
      <c r="V1207" s="144">
        <v>252</v>
      </c>
      <c r="W1207" s="143">
        <f t="shared" si="471"/>
        <v>1.009730901</v>
      </c>
      <c r="X1207" s="139">
        <f t="shared" si="472"/>
        <v>11.889165009999999</v>
      </c>
      <c r="Y1207" s="124">
        <f t="shared" si="473"/>
        <v>0</v>
      </c>
      <c r="Z1207" s="147" t="s">
        <v>64</v>
      </c>
      <c r="AA1207" s="141">
        <f t="shared" si="481"/>
        <v>44942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4"/>
      <c r="BL1207" s="1"/>
      <c r="BM1207" s="1"/>
      <c r="BN1207" s="1"/>
      <c r="BO1207" s="1"/>
      <c r="BP1207" s="1"/>
      <c r="BQ1207" s="1"/>
    </row>
    <row r="1208" spans="1:69" x14ac:dyDescent="0.15">
      <c r="A1208" s="138">
        <f t="shared" si="474"/>
        <v>44859</v>
      </c>
      <c r="B1208" s="148">
        <f t="shared" si="463"/>
        <v>1234.2202191399999</v>
      </c>
      <c r="C1208" s="139">
        <f t="shared" si="475"/>
        <v>1000</v>
      </c>
      <c r="D1208" s="140">
        <f t="shared" si="476"/>
        <v>6370.34</v>
      </c>
      <c r="E1208" s="124">
        <f>IF(K1208=1,VLOOKUP(A1207,[1]Plan1!$BO$80:$BQ$314,3),E1207)</f>
        <v>6407.93</v>
      </c>
      <c r="F1208" s="141">
        <f t="shared" si="477"/>
        <v>44852</v>
      </c>
      <c r="G1208" s="142">
        <f t="shared" si="464"/>
        <v>5.9007839455980093E-3</v>
      </c>
      <c r="H1208" s="141">
        <f t="shared" si="478"/>
        <v>44881</v>
      </c>
      <c r="I1208" s="141">
        <f t="shared" si="465"/>
        <v>44881</v>
      </c>
      <c r="J1208" s="125">
        <f t="shared" si="479"/>
        <v>20</v>
      </c>
      <c r="K1208" s="125">
        <f t="shared" si="485"/>
        <v>6</v>
      </c>
      <c r="L1208" s="139">
        <f t="shared" si="466"/>
        <v>1.0017665899999999</v>
      </c>
      <c r="M1208" s="143">
        <f t="shared" si="486"/>
        <v>0.99709963999999995</v>
      </c>
      <c r="N1208" s="143">
        <f t="shared" si="482"/>
        <v>1.2199991215475503</v>
      </c>
      <c r="O1208" s="139">
        <f t="shared" si="484"/>
        <v>1.2221543500000001</v>
      </c>
      <c r="P1208" s="139">
        <f t="shared" si="467"/>
        <v>1222.15435</v>
      </c>
      <c r="Q1208" s="144">
        <f t="shared" si="468"/>
        <v>0</v>
      </c>
      <c r="R1208" s="145">
        <f t="shared" si="469"/>
        <v>0</v>
      </c>
      <c r="S1208" s="139">
        <f t="shared" si="470"/>
        <v>0</v>
      </c>
      <c r="T1208" s="146">
        <f t="shared" si="480"/>
        <v>3.5999999999999997E-2</v>
      </c>
      <c r="U1208" s="144">
        <f t="shared" si="483"/>
        <v>70</v>
      </c>
      <c r="V1208" s="144">
        <v>252</v>
      </c>
      <c r="W1208" s="143">
        <f t="shared" si="471"/>
        <v>1.0098726229999999</v>
      </c>
      <c r="X1208" s="139">
        <f t="shared" si="472"/>
        <v>12.06586914</v>
      </c>
      <c r="Y1208" s="124">
        <f t="shared" si="473"/>
        <v>0</v>
      </c>
      <c r="Z1208" s="147" t="s">
        <v>64</v>
      </c>
      <c r="AA1208" s="141">
        <f t="shared" si="481"/>
        <v>44942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4"/>
      <c r="BL1208" s="1"/>
      <c r="BM1208" s="1"/>
      <c r="BN1208" s="1"/>
      <c r="BO1208" s="1"/>
      <c r="BP1208" s="1"/>
      <c r="BQ1208" s="1"/>
    </row>
    <row r="1209" spans="1:69" x14ac:dyDescent="0.15">
      <c r="A1209" s="138">
        <f t="shared" si="474"/>
        <v>44860</v>
      </c>
      <c r="B1209" s="148">
        <f t="shared" si="463"/>
        <v>1234.75662949</v>
      </c>
      <c r="C1209" s="139">
        <f t="shared" si="475"/>
        <v>1000</v>
      </c>
      <c r="D1209" s="140">
        <f t="shared" si="476"/>
        <v>6370.34</v>
      </c>
      <c r="E1209" s="124">
        <f>IF(K1209=1,VLOOKUP(A1208,[1]Plan1!$BO$80:$BQ$314,3),E1208)</f>
        <v>6407.93</v>
      </c>
      <c r="F1209" s="141">
        <f t="shared" si="477"/>
        <v>44852</v>
      </c>
      <c r="G1209" s="142">
        <f t="shared" si="464"/>
        <v>5.9007839455980093E-3</v>
      </c>
      <c r="H1209" s="141">
        <f t="shared" si="478"/>
        <v>44881</v>
      </c>
      <c r="I1209" s="141">
        <f t="shared" si="465"/>
        <v>44881</v>
      </c>
      <c r="J1209" s="125">
        <f t="shared" si="479"/>
        <v>20</v>
      </c>
      <c r="K1209" s="125">
        <f t="shared" si="485"/>
        <v>7</v>
      </c>
      <c r="L1209" s="139">
        <f t="shared" si="466"/>
        <v>1.0020613199999999</v>
      </c>
      <c r="M1209" s="143">
        <f t="shared" si="486"/>
        <v>0.99709963999999995</v>
      </c>
      <c r="N1209" s="143">
        <f t="shared" si="482"/>
        <v>1.2199991215475503</v>
      </c>
      <c r="O1209" s="139">
        <f t="shared" si="484"/>
        <v>1.2225139300000001</v>
      </c>
      <c r="P1209" s="139">
        <f t="shared" si="467"/>
        <v>1222.5139300000001</v>
      </c>
      <c r="Q1209" s="144">
        <f t="shared" si="468"/>
        <v>0</v>
      </c>
      <c r="R1209" s="145">
        <f t="shared" si="469"/>
        <v>0</v>
      </c>
      <c r="S1209" s="139">
        <f t="shared" si="470"/>
        <v>0</v>
      </c>
      <c r="T1209" s="146">
        <f t="shared" si="480"/>
        <v>3.5999999999999997E-2</v>
      </c>
      <c r="U1209" s="144">
        <f t="shared" si="483"/>
        <v>71</v>
      </c>
      <c r="V1209" s="144">
        <v>252</v>
      </c>
      <c r="W1209" s="143">
        <f t="shared" si="471"/>
        <v>1.0100143640000001</v>
      </c>
      <c r="X1209" s="139">
        <f t="shared" si="472"/>
        <v>12.24269949</v>
      </c>
      <c r="Y1209" s="124">
        <f t="shared" si="473"/>
        <v>0</v>
      </c>
      <c r="Z1209" s="147" t="s">
        <v>64</v>
      </c>
      <c r="AA1209" s="141">
        <f t="shared" si="481"/>
        <v>44942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4"/>
      <c r="BL1209" s="1"/>
      <c r="BM1209" s="1"/>
      <c r="BN1209" s="1"/>
      <c r="BO1209" s="1"/>
      <c r="BP1209" s="1"/>
      <c r="BQ1209" s="1"/>
    </row>
    <row r="1210" spans="1:69" x14ac:dyDescent="0.15">
      <c r="A1210" s="138">
        <f t="shared" si="474"/>
        <v>44861</v>
      </c>
      <c r="B1210" s="148">
        <f t="shared" si="463"/>
        <v>1235.2932672400002</v>
      </c>
      <c r="C1210" s="139">
        <f t="shared" si="475"/>
        <v>1000</v>
      </c>
      <c r="D1210" s="140">
        <f t="shared" si="476"/>
        <v>6370.34</v>
      </c>
      <c r="E1210" s="124">
        <f>IF(K1210=1,VLOOKUP(A1209,[1]Plan1!$BO$80:$BQ$314,3),E1209)</f>
        <v>6407.93</v>
      </c>
      <c r="F1210" s="141">
        <f t="shared" si="477"/>
        <v>44852</v>
      </c>
      <c r="G1210" s="142">
        <f t="shared" si="464"/>
        <v>5.9007839455980093E-3</v>
      </c>
      <c r="H1210" s="141">
        <f t="shared" si="478"/>
        <v>44881</v>
      </c>
      <c r="I1210" s="141">
        <f t="shared" si="465"/>
        <v>44881</v>
      </c>
      <c r="J1210" s="125">
        <f t="shared" si="479"/>
        <v>20</v>
      </c>
      <c r="K1210" s="125">
        <f t="shared" si="485"/>
        <v>8</v>
      </c>
      <c r="L1210" s="139">
        <f t="shared" si="466"/>
        <v>1.0023561400000001</v>
      </c>
      <c r="M1210" s="143">
        <f t="shared" si="486"/>
        <v>0.99709963999999995</v>
      </c>
      <c r="N1210" s="143">
        <f t="shared" si="482"/>
        <v>1.2199991215475503</v>
      </c>
      <c r="O1210" s="139">
        <f t="shared" si="484"/>
        <v>1.2228736099999999</v>
      </c>
      <c r="P1210" s="139">
        <f t="shared" si="467"/>
        <v>1222.8736100000001</v>
      </c>
      <c r="Q1210" s="144">
        <f t="shared" si="468"/>
        <v>0</v>
      </c>
      <c r="R1210" s="145">
        <f t="shared" si="469"/>
        <v>0</v>
      </c>
      <c r="S1210" s="139">
        <f t="shared" si="470"/>
        <v>0</v>
      </c>
      <c r="T1210" s="146">
        <f t="shared" si="480"/>
        <v>3.5999999999999997E-2</v>
      </c>
      <c r="U1210" s="144">
        <f t="shared" si="483"/>
        <v>72</v>
      </c>
      <c r="V1210" s="144">
        <v>252</v>
      </c>
      <c r="W1210" s="143">
        <f t="shared" si="471"/>
        <v>1.010156125</v>
      </c>
      <c r="X1210" s="139">
        <f t="shared" si="472"/>
        <v>12.419657239999999</v>
      </c>
      <c r="Y1210" s="124">
        <f t="shared" si="473"/>
        <v>0</v>
      </c>
      <c r="Z1210" s="147" t="s">
        <v>64</v>
      </c>
      <c r="AA1210" s="141">
        <f t="shared" si="481"/>
        <v>44942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4"/>
      <c r="BL1210" s="1"/>
      <c r="BM1210" s="1"/>
      <c r="BN1210" s="1"/>
      <c r="BO1210" s="1"/>
      <c r="BP1210" s="1"/>
      <c r="BQ1210" s="1"/>
    </row>
    <row r="1211" spans="1:69" x14ac:dyDescent="0.15">
      <c r="A1211" s="138">
        <f t="shared" si="474"/>
        <v>44862</v>
      </c>
      <c r="B1211" s="148">
        <f t="shared" si="463"/>
        <v>1235.83014256</v>
      </c>
      <c r="C1211" s="139">
        <f t="shared" si="475"/>
        <v>1000</v>
      </c>
      <c r="D1211" s="140">
        <f t="shared" si="476"/>
        <v>6370.34</v>
      </c>
      <c r="E1211" s="124">
        <f>IF(K1211=1,VLOOKUP(A1210,[1]Plan1!$BO$80:$BQ$314,3),E1210)</f>
        <v>6407.93</v>
      </c>
      <c r="F1211" s="141">
        <f t="shared" si="477"/>
        <v>44852</v>
      </c>
      <c r="G1211" s="142">
        <f t="shared" si="464"/>
        <v>5.9007839455980093E-3</v>
      </c>
      <c r="H1211" s="141">
        <f t="shared" si="478"/>
        <v>44881</v>
      </c>
      <c r="I1211" s="141">
        <f t="shared" si="465"/>
        <v>44881</v>
      </c>
      <c r="J1211" s="125">
        <f t="shared" si="479"/>
        <v>20</v>
      </c>
      <c r="K1211" s="125">
        <f t="shared" si="485"/>
        <v>9</v>
      </c>
      <c r="L1211" s="139">
        <f t="shared" si="466"/>
        <v>1.0026510500000001</v>
      </c>
      <c r="M1211" s="143">
        <f t="shared" si="486"/>
        <v>0.99709963999999995</v>
      </c>
      <c r="N1211" s="143">
        <f t="shared" si="482"/>
        <v>1.2199991215475503</v>
      </c>
      <c r="O1211" s="139">
        <f t="shared" si="484"/>
        <v>1.2232334</v>
      </c>
      <c r="P1211" s="139">
        <f t="shared" si="467"/>
        <v>1223.2334000000001</v>
      </c>
      <c r="Q1211" s="144">
        <f t="shared" si="468"/>
        <v>0</v>
      </c>
      <c r="R1211" s="145">
        <f t="shared" si="469"/>
        <v>0</v>
      </c>
      <c r="S1211" s="139">
        <f t="shared" si="470"/>
        <v>0</v>
      </c>
      <c r="T1211" s="146">
        <f t="shared" si="480"/>
        <v>3.5999999999999997E-2</v>
      </c>
      <c r="U1211" s="144">
        <f t="shared" si="483"/>
        <v>73</v>
      </c>
      <c r="V1211" s="144">
        <v>252</v>
      </c>
      <c r="W1211" s="143">
        <f t="shared" si="471"/>
        <v>1.0102979059999999</v>
      </c>
      <c r="X1211" s="139">
        <f t="shared" si="472"/>
        <v>12.596742559999999</v>
      </c>
      <c r="Y1211" s="124">
        <f t="shared" si="473"/>
        <v>0</v>
      </c>
      <c r="Z1211" s="147" t="s">
        <v>64</v>
      </c>
      <c r="AA1211" s="141">
        <f t="shared" si="481"/>
        <v>44942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4"/>
      <c r="BL1211" s="1"/>
      <c r="BM1211" s="1"/>
      <c r="BN1211" s="1"/>
      <c r="BO1211" s="1"/>
      <c r="BP1211" s="1"/>
      <c r="BQ1211" s="1"/>
    </row>
    <row r="1212" spans="1:69" x14ac:dyDescent="0.15">
      <c r="A1212" s="138">
        <f t="shared" si="474"/>
        <v>44863</v>
      </c>
      <c r="B1212" s="148">
        <f t="shared" si="463"/>
        <v>1236.3672454299999</v>
      </c>
      <c r="C1212" s="139">
        <f t="shared" si="475"/>
        <v>1000</v>
      </c>
      <c r="D1212" s="140">
        <f t="shared" si="476"/>
        <v>6370.34</v>
      </c>
      <c r="E1212" s="124">
        <f>IF(K1212=1,VLOOKUP(A1211,[1]Plan1!$BO$80:$BQ$314,3),E1211)</f>
        <v>6407.93</v>
      </c>
      <c r="F1212" s="141">
        <f t="shared" si="477"/>
        <v>44852</v>
      </c>
      <c r="G1212" s="142">
        <f t="shared" si="464"/>
        <v>5.9007839455980093E-3</v>
      </c>
      <c r="H1212" s="141">
        <f t="shared" si="478"/>
        <v>44881</v>
      </c>
      <c r="I1212" s="141">
        <f t="shared" si="465"/>
        <v>44881</v>
      </c>
      <c r="J1212" s="125">
        <f t="shared" si="479"/>
        <v>20</v>
      </c>
      <c r="K1212" s="125">
        <f t="shared" si="485"/>
        <v>10</v>
      </c>
      <c r="L1212" s="139">
        <f t="shared" si="466"/>
        <v>1.00294605</v>
      </c>
      <c r="M1212" s="143">
        <f t="shared" si="486"/>
        <v>0.99709963999999995</v>
      </c>
      <c r="N1212" s="143">
        <f t="shared" si="482"/>
        <v>1.2199991215475503</v>
      </c>
      <c r="O1212" s="139">
        <f t="shared" si="484"/>
        <v>1.2235932899999999</v>
      </c>
      <c r="P1212" s="139">
        <f t="shared" si="467"/>
        <v>1223.59329</v>
      </c>
      <c r="Q1212" s="144">
        <f t="shared" si="468"/>
        <v>0</v>
      </c>
      <c r="R1212" s="145">
        <f t="shared" si="469"/>
        <v>0</v>
      </c>
      <c r="S1212" s="139">
        <f t="shared" si="470"/>
        <v>0</v>
      </c>
      <c r="T1212" s="146">
        <f t="shared" si="480"/>
        <v>3.5999999999999997E-2</v>
      </c>
      <c r="U1212" s="144">
        <f t="shared" si="483"/>
        <v>74</v>
      </c>
      <c r="V1212" s="144">
        <v>252</v>
      </c>
      <c r="W1212" s="143">
        <f t="shared" si="471"/>
        <v>1.010439707</v>
      </c>
      <c r="X1212" s="139">
        <f t="shared" si="472"/>
        <v>12.773955430000001</v>
      </c>
      <c r="Y1212" s="124">
        <f t="shared" si="473"/>
        <v>0</v>
      </c>
      <c r="Z1212" s="147" t="s">
        <v>64</v>
      </c>
      <c r="AA1212" s="141">
        <f t="shared" si="481"/>
        <v>44942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4"/>
      <c r="BL1212" s="1"/>
      <c r="BM1212" s="1"/>
      <c r="BN1212" s="1"/>
      <c r="BO1212" s="1"/>
      <c r="BP1212" s="1"/>
      <c r="BQ1212" s="1"/>
    </row>
    <row r="1213" spans="1:69" x14ac:dyDescent="0.15">
      <c r="A1213" s="138">
        <f t="shared" si="474"/>
        <v>44864</v>
      </c>
      <c r="B1213" s="148">
        <f t="shared" si="463"/>
        <v>1236.3672454299999</v>
      </c>
      <c r="C1213" s="139">
        <f t="shared" si="475"/>
        <v>1000</v>
      </c>
      <c r="D1213" s="140">
        <f t="shared" si="476"/>
        <v>6370.34</v>
      </c>
      <c r="E1213" s="124">
        <f>IF(K1213=1,VLOOKUP(A1212,[1]Plan1!$BO$80:$BQ$314,3),E1212)</f>
        <v>6407.93</v>
      </c>
      <c r="F1213" s="141">
        <f t="shared" si="477"/>
        <v>44852</v>
      </c>
      <c r="G1213" s="142">
        <f t="shared" si="464"/>
        <v>5.9007839455980093E-3</v>
      </c>
      <c r="H1213" s="141">
        <f t="shared" si="478"/>
        <v>44881</v>
      </c>
      <c r="I1213" s="141">
        <f t="shared" si="465"/>
        <v>44881</v>
      </c>
      <c r="J1213" s="125">
        <f t="shared" si="479"/>
        <v>20</v>
      </c>
      <c r="K1213" s="125">
        <f t="shared" si="485"/>
        <v>10</v>
      </c>
      <c r="L1213" s="139">
        <f t="shared" si="466"/>
        <v>1.00294605</v>
      </c>
      <c r="M1213" s="143">
        <f t="shared" si="486"/>
        <v>0.99709963999999995</v>
      </c>
      <c r="N1213" s="143">
        <f t="shared" si="482"/>
        <v>1.2199991215475503</v>
      </c>
      <c r="O1213" s="139">
        <f t="shared" si="484"/>
        <v>1.2235932899999999</v>
      </c>
      <c r="P1213" s="139">
        <f t="shared" si="467"/>
        <v>1223.59329</v>
      </c>
      <c r="Q1213" s="144">
        <f t="shared" si="468"/>
        <v>0</v>
      </c>
      <c r="R1213" s="145">
        <f t="shared" si="469"/>
        <v>0</v>
      </c>
      <c r="S1213" s="139">
        <f t="shared" si="470"/>
        <v>0</v>
      </c>
      <c r="T1213" s="146">
        <f t="shared" si="480"/>
        <v>3.5999999999999997E-2</v>
      </c>
      <c r="U1213" s="144">
        <f t="shared" si="483"/>
        <v>74</v>
      </c>
      <c r="V1213" s="144">
        <v>252</v>
      </c>
      <c r="W1213" s="143">
        <f t="shared" si="471"/>
        <v>1.010439707</v>
      </c>
      <c r="X1213" s="139">
        <f t="shared" si="472"/>
        <v>12.773955430000001</v>
      </c>
      <c r="Y1213" s="124">
        <f t="shared" si="473"/>
        <v>0</v>
      </c>
      <c r="Z1213" s="147" t="s">
        <v>64</v>
      </c>
      <c r="AA1213" s="141">
        <f t="shared" si="481"/>
        <v>44942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4"/>
      <c r="BL1213" s="1"/>
      <c r="BM1213" s="1"/>
      <c r="BN1213" s="1"/>
      <c r="BO1213" s="1"/>
      <c r="BP1213" s="1"/>
      <c r="BQ1213" s="1"/>
    </row>
    <row r="1214" spans="1:69" x14ac:dyDescent="0.15">
      <c r="A1214" s="138">
        <f t="shared" si="474"/>
        <v>44865</v>
      </c>
      <c r="B1214" s="148">
        <f t="shared" si="463"/>
        <v>1236.3672454299999</v>
      </c>
      <c r="C1214" s="139">
        <f t="shared" si="475"/>
        <v>1000</v>
      </c>
      <c r="D1214" s="140">
        <f t="shared" si="476"/>
        <v>6370.34</v>
      </c>
      <c r="E1214" s="124">
        <f>IF(K1214=1,VLOOKUP(A1213,[1]Plan1!$BO$80:$BQ$314,3),E1213)</f>
        <v>6407.93</v>
      </c>
      <c r="F1214" s="141">
        <f t="shared" si="477"/>
        <v>44852</v>
      </c>
      <c r="G1214" s="142">
        <f t="shared" si="464"/>
        <v>5.9007839455980093E-3</v>
      </c>
      <c r="H1214" s="141">
        <f t="shared" si="478"/>
        <v>44881</v>
      </c>
      <c r="I1214" s="141">
        <f t="shared" si="465"/>
        <v>44881</v>
      </c>
      <c r="J1214" s="125">
        <f t="shared" si="479"/>
        <v>20</v>
      </c>
      <c r="K1214" s="125">
        <f t="shared" si="485"/>
        <v>10</v>
      </c>
      <c r="L1214" s="139">
        <f t="shared" si="466"/>
        <v>1.00294605</v>
      </c>
      <c r="M1214" s="143">
        <f t="shared" si="486"/>
        <v>0.99709963999999995</v>
      </c>
      <c r="N1214" s="143">
        <f t="shared" si="482"/>
        <v>1.2199991215475503</v>
      </c>
      <c r="O1214" s="139">
        <f t="shared" si="484"/>
        <v>1.2235932899999999</v>
      </c>
      <c r="P1214" s="139">
        <f t="shared" si="467"/>
        <v>1223.59329</v>
      </c>
      <c r="Q1214" s="144">
        <f t="shared" si="468"/>
        <v>0</v>
      </c>
      <c r="R1214" s="145">
        <f t="shared" si="469"/>
        <v>0</v>
      </c>
      <c r="S1214" s="139">
        <f t="shared" si="470"/>
        <v>0</v>
      </c>
      <c r="T1214" s="146">
        <f t="shared" si="480"/>
        <v>3.5999999999999997E-2</v>
      </c>
      <c r="U1214" s="144">
        <f t="shared" si="483"/>
        <v>74</v>
      </c>
      <c r="V1214" s="144">
        <v>252</v>
      </c>
      <c r="W1214" s="143">
        <f t="shared" si="471"/>
        <v>1.010439707</v>
      </c>
      <c r="X1214" s="139">
        <f t="shared" si="472"/>
        <v>12.773955430000001</v>
      </c>
      <c r="Y1214" s="124">
        <f t="shared" si="473"/>
        <v>0</v>
      </c>
      <c r="Z1214" s="147" t="s">
        <v>64</v>
      </c>
      <c r="AA1214" s="141">
        <f t="shared" si="481"/>
        <v>44942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4"/>
      <c r="BL1214" s="1"/>
      <c r="BM1214" s="1"/>
      <c r="BN1214" s="1"/>
      <c r="BO1214" s="1"/>
      <c r="BP1214" s="1"/>
      <c r="BQ1214" s="1"/>
    </row>
    <row r="1215" spans="1:69" x14ac:dyDescent="0.15">
      <c r="A1215" s="138">
        <f t="shared" si="474"/>
        <v>44866</v>
      </c>
      <c r="B1215" s="148">
        <f t="shared" si="463"/>
        <v>1236.9045859999999</v>
      </c>
      <c r="C1215" s="139">
        <f t="shared" si="475"/>
        <v>1000</v>
      </c>
      <c r="D1215" s="140">
        <f t="shared" si="476"/>
        <v>6370.34</v>
      </c>
      <c r="E1215" s="124">
        <f>IF(K1215=1,VLOOKUP(A1214,[1]Plan1!$BO$80:$BQ$314,3),E1214)</f>
        <v>6407.93</v>
      </c>
      <c r="F1215" s="141">
        <f t="shared" si="477"/>
        <v>44852</v>
      </c>
      <c r="G1215" s="142">
        <f t="shared" si="464"/>
        <v>5.9007839455980093E-3</v>
      </c>
      <c r="H1215" s="141">
        <f t="shared" si="478"/>
        <v>44881</v>
      </c>
      <c r="I1215" s="141">
        <f t="shared" si="465"/>
        <v>44881</v>
      </c>
      <c r="J1215" s="125">
        <f t="shared" si="479"/>
        <v>20</v>
      </c>
      <c r="K1215" s="125">
        <f t="shared" si="485"/>
        <v>11</v>
      </c>
      <c r="L1215" s="139">
        <f t="shared" si="466"/>
        <v>1.0032411299999999</v>
      </c>
      <c r="M1215" s="143">
        <f t="shared" si="486"/>
        <v>0.99709963999999995</v>
      </c>
      <c r="N1215" s="143">
        <f t="shared" si="482"/>
        <v>1.2199991215475503</v>
      </c>
      <c r="O1215" s="139">
        <f t="shared" si="484"/>
        <v>1.2239532900000001</v>
      </c>
      <c r="P1215" s="139">
        <f t="shared" si="467"/>
        <v>1223.9532899999999</v>
      </c>
      <c r="Q1215" s="144">
        <f t="shared" si="468"/>
        <v>0</v>
      </c>
      <c r="R1215" s="145">
        <f t="shared" si="469"/>
        <v>0</v>
      </c>
      <c r="S1215" s="139">
        <f t="shared" si="470"/>
        <v>0</v>
      </c>
      <c r="T1215" s="146">
        <f t="shared" si="480"/>
        <v>3.5999999999999997E-2</v>
      </c>
      <c r="U1215" s="144">
        <f t="shared" si="483"/>
        <v>75</v>
      </c>
      <c r="V1215" s="144">
        <v>252</v>
      </c>
      <c r="W1215" s="143">
        <f t="shared" si="471"/>
        <v>1.0105815279999999</v>
      </c>
      <c r="X1215" s="139">
        <f t="shared" si="472"/>
        <v>12.951295999999999</v>
      </c>
      <c r="Y1215" s="124">
        <f t="shared" si="473"/>
        <v>0</v>
      </c>
      <c r="Z1215" s="147" t="s">
        <v>64</v>
      </c>
      <c r="AA1215" s="141">
        <f t="shared" si="481"/>
        <v>44942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4"/>
      <c r="BL1215" s="1"/>
      <c r="BM1215" s="1"/>
      <c r="BN1215" s="1"/>
      <c r="BO1215" s="1"/>
      <c r="BP1215" s="1"/>
      <c r="BQ1215" s="1"/>
    </row>
    <row r="1216" spans="1:69" x14ac:dyDescent="0.15">
      <c r="A1216" s="138">
        <f t="shared" si="474"/>
        <v>44867</v>
      </c>
      <c r="B1216" s="148">
        <f t="shared" si="463"/>
        <v>1237.44216435</v>
      </c>
      <c r="C1216" s="139">
        <f t="shared" si="475"/>
        <v>1000</v>
      </c>
      <c r="D1216" s="140">
        <f t="shared" si="476"/>
        <v>6370.34</v>
      </c>
      <c r="E1216" s="124">
        <f>IF(K1216=1,VLOOKUP(A1215,[1]Plan1!$BO$80:$BQ$314,3),E1215)</f>
        <v>6407.93</v>
      </c>
      <c r="F1216" s="141">
        <f t="shared" si="477"/>
        <v>44852</v>
      </c>
      <c r="G1216" s="142">
        <f t="shared" si="464"/>
        <v>5.9007839455980093E-3</v>
      </c>
      <c r="H1216" s="141">
        <f t="shared" si="478"/>
        <v>44881</v>
      </c>
      <c r="I1216" s="141">
        <f t="shared" si="465"/>
        <v>44881</v>
      </c>
      <c r="J1216" s="125">
        <f t="shared" si="479"/>
        <v>20</v>
      </c>
      <c r="K1216" s="125">
        <f t="shared" si="485"/>
        <v>12</v>
      </c>
      <c r="L1216" s="139">
        <f t="shared" si="466"/>
        <v>1.0035362999999999</v>
      </c>
      <c r="M1216" s="143">
        <f t="shared" si="486"/>
        <v>0.99709963999999995</v>
      </c>
      <c r="N1216" s="143">
        <f t="shared" si="482"/>
        <v>1.2199991215475503</v>
      </c>
      <c r="O1216" s="139">
        <f t="shared" si="484"/>
        <v>1.2243134</v>
      </c>
      <c r="P1216" s="139">
        <f t="shared" si="467"/>
        <v>1224.3134</v>
      </c>
      <c r="Q1216" s="144">
        <f t="shared" si="468"/>
        <v>0</v>
      </c>
      <c r="R1216" s="145">
        <f t="shared" si="469"/>
        <v>0</v>
      </c>
      <c r="S1216" s="139">
        <f t="shared" si="470"/>
        <v>0</v>
      </c>
      <c r="T1216" s="146">
        <f t="shared" si="480"/>
        <v>3.5999999999999997E-2</v>
      </c>
      <c r="U1216" s="144">
        <f t="shared" si="483"/>
        <v>76</v>
      </c>
      <c r="V1216" s="144">
        <v>252</v>
      </c>
      <c r="W1216" s="143">
        <f t="shared" si="471"/>
        <v>1.0107233689999999</v>
      </c>
      <c r="X1216" s="139">
        <f t="shared" si="472"/>
        <v>13.128764350000001</v>
      </c>
      <c r="Y1216" s="124">
        <f t="shared" si="473"/>
        <v>0</v>
      </c>
      <c r="Z1216" s="147" t="s">
        <v>64</v>
      </c>
      <c r="AA1216" s="141">
        <f t="shared" si="481"/>
        <v>44942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4"/>
      <c r="BL1216" s="1"/>
      <c r="BM1216" s="1"/>
      <c r="BN1216" s="1"/>
      <c r="BO1216" s="1"/>
      <c r="BP1216" s="1"/>
      <c r="BQ1216" s="1"/>
    </row>
    <row r="1217" spans="1:69" x14ac:dyDescent="0.15">
      <c r="A1217" s="138">
        <f t="shared" si="474"/>
        <v>44868</v>
      </c>
      <c r="B1217" s="148">
        <f t="shared" si="463"/>
        <v>1237.44216435</v>
      </c>
      <c r="C1217" s="139">
        <f t="shared" si="475"/>
        <v>1000</v>
      </c>
      <c r="D1217" s="140">
        <f t="shared" si="476"/>
        <v>6370.34</v>
      </c>
      <c r="E1217" s="124">
        <f>IF(K1217=1,VLOOKUP(A1216,[1]Plan1!$BO$80:$BQ$314,3),E1216)</f>
        <v>6407.93</v>
      </c>
      <c r="F1217" s="141">
        <f t="shared" si="477"/>
        <v>44852</v>
      </c>
      <c r="G1217" s="142">
        <f t="shared" si="464"/>
        <v>5.9007839455980093E-3</v>
      </c>
      <c r="H1217" s="141">
        <f t="shared" si="478"/>
        <v>44881</v>
      </c>
      <c r="I1217" s="141">
        <f t="shared" si="465"/>
        <v>44881</v>
      </c>
      <c r="J1217" s="125">
        <f t="shared" si="479"/>
        <v>20</v>
      </c>
      <c r="K1217" s="125">
        <f t="shared" si="485"/>
        <v>12</v>
      </c>
      <c r="L1217" s="139">
        <f t="shared" si="466"/>
        <v>1.0035362999999999</v>
      </c>
      <c r="M1217" s="143">
        <f t="shared" si="486"/>
        <v>0.99709963999999995</v>
      </c>
      <c r="N1217" s="143">
        <f t="shared" si="482"/>
        <v>1.2199991215475503</v>
      </c>
      <c r="O1217" s="139">
        <f t="shared" si="484"/>
        <v>1.2243134</v>
      </c>
      <c r="P1217" s="139">
        <f t="shared" si="467"/>
        <v>1224.3134</v>
      </c>
      <c r="Q1217" s="144">
        <f t="shared" si="468"/>
        <v>0</v>
      </c>
      <c r="R1217" s="145">
        <f t="shared" si="469"/>
        <v>0</v>
      </c>
      <c r="S1217" s="139">
        <f t="shared" si="470"/>
        <v>0</v>
      </c>
      <c r="T1217" s="146">
        <f t="shared" si="480"/>
        <v>3.5999999999999997E-2</v>
      </c>
      <c r="U1217" s="144">
        <f t="shared" si="483"/>
        <v>76</v>
      </c>
      <c r="V1217" s="144">
        <v>252</v>
      </c>
      <c r="W1217" s="143">
        <f t="shared" si="471"/>
        <v>1.0107233689999999</v>
      </c>
      <c r="X1217" s="139">
        <f t="shared" si="472"/>
        <v>13.128764350000001</v>
      </c>
      <c r="Y1217" s="124">
        <f t="shared" si="473"/>
        <v>0</v>
      </c>
      <c r="Z1217" s="147" t="s">
        <v>64</v>
      </c>
      <c r="AA1217" s="141">
        <f t="shared" si="481"/>
        <v>44942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4"/>
      <c r="BL1217" s="1"/>
      <c r="BM1217" s="1"/>
      <c r="BN1217" s="1"/>
      <c r="BO1217" s="1"/>
      <c r="BP1217" s="1"/>
      <c r="BQ1217" s="1"/>
    </row>
    <row r="1218" spans="1:69" x14ac:dyDescent="0.15">
      <c r="A1218" s="138">
        <f t="shared" si="474"/>
        <v>44869</v>
      </c>
      <c r="B1218" s="148">
        <f t="shared" si="463"/>
        <v>1237.97996033</v>
      </c>
      <c r="C1218" s="139">
        <f t="shared" si="475"/>
        <v>1000</v>
      </c>
      <c r="D1218" s="140">
        <f t="shared" si="476"/>
        <v>6370.34</v>
      </c>
      <c r="E1218" s="124">
        <f>IF(K1218=1,VLOOKUP(A1217,[1]Plan1!$BO$80:$BQ$314,3),E1217)</f>
        <v>6407.93</v>
      </c>
      <c r="F1218" s="141">
        <f t="shared" si="477"/>
        <v>44852</v>
      </c>
      <c r="G1218" s="142">
        <f t="shared" si="464"/>
        <v>5.9007839455980093E-3</v>
      </c>
      <c r="H1218" s="141">
        <f t="shared" si="478"/>
        <v>44881</v>
      </c>
      <c r="I1218" s="141">
        <f t="shared" si="465"/>
        <v>44881</v>
      </c>
      <c r="J1218" s="125">
        <f t="shared" si="479"/>
        <v>20</v>
      </c>
      <c r="K1218" s="125">
        <f t="shared" si="485"/>
        <v>13</v>
      </c>
      <c r="L1218" s="139">
        <f t="shared" si="466"/>
        <v>1.0038315499999999</v>
      </c>
      <c r="M1218" s="143">
        <f t="shared" si="486"/>
        <v>0.99709963999999995</v>
      </c>
      <c r="N1218" s="143">
        <f t="shared" si="482"/>
        <v>1.2199991215475503</v>
      </c>
      <c r="O1218" s="139">
        <f t="shared" si="484"/>
        <v>1.2246736</v>
      </c>
      <c r="P1218" s="139">
        <f t="shared" si="467"/>
        <v>1224.6736000000001</v>
      </c>
      <c r="Q1218" s="144">
        <f t="shared" si="468"/>
        <v>0</v>
      </c>
      <c r="R1218" s="145">
        <f t="shared" si="469"/>
        <v>0</v>
      </c>
      <c r="S1218" s="139">
        <f t="shared" si="470"/>
        <v>0</v>
      </c>
      <c r="T1218" s="146">
        <f t="shared" si="480"/>
        <v>3.5999999999999997E-2</v>
      </c>
      <c r="U1218" s="144">
        <f t="shared" si="483"/>
        <v>77</v>
      </c>
      <c r="V1218" s="144">
        <v>252</v>
      </c>
      <c r="W1218" s="143">
        <f t="shared" si="471"/>
        <v>1.0108652300000001</v>
      </c>
      <c r="X1218" s="139">
        <f t="shared" si="472"/>
        <v>13.30636033</v>
      </c>
      <c r="Y1218" s="124">
        <f t="shared" si="473"/>
        <v>0</v>
      </c>
      <c r="Z1218" s="147" t="s">
        <v>64</v>
      </c>
      <c r="AA1218" s="141">
        <f t="shared" si="481"/>
        <v>44942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4"/>
      <c r="BL1218" s="1"/>
      <c r="BM1218" s="1"/>
      <c r="BN1218" s="1"/>
      <c r="BO1218" s="1"/>
      <c r="BP1218" s="1"/>
      <c r="BQ1218" s="1"/>
    </row>
    <row r="1219" spans="1:69" x14ac:dyDescent="0.15">
      <c r="A1219" s="138">
        <f t="shared" si="474"/>
        <v>44870</v>
      </c>
      <c r="B1219" s="148">
        <f t="shared" si="463"/>
        <v>1238.5180132200001</v>
      </c>
      <c r="C1219" s="139">
        <f t="shared" si="475"/>
        <v>1000</v>
      </c>
      <c r="D1219" s="140">
        <f t="shared" si="476"/>
        <v>6370.34</v>
      </c>
      <c r="E1219" s="124">
        <f>IF(K1219=1,VLOOKUP(A1218,[1]Plan1!$BO$80:$BQ$314,3),E1218)</f>
        <v>6407.93</v>
      </c>
      <c r="F1219" s="141">
        <f t="shared" si="477"/>
        <v>44852</v>
      </c>
      <c r="G1219" s="142">
        <f t="shared" si="464"/>
        <v>5.9007839455980093E-3</v>
      </c>
      <c r="H1219" s="141">
        <f t="shared" si="478"/>
        <v>44881</v>
      </c>
      <c r="I1219" s="141">
        <f t="shared" si="465"/>
        <v>44881</v>
      </c>
      <c r="J1219" s="125">
        <f t="shared" si="479"/>
        <v>20</v>
      </c>
      <c r="K1219" s="125">
        <f t="shared" si="485"/>
        <v>14</v>
      </c>
      <c r="L1219" s="139">
        <f t="shared" si="466"/>
        <v>1.0041268999999999</v>
      </c>
      <c r="M1219" s="143">
        <f t="shared" si="486"/>
        <v>0.99709963999999995</v>
      </c>
      <c r="N1219" s="143">
        <f t="shared" si="482"/>
        <v>1.2199991215475503</v>
      </c>
      <c r="O1219" s="139">
        <f t="shared" si="484"/>
        <v>1.2250339299999999</v>
      </c>
      <c r="P1219" s="139">
        <f t="shared" si="467"/>
        <v>1225.0339300000001</v>
      </c>
      <c r="Q1219" s="144">
        <f t="shared" si="468"/>
        <v>0</v>
      </c>
      <c r="R1219" s="145">
        <f t="shared" si="469"/>
        <v>0</v>
      </c>
      <c r="S1219" s="139">
        <f t="shared" si="470"/>
        <v>0</v>
      </c>
      <c r="T1219" s="146">
        <f t="shared" si="480"/>
        <v>3.5999999999999997E-2</v>
      </c>
      <c r="U1219" s="144">
        <f t="shared" si="483"/>
        <v>78</v>
      </c>
      <c r="V1219" s="144">
        <v>252</v>
      </c>
      <c r="W1219" s="143">
        <f t="shared" si="471"/>
        <v>1.01100711</v>
      </c>
      <c r="X1219" s="139">
        <f t="shared" si="472"/>
        <v>13.48408322</v>
      </c>
      <c r="Y1219" s="124">
        <f t="shared" si="473"/>
        <v>0</v>
      </c>
      <c r="Z1219" s="147" t="s">
        <v>64</v>
      </c>
      <c r="AA1219" s="141">
        <f t="shared" si="481"/>
        <v>44942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4"/>
      <c r="BL1219" s="1"/>
      <c r="BM1219" s="1"/>
      <c r="BN1219" s="1"/>
      <c r="BO1219" s="1"/>
      <c r="BP1219" s="1"/>
      <c r="BQ1219" s="1"/>
    </row>
    <row r="1220" spans="1:69" x14ac:dyDescent="0.15">
      <c r="A1220" s="138">
        <f t="shared" si="474"/>
        <v>44871</v>
      </c>
      <c r="B1220" s="148">
        <f t="shared" si="463"/>
        <v>1238.5180132200001</v>
      </c>
      <c r="C1220" s="139">
        <f t="shared" si="475"/>
        <v>1000</v>
      </c>
      <c r="D1220" s="140">
        <f t="shared" si="476"/>
        <v>6370.34</v>
      </c>
      <c r="E1220" s="124">
        <f>IF(K1220=1,VLOOKUP(A1219,[1]Plan1!$BO$80:$BQ$314,3),E1219)</f>
        <v>6407.93</v>
      </c>
      <c r="F1220" s="141">
        <f t="shared" si="477"/>
        <v>44852</v>
      </c>
      <c r="G1220" s="142">
        <f t="shared" si="464"/>
        <v>5.9007839455980093E-3</v>
      </c>
      <c r="H1220" s="141">
        <f t="shared" si="478"/>
        <v>44881</v>
      </c>
      <c r="I1220" s="141">
        <f t="shared" si="465"/>
        <v>44881</v>
      </c>
      <c r="J1220" s="125">
        <f t="shared" si="479"/>
        <v>20</v>
      </c>
      <c r="K1220" s="125">
        <f t="shared" si="485"/>
        <v>14</v>
      </c>
      <c r="L1220" s="139">
        <f t="shared" si="466"/>
        <v>1.0041268999999999</v>
      </c>
      <c r="M1220" s="143">
        <f t="shared" si="486"/>
        <v>0.99709963999999995</v>
      </c>
      <c r="N1220" s="143">
        <f t="shared" si="482"/>
        <v>1.2199991215475503</v>
      </c>
      <c r="O1220" s="139">
        <f t="shared" si="484"/>
        <v>1.2250339299999999</v>
      </c>
      <c r="P1220" s="139">
        <f t="shared" si="467"/>
        <v>1225.0339300000001</v>
      </c>
      <c r="Q1220" s="144">
        <f t="shared" si="468"/>
        <v>0</v>
      </c>
      <c r="R1220" s="145">
        <f t="shared" si="469"/>
        <v>0</v>
      </c>
      <c r="S1220" s="139">
        <f t="shared" si="470"/>
        <v>0</v>
      </c>
      <c r="T1220" s="146">
        <f t="shared" si="480"/>
        <v>3.5999999999999997E-2</v>
      </c>
      <c r="U1220" s="144">
        <f t="shared" si="483"/>
        <v>78</v>
      </c>
      <c r="V1220" s="144">
        <v>252</v>
      </c>
      <c r="W1220" s="143">
        <f t="shared" si="471"/>
        <v>1.01100711</v>
      </c>
      <c r="X1220" s="139">
        <f t="shared" si="472"/>
        <v>13.48408322</v>
      </c>
      <c r="Y1220" s="124">
        <f t="shared" si="473"/>
        <v>0</v>
      </c>
      <c r="Z1220" s="147" t="s">
        <v>64</v>
      </c>
      <c r="AA1220" s="141">
        <f t="shared" si="481"/>
        <v>44942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4"/>
      <c r="BL1220" s="1"/>
      <c r="BM1220" s="1"/>
      <c r="BN1220" s="1"/>
      <c r="BO1220" s="1"/>
      <c r="BP1220" s="1"/>
      <c r="BQ1220" s="1"/>
    </row>
    <row r="1221" spans="1:69" x14ac:dyDescent="0.15">
      <c r="A1221" s="138">
        <f t="shared" si="474"/>
        <v>44872</v>
      </c>
      <c r="B1221" s="148">
        <f t="shared" si="463"/>
        <v>1238.5180132200001</v>
      </c>
      <c r="C1221" s="139">
        <f t="shared" si="475"/>
        <v>1000</v>
      </c>
      <c r="D1221" s="140">
        <f t="shared" si="476"/>
        <v>6370.34</v>
      </c>
      <c r="E1221" s="124">
        <f>IF(K1221=1,VLOOKUP(A1220,[1]Plan1!$BO$80:$BQ$314,3),E1220)</f>
        <v>6407.93</v>
      </c>
      <c r="F1221" s="141">
        <f t="shared" si="477"/>
        <v>44852</v>
      </c>
      <c r="G1221" s="142">
        <f t="shared" si="464"/>
        <v>5.9007839455980093E-3</v>
      </c>
      <c r="H1221" s="141">
        <f t="shared" si="478"/>
        <v>44881</v>
      </c>
      <c r="I1221" s="141">
        <f t="shared" si="465"/>
        <v>44881</v>
      </c>
      <c r="J1221" s="125">
        <f t="shared" si="479"/>
        <v>20</v>
      </c>
      <c r="K1221" s="125">
        <f t="shared" si="485"/>
        <v>14</v>
      </c>
      <c r="L1221" s="139">
        <f t="shared" si="466"/>
        <v>1.0041268999999999</v>
      </c>
      <c r="M1221" s="143">
        <f t="shared" si="486"/>
        <v>0.99709963999999995</v>
      </c>
      <c r="N1221" s="143">
        <f t="shared" si="482"/>
        <v>1.2199991215475503</v>
      </c>
      <c r="O1221" s="139">
        <f t="shared" si="484"/>
        <v>1.2250339299999999</v>
      </c>
      <c r="P1221" s="139">
        <f t="shared" si="467"/>
        <v>1225.0339300000001</v>
      </c>
      <c r="Q1221" s="144">
        <f t="shared" si="468"/>
        <v>0</v>
      </c>
      <c r="R1221" s="145">
        <f t="shared" si="469"/>
        <v>0</v>
      </c>
      <c r="S1221" s="139">
        <f t="shared" si="470"/>
        <v>0</v>
      </c>
      <c r="T1221" s="146">
        <f t="shared" si="480"/>
        <v>3.5999999999999997E-2</v>
      </c>
      <c r="U1221" s="144">
        <f t="shared" si="483"/>
        <v>78</v>
      </c>
      <c r="V1221" s="144">
        <v>252</v>
      </c>
      <c r="W1221" s="143">
        <f t="shared" si="471"/>
        <v>1.01100711</v>
      </c>
      <c r="X1221" s="139">
        <f t="shared" si="472"/>
        <v>13.48408322</v>
      </c>
      <c r="Y1221" s="124">
        <f t="shared" si="473"/>
        <v>0</v>
      </c>
      <c r="Z1221" s="147" t="s">
        <v>64</v>
      </c>
      <c r="AA1221" s="141">
        <f t="shared" si="481"/>
        <v>44942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4"/>
      <c r="BL1221" s="1"/>
      <c r="BM1221" s="1"/>
      <c r="BN1221" s="1"/>
      <c r="BO1221" s="1"/>
      <c r="BP1221" s="1"/>
      <c r="BQ1221" s="1"/>
    </row>
    <row r="1222" spans="1:69" x14ac:dyDescent="0.15">
      <c r="A1222" s="138">
        <f t="shared" si="474"/>
        <v>44873</v>
      </c>
      <c r="B1222" s="148">
        <f t="shared" si="463"/>
        <v>1239.0562951899999</v>
      </c>
      <c r="C1222" s="139">
        <f t="shared" si="475"/>
        <v>1000</v>
      </c>
      <c r="D1222" s="140">
        <f t="shared" si="476"/>
        <v>6370.34</v>
      </c>
      <c r="E1222" s="124">
        <f>IF(K1222=1,VLOOKUP(A1221,[1]Plan1!$BO$80:$BQ$314,3),E1221)</f>
        <v>6407.93</v>
      </c>
      <c r="F1222" s="141">
        <f t="shared" si="477"/>
        <v>44852</v>
      </c>
      <c r="G1222" s="142">
        <f t="shared" si="464"/>
        <v>5.9007839455980093E-3</v>
      </c>
      <c r="H1222" s="141">
        <f t="shared" si="478"/>
        <v>44881</v>
      </c>
      <c r="I1222" s="141">
        <f t="shared" si="465"/>
        <v>44881</v>
      </c>
      <c r="J1222" s="125">
        <f t="shared" si="479"/>
        <v>20</v>
      </c>
      <c r="K1222" s="125">
        <f t="shared" si="485"/>
        <v>15</v>
      </c>
      <c r="L1222" s="139">
        <f t="shared" si="466"/>
        <v>1.0044223299999999</v>
      </c>
      <c r="M1222" s="143">
        <f t="shared" si="486"/>
        <v>0.99709963999999995</v>
      </c>
      <c r="N1222" s="143">
        <f t="shared" si="482"/>
        <v>1.2199991215475503</v>
      </c>
      <c r="O1222" s="139">
        <f t="shared" si="484"/>
        <v>1.2253943599999999</v>
      </c>
      <c r="P1222" s="139">
        <f t="shared" si="467"/>
        <v>1225.39436</v>
      </c>
      <c r="Q1222" s="144">
        <f t="shared" si="468"/>
        <v>0</v>
      </c>
      <c r="R1222" s="145">
        <f t="shared" si="469"/>
        <v>0</v>
      </c>
      <c r="S1222" s="139">
        <f t="shared" si="470"/>
        <v>0</v>
      </c>
      <c r="T1222" s="146">
        <f t="shared" si="480"/>
        <v>3.5999999999999997E-2</v>
      </c>
      <c r="U1222" s="144">
        <f t="shared" si="483"/>
        <v>79</v>
      </c>
      <c r="V1222" s="144">
        <v>252</v>
      </c>
      <c r="W1222" s="143">
        <f t="shared" si="471"/>
        <v>1.0111490110000001</v>
      </c>
      <c r="X1222" s="139">
        <f t="shared" si="472"/>
        <v>13.661935189999999</v>
      </c>
      <c r="Y1222" s="124">
        <f t="shared" si="473"/>
        <v>0</v>
      </c>
      <c r="Z1222" s="147" t="s">
        <v>64</v>
      </c>
      <c r="AA1222" s="141">
        <f t="shared" si="481"/>
        <v>44942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4"/>
      <c r="BL1222" s="1"/>
      <c r="BM1222" s="1"/>
      <c r="BN1222" s="1"/>
      <c r="BO1222" s="1"/>
      <c r="BP1222" s="1"/>
      <c r="BQ1222" s="1"/>
    </row>
    <row r="1223" spans="1:69" x14ac:dyDescent="0.15">
      <c r="A1223" s="138">
        <f t="shared" si="474"/>
        <v>44874</v>
      </c>
      <c r="B1223" s="148">
        <f t="shared" si="463"/>
        <v>1239.59479377</v>
      </c>
      <c r="C1223" s="139">
        <f t="shared" si="475"/>
        <v>1000</v>
      </c>
      <c r="D1223" s="140">
        <f t="shared" si="476"/>
        <v>6370.34</v>
      </c>
      <c r="E1223" s="124">
        <f>IF(K1223=1,VLOOKUP(A1222,[1]Plan1!$BO$80:$BQ$314,3),E1222)</f>
        <v>6407.93</v>
      </c>
      <c r="F1223" s="141">
        <f t="shared" si="477"/>
        <v>44852</v>
      </c>
      <c r="G1223" s="142">
        <f t="shared" si="464"/>
        <v>5.9007839455980093E-3</v>
      </c>
      <c r="H1223" s="141">
        <f t="shared" si="478"/>
        <v>44881</v>
      </c>
      <c r="I1223" s="141">
        <f t="shared" si="465"/>
        <v>44881</v>
      </c>
      <c r="J1223" s="125">
        <f t="shared" si="479"/>
        <v>20</v>
      </c>
      <c r="K1223" s="125">
        <f t="shared" si="485"/>
        <v>16</v>
      </c>
      <c r="L1223" s="139">
        <f t="shared" si="466"/>
        <v>1.0047178400000001</v>
      </c>
      <c r="M1223" s="143">
        <f t="shared" si="486"/>
        <v>0.99709963999999995</v>
      </c>
      <c r="N1223" s="143">
        <f t="shared" si="482"/>
        <v>1.2199991215475503</v>
      </c>
      <c r="O1223" s="139">
        <f t="shared" si="484"/>
        <v>1.22575488</v>
      </c>
      <c r="P1223" s="139">
        <f t="shared" si="467"/>
        <v>1225.75488</v>
      </c>
      <c r="Q1223" s="144">
        <f t="shared" si="468"/>
        <v>0</v>
      </c>
      <c r="R1223" s="145">
        <f t="shared" si="469"/>
        <v>0</v>
      </c>
      <c r="S1223" s="139">
        <f t="shared" si="470"/>
        <v>0</v>
      </c>
      <c r="T1223" s="146">
        <f t="shared" si="480"/>
        <v>3.5999999999999997E-2</v>
      </c>
      <c r="U1223" s="144">
        <f t="shared" si="483"/>
        <v>80</v>
      </c>
      <c r="V1223" s="144">
        <v>252</v>
      </c>
      <c r="W1223" s="143">
        <f t="shared" si="471"/>
        <v>1.011290931</v>
      </c>
      <c r="X1223" s="139">
        <f t="shared" si="472"/>
        <v>13.839913770000001</v>
      </c>
      <c r="Y1223" s="124">
        <f t="shared" si="473"/>
        <v>0</v>
      </c>
      <c r="Z1223" s="147" t="s">
        <v>64</v>
      </c>
      <c r="AA1223" s="141">
        <f t="shared" si="481"/>
        <v>44942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4"/>
      <c r="BL1223" s="1"/>
      <c r="BM1223" s="1"/>
      <c r="BN1223" s="1"/>
      <c r="BO1223" s="1"/>
      <c r="BP1223" s="1"/>
      <c r="BQ1223" s="1"/>
    </row>
    <row r="1224" spans="1:69" x14ac:dyDescent="0.15">
      <c r="A1224" s="138">
        <f t="shared" si="474"/>
        <v>44875</v>
      </c>
      <c r="B1224" s="148">
        <f t="shared" si="463"/>
        <v>1240.13354179</v>
      </c>
      <c r="C1224" s="139">
        <f t="shared" si="475"/>
        <v>1000</v>
      </c>
      <c r="D1224" s="140">
        <f t="shared" si="476"/>
        <v>6370.34</v>
      </c>
      <c r="E1224" s="124">
        <f>IF(K1224=1,VLOOKUP(A1223,[1]Plan1!$BO$80:$BQ$314,3),E1223)</f>
        <v>6407.93</v>
      </c>
      <c r="F1224" s="141">
        <f t="shared" si="477"/>
        <v>44852</v>
      </c>
      <c r="G1224" s="142">
        <f t="shared" si="464"/>
        <v>5.9007839455980093E-3</v>
      </c>
      <c r="H1224" s="141">
        <f t="shared" si="478"/>
        <v>44881</v>
      </c>
      <c r="I1224" s="141">
        <f t="shared" si="465"/>
        <v>44881</v>
      </c>
      <c r="J1224" s="125">
        <f t="shared" si="479"/>
        <v>20</v>
      </c>
      <c r="K1224" s="125">
        <f t="shared" si="485"/>
        <v>17</v>
      </c>
      <c r="L1224" s="139">
        <f t="shared" si="466"/>
        <v>1.0050134500000001</v>
      </c>
      <c r="M1224" s="143">
        <f t="shared" si="486"/>
        <v>0.99709963999999995</v>
      </c>
      <c r="N1224" s="143">
        <f t="shared" si="482"/>
        <v>1.2199991215475503</v>
      </c>
      <c r="O1224" s="139">
        <f t="shared" si="484"/>
        <v>1.22611552</v>
      </c>
      <c r="P1224" s="139">
        <f t="shared" si="467"/>
        <v>1226.1155200000001</v>
      </c>
      <c r="Q1224" s="144">
        <f t="shared" si="468"/>
        <v>0</v>
      </c>
      <c r="R1224" s="145">
        <f t="shared" si="469"/>
        <v>0</v>
      </c>
      <c r="S1224" s="139">
        <f t="shared" si="470"/>
        <v>0</v>
      </c>
      <c r="T1224" s="146">
        <f t="shared" si="480"/>
        <v>3.5999999999999997E-2</v>
      </c>
      <c r="U1224" s="144">
        <f t="shared" si="483"/>
        <v>81</v>
      </c>
      <c r="V1224" s="144">
        <v>252</v>
      </c>
      <c r="W1224" s="143">
        <f t="shared" si="471"/>
        <v>1.0114328720000001</v>
      </c>
      <c r="X1224" s="139">
        <f t="shared" si="472"/>
        <v>14.018021790000001</v>
      </c>
      <c r="Y1224" s="124">
        <f t="shared" si="473"/>
        <v>0</v>
      </c>
      <c r="Z1224" s="147" t="s">
        <v>64</v>
      </c>
      <c r="AA1224" s="141">
        <f t="shared" si="481"/>
        <v>44942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4"/>
      <c r="BL1224" s="1"/>
      <c r="BM1224" s="1"/>
      <c r="BN1224" s="1"/>
      <c r="BO1224" s="1"/>
      <c r="BP1224" s="1"/>
      <c r="BQ1224" s="1"/>
    </row>
    <row r="1225" spans="1:69" x14ac:dyDescent="0.15">
      <c r="A1225" s="138">
        <f t="shared" si="474"/>
        <v>44876</v>
      </c>
      <c r="B1225" s="148">
        <f t="shared" si="463"/>
        <v>1240.6725166599999</v>
      </c>
      <c r="C1225" s="139">
        <f t="shared" si="475"/>
        <v>1000</v>
      </c>
      <c r="D1225" s="140">
        <f t="shared" si="476"/>
        <v>6370.34</v>
      </c>
      <c r="E1225" s="124">
        <f>IF(K1225=1,VLOOKUP(A1224,[1]Plan1!$BO$80:$BQ$314,3),E1224)</f>
        <v>6407.93</v>
      </c>
      <c r="F1225" s="141">
        <f t="shared" si="477"/>
        <v>44852</v>
      </c>
      <c r="G1225" s="142">
        <f t="shared" si="464"/>
        <v>5.9007839455980093E-3</v>
      </c>
      <c r="H1225" s="141">
        <f t="shared" si="478"/>
        <v>44881</v>
      </c>
      <c r="I1225" s="141">
        <f t="shared" si="465"/>
        <v>44881</v>
      </c>
      <c r="J1225" s="125">
        <f t="shared" si="479"/>
        <v>20</v>
      </c>
      <c r="K1225" s="125">
        <f t="shared" si="485"/>
        <v>18</v>
      </c>
      <c r="L1225" s="139">
        <f t="shared" si="466"/>
        <v>1.00530914</v>
      </c>
      <c r="M1225" s="143">
        <f t="shared" si="486"/>
        <v>0.99709963999999995</v>
      </c>
      <c r="N1225" s="143">
        <f t="shared" si="482"/>
        <v>1.2199991215475503</v>
      </c>
      <c r="O1225" s="139">
        <f t="shared" si="484"/>
        <v>1.2264762600000001</v>
      </c>
      <c r="P1225" s="139">
        <f t="shared" si="467"/>
        <v>1226.4762599999999</v>
      </c>
      <c r="Q1225" s="144">
        <f t="shared" si="468"/>
        <v>0</v>
      </c>
      <c r="R1225" s="145">
        <f t="shared" si="469"/>
        <v>0</v>
      </c>
      <c r="S1225" s="139">
        <f t="shared" si="470"/>
        <v>0</v>
      </c>
      <c r="T1225" s="146">
        <f t="shared" si="480"/>
        <v>3.5999999999999997E-2</v>
      </c>
      <c r="U1225" s="144">
        <f t="shared" si="483"/>
        <v>82</v>
      </c>
      <c r="V1225" s="144">
        <v>252</v>
      </c>
      <c r="W1225" s="143">
        <f t="shared" si="471"/>
        <v>1.011574832</v>
      </c>
      <c r="X1225" s="139">
        <f t="shared" si="472"/>
        <v>14.19625666</v>
      </c>
      <c r="Y1225" s="124">
        <f t="shared" si="473"/>
        <v>0</v>
      </c>
      <c r="Z1225" s="147" t="s">
        <v>64</v>
      </c>
      <c r="AA1225" s="141">
        <f t="shared" si="481"/>
        <v>44942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4"/>
      <c r="BL1225" s="1"/>
      <c r="BM1225" s="1"/>
      <c r="BN1225" s="1"/>
      <c r="BO1225" s="1"/>
      <c r="BP1225" s="1"/>
      <c r="BQ1225" s="1"/>
    </row>
    <row r="1226" spans="1:69" x14ac:dyDescent="0.15">
      <c r="A1226" s="138">
        <f t="shared" si="474"/>
        <v>44877</v>
      </c>
      <c r="B1226" s="148">
        <f t="shared" ref="B1226:B1289" si="487">(P1226+X1226)</f>
        <v>1241.2117196499998</v>
      </c>
      <c r="C1226" s="139">
        <f t="shared" si="475"/>
        <v>1000</v>
      </c>
      <c r="D1226" s="140">
        <f t="shared" si="476"/>
        <v>6370.34</v>
      </c>
      <c r="E1226" s="124">
        <f>IF(K1226=1,VLOOKUP(A1225,[1]Plan1!$BO$80:$BQ$314,3),E1225)</f>
        <v>6407.93</v>
      </c>
      <c r="F1226" s="141">
        <f t="shared" si="477"/>
        <v>44852</v>
      </c>
      <c r="G1226" s="142">
        <f t="shared" ref="G1226:G1289" si="488">(E1226/D1226)-1</f>
        <v>5.9007839455980093E-3</v>
      </c>
      <c r="H1226" s="141">
        <f t="shared" si="478"/>
        <v>44881</v>
      </c>
      <c r="I1226" s="141">
        <f t="shared" ref="I1226:I1289" si="489">IF(A1226&gt;I1225,H1226,I1225)</f>
        <v>44881</v>
      </c>
      <c r="J1226" s="125">
        <f t="shared" si="479"/>
        <v>20</v>
      </c>
      <c r="K1226" s="125">
        <f t="shared" si="485"/>
        <v>19</v>
      </c>
      <c r="L1226" s="139">
        <f t="shared" ref="L1226:L1289" si="490">TRUNC((E1226/D1226)^TRUNC((K1226/J1226),9),8)</f>
        <v>1.00560491</v>
      </c>
      <c r="M1226" s="143">
        <f t="shared" si="486"/>
        <v>0.99709963999999995</v>
      </c>
      <c r="N1226" s="143">
        <f t="shared" si="482"/>
        <v>1.2199991215475503</v>
      </c>
      <c r="O1226" s="139">
        <f t="shared" si="484"/>
        <v>1.2268371</v>
      </c>
      <c r="P1226" s="139">
        <f t="shared" ref="P1226:P1289" si="491">TRUNC(C1226*O1226,8)</f>
        <v>1226.8371</v>
      </c>
      <c r="Q1226" s="144">
        <f t="shared" ref="Q1226:Q1289" si="492">IF(VLOOKUP(A1226,AD$10:AK$114,8)=VLOOKUP(A1225,AD$10:AK$114,8),0,VLOOKUP(A1226,AD$10:AK$114,8))</f>
        <v>0</v>
      </c>
      <c r="R1226" s="145">
        <f t="shared" ref="R1226:R1289" si="493">IF(Q1226&gt;0,VLOOKUP($A1226,$AD$10:$AI$114,6),0)</f>
        <v>0</v>
      </c>
      <c r="S1226" s="139">
        <f t="shared" ref="S1226:S1289" si="494">IF(R1226&gt;0,TRUNC(R1226*P1226,8),0)</f>
        <v>0</v>
      </c>
      <c r="T1226" s="146">
        <f t="shared" si="480"/>
        <v>3.5999999999999997E-2</v>
      </c>
      <c r="U1226" s="144">
        <f t="shared" si="483"/>
        <v>83</v>
      </c>
      <c r="V1226" s="144">
        <v>252</v>
      </c>
      <c r="W1226" s="143">
        <f t="shared" ref="W1226:W1289" si="495">ROUND((1+T1226)^TRUNC((U1226/V1226),9),9)</f>
        <v>1.011716812</v>
      </c>
      <c r="X1226" s="139">
        <f t="shared" ref="X1226:X1289" si="496">TRUNC((P1226*(W1226-1)),8)</f>
        <v>14.37461965</v>
      </c>
      <c r="Y1226" s="124">
        <f t="shared" ref="Y1226:Y1289" si="497">IF(Q1226&gt;0,S1226+X1226,0)</f>
        <v>0</v>
      </c>
      <c r="Z1226" s="147" t="s">
        <v>64</v>
      </c>
      <c r="AA1226" s="141">
        <f t="shared" si="481"/>
        <v>44942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4"/>
      <c r="BL1226" s="1"/>
      <c r="BM1226" s="1"/>
      <c r="BN1226" s="1"/>
      <c r="BO1226" s="1"/>
      <c r="BP1226" s="1"/>
      <c r="BQ1226" s="1"/>
    </row>
    <row r="1227" spans="1:69" x14ac:dyDescent="0.15">
      <c r="A1227" s="138">
        <f t="shared" ref="A1227:A1290" si="498">(A1226+1)</f>
        <v>44878</v>
      </c>
      <c r="B1227" s="148">
        <f t="shared" si="487"/>
        <v>1241.2117196499998</v>
      </c>
      <c r="C1227" s="139">
        <f t="shared" ref="C1227:C1290" si="499">TRUNC(IF(Q1226&gt;0,VLOOKUP(A1226,$AD$12:$AE$114,2),C1226),8)</f>
        <v>1000</v>
      </c>
      <c r="D1227" s="140">
        <f t="shared" ref="D1227:D1290" si="500">IF(E1227=E1226,D1226,E1226)</f>
        <v>6370.34</v>
      </c>
      <c r="E1227" s="124">
        <f>IF(K1227=1,VLOOKUP(A1226,[1]Plan1!$BO$80:$BQ$314,3),E1226)</f>
        <v>6407.93</v>
      </c>
      <c r="F1227" s="141">
        <f t="shared" ref="F1227:F1290" si="501">IF(D1227=D1226,F1226,A1227)</f>
        <v>44852</v>
      </c>
      <c r="G1227" s="142">
        <f t="shared" si="488"/>
        <v>5.9007839455980093E-3</v>
      </c>
      <c r="H1227" s="141">
        <f t="shared" ref="H1227:H1290" si="502">IF(DAY(A1227)=15,VLOOKUP(A1227,AH$118:AM$450,4),H1226)</f>
        <v>44881</v>
      </c>
      <c r="I1227" s="141">
        <f t="shared" si="489"/>
        <v>44881</v>
      </c>
      <c r="J1227" s="125">
        <f t="shared" ref="J1227:J1290" si="503">IF(I1227=I1226,J1226,NETWORKDAYS(I1226,I1227,$AD$118:$AD$502)-1)</f>
        <v>20</v>
      </c>
      <c r="K1227" s="125">
        <f t="shared" si="485"/>
        <v>19</v>
      </c>
      <c r="L1227" s="139">
        <f t="shared" si="490"/>
        <v>1.00560491</v>
      </c>
      <c r="M1227" s="143">
        <f t="shared" si="486"/>
        <v>0.99709963999999995</v>
      </c>
      <c r="N1227" s="143">
        <f t="shared" si="482"/>
        <v>1.2199991215475503</v>
      </c>
      <c r="O1227" s="139">
        <f t="shared" si="484"/>
        <v>1.2268371</v>
      </c>
      <c r="P1227" s="139">
        <f t="shared" si="491"/>
        <v>1226.8371</v>
      </c>
      <c r="Q1227" s="144">
        <f t="shared" si="492"/>
        <v>0</v>
      </c>
      <c r="R1227" s="145">
        <f t="shared" si="493"/>
        <v>0</v>
      </c>
      <c r="S1227" s="139">
        <f t="shared" si="494"/>
        <v>0</v>
      </c>
      <c r="T1227" s="146">
        <f t="shared" ref="T1227:T1290" si="504">(T1226)</f>
        <v>3.5999999999999997E-2</v>
      </c>
      <c r="U1227" s="144">
        <f t="shared" si="483"/>
        <v>83</v>
      </c>
      <c r="V1227" s="144">
        <v>252</v>
      </c>
      <c r="W1227" s="143">
        <f t="shared" si="495"/>
        <v>1.011716812</v>
      </c>
      <c r="X1227" s="139">
        <f t="shared" si="496"/>
        <v>14.37461965</v>
      </c>
      <c r="Y1227" s="124">
        <f t="shared" si="497"/>
        <v>0</v>
      </c>
      <c r="Z1227" s="147" t="s">
        <v>64</v>
      </c>
      <c r="AA1227" s="141">
        <f t="shared" ref="AA1227:AA1290" si="505">IF(Q1226&gt;0,VLOOKUP(A1226,$AD$10:$AL$114,9),AA1226)</f>
        <v>44942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4"/>
      <c r="BL1227" s="1"/>
      <c r="BM1227" s="1"/>
      <c r="BN1227" s="1"/>
      <c r="BO1227" s="1"/>
      <c r="BP1227" s="1"/>
      <c r="BQ1227" s="1"/>
    </row>
    <row r="1228" spans="1:69" x14ac:dyDescent="0.15">
      <c r="A1228" s="138">
        <f t="shared" si="498"/>
        <v>44879</v>
      </c>
      <c r="B1228" s="148">
        <f t="shared" si="487"/>
        <v>1241.2117196499998</v>
      </c>
      <c r="C1228" s="139">
        <f t="shared" si="499"/>
        <v>1000</v>
      </c>
      <c r="D1228" s="140">
        <f t="shared" si="500"/>
        <v>6370.34</v>
      </c>
      <c r="E1228" s="124">
        <f>IF(K1228=1,VLOOKUP(A1227,[1]Plan1!$BO$80:$BQ$314,3),E1227)</f>
        <v>6407.93</v>
      </c>
      <c r="F1228" s="141">
        <f t="shared" si="501"/>
        <v>44852</v>
      </c>
      <c r="G1228" s="142">
        <f t="shared" si="488"/>
        <v>5.9007839455980093E-3</v>
      </c>
      <c r="H1228" s="141">
        <f t="shared" si="502"/>
        <v>44881</v>
      </c>
      <c r="I1228" s="141">
        <f t="shared" si="489"/>
        <v>44881</v>
      </c>
      <c r="J1228" s="125">
        <f t="shared" si="503"/>
        <v>20</v>
      </c>
      <c r="K1228" s="125">
        <f t="shared" si="485"/>
        <v>19</v>
      </c>
      <c r="L1228" s="139">
        <f t="shared" si="490"/>
        <v>1.00560491</v>
      </c>
      <c r="M1228" s="143">
        <f t="shared" si="486"/>
        <v>0.99709963999999995</v>
      </c>
      <c r="N1228" s="143">
        <f t="shared" si="482"/>
        <v>1.2199991215475503</v>
      </c>
      <c r="O1228" s="139">
        <f t="shared" si="484"/>
        <v>1.2268371</v>
      </c>
      <c r="P1228" s="139">
        <f t="shared" si="491"/>
        <v>1226.8371</v>
      </c>
      <c r="Q1228" s="144">
        <f t="shared" si="492"/>
        <v>0</v>
      </c>
      <c r="R1228" s="145">
        <f t="shared" si="493"/>
        <v>0</v>
      </c>
      <c r="S1228" s="139">
        <f t="shared" si="494"/>
        <v>0</v>
      </c>
      <c r="T1228" s="146">
        <f t="shared" si="504"/>
        <v>3.5999999999999997E-2</v>
      </c>
      <c r="U1228" s="144">
        <f t="shared" si="483"/>
        <v>83</v>
      </c>
      <c r="V1228" s="144">
        <v>252</v>
      </c>
      <c r="W1228" s="143">
        <f t="shared" si="495"/>
        <v>1.011716812</v>
      </c>
      <c r="X1228" s="139">
        <f t="shared" si="496"/>
        <v>14.37461965</v>
      </c>
      <c r="Y1228" s="124">
        <f t="shared" si="497"/>
        <v>0</v>
      </c>
      <c r="Z1228" s="147" t="s">
        <v>64</v>
      </c>
      <c r="AA1228" s="141">
        <f t="shared" si="505"/>
        <v>44942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4"/>
      <c r="BL1228" s="1"/>
      <c r="BM1228" s="1"/>
      <c r="BN1228" s="1"/>
      <c r="BO1228" s="1"/>
      <c r="BP1228" s="1"/>
      <c r="BQ1228" s="1"/>
    </row>
    <row r="1229" spans="1:69" x14ac:dyDescent="0.15">
      <c r="A1229" s="138">
        <f t="shared" si="498"/>
        <v>44880</v>
      </c>
      <c r="B1229" s="148">
        <f t="shared" si="487"/>
        <v>1241.7511723</v>
      </c>
      <c r="C1229" s="139">
        <f t="shared" si="499"/>
        <v>1000</v>
      </c>
      <c r="D1229" s="140">
        <f t="shared" si="500"/>
        <v>6370.34</v>
      </c>
      <c r="E1229" s="124">
        <f>IF(K1229=1,VLOOKUP(A1228,[1]Plan1!$BO$80:$BQ$314,3),E1228)</f>
        <v>6407.93</v>
      </c>
      <c r="F1229" s="141">
        <f t="shared" si="501"/>
        <v>44852</v>
      </c>
      <c r="G1229" s="142">
        <f t="shared" si="488"/>
        <v>5.9007839455980093E-3</v>
      </c>
      <c r="H1229" s="141">
        <f t="shared" si="502"/>
        <v>44910</v>
      </c>
      <c r="I1229" s="141">
        <f t="shared" si="489"/>
        <v>44881</v>
      </c>
      <c r="J1229" s="125">
        <f t="shared" si="503"/>
        <v>20</v>
      </c>
      <c r="K1229" s="125">
        <f t="shared" si="485"/>
        <v>20</v>
      </c>
      <c r="L1229" s="139">
        <f t="shared" si="490"/>
        <v>1.0059007799999999</v>
      </c>
      <c r="M1229" s="143">
        <f t="shared" si="486"/>
        <v>0.99709963999999995</v>
      </c>
      <c r="N1229" s="143">
        <f t="shared" si="482"/>
        <v>1.2199991215475503</v>
      </c>
      <c r="O1229" s="139">
        <f t="shared" si="484"/>
        <v>1.2271980600000001</v>
      </c>
      <c r="P1229" s="139">
        <f t="shared" si="491"/>
        <v>1227.1980599999999</v>
      </c>
      <c r="Q1229" s="144">
        <f t="shared" si="492"/>
        <v>0</v>
      </c>
      <c r="R1229" s="145">
        <f t="shared" si="493"/>
        <v>0</v>
      </c>
      <c r="S1229" s="139">
        <f t="shared" si="494"/>
        <v>0</v>
      </c>
      <c r="T1229" s="146">
        <f t="shared" si="504"/>
        <v>3.5999999999999997E-2</v>
      </c>
      <c r="U1229" s="144">
        <f t="shared" si="483"/>
        <v>84</v>
      </c>
      <c r="V1229" s="144">
        <v>252</v>
      </c>
      <c r="W1229" s="143">
        <f t="shared" si="495"/>
        <v>1.0118588129999999</v>
      </c>
      <c r="X1229" s="139">
        <f t="shared" si="496"/>
        <v>14.5531123</v>
      </c>
      <c r="Y1229" s="124">
        <f t="shared" si="497"/>
        <v>0</v>
      </c>
      <c r="Z1229" s="147" t="s">
        <v>64</v>
      </c>
      <c r="AA1229" s="141">
        <f t="shared" si="505"/>
        <v>44942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4"/>
      <c r="BL1229" s="1"/>
      <c r="BM1229" s="1"/>
      <c r="BN1229" s="1"/>
      <c r="BO1229" s="1"/>
      <c r="BP1229" s="1"/>
      <c r="BQ1229" s="1"/>
    </row>
    <row r="1230" spans="1:69" x14ac:dyDescent="0.15">
      <c r="A1230" s="138">
        <f t="shared" si="498"/>
        <v>44881</v>
      </c>
      <c r="B1230" s="148">
        <f t="shared" si="487"/>
        <v>1241.7511723</v>
      </c>
      <c r="C1230" s="139">
        <f t="shared" si="499"/>
        <v>1000</v>
      </c>
      <c r="D1230" s="140">
        <f t="shared" si="500"/>
        <v>6370.34</v>
      </c>
      <c r="E1230" s="124">
        <f>IF(K1230=1,VLOOKUP(A1229,[1]Plan1!$BO$80:$BQ$314,3),E1229)</f>
        <v>6407.93</v>
      </c>
      <c r="F1230" s="141">
        <f t="shared" si="501"/>
        <v>44852</v>
      </c>
      <c r="G1230" s="142">
        <f t="shared" si="488"/>
        <v>5.9007839455980093E-3</v>
      </c>
      <c r="H1230" s="141">
        <f t="shared" si="502"/>
        <v>44910</v>
      </c>
      <c r="I1230" s="141">
        <f t="shared" si="489"/>
        <v>44881</v>
      </c>
      <c r="J1230" s="125">
        <f t="shared" si="503"/>
        <v>20</v>
      </c>
      <c r="K1230" s="125">
        <f t="shared" si="485"/>
        <v>20</v>
      </c>
      <c r="L1230" s="139">
        <f t="shared" si="490"/>
        <v>1.0059007799999999</v>
      </c>
      <c r="M1230" s="143">
        <f t="shared" si="486"/>
        <v>0.99709963999999995</v>
      </c>
      <c r="N1230" s="143">
        <f t="shared" si="482"/>
        <v>1.2199991215475503</v>
      </c>
      <c r="O1230" s="139">
        <f t="shared" si="484"/>
        <v>1.2271980600000001</v>
      </c>
      <c r="P1230" s="139">
        <f t="shared" si="491"/>
        <v>1227.1980599999999</v>
      </c>
      <c r="Q1230" s="144">
        <f t="shared" si="492"/>
        <v>0</v>
      </c>
      <c r="R1230" s="145">
        <f t="shared" si="493"/>
        <v>0</v>
      </c>
      <c r="S1230" s="139">
        <f t="shared" si="494"/>
        <v>0</v>
      </c>
      <c r="T1230" s="146">
        <f t="shared" si="504"/>
        <v>3.5999999999999997E-2</v>
      </c>
      <c r="U1230" s="144">
        <f t="shared" si="483"/>
        <v>84</v>
      </c>
      <c r="V1230" s="144">
        <v>252</v>
      </c>
      <c r="W1230" s="143">
        <f t="shared" si="495"/>
        <v>1.0118588129999999</v>
      </c>
      <c r="X1230" s="139">
        <f t="shared" si="496"/>
        <v>14.5531123</v>
      </c>
      <c r="Y1230" s="124">
        <f t="shared" si="497"/>
        <v>0</v>
      </c>
      <c r="Z1230" s="147" t="s">
        <v>64</v>
      </c>
      <c r="AA1230" s="141">
        <f t="shared" si="505"/>
        <v>44942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4"/>
      <c r="BL1230" s="1"/>
      <c r="BM1230" s="1"/>
      <c r="BN1230" s="1"/>
      <c r="BO1230" s="1"/>
      <c r="BP1230" s="1"/>
      <c r="BQ1230" s="1"/>
    </row>
    <row r="1231" spans="1:69" x14ac:dyDescent="0.15">
      <c r="A1231" s="138">
        <f t="shared" si="498"/>
        <v>44882</v>
      </c>
      <c r="B1231" s="148">
        <f t="shared" si="487"/>
        <v>1242.1674283699999</v>
      </c>
      <c r="C1231" s="139">
        <f t="shared" si="499"/>
        <v>1000</v>
      </c>
      <c r="D1231" s="140">
        <f t="shared" si="500"/>
        <v>6407.93</v>
      </c>
      <c r="E1231" s="124">
        <f>IF(K1231=1,VLOOKUP(A1230,[1]Plan1!$BO$80:$BQ$314,3),E1230)</f>
        <v>6434.2</v>
      </c>
      <c r="F1231" s="141">
        <f t="shared" si="501"/>
        <v>44882</v>
      </c>
      <c r="G1231" s="142">
        <f t="shared" si="488"/>
        <v>4.0996078296735572E-3</v>
      </c>
      <c r="H1231" s="141">
        <f t="shared" si="502"/>
        <v>44910</v>
      </c>
      <c r="I1231" s="141">
        <f t="shared" si="489"/>
        <v>44910</v>
      </c>
      <c r="J1231" s="125">
        <f t="shared" si="503"/>
        <v>21</v>
      </c>
      <c r="K1231" s="125">
        <f t="shared" si="485"/>
        <v>1</v>
      </c>
      <c r="L1231" s="139">
        <f t="shared" si="490"/>
        <v>1.0001948300000001</v>
      </c>
      <c r="M1231" s="143">
        <f t="shared" si="486"/>
        <v>1.0059007799999999</v>
      </c>
      <c r="N1231" s="143">
        <f t="shared" si="482"/>
        <v>1.2271980679639956</v>
      </c>
      <c r="O1231" s="139">
        <f t="shared" si="484"/>
        <v>1.22743716</v>
      </c>
      <c r="P1231" s="139">
        <f t="shared" si="491"/>
        <v>1227.4371599999999</v>
      </c>
      <c r="Q1231" s="144">
        <f t="shared" si="492"/>
        <v>0</v>
      </c>
      <c r="R1231" s="145">
        <f t="shared" si="493"/>
        <v>0</v>
      </c>
      <c r="S1231" s="139">
        <f t="shared" si="494"/>
        <v>0</v>
      </c>
      <c r="T1231" s="146">
        <f t="shared" si="504"/>
        <v>3.5999999999999997E-2</v>
      </c>
      <c r="U1231" s="144">
        <f t="shared" si="483"/>
        <v>85</v>
      </c>
      <c r="V1231" s="144">
        <v>252</v>
      </c>
      <c r="W1231" s="143">
        <f t="shared" si="495"/>
        <v>1.0120008330000001</v>
      </c>
      <c r="X1231" s="139">
        <f t="shared" si="496"/>
        <v>14.730268369999999</v>
      </c>
      <c r="Y1231" s="124">
        <f t="shared" si="497"/>
        <v>0</v>
      </c>
      <c r="Z1231" s="147" t="s">
        <v>64</v>
      </c>
      <c r="AA1231" s="141">
        <f t="shared" si="505"/>
        <v>44942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4"/>
      <c r="BL1231" s="1"/>
      <c r="BM1231" s="1"/>
      <c r="BN1231" s="1"/>
      <c r="BO1231" s="1"/>
      <c r="BP1231" s="1"/>
      <c r="BQ1231" s="1"/>
    </row>
    <row r="1232" spans="1:69" x14ac:dyDescent="0.15">
      <c r="A1232" s="138">
        <f t="shared" si="498"/>
        <v>44883</v>
      </c>
      <c r="B1232" s="148">
        <f t="shared" si="487"/>
        <v>1242.58382751</v>
      </c>
      <c r="C1232" s="139">
        <f t="shared" si="499"/>
        <v>1000</v>
      </c>
      <c r="D1232" s="140">
        <f t="shared" si="500"/>
        <v>6407.93</v>
      </c>
      <c r="E1232" s="124">
        <f>IF(K1232=1,VLOOKUP(A1231,[1]Plan1!$BO$80:$BQ$314,3),E1231)</f>
        <v>6434.2</v>
      </c>
      <c r="F1232" s="141">
        <f t="shared" si="501"/>
        <v>44882</v>
      </c>
      <c r="G1232" s="142">
        <f t="shared" si="488"/>
        <v>4.0996078296735572E-3</v>
      </c>
      <c r="H1232" s="141">
        <f t="shared" si="502"/>
        <v>44910</v>
      </c>
      <c r="I1232" s="141">
        <f t="shared" si="489"/>
        <v>44910</v>
      </c>
      <c r="J1232" s="125">
        <f t="shared" si="503"/>
        <v>21</v>
      </c>
      <c r="K1232" s="125">
        <f t="shared" si="485"/>
        <v>2</v>
      </c>
      <c r="L1232" s="139">
        <f t="shared" si="490"/>
        <v>1.0003897100000001</v>
      </c>
      <c r="M1232" s="143">
        <f t="shared" si="486"/>
        <v>1.0059007799999999</v>
      </c>
      <c r="N1232" s="143">
        <f t="shared" si="482"/>
        <v>1.2271980679639956</v>
      </c>
      <c r="O1232" s="139">
        <f t="shared" si="484"/>
        <v>1.2276763100000001</v>
      </c>
      <c r="P1232" s="139">
        <f t="shared" si="491"/>
        <v>1227.6763100000001</v>
      </c>
      <c r="Q1232" s="144">
        <f t="shared" si="492"/>
        <v>0</v>
      </c>
      <c r="R1232" s="145">
        <f t="shared" si="493"/>
        <v>0</v>
      </c>
      <c r="S1232" s="139">
        <f t="shared" si="494"/>
        <v>0</v>
      </c>
      <c r="T1232" s="146">
        <f t="shared" si="504"/>
        <v>3.5999999999999997E-2</v>
      </c>
      <c r="U1232" s="144">
        <f t="shared" si="483"/>
        <v>86</v>
      </c>
      <c r="V1232" s="144">
        <v>252</v>
      </c>
      <c r="W1232" s="143">
        <f t="shared" si="495"/>
        <v>1.0121428729999999</v>
      </c>
      <c r="X1232" s="139">
        <f t="shared" si="496"/>
        <v>14.90751751</v>
      </c>
      <c r="Y1232" s="124">
        <f t="shared" si="497"/>
        <v>0</v>
      </c>
      <c r="Z1232" s="147" t="s">
        <v>64</v>
      </c>
      <c r="AA1232" s="141">
        <f t="shared" si="505"/>
        <v>44942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4"/>
      <c r="BL1232" s="1"/>
      <c r="BM1232" s="1"/>
      <c r="BN1232" s="1"/>
      <c r="BO1232" s="1"/>
      <c r="BP1232" s="1"/>
      <c r="BQ1232" s="1"/>
    </row>
    <row r="1233" spans="1:69" x14ac:dyDescent="0.15">
      <c r="A1233" s="138">
        <f t="shared" si="498"/>
        <v>44884</v>
      </c>
      <c r="B1233" s="148">
        <f t="shared" si="487"/>
        <v>1243.00037989</v>
      </c>
      <c r="C1233" s="139">
        <f t="shared" si="499"/>
        <v>1000</v>
      </c>
      <c r="D1233" s="140">
        <f t="shared" si="500"/>
        <v>6407.93</v>
      </c>
      <c r="E1233" s="124">
        <f>IF(K1233=1,VLOOKUP(A1232,[1]Plan1!$BO$80:$BQ$314,3),E1232)</f>
        <v>6434.2</v>
      </c>
      <c r="F1233" s="141">
        <f t="shared" si="501"/>
        <v>44882</v>
      </c>
      <c r="G1233" s="142">
        <f t="shared" si="488"/>
        <v>4.0996078296735572E-3</v>
      </c>
      <c r="H1233" s="141">
        <f t="shared" si="502"/>
        <v>44910</v>
      </c>
      <c r="I1233" s="141">
        <f t="shared" si="489"/>
        <v>44910</v>
      </c>
      <c r="J1233" s="125">
        <f t="shared" si="503"/>
        <v>21</v>
      </c>
      <c r="K1233" s="125">
        <f t="shared" si="485"/>
        <v>3</v>
      </c>
      <c r="L1233" s="139">
        <f t="shared" si="490"/>
        <v>1.0005846300000001</v>
      </c>
      <c r="M1233" s="143">
        <f t="shared" si="486"/>
        <v>1.0059007799999999</v>
      </c>
      <c r="N1233" s="143">
        <f t="shared" si="482"/>
        <v>1.2271980679639956</v>
      </c>
      <c r="O1233" s="139">
        <f t="shared" si="484"/>
        <v>1.22791552</v>
      </c>
      <c r="P1233" s="139">
        <f t="shared" si="491"/>
        <v>1227.91552</v>
      </c>
      <c r="Q1233" s="144">
        <f t="shared" si="492"/>
        <v>0</v>
      </c>
      <c r="R1233" s="145">
        <f t="shared" si="493"/>
        <v>0</v>
      </c>
      <c r="S1233" s="139">
        <f t="shared" si="494"/>
        <v>0</v>
      </c>
      <c r="T1233" s="146">
        <f t="shared" si="504"/>
        <v>3.5999999999999997E-2</v>
      </c>
      <c r="U1233" s="144">
        <f t="shared" si="483"/>
        <v>87</v>
      </c>
      <c r="V1233" s="144">
        <v>252</v>
      </c>
      <c r="W1233" s="143">
        <f t="shared" si="495"/>
        <v>1.0122849330000001</v>
      </c>
      <c r="X1233" s="139">
        <f t="shared" si="496"/>
        <v>15.084859890000001</v>
      </c>
      <c r="Y1233" s="124">
        <f t="shared" si="497"/>
        <v>0</v>
      </c>
      <c r="Z1233" s="147" t="s">
        <v>64</v>
      </c>
      <c r="AA1233" s="141">
        <f t="shared" si="505"/>
        <v>44942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4"/>
      <c r="BL1233" s="1"/>
      <c r="BM1233" s="1"/>
      <c r="BN1233" s="1"/>
      <c r="BO1233" s="1"/>
      <c r="BP1233" s="1"/>
      <c r="BQ1233" s="1"/>
    </row>
    <row r="1234" spans="1:69" x14ac:dyDescent="0.15">
      <c r="A1234" s="138">
        <f t="shared" si="498"/>
        <v>44885</v>
      </c>
      <c r="B1234" s="148">
        <f t="shared" si="487"/>
        <v>1243.00037989</v>
      </c>
      <c r="C1234" s="139">
        <f t="shared" si="499"/>
        <v>1000</v>
      </c>
      <c r="D1234" s="140">
        <f t="shared" si="500"/>
        <v>6407.93</v>
      </c>
      <c r="E1234" s="124">
        <f>IF(K1234=1,VLOOKUP(A1233,[1]Plan1!$BO$80:$BQ$314,3),E1233)</f>
        <v>6434.2</v>
      </c>
      <c r="F1234" s="141">
        <f t="shared" si="501"/>
        <v>44882</v>
      </c>
      <c r="G1234" s="142">
        <f t="shared" si="488"/>
        <v>4.0996078296735572E-3</v>
      </c>
      <c r="H1234" s="141">
        <f t="shared" si="502"/>
        <v>44910</v>
      </c>
      <c r="I1234" s="141">
        <f t="shared" si="489"/>
        <v>44910</v>
      </c>
      <c r="J1234" s="125">
        <f t="shared" si="503"/>
        <v>21</v>
      </c>
      <c r="K1234" s="125">
        <f t="shared" si="485"/>
        <v>3</v>
      </c>
      <c r="L1234" s="139">
        <f t="shared" si="490"/>
        <v>1.0005846300000001</v>
      </c>
      <c r="M1234" s="143">
        <f t="shared" si="486"/>
        <v>1.0059007799999999</v>
      </c>
      <c r="N1234" s="143">
        <f t="shared" si="482"/>
        <v>1.2271980679639956</v>
      </c>
      <c r="O1234" s="139">
        <f t="shared" si="484"/>
        <v>1.22791552</v>
      </c>
      <c r="P1234" s="139">
        <f t="shared" si="491"/>
        <v>1227.91552</v>
      </c>
      <c r="Q1234" s="144">
        <f t="shared" si="492"/>
        <v>0</v>
      </c>
      <c r="R1234" s="145">
        <f t="shared" si="493"/>
        <v>0</v>
      </c>
      <c r="S1234" s="139">
        <f t="shared" si="494"/>
        <v>0</v>
      </c>
      <c r="T1234" s="146">
        <f t="shared" si="504"/>
        <v>3.5999999999999997E-2</v>
      </c>
      <c r="U1234" s="144">
        <f t="shared" si="483"/>
        <v>87</v>
      </c>
      <c r="V1234" s="144">
        <v>252</v>
      </c>
      <c r="W1234" s="143">
        <f t="shared" si="495"/>
        <v>1.0122849330000001</v>
      </c>
      <c r="X1234" s="139">
        <f t="shared" si="496"/>
        <v>15.084859890000001</v>
      </c>
      <c r="Y1234" s="124">
        <f t="shared" si="497"/>
        <v>0</v>
      </c>
      <c r="Z1234" s="147" t="s">
        <v>64</v>
      </c>
      <c r="AA1234" s="141">
        <f t="shared" si="505"/>
        <v>44942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4"/>
      <c r="BL1234" s="1"/>
      <c r="BM1234" s="1"/>
      <c r="BN1234" s="1"/>
      <c r="BO1234" s="1"/>
      <c r="BP1234" s="1"/>
      <c r="BQ1234" s="1"/>
    </row>
    <row r="1235" spans="1:69" x14ac:dyDescent="0.15">
      <c r="A1235" s="138">
        <f t="shared" si="498"/>
        <v>44886</v>
      </c>
      <c r="B1235" s="148">
        <f t="shared" si="487"/>
        <v>1243.00037989</v>
      </c>
      <c r="C1235" s="139">
        <f t="shared" si="499"/>
        <v>1000</v>
      </c>
      <c r="D1235" s="140">
        <f t="shared" si="500"/>
        <v>6407.93</v>
      </c>
      <c r="E1235" s="124">
        <f>IF(K1235=1,VLOOKUP(A1234,[1]Plan1!$BO$80:$BQ$314,3),E1234)</f>
        <v>6434.2</v>
      </c>
      <c r="F1235" s="141">
        <f t="shared" si="501"/>
        <v>44882</v>
      </c>
      <c r="G1235" s="142">
        <f t="shared" si="488"/>
        <v>4.0996078296735572E-3</v>
      </c>
      <c r="H1235" s="141">
        <f t="shared" si="502"/>
        <v>44910</v>
      </c>
      <c r="I1235" s="141">
        <f t="shared" si="489"/>
        <v>44910</v>
      </c>
      <c r="J1235" s="125">
        <f t="shared" si="503"/>
        <v>21</v>
      </c>
      <c r="K1235" s="125">
        <f t="shared" si="485"/>
        <v>3</v>
      </c>
      <c r="L1235" s="139">
        <f t="shared" si="490"/>
        <v>1.0005846300000001</v>
      </c>
      <c r="M1235" s="143">
        <f t="shared" si="486"/>
        <v>1.0059007799999999</v>
      </c>
      <c r="N1235" s="143">
        <f t="shared" si="482"/>
        <v>1.2271980679639956</v>
      </c>
      <c r="O1235" s="139">
        <f t="shared" si="484"/>
        <v>1.22791552</v>
      </c>
      <c r="P1235" s="139">
        <f t="shared" si="491"/>
        <v>1227.91552</v>
      </c>
      <c r="Q1235" s="144">
        <f t="shared" si="492"/>
        <v>0</v>
      </c>
      <c r="R1235" s="145">
        <f t="shared" si="493"/>
        <v>0</v>
      </c>
      <c r="S1235" s="139">
        <f t="shared" si="494"/>
        <v>0</v>
      </c>
      <c r="T1235" s="146">
        <f t="shared" si="504"/>
        <v>3.5999999999999997E-2</v>
      </c>
      <c r="U1235" s="144">
        <f t="shared" si="483"/>
        <v>87</v>
      </c>
      <c r="V1235" s="144">
        <v>252</v>
      </c>
      <c r="W1235" s="143">
        <f t="shared" si="495"/>
        <v>1.0122849330000001</v>
      </c>
      <c r="X1235" s="139">
        <f t="shared" si="496"/>
        <v>15.084859890000001</v>
      </c>
      <c r="Y1235" s="124">
        <f t="shared" si="497"/>
        <v>0</v>
      </c>
      <c r="Z1235" s="147" t="s">
        <v>64</v>
      </c>
      <c r="AA1235" s="141">
        <f t="shared" si="505"/>
        <v>44942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4"/>
      <c r="BL1235" s="1"/>
      <c r="BM1235" s="1"/>
      <c r="BN1235" s="1"/>
      <c r="BO1235" s="1"/>
      <c r="BP1235" s="1"/>
      <c r="BQ1235" s="1"/>
    </row>
    <row r="1236" spans="1:69" x14ac:dyDescent="0.15">
      <c r="A1236" s="138">
        <f t="shared" si="498"/>
        <v>44887</v>
      </c>
      <c r="B1236" s="148">
        <f t="shared" si="487"/>
        <v>1243.4170551599998</v>
      </c>
      <c r="C1236" s="139">
        <f t="shared" si="499"/>
        <v>1000</v>
      </c>
      <c r="D1236" s="140">
        <f t="shared" si="500"/>
        <v>6407.93</v>
      </c>
      <c r="E1236" s="124">
        <f>IF(K1236=1,VLOOKUP(A1235,[1]Plan1!$BO$80:$BQ$314,3),E1235)</f>
        <v>6434.2</v>
      </c>
      <c r="F1236" s="141">
        <f t="shared" si="501"/>
        <v>44882</v>
      </c>
      <c r="G1236" s="142">
        <f t="shared" si="488"/>
        <v>4.0996078296735572E-3</v>
      </c>
      <c r="H1236" s="141">
        <f t="shared" si="502"/>
        <v>44910</v>
      </c>
      <c r="I1236" s="141">
        <f t="shared" si="489"/>
        <v>44910</v>
      </c>
      <c r="J1236" s="125">
        <f t="shared" si="503"/>
        <v>21</v>
      </c>
      <c r="K1236" s="125">
        <f t="shared" si="485"/>
        <v>4</v>
      </c>
      <c r="L1236" s="139">
        <f t="shared" si="490"/>
        <v>1.0007795799999999</v>
      </c>
      <c r="M1236" s="143">
        <f t="shared" si="486"/>
        <v>1.0059007799999999</v>
      </c>
      <c r="N1236" s="143">
        <f t="shared" si="482"/>
        <v>1.2271980679639956</v>
      </c>
      <c r="O1236" s="139">
        <f t="shared" si="484"/>
        <v>1.22815476</v>
      </c>
      <c r="P1236" s="139">
        <f t="shared" si="491"/>
        <v>1228.1547599999999</v>
      </c>
      <c r="Q1236" s="144">
        <f t="shared" si="492"/>
        <v>0</v>
      </c>
      <c r="R1236" s="145">
        <f t="shared" si="493"/>
        <v>0</v>
      </c>
      <c r="S1236" s="139">
        <f t="shared" si="494"/>
        <v>0</v>
      </c>
      <c r="T1236" s="146">
        <f t="shared" si="504"/>
        <v>3.5999999999999997E-2</v>
      </c>
      <c r="U1236" s="144">
        <f t="shared" si="483"/>
        <v>88</v>
      </c>
      <c r="V1236" s="144">
        <v>252</v>
      </c>
      <c r="W1236" s="143">
        <f t="shared" si="495"/>
        <v>1.0124270129999999</v>
      </c>
      <c r="X1236" s="139">
        <f t="shared" si="496"/>
        <v>15.262295160000001</v>
      </c>
      <c r="Y1236" s="124">
        <f t="shared" si="497"/>
        <v>0</v>
      </c>
      <c r="Z1236" s="147" t="s">
        <v>64</v>
      </c>
      <c r="AA1236" s="141">
        <f t="shared" si="505"/>
        <v>44942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4"/>
      <c r="BL1236" s="1"/>
      <c r="BM1236" s="1"/>
      <c r="BN1236" s="1"/>
      <c r="BO1236" s="1"/>
      <c r="BP1236" s="1"/>
      <c r="BQ1236" s="1"/>
    </row>
    <row r="1237" spans="1:69" x14ac:dyDescent="0.15">
      <c r="A1237" s="138">
        <f t="shared" si="498"/>
        <v>44888</v>
      </c>
      <c r="B1237" s="148">
        <f t="shared" si="487"/>
        <v>1243.8338736200001</v>
      </c>
      <c r="C1237" s="139">
        <f t="shared" si="499"/>
        <v>1000</v>
      </c>
      <c r="D1237" s="140">
        <f t="shared" si="500"/>
        <v>6407.93</v>
      </c>
      <c r="E1237" s="124">
        <f>IF(K1237=1,VLOOKUP(A1236,[1]Plan1!$BO$80:$BQ$314,3),E1236)</f>
        <v>6434.2</v>
      </c>
      <c r="F1237" s="141">
        <f t="shared" si="501"/>
        <v>44882</v>
      </c>
      <c r="G1237" s="142">
        <f t="shared" si="488"/>
        <v>4.0996078296735572E-3</v>
      </c>
      <c r="H1237" s="141">
        <f t="shared" si="502"/>
        <v>44910</v>
      </c>
      <c r="I1237" s="141">
        <f t="shared" si="489"/>
        <v>44910</v>
      </c>
      <c r="J1237" s="125">
        <f t="shared" si="503"/>
        <v>21</v>
      </c>
      <c r="K1237" s="125">
        <f t="shared" si="485"/>
        <v>5</v>
      </c>
      <c r="L1237" s="139">
        <f t="shared" si="490"/>
        <v>1.0009745699999999</v>
      </c>
      <c r="M1237" s="143">
        <f t="shared" si="486"/>
        <v>1.0059007799999999</v>
      </c>
      <c r="N1237" s="143">
        <f t="shared" si="482"/>
        <v>1.2271980679639956</v>
      </c>
      <c r="O1237" s="139">
        <f t="shared" si="484"/>
        <v>1.2283940499999999</v>
      </c>
      <c r="P1237" s="139">
        <f t="shared" si="491"/>
        <v>1228.3940500000001</v>
      </c>
      <c r="Q1237" s="144">
        <f t="shared" si="492"/>
        <v>0</v>
      </c>
      <c r="R1237" s="145">
        <f t="shared" si="493"/>
        <v>0</v>
      </c>
      <c r="S1237" s="139">
        <f t="shared" si="494"/>
        <v>0</v>
      </c>
      <c r="T1237" s="146">
        <f t="shared" si="504"/>
        <v>3.5999999999999997E-2</v>
      </c>
      <c r="U1237" s="144">
        <f t="shared" si="483"/>
        <v>89</v>
      </c>
      <c r="V1237" s="144">
        <v>252</v>
      </c>
      <c r="W1237" s="143">
        <f t="shared" si="495"/>
        <v>1.0125691130000001</v>
      </c>
      <c r="X1237" s="139">
        <f t="shared" si="496"/>
        <v>15.43982362</v>
      </c>
      <c r="Y1237" s="124">
        <f t="shared" si="497"/>
        <v>0</v>
      </c>
      <c r="Z1237" s="147" t="s">
        <v>64</v>
      </c>
      <c r="AA1237" s="141">
        <f t="shared" si="505"/>
        <v>44942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4"/>
      <c r="BL1237" s="1"/>
      <c r="BM1237" s="1"/>
      <c r="BN1237" s="1"/>
      <c r="BO1237" s="1"/>
      <c r="BP1237" s="1"/>
      <c r="BQ1237" s="1"/>
    </row>
    <row r="1238" spans="1:69" x14ac:dyDescent="0.15">
      <c r="A1238" s="138">
        <f t="shared" si="498"/>
        <v>44889</v>
      </c>
      <c r="B1238" s="148">
        <f t="shared" si="487"/>
        <v>1244.25083406</v>
      </c>
      <c r="C1238" s="139">
        <f t="shared" si="499"/>
        <v>1000</v>
      </c>
      <c r="D1238" s="140">
        <f t="shared" si="500"/>
        <v>6407.93</v>
      </c>
      <c r="E1238" s="124">
        <f>IF(K1238=1,VLOOKUP(A1237,[1]Plan1!$BO$80:$BQ$314,3),E1237)</f>
        <v>6434.2</v>
      </c>
      <c r="F1238" s="141">
        <f t="shared" si="501"/>
        <v>44882</v>
      </c>
      <c r="G1238" s="142">
        <f t="shared" si="488"/>
        <v>4.0996078296735572E-3</v>
      </c>
      <c r="H1238" s="141">
        <f t="shared" si="502"/>
        <v>44910</v>
      </c>
      <c r="I1238" s="141">
        <f t="shared" si="489"/>
        <v>44910</v>
      </c>
      <c r="J1238" s="125">
        <f t="shared" si="503"/>
        <v>21</v>
      </c>
      <c r="K1238" s="125">
        <f t="shared" si="485"/>
        <v>6</v>
      </c>
      <c r="L1238" s="139">
        <f t="shared" si="490"/>
        <v>1.0011696000000001</v>
      </c>
      <c r="M1238" s="143">
        <f t="shared" si="486"/>
        <v>1.0059007799999999</v>
      </c>
      <c r="N1238" s="143">
        <f t="shared" si="482"/>
        <v>1.2271980679639956</v>
      </c>
      <c r="O1238" s="139">
        <f t="shared" si="484"/>
        <v>1.2286333899999999</v>
      </c>
      <c r="P1238" s="139">
        <f t="shared" si="491"/>
        <v>1228.63339</v>
      </c>
      <c r="Q1238" s="144">
        <f t="shared" si="492"/>
        <v>0</v>
      </c>
      <c r="R1238" s="145">
        <f t="shared" si="493"/>
        <v>0</v>
      </c>
      <c r="S1238" s="139">
        <f t="shared" si="494"/>
        <v>0</v>
      </c>
      <c r="T1238" s="146">
        <f t="shared" si="504"/>
        <v>3.5999999999999997E-2</v>
      </c>
      <c r="U1238" s="144">
        <f t="shared" si="483"/>
        <v>90</v>
      </c>
      <c r="V1238" s="144">
        <v>252</v>
      </c>
      <c r="W1238" s="143">
        <f t="shared" si="495"/>
        <v>1.012711232</v>
      </c>
      <c r="X1238" s="139">
        <f t="shared" si="496"/>
        <v>15.61744406</v>
      </c>
      <c r="Y1238" s="124">
        <f t="shared" si="497"/>
        <v>0</v>
      </c>
      <c r="Z1238" s="147" t="s">
        <v>64</v>
      </c>
      <c r="AA1238" s="141">
        <f t="shared" si="505"/>
        <v>44942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4"/>
      <c r="BL1238" s="1"/>
      <c r="BM1238" s="1"/>
      <c r="BN1238" s="1"/>
      <c r="BO1238" s="1"/>
      <c r="BP1238" s="1"/>
      <c r="BQ1238" s="1"/>
    </row>
    <row r="1239" spans="1:69" x14ac:dyDescent="0.15">
      <c r="A1239" s="138">
        <f t="shared" si="498"/>
        <v>44890</v>
      </c>
      <c r="B1239" s="148">
        <f t="shared" si="487"/>
        <v>1244.6679389799999</v>
      </c>
      <c r="C1239" s="139">
        <f t="shared" si="499"/>
        <v>1000</v>
      </c>
      <c r="D1239" s="140">
        <f t="shared" si="500"/>
        <v>6407.93</v>
      </c>
      <c r="E1239" s="124">
        <f>IF(K1239=1,VLOOKUP(A1238,[1]Plan1!$BO$80:$BQ$314,3),E1238)</f>
        <v>6434.2</v>
      </c>
      <c r="F1239" s="141">
        <f t="shared" si="501"/>
        <v>44882</v>
      </c>
      <c r="G1239" s="142">
        <f t="shared" si="488"/>
        <v>4.0996078296735572E-3</v>
      </c>
      <c r="H1239" s="141">
        <f t="shared" si="502"/>
        <v>44910</v>
      </c>
      <c r="I1239" s="141">
        <f t="shared" si="489"/>
        <v>44910</v>
      </c>
      <c r="J1239" s="125">
        <f t="shared" si="503"/>
        <v>21</v>
      </c>
      <c r="K1239" s="125">
        <f t="shared" si="485"/>
        <v>7</v>
      </c>
      <c r="L1239" s="139">
        <f t="shared" si="490"/>
        <v>1.0013646700000001</v>
      </c>
      <c r="M1239" s="143">
        <f t="shared" si="486"/>
        <v>1.0059007799999999</v>
      </c>
      <c r="N1239" s="143">
        <f t="shared" si="482"/>
        <v>1.2271980679639956</v>
      </c>
      <c r="O1239" s="139">
        <f t="shared" si="484"/>
        <v>1.2288727800000001</v>
      </c>
      <c r="P1239" s="139">
        <f t="shared" si="491"/>
        <v>1228.8727799999999</v>
      </c>
      <c r="Q1239" s="144">
        <f t="shared" si="492"/>
        <v>0</v>
      </c>
      <c r="R1239" s="145">
        <f t="shared" si="493"/>
        <v>0</v>
      </c>
      <c r="S1239" s="139">
        <f t="shared" si="494"/>
        <v>0</v>
      </c>
      <c r="T1239" s="146">
        <f t="shared" si="504"/>
        <v>3.5999999999999997E-2</v>
      </c>
      <c r="U1239" s="144">
        <f t="shared" si="483"/>
        <v>91</v>
      </c>
      <c r="V1239" s="144">
        <v>252</v>
      </c>
      <c r="W1239" s="143">
        <f t="shared" si="495"/>
        <v>1.0128533719999999</v>
      </c>
      <c r="X1239" s="139">
        <f t="shared" si="496"/>
        <v>15.79515898</v>
      </c>
      <c r="Y1239" s="124">
        <f t="shared" si="497"/>
        <v>0</v>
      </c>
      <c r="Z1239" s="147" t="s">
        <v>64</v>
      </c>
      <c r="AA1239" s="141">
        <f t="shared" si="505"/>
        <v>44942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4"/>
      <c r="BL1239" s="1"/>
      <c r="BM1239" s="1"/>
      <c r="BN1239" s="1"/>
      <c r="BO1239" s="1"/>
      <c r="BP1239" s="1"/>
      <c r="BQ1239" s="1"/>
    </row>
    <row r="1240" spans="1:69" x14ac:dyDescent="0.15">
      <c r="A1240" s="138">
        <f t="shared" si="498"/>
        <v>44891</v>
      </c>
      <c r="B1240" s="148">
        <f t="shared" si="487"/>
        <v>1245.0851770500001</v>
      </c>
      <c r="C1240" s="139">
        <f t="shared" si="499"/>
        <v>1000</v>
      </c>
      <c r="D1240" s="140">
        <f t="shared" si="500"/>
        <v>6407.93</v>
      </c>
      <c r="E1240" s="124">
        <f>IF(K1240=1,VLOOKUP(A1239,[1]Plan1!$BO$80:$BQ$314,3),E1239)</f>
        <v>6434.2</v>
      </c>
      <c r="F1240" s="141">
        <f t="shared" si="501"/>
        <v>44882</v>
      </c>
      <c r="G1240" s="142">
        <f t="shared" si="488"/>
        <v>4.0996078296735572E-3</v>
      </c>
      <c r="H1240" s="141">
        <f t="shared" si="502"/>
        <v>44910</v>
      </c>
      <c r="I1240" s="141">
        <f t="shared" si="489"/>
        <v>44910</v>
      </c>
      <c r="J1240" s="125">
        <f t="shared" si="503"/>
        <v>21</v>
      </c>
      <c r="K1240" s="125">
        <f t="shared" si="485"/>
        <v>8</v>
      </c>
      <c r="L1240" s="139">
        <f t="shared" si="490"/>
        <v>1.0015597700000001</v>
      </c>
      <c r="M1240" s="143">
        <f t="shared" si="486"/>
        <v>1.0059007799999999</v>
      </c>
      <c r="N1240" s="143">
        <f t="shared" si="482"/>
        <v>1.2271980679639956</v>
      </c>
      <c r="O1240" s="139">
        <f t="shared" si="484"/>
        <v>1.22911221</v>
      </c>
      <c r="P1240" s="139">
        <f t="shared" si="491"/>
        <v>1229.11221</v>
      </c>
      <c r="Q1240" s="144">
        <f t="shared" si="492"/>
        <v>0</v>
      </c>
      <c r="R1240" s="145">
        <f t="shared" si="493"/>
        <v>0</v>
      </c>
      <c r="S1240" s="139">
        <f t="shared" si="494"/>
        <v>0</v>
      </c>
      <c r="T1240" s="146">
        <f t="shared" si="504"/>
        <v>3.5999999999999997E-2</v>
      </c>
      <c r="U1240" s="144">
        <f t="shared" si="483"/>
        <v>92</v>
      </c>
      <c r="V1240" s="144">
        <v>252</v>
      </c>
      <c r="W1240" s="143">
        <f t="shared" si="495"/>
        <v>1.0129955319999999</v>
      </c>
      <c r="X1240" s="139">
        <f t="shared" si="496"/>
        <v>15.972967049999999</v>
      </c>
      <c r="Y1240" s="124">
        <f t="shared" si="497"/>
        <v>0</v>
      </c>
      <c r="Z1240" s="147" t="s">
        <v>64</v>
      </c>
      <c r="AA1240" s="141">
        <f t="shared" si="505"/>
        <v>44942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4"/>
      <c r="BL1240" s="1"/>
      <c r="BM1240" s="1"/>
      <c r="BN1240" s="1"/>
      <c r="BO1240" s="1"/>
      <c r="BP1240" s="1"/>
      <c r="BQ1240" s="1"/>
    </row>
    <row r="1241" spans="1:69" x14ac:dyDescent="0.15">
      <c r="A1241" s="138">
        <f t="shared" si="498"/>
        <v>44892</v>
      </c>
      <c r="B1241" s="148">
        <f t="shared" si="487"/>
        <v>1245.0851770500001</v>
      </c>
      <c r="C1241" s="139">
        <f t="shared" si="499"/>
        <v>1000</v>
      </c>
      <c r="D1241" s="140">
        <f t="shared" si="500"/>
        <v>6407.93</v>
      </c>
      <c r="E1241" s="124">
        <f>IF(K1241=1,VLOOKUP(A1240,[1]Plan1!$BO$80:$BQ$314,3),E1240)</f>
        <v>6434.2</v>
      </c>
      <c r="F1241" s="141">
        <f t="shared" si="501"/>
        <v>44882</v>
      </c>
      <c r="G1241" s="142">
        <f t="shared" si="488"/>
        <v>4.0996078296735572E-3</v>
      </c>
      <c r="H1241" s="141">
        <f t="shared" si="502"/>
        <v>44910</v>
      </c>
      <c r="I1241" s="141">
        <f t="shared" si="489"/>
        <v>44910</v>
      </c>
      <c r="J1241" s="125">
        <f t="shared" si="503"/>
        <v>21</v>
      </c>
      <c r="K1241" s="125">
        <f t="shared" si="485"/>
        <v>8</v>
      </c>
      <c r="L1241" s="139">
        <f t="shared" si="490"/>
        <v>1.0015597700000001</v>
      </c>
      <c r="M1241" s="143">
        <f t="shared" si="486"/>
        <v>1.0059007799999999</v>
      </c>
      <c r="N1241" s="143">
        <f t="shared" si="482"/>
        <v>1.2271980679639956</v>
      </c>
      <c r="O1241" s="139">
        <f t="shared" si="484"/>
        <v>1.22911221</v>
      </c>
      <c r="P1241" s="139">
        <f t="shared" si="491"/>
        <v>1229.11221</v>
      </c>
      <c r="Q1241" s="144">
        <f t="shared" si="492"/>
        <v>0</v>
      </c>
      <c r="R1241" s="145">
        <f t="shared" si="493"/>
        <v>0</v>
      </c>
      <c r="S1241" s="139">
        <f t="shared" si="494"/>
        <v>0</v>
      </c>
      <c r="T1241" s="146">
        <f t="shared" si="504"/>
        <v>3.5999999999999997E-2</v>
      </c>
      <c r="U1241" s="144">
        <f t="shared" si="483"/>
        <v>92</v>
      </c>
      <c r="V1241" s="144">
        <v>252</v>
      </c>
      <c r="W1241" s="143">
        <f t="shared" si="495"/>
        <v>1.0129955319999999</v>
      </c>
      <c r="X1241" s="139">
        <f t="shared" si="496"/>
        <v>15.972967049999999</v>
      </c>
      <c r="Y1241" s="124">
        <f t="shared" si="497"/>
        <v>0</v>
      </c>
      <c r="Z1241" s="147" t="s">
        <v>64</v>
      </c>
      <c r="AA1241" s="141">
        <f t="shared" si="505"/>
        <v>44942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4"/>
      <c r="BL1241" s="1"/>
      <c r="BM1241" s="1"/>
      <c r="BN1241" s="1"/>
      <c r="BO1241" s="1"/>
      <c r="BP1241" s="1"/>
      <c r="BQ1241" s="1"/>
    </row>
    <row r="1242" spans="1:69" x14ac:dyDescent="0.15">
      <c r="A1242" s="138">
        <f t="shared" si="498"/>
        <v>44893</v>
      </c>
      <c r="B1242" s="148">
        <f t="shared" si="487"/>
        <v>1245.0851770500001</v>
      </c>
      <c r="C1242" s="139">
        <f t="shared" si="499"/>
        <v>1000</v>
      </c>
      <c r="D1242" s="140">
        <f t="shared" si="500"/>
        <v>6407.93</v>
      </c>
      <c r="E1242" s="124">
        <f>IF(K1242=1,VLOOKUP(A1241,[1]Plan1!$BO$80:$BQ$314,3),E1241)</f>
        <v>6434.2</v>
      </c>
      <c r="F1242" s="141">
        <f t="shared" si="501"/>
        <v>44882</v>
      </c>
      <c r="G1242" s="142">
        <f t="shared" si="488"/>
        <v>4.0996078296735572E-3</v>
      </c>
      <c r="H1242" s="141">
        <f t="shared" si="502"/>
        <v>44910</v>
      </c>
      <c r="I1242" s="141">
        <f t="shared" si="489"/>
        <v>44910</v>
      </c>
      <c r="J1242" s="125">
        <f t="shared" si="503"/>
        <v>21</v>
      </c>
      <c r="K1242" s="125">
        <f t="shared" si="485"/>
        <v>8</v>
      </c>
      <c r="L1242" s="139">
        <f t="shared" si="490"/>
        <v>1.0015597700000001</v>
      </c>
      <c r="M1242" s="143">
        <f t="shared" si="486"/>
        <v>1.0059007799999999</v>
      </c>
      <c r="N1242" s="143">
        <f t="shared" si="482"/>
        <v>1.2271980679639956</v>
      </c>
      <c r="O1242" s="139">
        <f t="shared" si="484"/>
        <v>1.22911221</v>
      </c>
      <c r="P1242" s="139">
        <f t="shared" si="491"/>
        <v>1229.11221</v>
      </c>
      <c r="Q1242" s="144">
        <f t="shared" si="492"/>
        <v>0</v>
      </c>
      <c r="R1242" s="145">
        <f t="shared" si="493"/>
        <v>0</v>
      </c>
      <c r="S1242" s="139">
        <f t="shared" si="494"/>
        <v>0</v>
      </c>
      <c r="T1242" s="146">
        <f t="shared" si="504"/>
        <v>3.5999999999999997E-2</v>
      </c>
      <c r="U1242" s="144">
        <f t="shared" si="483"/>
        <v>92</v>
      </c>
      <c r="V1242" s="144">
        <v>252</v>
      </c>
      <c r="W1242" s="143">
        <f t="shared" si="495"/>
        <v>1.0129955319999999</v>
      </c>
      <c r="X1242" s="139">
        <f t="shared" si="496"/>
        <v>15.972967049999999</v>
      </c>
      <c r="Y1242" s="124">
        <f t="shared" si="497"/>
        <v>0</v>
      </c>
      <c r="Z1242" s="147" t="s">
        <v>64</v>
      </c>
      <c r="AA1242" s="141">
        <f t="shared" si="505"/>
        <v>44942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4"/>
      <c r="BL1242" s="1"/>
      <c r="BM1242" s="1"/>
      <c r="BN1242" s="1"/>
      <c r="BO1242" s="1"/>
      <c r="BP1242" s="1"/>
      <c r="BQ1242" s="1"/>
    </row>
    <row r="1243" spans="1:69" x14ac:dyDescent="0.15">
      <c r="A1243" s="138">
        <f t="shared" si="498"/>
        <v>44894</v>
      </c>
      <c r="B1243" s="148">
        <f t="shared" si="487"/>
        <v>1245.5025673499999</v>
      </c>
      <c r="C1243" s="139">
        <f t="shared" si="499"/>
        <v>1000</v>
      </c>
      <c r="D1243" s="140">
        <f t="shared" si="500"/>
        <v>6407.93</v>
      </c>
      <c r="E1243" s="124">
        <f>IF(K1243=1,VLOOKUP(A1242,[1]Plan1!$BO$80:$BQ$314,3),E1242)</f>
        <v>6434.2</v>
      </c>
      <c r="F1243" s="141">
        <f t="shared" si="501"/>
        <v>44882</v>
      </c>
      <c r="G1243" s="142">
        <f t="shared" si="488"/>
        <v>4.0996078296735572E-3</v>
      </c>
      <c r="H1243" s="141">
        <f t="shared" si="502"/>
        <v>44910</v>
      </c>
      <c r="I1243" s="141">
        <f t="shared" si="489"/>
        <v>44910</v>
      </c>
      <c r="J1243" s="125">
        <f t="shared" si="503"/>
        <v>21</v>
      </c>
      <c r="K1243" s="125">
        <f t="shared" si="485"/>
        <v>9</v>
      </c>
      <c r="L1243" s="139">
        <f t="shared" si="490"/>
        <v>1.00175492</v>
      </c>
      <c r="M1243" s="143">
        <f t="shared" si="486"/>
        <v>1.0059007799999999</v>
      </c>
      <c r="N1243" s="143">
        <f t="shared" si="482"/>
        <v>1.2271980679639956</v>
      </c>
      <c r="O1243" s="139">
        <f t="shared" si="484"/>
        <v>1.2293517</v>
      </c>
      <c r="P1243" s="139">
        <f t="shared" si="491"/>
        <v>1229.3516999999999</v>
      </c>
      <c r="Q1243" s="144">
        <f t="shared" si="492"/>
        <v>0</v>
      </c>
      <c r="R1243" s="145">
        <f t="shared" si="493"/>
        <v>0</v>
      </c>
      <c r="S1243" s="139">
        <f t="shared" si="494"/>
        <v>0</v>
      </c>
      <c r="T1243" s="146">
        <f t="shared" si="504"/>
        <v>3.5999999999999997E-2</v>
      </c>
      <c r="U1243" s="144">
        <f t="shared" si="483"/>
        <v>93</v>
      </c>
      <c r="V1243" s="144">
        <v>252</v>
      </c>
      <c r="W1243" s="143">
        <f t="shared" si="495"/>
        <v>1.0131377109999999</v>
      </c>
      <c r="X1243" s="139">
        <f t="shared" si="496"/>
        <v>16.150867349999999</v>
      </c>
      <c r="Y1243" s="124">
        <f t="shared" si="497"/>
        <v>0</v>
      </c>
      <c r="Z1243" s="147" t="s">
        <v>64</v>
      </c>
      <c r="AA1243" s="141">
        <f t="shared" si="505"/>
        <v>44942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4"/>
      <c r="BL1243" s="1"/>
      <c r="BM1243" s="1"/>
      <c r="BN1243" s="1"/>
      <c r="BO1243" s="1"/>
      <c r="BP1243" s="1"/>
      <c r="BQ1243" s="1"/>
    </row>
    <row r="1244" spans="1:69" x14ac:dyDescent="0.15">
      <c r="A1244" s="138">
        <f t="shared" si="498"/>
        <v>44895</v>
      </c>
      <c r="B1244" s="148">
        <f t="shared" si="487"/>
        <v>1245.9200819600001</v>
      </c>
      <c r="C1244" s="139">
        <f t="shared" si="499"/>
        <v>1000</v>
      </c>
      <c r="D1244" s="140">
        <f t="shared" si="500"/>
        <v>6407.93</v>
      </c>
      <c r="E1244" s="124">
        <f>IF(K1244=1,VLOOKUP(A1243,[1]Plan1!$BO$80:$BQ$314,3),E1243)</f>
        <v>6434.2</v>
      </c>
      <c r="F1244" s="141">
        <f t="shared" si="501"/>
        <v>44882</v>
      </c>
      <c r="G1244" s="142">
        <f t="shared" si="488"/>
        <v>4.0996078296735572E-3</v>
      </c>
      <c r="H1244" s="141">
        <f t="shared" si="502"/>
        <v>44910</v>
      </c>
      <c r="I1244" s="141">
        <f t="shared" si="489"/>
        <v>44910</v>
      </c>
      <c r="J1244" s="125">
        <f t="shared" si="503"/>
        <v>21</v>
      </c>
      <c r="K1244" s="125">
        <f t="shared" si="485"/>
        <v>10</v>
      </c>
      <c r="L1244" s="139">
        <f t="shared" si="490"/>
        <v>1.0019501</v>
      </c>
      <c r="M1244" s="143">
        <f t="shared" si="486"/>
        <v>1.0059007799999999</v>
      </c>
      <c r="N1244" s="143">
        <f t="shared" si="482"/>
        <v>1.2271980679639956</v>
      </c>
      <c r="O1244" s="139">
        <f t="shared" si="484"/>
        <v>1.2295912200000001</v>
      </c>
      <c r="P1244" s="139">
        <f t="shared" si="491"/>
        <v>1229.59122</v>
      </c>
      <c r="Q1244" s="144">
        <f t="shared" si="492"/>
        <v>0</v>
      </c>
      <c r="R1244" s="145">
        <f t="shared" si="493"/>
        <v>0</v>
      </c>
      <c r="S1244" s="139">
        <f t="shared" si="494"/>
        <v>0</v>
      </c>
      <c r="T1244" s="146">
        <f t="shared" si="504"/>
        <v>3.5999999999999997E-2</v>
      </c>
      <c r="U1244" s="144">
        <f t="shared" si="483"/>
        <v>94</v>
      </c>
      <c r="V1244" s="144">
        <v>252</v>
      </c>
      <c r="W1244" s="143">
        <f t="shared" si="495"/>
        <v>1.0132799109999999</v>
      </c>
      <c r="X1244" s="139">
        <f t="shared" si="496"/>
        <v>16.328861960000001</v>
      </c>
      <c r="Y1244" s="124">
        <f t="shared" si="497"/>
        <v>0</v>
      </c>
      <c r="Z1244" s="147" t="s">
        <v>64</v>
      </c>
      <c r="AA1244" s="141">
        <f t="shared" si="505"/>
        <v>44942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4"/>
      <c r="BL1244" s="1"/>
      <c r="BM1244" s="1"/>
      <c r="BN1244" s="1"/>
      <c r="BO1244" s="1"/>
      <c r="BP1244" s="1"/>
      <c r="BQ1244" s="1"/>
    </row>
    <row r="1245" spans="1:69" x14ac:dyDescent="0.15">
      <c r="A1245" s="138">
        <f t="shared" si="498"/>
        <v>44896</v>
      </c>
      <c r="B1245" s="148">
        <f t="shared" si="487"/>
        <v>1246.3377501</v>
      </c>
      <c r="C1245" s="139">
        <f t="shared" si="499"/>
        <v>1000</v>
      </c>
      <c r="D1245" s="140">
        <f t="shared" si="500"/>
        <v>6407.93</v>
      </c>
      <c r="E1245" s="124">
        <f>IF(K1245=1,VLOOKUP(A1244,[1]Plan1!$BO$80:$BQ$314,3),E1244)</f>
        <v>6434.2</v>
      </c>
      <c r="F1245" s="141">
        <f t="shared" si="501"/>
        <v>44882</v>
      </c>
      <c r="G1245" s="142">
        <f t="shared" si="488"/>
        <v>4.0996078296735572E-3</v>
      </c>
      <c r="H1245" s="141">
        <f t="shared" si="502"/>
        <v>44910</v>
      </c>
      <c r="I1245" s="141">
        <f t="shared" si="489"/>
        <v>44910</v>
      </c>
      <c r="J1245" s="125">
        <f t="shared" si="503"/>
        <v>21</v>
      </c>
      <c r="K1245" s="125">
        <f t="shared" si="485"/>
        <v>11</v>
      </c>
      <c r="L1245" s="139">
        <f t="shared" si="490"/>
        <v>1.0021453199999999</v>
      </c>
      <c r="M1245" s="143">
        <f t="shared" si="486"/>
        <v>1.0059007799999999</v>
      </c>
      <c r="N1245" s="143">
        <f t="shared" si="482"/>
        <v>1.2271980679639956</v>
      </c>
      <c r="O1245" s="139">
        <f t="shared" si="484"/>
        <v>1.2298308</v>
      </c>
      <c r="P1245" s="139">
        <f t="shared" si="491"/>
        <v>1229.8308</v>
      </c>
      <c r="Q1245" s="144">
        <f t="shared" si="492"/>
        <v>0</v>
      </c>
      <c r="R1245" s="145">
        <f t="shared" si="493"/>
        <v>0</v>
      </c>
      <c r="S1245" s="139">
        <f t="shared" si="494"/>
        <v>0</v>
      </c>
      <c r="T1245" s="146">
        <f t="shared" si="504"/>
        <v>3.5999999999999997E-2</v>
      </c>
      <c r="U1245" s="144">
        <f t="shared" si="483"/>
        <v>95</v>
      </c>
      <c r="V1245" s="144">
        <v>252</v>
      </c>
      <c r="W1245" s="143">
        <f t="shared" si="495"/>
        <v>1.013422131</v>
      </c>
      <c r="X1245" s="139">
        <f t="shared" si="496"/>
        <v>16.506950100000001</v>
      </c>
      <c r="Y1245" s="124">
        <f t="shared" si="497"/>
        <v>0</v>
      </c>
      <c r="Z1245" s="147" t="s">
        <v>64</v>
      </c>
      <c r="AA1245" s="141">
        <f t="shared" si="505"/>
        <v>44942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4"/>
      <c r="BL1245" s="1"/>
      <c r="BM1245" s="1"/>
      <c r="BN1245" s="1"/>
      <c r="BO1245" s="1"/>
      <c r="BP1245" s="1"/>
      <c r="BQ1245" s="1"/>
    </row>
    <row r="1246" spans="1:69" x14ac:dyDescent="0.15">
      <c r="A1246" s="138">
        <f t="shared" si="498"/>
        <v>44897</v>
      </c>
      <c r="B1246" s="148">
        <f t="shared" si="487"/>
        <v>1246.75554016</v>
      </c>
      <c r="C1246" s="139">
        <f t="shared" si="499"/>
        <v>1000</v>
      </c>
      <c r="D1246" s="140">
        <f t="shared" si="500"/>
        <v>6407.93</v>
      </c>
      <c r="E1246" s="124">
        <f>IF(K1246=1,VLOOKUP(A1245,[1]Plan1!$BO$80:$BQ$314,3),E1245)</f>
        <v>6434.2</v>
      </c>
      <c r="F1246" s="141">
        <f t="shared" si="501"/>
        <v>44882</v>
      </c>
      <c r="G1246" s="142">
        <f t="shared" si="488"/>
        <v>4.0996078296735572E-3</v>
      </c>
      <c r="H1246" s="141">
        <f t="shared" si="502"/>
        <v>44910</v>
      </c>
      <c r="I1246" s="141">
        <f t="shared" si="489"/>
        <v>44910</v>
      </c>
      <c r="J1246" s="125">
        <f t="shared" si="503"/>
        <v>21</v>
      </c>
      <c r="K1246" s="125">
        <f t="shared" si="485"/>
        <v>12</v>
      </c>
      <c r="L1246" s="139">
        <f t="shared" si="490"/>
        <v>1.0023405700000001</v>
      </c>
      <c r="M1246" s="143">
        <f t="shared" si="486"/>
        <v>1.0059007799999999</v>
      </c>
      <c r="N1246" s="143">
        <f t="shared" si="482"/>
        <v>1.2271980679639956</v>
      </c>
      <c r="O1246" s="139">
        <f t="shared" si="484"/>
        <v>1.2300704099999999</v>
      </c>
      <c r="P1246" s="139">
        <f t="shared" si="491"/>
        <v>1230.07041</v>
      </c>
      <c r="Q1246" s="144">
        <f t="shared" si="492"/>
        <v>0</v>
      </c>
      <c r="R1246" s="145">
        <f t="shared" si="493"/>
        <v>0</v>
      </c>
      <c r="S1246" s="139">
        <f t="shared" si="494"/>
        <v>0</v>
      </c>
      <c r="T1246" s="146">
        <f t="shared" si="504"/>
        <v>3.5999999999999997E-2</v>
      </c>
      <c r="U1246" s="144">
        <f t="shared" si="483"/>
        <v>96</v>
      </c>
      <c r="V1246" s="144">
        <v>252</v>
      </c>
      <c r="W1246" s="143">
        <f t="shared" si="495"/>
        <v>1.0135643700000001</v>
      </c>
      <c r="X1246" s="139">
        <f t="shared" si="496"/>
        <v>16.68513016</v>
      </c>
      <c r="Y1246" s="124">
        <f t="shared" si="497"/>
        <v>0</v>
      </c>
      <c r="Z1246" s="147" t="s">
        <v>64</v>
      </c>
      <c r="AA1246" s="141">
        <f t="shared" si="505"/>
        <v>44942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4"/>
      <c r="BL1246" s="1"/>
      <c r="BM1246" s="1"/>
      <c r="BN1246" s="1"/>
      <c r="BO1246" s="1"/>
      <c r="BP1246" s="1"/>
      <c r="BQ1246" s="1"/>
    </row>
    <row r="1247" spans="1:69" x14ac:dyDescent="0.15">
      <c r="A1247" s="138">
        <f t="shared" si="498"/>
        <v>44898</v>
      </c>
      <c r="B1247" s="148">
        <f t="shared" si="487"/>
        <v>1247.17348505</v>
      </c>
      <c r="C1247" s="139">
        <f t="shared" si="499"/>
        <v>1000</v>
      </c>
      <c r="D1247" s="140">
        <f t="shared" si="500"/>
        <v>6407.93</v>
      </c>
      <c r="E1247" s="124">
        <f>IF(K1247=1,VLOOKUP(A1246,[1]Plan1!$BO$80:$BQ$314,3),E1246)</f>
        <v>6434.2</v>
      </c>
      <c r="F1247" s="141">
        <f t="shared" si="501"/>
        <v>44882</v>
      </c>
      <c r="G1247" s="142">
        <f t="shared" si="488"/>
        <v>4.0996078296735572E-3</v>
      </c>
      <c r="H1247" s="141">
        <f t="shared" si="502"/>
        <v>44910</v>
      </c>
      <c r="I1247" s="141">
        <f t="shared" si="489"/>
        <v>44910</v>
      </c>
      <c r="J1247" s="125">
        <f t="shared" si="503"/>
        <v>21</v>
      </c>
      <c r="K1247" s="125">
        <f t="shared" si="485"/>
        <v>13</v>
      </c>
      <c r="L1247" s="139">
        <f t="shared" si="490"/>
        <v>1.00253587</v>
      </c>
      <c r="M1247" s="143">
        <f t="shared" si="486"/>
        <v>1.0059007799999999</v>
      </c>
      <c r="N1247" s="143">
        <f t="shared" ref="N1247:N1310" si="506">IF(I1247&gt;I1246,N1246*M1247,N1246)</f>
        <v>1.2271980679639956</v>
      </c>
      <c r="O1247" s="139">
        <f t="shared" si="484"/>
        <v>1.23031008</v>
      </c>
      <c r="P1247" s="139">
        <f t="shared" si="491"/>
        <v>1230.31008</v>
      </c>
      <c r="Q1247" s="144">
        <f t="shared" si="492"/>
        <v>0</v>
      </c>
      <c r="R1247" s="145">
        <f t="shared" si="493"/>
        <v>0</v>
      </c>
      <c r="S1247" s="139">
        <f t="shared" si="494"/>
        <v>0</v>
      </c>
      <c r="T1247" s="146">
        <f t="shared" si="504"/>
        <v>3.5999999999999997E-2</v>
      </c>
      <c r="U1247" s="144">
        <f t="shared" si="483"/>
        <v>97</v>
      </c>
      <c r="V1247" s="144">
        <v>252</v>
      </c>
      <c r="W1247" s="143">
        <f t="shared" si="495"/>
        <v>1.0137066299999999</v>
      </c>
      <c r="X1247" s="139">
        <f t="shared" si="496"/>
        <v>16.863405050000001</v>
      </c>
      <c r="Y1247" s="124">
        <f t="shared" si="497"/>
        <v>0</v>
      </c>
      <c r="Z1247" s="147" t="s">
        <v>64</v>
      </c>
      <c r="AA1247" s="141">
        <f t="shared" si="505"/>
        <v>44942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4"/>
      <c r="BL1247" s="1"/>
      <c r="BM1247" s="1"/>
      <c r="BN1247" s="1"/>
      <c r="BO1247" s="1"/>
      <c r="BP1247" s="1"/>
      <c r="BQ1247" s="1"/>
    </row>
    <row r="1248" spans="1:69" x14ac:dyDescent="0.15">
      <c r="A1248" s="138">
        <f t="shared" si="498"/>
        <v>44899</v>
      </c>
      <c r="B1248" s="148">
        <f t="shared" si="487"/>
        <v>1247.17348505</v>
      </c>
      <c r="C1248" s="139">
        <f t="shared" si="499"/>
        <v>1000</v>
      </c>
      <c r="D1248" s="140">
        <f t="shared" si="500"/>
        <v>6407.93</v>
      </c>
      <c r="E1248" s="124">
        <f>IF(K1248=1,VLOOKUP(A1247,[1]Plan1!$BO$80:$BQ$314,3),E1247)</f>
        <v>6434.2</v>
      </c>
      <c r="F1248" s="141">
        <f t="shared" si="501"/>
        <v>44882</v>
      </c>
      <c r="G1248" s="142">
        <f t="shared" si="488"/>
        <v>4.0996078296735572E-3</v>
      </c>
      <c r="H1248" s="141">
        <f t="shared" si="502"/>
        <v>44910</v>
      </c>
      <c r="I1248" s="141">
        <f t="shared" si="489"/>
        <v>44910</v>
      </c>
      <c r="J1248" s="125">
        <f t="shared" si="503"/>
        <v>21</v>
      </c>
      <c r="K1248" s="125">
        <f t="shared" si="485"/>
        <v>13</v>
      </c>
      <c r="L1248" s="139">
        <f t="shared" si="490"/>
        <v>1.00253587</v>
      </c>
      <c r="M1248" s="143">
        <f t="shared" si="486"/>
        <v>1.0059007799999999</v>
      </c>
      <c r="N1248" s="143">
        <f t="shared" si="506"/>
        <v>1.2271980679639956</v>
      </c>
      <c r="O1248" s="139">
        <f t="shared" si="484"/>
        <v>1.23031008</v>
      </c>
      <c r="P1248" s="139">
        <f t="shared" si="491"/>
        <v>1230.31008</v>
      </c>
      <c r="Q1248" s="144">
        <f t="shared" si="492"/>
        <v>0</v>
      </c>
      <c r="R1248" s="145">
        <f t="shared" si="493"/>
        <v>0</v>
      </c>
      <c r="S1248" s="139">
        <f t="shared" si="494"/>
        <v>0</v>
      </c>
      <c r="T1248" s="146">
        <f t="shared" si="504"/>
        <v>3.5999999999999997E-2</v>
      </c>
      <c r="U1248" s="144">
        <f t="shared" si="483"/>
        <v>97</v>
      </c>
      <c r="V1248" s="144">
        <v>252</v>
      </c>
      <c r="W1248" s="143">
        <f t="shared" si="495"/>
        <v>1.0137066299999999</v>
      </c>
      <c r="X1248" s="139">
        <f t="shared" si="496"/>
        <v>16.863405050000001</v>
      </c>
      <c r="Y1248" s="124">
        <f t="shared" si="497"/>
        <v>0</v>
      </c>
      <c r="Z1248" s="147" t="s">
        <v>64</v>
      </c>
      <c r="AA1248" s="141">
        <f t="shared" si="505"/>
        <v>44942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4"/>
      <c r="BL1248" s="1"/>
      <c r="BM1248" s="1"/>
      <c r="BN1248" s="1"/>
      <c r="BO1248" s="1"/>
      <c r="BP1248" s="1"/>
      <c r="BQ1248" s="1"/>
    </row>
    <row r="1249" spans="1:69" x14ac:dyDescent="0.15">
      <c r="A1249" s="138">
        <f t="shared" si="498"/>
        <v>44900</v>
      </c>
      <c r="B1249" s="148">
        <f t="shared" si="487"/>
        <v>1247.17348505</v>
      </c>
      <c r="C1249" s="139">
        <f t="shared" si="499"/>
        <v>1000</v>
      </c>
      <c r="D1249" s="140">
        <f t="shared" si="500"/>
        <v>6407.93</v>
      </c>
      <c r="E1249" s="124">
        <f>IF(K1249=1,VLOOKUP(A1248,[1]Plan1!$BO$80:$BQ$314,3),E1248)</f>
        <v>6434.2</v>
      </c>
      <c r="F1249" s="141">
        <f t="shared" si="501"/>
        <v>44882</v>
      </c>
      <c r="G1249" s="142">
        <f t="shared" si="488"/>
        <v>4.0996078296735572E-3</v>
      </c>
      <c r="H1249" s="141">
        <f t="shared" si="502"/>
        <v>44910</v>
      </c>
      <c r="I1249" s="141">
        <f t="shared" si="489"/>
        <v>44910</v>
      </c>
      <c r="J1249" s="125">
        <f t="shared" si="503"/>
        <v>21</v>
      </c>
      <c r="K1249" s="125">
        <f t="shared" si="485"/>
        <v>13</v>
      </c>
      <c r="L1249" s="139">
        <f t="shared" si="490"/>
        <v>1.00253587</v>
      </c>
      <c r="M1249" s="143">
        <f t="shared" si="486"/>
        <v>1.0059007799999999</v>
      </c>
      <c r="N1249" s="143">
        <f t="shared" si="506"/>
        <v>1.2271980679639956</v>
      </c>
      <c r="O1249" s="139">
        <f t="shared" si="484"/>
        <v>1.23031008</v>
      </c>
      <c r="P1249" s="139">
        <f t="shared" si="491"/>
        <v>1230.31008</v>
      </c>
      <c r="Q1249" s="144">
        <f t="shared" si="492"/>
        <v>0</v>
      </c>
      <c r="R1249" s="145">
        <f t="shared" si="493"/>
        <v>0</v>
      </c>
      <c r="S1249" s="139">
        <f t="shared" si="494"/>
        <v>0</v>
      </c>
      <c r="T1249" s="146">
        <f t="shared" si="504"/>
        <v>3.5999999999999997E-2</v>
      </c>
      <c r="U1249" s="144">
        <f t="shared" si="483"/>
        <v>97</v>
      </c>
      <c r="V1249" s="144">
        <v>252</v>
      </c>
      <c r="W1249" s="143">
        <f t="shared" si="495"/>
        <v>1.0137066299999999</v>
      </c>
      <c r="X1249" s="139">
        <f t="shared" si="496"/>
        <v>16.863405050000001</v>
      </c>
      <c r="Y1249" s="124">
        <f t="shared" si="497"/>
        <v>0</v>
      </c>
      <c r="Z1249" s="147" t="s">
        <v>64</v>
      </c>
      <c r="AA1249" s="141">
        <f t="shared" si="505"/>
        <v>44942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4"/>
      <c r="BL1249" s="1"/>
      <c r="BM1249" s="1"/>
      <c r="BN1249" s="1"/>
      <c r="BO1249" s="1"/>
      <c r="BP1249" s="1"/>
      <c r="BQ1249" s="1"/>
    </row>
    <row r="1250" spans="1:69" x14ac:dyDescent="0.15">
      <c r="A1250" s="138">
        <f t="shared" si="498"/>
        <v>44901</v>
      </c>
      <c r="B1250" s="148">
        <f t="shared" si="487"/>
        <v>1247.5915620600001</v>
      </c>
      <c r="C1250" s="139">
        <f t="shared" si="499"/>
        <v>1000</v>
      </c>
      <c r="D1250" s="140">
        <f t="shared" si="500"/>
        <v>6407.93</v>
      </c>
      <c r="E1250" s="124">
        <f>IF(K1250=1,VLOOKUP(A1249,[1]Plan1!$BO$80:$BQ$314,3),E1249)</f>
        <v>6434.2</v>
      </c>
      <c r="F1250" s="141">
        <f t="shared" si="501"/>
        <v>44882</v>
      </c>
      <c r="G1250" s="142">
        <f t="shared" si="488"/>
        <v>4.0996078296735572E-3</v>
      </c>
      <c r="H1250" s="141">
        <f t="shared" si="502"/>
        <v>44910</v>
      </c>
      <c r="I1250" s="141">
        <f t="shared" si="489"/>
        <v>44910</v>
      </c>
      <c r="J1250" s="125">
        <f t="shared" si="503"/>
        <v>21</v>
      </c>
      <c r="K1250" s="125">
        <f t="shared" si="485"/>
        <v>14</v>
      </c>
      <c r="L1250" s="139">
        <f t="shared" si="490"/>
        <v>1.0027311999999999</v>
      </c>
      <c r="M1250" s="143">
        <f t="shared" si="486"/>
        <v>1.0059007799999999</v>
      </c>
      <c r="N1250" s="143">
        <f t="shared" si="506"/>
        <v>1.2271980679639956</v>
      </c>
      <c r="O1250" s="139">
        <f t="shared" si="484"/>
        <v>1.23054979</v>
      </c>
      <c r="P1250" s="139">
        <f t="shared" si="491"/>
        <v>1230.54979</v>
      </c>
      <c r="Q1250" s="144">
        <f t="shared" si="492"/>
        <v>0</v>
      </c>
      <c r="R1250" s="145">
        <f t="shared" si="493"/>
        <v>0</v>
      </c>
      <c r="S1250" s="139">
        <f t="shared" si="494"/>
        <v>0</v>
      </c>
      <c r="T1250" s="146">
        <f t="shared" si="504"/>
        <v>3.5999999999999997E-2</v>
      </c>
      <c r="U1250" s="144">
        <f t="shared" si="483"/>
        <v>98</v>
      </c>
      <c r="V1250" s="144">
        <v>252</v>
      </c>
      <c r="W1250" s="143">
        <f t="shared" si="495"/>
        <v>1.013848909</v>
      </c>
      <c r="X1250" s="139">
        <f t="shared" si="496"/>
        <v>17.04177206</v>
      </c>
      <c r="Y1250" s="124">
        <f t="shared" si="497"/>
        <v>0</v>
      </c>
      <c r="Z1250" s="147" t="s">
        <v>64</v>
      </c>
      <c r="AA1250" s="141">
        <f t="shared" si="505"/>
        <v>44942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4"/>
      <c r="BL1250" s="1"/>
      <c r="BM1250" s="1"/>
      <c r="BN1250" s="1"/>
      <c r="BO1250" s="1"/>
      <c r="BP1250" s="1"/>
      <c r="BQ1250" s="1"/>
    </row>
    <row r="1251" spans="1:69" x14ac:dyDescent="0.15">
      <c r="A1251" s="138">
        <f t="shared" si="498"/>
        <v>44902</v>
      </c>
      <c r="B1251" s="148">
        <f t="shared" si="487"/>
        <v>1248.0097736800001</v>
      </c>
      <c r="C1251" s="139">
        <f t="shared" si="499"/>
        <v>1000</v>
      </c>
      <c r="D1251" s="140">
        <f t="shared" si="500"/>
        <v>6407.93</v>
      </c>
      <c r="E1251" s="124">
        <f>IF(K1251=1,VLOOKUP(A1250,[1]Plan1!$BO$80:$BQ$314,3),E1250)</f>
        <v>6434.2</v>
      </c>
      <c r="F1251" s="141">
        <f t="shared" si="501"/>
        <v>44882</v>
      </c>
      <c r="G1251" s="142">
        <f t="shared" si="488"/>
        <v>4.0996078296735572E-3</v>
      </c>
      <c r="H1251" s="141">
        <f t="shared" si="502"/>
        <v>44910</v>
      </c>
      <c r="I1251" s="141">
        <f t="shared" si="489"/>
        <v>44910</v>
      </c>
      <c r="J1251" s="125">
        <f t="shared" si="503"/>
        <v>21</v>
      </c>
      <c r="K1251" s="125">
        <f t="shared" si="485"/>
        <v>15</v>
      </c>
      <c r="L1251" s="139">
        <f t="shared" si="490"/>
        <v>1.0029265700000001</v>
      </c>
      <c r="M1251" s="143">
        <f t="shared" si="486"/>
        <v>1.0059007799999999</v>
      </c>
      <c r="N1251" s="143">
        <f t="shared" si="506"/>
        <v>1.2271980679639956</v>
      </c>
      <c r="O1251" s="139">
        <f t="shared" si="484"/>
        <v>1.23078954</v>
      </c>
      <c r="P1251" s="139">
        <f t="shared" si="491"/>
        <v>1230.78954</v>
      </c>
      <c r="Q1251" s="144">
        <f t="shared" si="492"/>
        <v>0</v>
      </c>
      <c r="R1251" s="145">
        <f t="shared" si="493"/>
        <v>0</v>
      </c>
      <c r="S1251" s="139">
        <f t="shared" si="494"/>
        <v>0</v>
      </c>
      <c r="T1251" s="146">
        <f t="shared" si="504"/>
        <v>3.5999999999999997E-2</v>
      </c>
      <c r="U1251" s="144">
        <f t="shared" si="483"/>
        <v>99</v>
      </c>
      <c r="V1251" s="144">
        <v>252</v>
      </c>
      <c r="W1251" s="143">
        <f t="shared" si="495"/>
        <v>1.0139912090000001</v>
      </c>
      <c r="X1251" s="139">
        <f t="shared" si="496"/>
        <v>17.22023368</v>
      </c>
      <c r="Y1251" s="124">
        <f t="shared" si="497"/>
        <v>0</v>
      </c>
      <c r="Z1251" s="147" t="s">
        <v>64</v>
      </c>
      <c r="AA1251" s="141">
        <f t="shared" si="505"/>
        <v>44942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4"/>
      <c r="BL1251" s="1"/>
      <c r="BM1251" s="1"/>
      <c r="BN1251" s="1"/>
      <c r="BO1251" s="1"/>
      <c r="BP1251" s="1"/>
      <c r="BQ1251" s="1"/>
    </row>
    <row r="1252" spans="1:69" x14ac:dyDescent="0.15">
      <c r="A1252" s="138">
        <f t="shared" si="498"/>
        <v>44903</v>
      </c>
      <c r="B1252" s="148">
        <f t="shared" si="487"/>
        <v>1248.42813778</v>
      </c>
      <c r="C1252" s="139">
        <f t="shared" si="499"/>
        <v>1000</v>
      </c>
      <c r="D1252" s="140">
        <f t="shared" si="500"/>
        <v>6407.93</v>
      </c>
      <c r="E1252" s="124">
        <f>IF(K1252=1,VLOOKUP(A1251,[1]Plan1!$BO$80:$BQ$314,3),E1251)</f>
        <v>6434.2</v>
      </c>
      <c r="F1252" s="141">
        <f t="shared" si="501"/>
        <v>44882</v>
      </c>
      <c r="G1252" s="142">
        <f t="shared" si="488"/>
        <v>4.0996078296735572E-3</v>
      </c>
      <c r="H1252" s="141">
        <f t="shared" si="502"/>
        <v>44910</v>
      </c>
      <c r="I1252" s="141">
        <f t="shared" si="489"/>
        <v>44910</v>
      </c>
      <c r="J1252" s="125">
        <f t="shared" si="503"/>
        <v>21</v>
      </c>
      <c r="K1252" s="125">
        <f t="shared" si="485"/>
        <v>16</v>
      </c>
      <c r="L1252" s="139">
        <f t="shared" si="490"/>
        <v>1.00312198</v>
      </c>
      <c r="M1252" s="143">
        <f t="shared" si="486"/>
        <v>1.0059007799999999</v>
      </c>
      <c r="N1252" s="143">
        <f t="shared" si="506"/>
        <v>1.2271980679639956</v>
      </c>
      <c r="O1252" s="139">
        <f t="shared" si="484"/>
        <v>1.23102935</v>
      </c>
      <c r="P1252" s="139">
        <f t="shared" si="491"/>
        <v>1231.02935</v>
      </c>
      <c r="Q1252" s="144">
        <f t="shared" si="492"/>
        <v>0</v>
      </c>
      <c r="R1252" s="145">
        <f t="shared" si="493"/>
        <v>0</v>
      </c>
      <c r="S1252" s="139">
        <f t="shared" si="494"/>
        <v>0</v>
      </c>
      <c r="T1252" s="146">
        <f t="shared" si="504"/>
        <v>3.5999999999999997E-2</v>
      </c>
      <c r="U1252" s="144">
        <f t="shared" si="483"/>
        <v>100</v>
      </c>
      <c r="V1252" s="144">
        <v>252</v>
      </c>
      <c r="W1252" s="143">
        <f t="shared" si="495"/>
        <v>1.0141335279999999</v>
      </c>
      <c r="X1252" s="139">
        <f t="shared" si="496"/>
        <v>17.398787779999999</v>
      </c>
      <c r="Y1252" s="124">
        <f t="shared" si="497"/>
        <v>0</v>
      </c>
      <c r="Z1252" s="147" t="s">
        <v>64</v>
      </c>
      <c r="AA1252" s="141">
        <f t="shared" si="505"/>
        <v>44942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4"/>
      <c r="BL1252" s="1"/>
      <c r="BM1252" s="1"/>
      <c r="BN1252" s="1"/>
      <c r="BO1252" s="1"/>
      <c r="BP1252" s="1"/>
      <c r="BQ1252" s="1"/>
    </row>
    <row r="1253" spans="1:69" x14ac:dyDescent="0.15">
      <c r="A1253" s="138">
        <f t="shared" si="498"/>
        <v>44904</v>
      </c>
      <c r="B1253" s="148">
        <f t="shared" si="487"/>
        <v>1248.84664548</v>
      </c>
      <c r="C1253" s="139">
        <f t="shared" si="499"/>
        <v>1000</v>
      </c>
      <c r="D1253" s="140">
        <f t="shared" si="500"/>
        <v>6407.93</v>
      </c>
      <c r="E1253" s="124">
        <f>IF(K1253=1,VLOOKUP(A1252,[1]Plan1!$BO$80:$BQ$314,3),E1252)</f>
        <v>6434.2</v>
      </c>
      <c r="F1253" s="141">
        <f t="shared" si="501"/>
        <v>44882</v>
      </c>
      <c r="G1253" s="142">
        <f t="shared" si="488"/>
        <v>4.0996078296735572E-3</v>
      </c>
      <c r="H1253" s="141">
        <f t="shared" si="502"/>
        <v>44910</v>
      </c>
      <c r="I1253" s="141">
        <f t="shared" si="489"/>
        <v>44910</v>
      </c>
      <c r="J1253" s="125">
        <f t="shared" si="503"/>
        <v>21</v>
      </c>
      <c r="K1253" s="125">
        <f t="shared" si="485"/>
        <v>17</v>
      </c>
      <c r="L1253" s="139">
        <f t="shared" si="490"/>
        <v>1.0033174300000001</v>
      </c>
      <c r="M1253" s="143">
        <f t="shared" si="486"/>
        <v>1.0059007799999999</v>
      </c>
      <c r="N1253" s="143">
        <f t="shared" si="506"/>
        <v>1.2271980679639956</v>
      </c>
      <c r="O1253" s="139">
        <f t="shared" si="484"/>
        <v>1.23126921</v>
      </c>
      <c r="P1253" s="139">
        <f t="shared" si="491"/>
        <v>1231.2692099999999</v>
      </c>
      <c r="Q1253" s="144">
        <f t="shared" si="492"/>
        <v>0</v>
      </c>
      <c r="R1253" s="145">
        <f t="shared" si="493"/>
        <v>0</v>
      </c>
      <c r="S1253" s="139">
        <f t="shared" si="494"/>
        <v>0</v>
      </c>
      <c r="T1253" s="146">
        <f t="shared" si="504"/>
        <v>3.5999999999999997E-2</v>
      </c>
      <c r="U1253" s="144">
        <f t="shared" ref="U1253:U1316" si="507">IF(Q1252&gt;0,1,IF(K1253=K1252,U1252,U1252+1))</f>
        <v>101</v>
      </c>
      <c r="V1253" s="144">
        <v>252</v>
      </c>
      <c r="W1253" s="143">
        <f t="shared" si="495"/>
        <v>1.0142758670000001</v>
      </c>
      <c r="X1253" s="139">
        <f t="shared" si="496"/>
        <v>17.577435479999998</v>
      </c>
      <c r="Y1253" s="124">
        <f t="shared" si="497"/>
        <v>0</v>
      </c>
      <c r="Z1253" s="147" t="s">
        <v>64</v>
      </c>
      <c r="AA1253" s="141">
        <f t="shared" si="505"/>
        <v>44942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4"/>
      <c r="BL1253" s="1"/>
      <c r="BM1253" s="1"/>
      <c r="BN1253" s="1"/>
      <c r="BO1253" s="1"/>
      <c r="BP1253" s="1"/>
      <c r="BQ1253" s="1"/>
    </row>
    <row r="1254" spans="1:69" x14ac:dyDescent="0.15">
      <c r="A1254" s="138">
        <f t="shared" si="498"/>
        <v>44905</v>
      </c>
      <c r="B1254" s="148">
        <f t="shared" si="487"/>
        <v>1249.2652879</v>
      </c>
      <c r="C1254" s="139">
        <f t="shared" si="499"/>
        <v>1000</v>
      </c>
      <c r="D1254" s="140">
        <f t="shared" si="500"/>
        <v>6407.93</v>
      </c>
      <c r="E1254" s="124">
        <f>IF(K1254=1,VLOOKUP(A1253,[1]Plan1!$BO$80:$BQ$314,3),E1253)</f>
        <v>6434.2</v>
      </c>
      <c r="F1254" s="141">
        <f t="shared" si="501"/>
        <v>44882</v>
      </c>
      <c r="G1254" s="142">
        <f t="shared" si="488"/>
        <v>4.0996078296735572E-3</v>
      </c>
      <c r="H1254" s="141">
        <f t="shared" si="502"/>
        <v>44910</v>
      </c>
      <c r="I1254" s="141">
        <f t="shared" si="489"/>
        <v>44910</v>
      </c>
      <c r="J1254" s="125">
        <f t="shared" si="503"/>
        <v>21</v>
      </c>
      <c r="K1254" s="125">
        <f t="shared" si="485"/>
        <v>18</v>
      </c>
      <c r="L1254" s="139">
        <f t="shared" si="490"/>
        <v>1.0035129199999999</v>
      </c>
      <c r="M1254" s="143">
        <f t="shared" si="486"/>
        <v>1.0059007799999999</v>
      </c>
      <c r="N1254" s="143">
        <f t="shared" si="506"/>
        <v>1.2271980679639956</v>
      </c>
      <c r="O1254" s="139">
        <f t="shared" si="484"/>
        <v>1.23150911</v>
      </c>
      <c r="P1254" s="139">
        <f t="shared" si="491"/>
        <v>1231.50911</v>
      </c>
      <c r="Q1254" s="144">
        <f t="shared" si="492"/>
        <v>0</v>
      </c>
      <c r="R1254" s="145">
        <f t="shared" si="493"/>
        <v>0</v>
      </c>
      <c r="S1254" s="139">
        <f t="shared" si="494"/>
        <v>0</v>
      </c>
      <c r="T1254" s="146">
        <f t="shared" si="504"/>
        <v>3.5999999999999997E-2</v>
      </c>
      <c r="U1254" s="144">
        <f t="shared" si="507"/>
        <v>102</v>
      </c>
      <c r="V1254" s="144">
        <v>252</v>
      </c>
      <c r="W1254" s="143">
        <f t="shared" si="495"/>
        <v>1.014418227</v>
      </c>
      <c r="X1254" s="139">
        <f t="shared" si="496"/>
        <v>17.756177900000001</v>
      </c>
      <c r="Y1254" s="124">
        <f t="shared" si="497"/>
        <v>0</v>
      </c>
      <c r="Z1254" s="147" t="s">
        <v>64</v>
      </c>
      <c r="AA1254" s="141">
        <f t="shared" si="505"/>
        <v>44942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4"/>
      <c r="BL1254" s="1"/>
      <c r="BM1254" s="1"/>
      <c r="BN1254" s="1"/>
      <c r="BO1254" s="1"/>
      <c r="BP1254" s="1"/>
      <c r="BQ1254" s="1"/>
    </row>
    <row r="1255" spans="1:69" x14ac:dyDescent="0.15">
      <c r="A1255" s="138">
        <f t="shared" si="498"/>
        <v>44906</v>
      </c>
      <c r="B1255" s="148">
        <f t="shared" si="487"/>
        <v>1249.2652879</v>
      </c>
      <c r="C1255" s="139">
        <f t="shared" si="499"/>
        <v>1000</v>
      </c>
      <c r="D1255" s="140">
        <f t="shared" si="500"/>
        <v>6407.93</v>
      </c>
      <c r="E1255" s="124">
        <f>IF(K1255=1,VLOOKUP(A1254,[1]Plan1!$BO$80:$BQ$314,3),E1254)</f>
        <v>6434.2</v>
      </c>
      <c r="F1255" s="141">
        <f t="shared" si="501"/>
        <v>44882</v>
      </c>
      <c r="G1255" s="142">
        <f t="shared" si="488"/>
        <v>4.0996078296735572E-3</v>
      </c>
      <c r="H1255" s="141">
        <f t="shared" si="502"/>
        <v>44910</v>
      </c>
      <c r="I1255" s="141">
        <f t="shared" si="489"/>
        <v>44910</v>
      </c>
      <c r="J1255" s="125">
        <f t="shared" si="503"/>
        <v>21</v>
      </c>
      <c r="K1255" s="125">
        <f t="shared" si="485"/>
        <v>18</v>
      </c>
      <c r="L1255" s="139">
        <f t="shared" si="490"/>
        <v>1.0035129199999999</v>
      </c>
      <c r="M1255" s="143">
        <f t="shared" si="486"/>
        <v>1.0059007799999999</v>
      </c>
      <c r="N1255" s="143">
        <f t="shared" si="506"/>
        <v>1.2271980679639956</v>
      </c>
      <c r="O1255" s="139">
        <f t="shared" si="484"/>
        <v>1.23150911</v>
      </c>
      <c r="P1255" s="139">
        <f t="shared" si="491"/>
        <v>1231.50911</v>
      </c>
      <c r="Q1255" s="144">
        <f t="shared" si="492"/>
        <v>0</v>
      </c>
      <c r="R1255" s="145">
        <f t="shared" si="493"/>
        <v>0</v>
      </c>
      <c r="S1255" s="139">
        <f t="shared" si="494"/>
        <v>0</v>
      </c>
      <c r="T1255" s="146">
        <f t="shared" si="504"/>
        <v>3.5999999999999997E-2</v>
      </c>
      <c r="U1255" s="144">
        <f t="shared" si="507"/>
        <v>102</v>
      </c>
      <c r="V1255" s="144">
        <v>252</v>
      </c>
      <c r="W1255" s="143">
        <f t="shared" si="495"/>
        <v>1.014418227</v>
      </c>
      <c r="X1255" s="139">
        <f t="shared" si="496"/>
        <v>17.756177900000001</v>
      </c>
      <c r="Y1255" s="124">
        <f t="shared" si="497"/>
        <v>0</v>
      </c>
      <c r="Z1255" s="147" t="s">
        <v>64</v>
      </c>
      <c r="AA1255" s="141">
        <f t="shared" si="505"/>
        <v>44942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4"/>
      <c r="BL1255" s="1"/>
      <c r="BM1255" s="1"/>
      <c r="BN1255" s="1"/>
      <c r="BO1255" s="1"/>
      <c r="BP1255" s="1"/>
      <c r="BQ1255" s="1"/>
    </row>
    <row r="1256" spans="1:69" x14ac:dyDescent="0.15">
      <c r="A1256" s="138">
        <f t="shared" si="498"/>
        <v>44907</v>
      </c>
      <c r="B1256" s="148">
        <f t="shared" si="487"/>
        <v>1249.2652879</v>
      </c>
      <c r="C1256" s="139">
        <f t="shared" si="499"/>
        <v>1000</v>
      </c>
      <c r="D1256" s="140">
        <f t="shared" si="500"/>
        <v>6407.93</v>
      </c>
      <c r="E1256" s="124">
        <f>IF(K1256=1,VLOOKUP(A1255,[1]Plan1!$BO$80:$BQ$314,3),E1255)</f>
        <v>6434.2</v>
      </c>
      <c r="F1256" s="141">
        <f t="shared" si="501"/>
        <v>44882</v>
      </c>
      <c r="G1256" s="142">
        <f t="shared" si="488"/>
        <v>4.0996078296735572E-3</v>
      </c>
      <c r="H1256" s="141">
        <f t="shared" si="502"/>
        <v>44910</v>
      </c>
      <c r="I1256" s="141">
        <f t="shared" si="489"/>
        <v>44910</v>
      </c>
      <c r="J1256" s="125">
        <f t="shared" si="503"/>
        <v>21</v>
      </c>
      <c r="K1256" s="125">
        <f t="shared" si="485"/>
        <v>18</v>
      </c>
      <c r="L1256" s="139">
        <f t="shared" si="490"/>
        <v>1.0035129199999999</v>
      </c>
      <c r="M1256" s="143">
        <f t="shared" si="486"/>
        <v>1.0059007799999999</v>
      </c>
      <c r="N1256" s="143">
        <f t="shared" si="506"/>
        <v>1.2271980679639956</v>
      </c>
      <c r="O1256" s="139">
        <f t="shared" si="484"/>
        <v>1.23150911</v>
      </c>
      <c r="P1256" s="139">
        <f t="shared" si="491"/>
        <v>1231.50911</v>
      </c>
      <c r="Q1256" s="144">
        <f t="shared" si="492"/>
        <v>0</v>
      </c>
      <c r="R1256" s="145">
        <f t="shared" si="493"/>
        <v>0</v>
      </c>
      <c r="S1256" s="139">
        <f t="shared" si="494"/>
        <v>0</v>
      </c>
      <c r="T1256" s="146">
        <f t="shared" si="504"/>
        <v>3.5999999999999997E-2</v>
      </c>
      <c r="U1256" s="144">
        <f t="shared" si="507"/>
        <v>102</v>
      </c>
      <c r="V1256" s="144">
        <v>252</v>
      </c>
      <c r="W1256" s="143">
        <f t="shared" si="495"/>
        <v>1.014418227</v>
      </c>
      <c r="X1256" s="139">
        <f t="shared" si="496"/>
        <v>17.756177900000001</v>
      </c>
      <c r="Y1256" s="124">
        <f t="shared" si="497"/>
        <v>0</v>
      </c>
      <c r="Z1256" s="147" t="s">
        <v>64</v>
      </c>
      <c r="AA1256" s="141">
        <f t="shared" si="505"/>
        <v>44942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4"/>
      <c r="BL1256" s="1"/>
      <c r="BM1256" s="1"/>
      <c r="BN1256" s="1"/>
      <c r="BO1256" s="1"/>
      <c r="BP1256" s="1"/>
      <c r="BQ1256" s="1"/>
    </row>
    <row r="1257" spans="1:69" x14ac:dyDescent="0.15">
      <c r="A1257" s="138">
        <f t="shared" si="498"/>
        <v>44908</v>
      </c>
      <c r="B1257" s="148">
        <f t="shared" si="487"/>
        <v>1249.6840625999998</v>
      </c>
      <c r="C1257" s="139">
        <f t="shared" si="499"/>
        <v>1000</v>
      </c>
      <c r="D1257" s="140">
        <f t="shared" si="500"/>
        <v>6407.93</v>
      </c>
      <c r="E1257" s="124">
        <f>IF(K1257=1,VLOOKUP(A1256,[1]Plan1!$BO$80:$BQ$314,3),E1256)</f>
        <v>6434.2</v>
      </c>
      <c r="F1257" s="141">
        <f t="shared" si="501"/>
        <v>44882</v>
      </c>
      <c r="G1257" s="142">
        <f t="shared" si="488"/>
        <v>4.0996078296735572E-3</v>
      </c>
      <c r="H1257" s="141">
        <f t="shared" si="502"/>
        <v>44910</v>
      </c>
      <c r="I1257" s="141">
        <f t="shared" si="489"/>
        <v>44910</v>
      </c>
      <c r="J1257" s="125">
        <f t="shared" si="503"/>
        <v>21</v>
      </c>
      <c r="K1257" s="125">
        <f t="shared" si="485"/>
        <v>19</v>
      </c>
      <c r="L1257" s="139">
        <f t="shared" si="490"/>
        <v>1.00370844</v>
      </c>
      <c r="M1257" s="143">
        <f t="shared" si="486"/>
        <v>1.0059007799999999</v>
      </c>
      <c r="N1257" s="143">
        <f t="shared" si="506"/>
        <v>1.2271980679639956</v>
      </c>
      <c r="O1257" s="139">
        <f t="shared" ref="O1257:O1320" si="508">TRUNC(TRUNC((L1257*N1257),15),8)</f>
        <v>1.2317490499999999</v>
      </c>
      <c r="P1257" s="139">
        <f t="shared" si="491"/>
        <v>1231.7490499999999</v>
      </c>
      <c r="Q1257" s="144">
        <f t="shared" si="492"/>
        <v>0</v>
      </c>
      <c r="R1257" s="145">
        <f t="shared" si="493"/>
        <v>0</v>
      </c>
      <c r="S1257" s="139">
        <f t="shared" si="494"/>
        <v>0</v>
      </c>
      <c r="T1257" s="146">
        <f t="shared" si="504"/>
        <v>3.5999999999999997E-2</v>
      </c>
      <c r="U1257" s="144">
        <f t="shared" si="507"/>
        <v>103</v>
      </c>
      <c r="V1257" s="144">
        <v>252</v>
      </c>
      <c r="W1257" s="143">
        <f t="shared" si="495"/>
        <v>1.0145606060000001</v>
      </c>
      <c r="X1257" s="139">
        <f t="shared" si="496"/>
        <v>17.9350126</v>
      </c>
      <c r="Y1257" s="124">
        <f t="shared" si="497"/>
        <v>0</v>
      </c>
      <c r="Z1257" s="147" t="s">
        <v>64</v>
      </c>
      <c r="AA1257" s="141">
        <f t="shared" si="505"/>
        <v>44942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4"/>
      <c r="BL1257" s="1"/>
      <c r="BM1257" s="1"/>
      <c r="BN1257" s="1"/>
      <c r="BO1257" s="1"/>
      <c r="BP1257" s="1"/>
      <c r="BQ1257" s="1"/>
    </row>
    <row r="1258" spans="1:69" x14ac:dyDescent="0.15">
      <c r="A1258" s="138">
        <f t="shared" si="498"/>
        <v>44909</v>
      </c>
      <c r="B1258" s="148">
        <f t="shared" si="487"/>
        <v>1250.1029810099999</v>
      </c>
      <c r="C1258" s="139">
        <f t="shared" si="499"/>
        <v>1000</v>
      </c>
      <c r="D1258" s="140">
        <f t="shared" si="500"/>
        <v>6407.93</v>
      </c>
      <c r="E1258" s="124">
        <f>IF(K1258=1,VLOOKUP(A1257,[1]Plan1!$BO$80:$BQ$314,3),E1257)</f>
        <v>6434.2</v>
      </c>
      <c r="F1258" s="141">
        <f t="shared" si="501"/>
        <v>44882</v>
      </c>
      <c r="G1258" s="142">
        <f t="shared" si="488"/>
        <v>4.0996078296735572E-3</v>
      </c>
      <c r="H1258" s="141">
        <f t="shared" si="502"/>
        <v>44910</v>
      </c>
      <c r="I1258" s="141">
        <f t="shared" si="489"/>
        <v>44910</v>
      </c>
      <c r="J1258" s="125">
        <f t="shared" si="503"/>
        <v>21</v>
      </c>
      <c r="K1258" s="125">
        <f t="shared" ref="K1258:K1321" si="509">(J1258-(NETWORKDAYS(A1258,I1258,AD$118:AD$502)-1))</f>
        <v>20</v>
      </c>
      <c r="L1258" s="139">
        <f t="shared" si="490"/>
        <v>1.0039039999999999</v>
      </c>
      <c r="M1258" s="143">
        <f t="shared" ref="M1258:M1321" si="510">IF(I1258&gt;I1257,L1257,M1257)</f>
        <v>1.0059007799999999</v>
      </c>
      <c r="N1258" s="143">
        <f t="shared" si="506"/>
        <v>1.2271980679639956</v>
      </c>
      <c r="O1258" s="139">
        <f t="shared" si="508"/>
        <v>1.23198904</v>
      </c>
      <c r="P1258" s="139">
        <f t="shared" si="491"/>
        <v>1231.9890399999999</v>
      </c>
      <c r="Q1258" s="144">
        <f t="shared" si="492"/>
        <v>0</v>
      </c>
      <c r="R1258" s="145">
        <f t="shared" si="493"/>
        <v>0</v>
      </c>
      <c r="S1258" s="139">
        <f t="shared" si="494"/>
        <v>0</v>
      </c>
      <c r="T1258" s="146">
        <f t="shared" si="504"/>
        <v>3.5999999999999997E-2</v>
      </c>
      <c r="U1258" s="144">
        <f t="shared" si="507"/>
        <v>104</v>
      </c>
      <c r="V1258" s="144">
        <v>252</v>
      </c>
      <c r="W1258" s="143">
        <f t="shared" si="495"/>
        <v>1.0147030050000001</v>
      </c>
      <c r="X1258" s="139">
        <f t="shared" si="496"/>
        <v>18.113941010000001</v>
      </c>
      <c r="Y1258" s="124">
        <f t="shared" si="497"/>
        <v>0</v>
      </c>
      <c r="Z1258" s="147" t="s">
        <v>64</v>
      </c>
      <c r="AA1258" s="141">
        <f t="shared" si="505"/>
        <v>44942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4"/>
      <c r="BL1258" s="1"/>
      <c r="BM1258" s="1"/>
      <c r="BN1258" s="1"/>
      <c r="BO1258" s="1"/>
      <c r="BP1258" s="1"/>
      <c r="BQ1258" s="1"/>
    </row>
    <row r="1259" spans="1:69" x14ac:dyDescent="0.15">
      <c r="A1259" s="138">
        <f t="shared" si="498"/>
        <v>44910</v>
      </c>
      <c r="B1259" s="148">
        <f t="shared" si="487"/>
        <v>1250.5220443800001</v>
      </c>
      <c r="C1259" s="139">
        <f t="shared" si="499"/>
        <v>1000</v>
      </c>
      <c r="D1259" s="140">
        <f t="shared" si="500"/>
        <v>6407.93</v>
      </c>
      <c r="E1259" s="124">
        <f>IF(K1259=1,VLOOKUP(A1258,[1]Plan1!$BO$80:$BQ$314,3),E1258)</f>
        <v>6434.2</v>
      </c>
      <c r="F1259" s="141">
        <f t="shared" si="501"/>
        <v>44882</v>
      </c>
      <c r="G1259" s="142">
        <f t="shared" si="488"/>
        <v>4.0996078296735572E-3</v>
      </c>
      <c r="H1259" s="141">
        <f t="shared" si="502"/>
        <v>44942</v>
      </c>
      <c r="I1259" s="141">
        <f t="shared" si="489"/>
        <v>44910</v>
      </c>
      <c r="J1259" s="125">
        <f t="shared" si="503"/>
        <v>21</v>
      </c>
      <c r="K1259" s="125">
        <f t="shared" si="509"/>
        <v>21</v>
      </c>
      <c r="L1259" s="139">
        <f t="shared" si="490"/>
        <v>1.0040996</v>
      </c>
      <c r="M1259" s="143">
        <f t="shared" si="510"/>
        <v>1.0059007799999999</v>
      </c>
      <c r="N1259" s="143">
        <f t="shared" si="506"/>
        <v>1.2271980679639956</v>
      </c>
      <c r="O1259" s="139">
        <f t="shared" si="508"/>
        <v>1.23222908</v>
      </c>
      <c r="P1259" s="139">
        <f t="shared" si="491"/>
        <v>1232.2290800000001</v>
      </c>
      <c r="Q1259" s="144">
        <f t="shared" si="492"/>
        <v>0</v>
      </c>
      <c r="R1259" s="145">
        <f t="shared" si="493"/>
        <v>0</v>
      </c>
      <c r="S1259" s="139">
        <f t="shared" si="494"/>
        <v>0</v>
      </c>
      <c r="T1259" s="146">
        <f t="shared" si="504"/>
        <v>3.5999999999999997E-2</v>
      </c>
      <c r="U1259" s="144">
        <f t="shared" si="507"/>
        <v>105</v>
      </c>
      <c r="V1259" s="144">
        <v>252</v>
      </c>
      <c r="W1259" s="143">
        <f t="shared" si="495"/>
        <v>1.0148454250000001</v>
      </c>
      <c r="X1259" s="139">
        <f t="shared" si="496"/>
        <v>18.292964380000001</v>
      </c>
      <c r="Y1259" s="124">
        <f t="shared" si="497"/>
        <v>0</v>
      </c>
      <c r="Z1259" s="147" t="s">
        <v>64</v>
      </c>
      <c r="AA1259" s="141">
        <f t="shared" si="505"/>
        <v>44942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4"/>
      <c r="BL1259" s="1"/>
      <c r="BM1259" s="1"/>
      <c r="BN1259" s="1"/>
      <c r="BO1259" s="1"/>
      <c r="BP1259" s="1"/>
      <c r="BQ1259" s="1"/>
    </row>
    <row r="1260" spans="1:69" x14ac:dyDescent="0.15">
      <c r="A1260" s="138">
        <f t="shared" si="498"/>
        <v>44911</v>
      </c>
      <c r="B1260" s="148">
        <f t="shared" si="487"/>
        <v>1251.0489709599999</v>
      </c>
      <c r="C1260" s="139">
        <f t="shared" si="499"/>
        <v>1000</v>
      </c>
      <c r="D1260" s="140">
        <f t="shared" si="500"/>
        <v>6434.2</v>
      </c>
      <c r="E1260" s="124">
        <f>IF(K1260=1,VLOOKUP(A1259,[1]Plan1!$BO$80:$BQ$314,3),E1259)</f>
        <v>6474.09</v>
      </c>
      <c r="F1260" s="141">
        <f t="shared" si="501"/>
        <v>44911</v>
      </c>
      <c r="G1260" s="142">
        <f t="shared" si="488"/>
        <v>6.199682944266538E-3</v>
      </c>
      <c r="H1260" s="141">
        <f t="shared" si="502"/>
        <v>44942</v>
      </c>
      <c r="I1260" s="141">
        <f t="shared" si="489"/>
        <v>44942</v>
      </c>
      <c r="J1260" s="125">
        <f t="shared" si="503"/>
        <v>22</v>
      </c>
      <c r="K1260" s="125">
        <f t="shared" si="509"/>
        <v>1</v>
      </c>
      <c r="L1260" s="139">
        <f t="shared" si="490"/>
        <v>1.0002809699999999</v>
      </c>
      <c r="M1260" s="143">
        <f t="shared" si="510"/>
        <v>1.0040996</v>
      </c>
      <c r="N1260" s="143">
        <f t="shared" si="506"/>
        <v>1.2322290891634207</v>
      </c>
      <c r="O1260" s="139">
        <f t="shared" si="508"/>
        <v>1.2325752999999999</v>
      </c>
      <c r="P1260" s="139">
        <f t="shared" si="491"/>
        <v>1232.5753</v>
      </c>
      <c r="Q1260" s="144">
        <f t="shared" si="492"/>
        <v>0</v>
      </c>
      <c r="R1260" s="145">
        <f t="shared" si="493"/>
        <v>0</v>
      </c>
      <c r="S1260" s="139">
        <f t="shared" si="494"/>
        <v>0</v>
      </c>
      <c r="T1260" s="146">
        <f t="shared" si="504"/>
        <v>3.5999999999999997E-2</v>
      </c>
      <c r="U1260" s="144">
        <f t="shared" si="507"/>
        <v>106</v>
      </c>
      <c r="V1260" s="144">
        <v>252</v>
      </c>
      <c r="W1260" s="143">
        <f t="shared" si="495"/>
        <v>1.0149878640000001</v>
      </c>
      <c r="X1260" s="139">
        <f t="shared" si="496"/>
        <v>18.47367096</v>
      </c>
      <c r="Y1260" s="124">
        <f t="shared" si="497"/>
        <v>0</v>
      </c>
      <c r="Z1260" s="147" t="s">
        <v>64</v>
      </c>
      <c r="AA1260" s="141">
        <f t="shared" si="505"/>
        <v>44942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4"/>
      <c r="BL1260" s="1"/>
      <c r="BM1260" s="1"/>
      <c r="BN1260" s="1"/>
      <c r="BO1260" s="1"/>
      <c r="BP1260" s="1"/>
      <c r="BQ1260" s="1"/>
    </row>
    <row r="1261" spans="1:69" x14ac:dyDescent="0.15">
      <c r="A1261" s="138">
        <f t="shared" si="498"/>
        <v>44912</v>
      </c>
      <c r="B1261" s="148">
        <f t="shared" si="487"/>
        <v>1251.57612234</v>
      </c>
      <c r="C1261" s="139">
        <f t="shared" si="499"/>
        <v>1000</v>
      </c>
      <c r="D1261" s="140">
        <f t="shared" si="500"/>
        <v>6434.2</v>
      </c>
      <c r="E1261" s="124">
        <f>IF(K1261=1,VLOOKUP(A1260,[1]Plan1!$BO$80:$BQ$314,3),E1260)</f>
        <v>6474.09</v>
      </c>
      <c r="F1261" s="141">
        <f t="shared" si="501"/>
        <v>44911</v>
      </c>
      <c r="G1261" s="142">
        <f t="shared" si="488"/>
        <v>6.199682944266538E-3</v>
      </c>
      <c r="H1261" s="141">
        <f t="shared" si="502"/>
        <v>44942</v>
      </c>
      <c r="I1261" s="141">
        <f t="shared" si="489"/>
        <v>44942</v>
      </c>
      <c r="J1261" s="125">
        <f t="shared" si="503"/>
        <v>22</v>
      </c>
      <c r="K1261" s="125">
        <f t="shared" si="509"/>
        <v>2</v>
      </c>
      <c r="L1261" s="139">
        <f t="shared" si="490"/>
        <v>1.0005620200000001</v>
      </c>
      <c r="M1261" s="143">
        <f t="shared" si="510"/>
        <v>1.0040996</v>
      </c>
      <c r="N1261" s="143">
        <f t="shared" si="506"/>
        <v>1.2322290891634207</v>
      </c>
      <c r="O1261" s="139">
        <f t="shared" si="508"/>
        <v>1.2329216199999999</v>
      </c>
      <c r="P1261" s="139">
        <f t="shared" si="491"/>
        <v>1232.9216200000001</v>
      </c>
      <c r="Q1261" s="144">
        <f t="shared" si="492"/>
        <v>0</v>
      </c>
      <c r="R1261" s="145">
        <f t="shared" si="493"/>
        <v>0</v>
      </c>
      <c r="S1261" s="139">
        <f t="shared" si="494"/>
        <v>0</v>
      </c>
      <c r="T1261" s="146">
        <f t="shared" si="504"/>
        <v>3.5999999999999997E-2</v>
      </c>
      <c r="U1261" s="144">
        <f t="shared" si="507"/>
        <v>107</v>
      </c>
      <c r="V1261" s="144">
        <v>252</v>
      </c>
      <c r="W1261" s="143">
        <f t="shared" si="495"/>
        <v>1.0151303229999999</v>
      </c>
      <c r="X1261" s="139">
        <f t="shared" si="496"/>
        <v>18.654502340000001</v>
      </c>
      <c r="Y1261" s="124">
        <f t="shared" si="497"/>
        <v>0</v>
      </c>
      <c r="Z1261" s="147" t="s">
        <v>64</v>
      </c>
      <c r="AA1261" s="141">
        <f t="shared" si="505"/>
        <v>44942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4"/>
      <c r="BL1261" s="1"/>
      <c r="BM1261" s="1"/>
      <c r="BN1261" s="1"/>
      <c r="BO1261" s="1"/>
      <c r="BP1261" s="1"/>
      <c r="BQ1261" s="1"/>
    </row>
    <row r="1262" spans="1:69" x14ac:dyDescent="0.15">
      <c r="A1262" s="138">
        <f t="shared" si="498"/>
        <v>44913</v>
      </c>
      <c r="B1262" s="148">
        <f t="shared" si="487"/>
        <v>1251.57612234</v>
      </c>
      <c r="C1262" s="139">
        <f t="shared" si="499"/>
        <v>1000</v>
      </c>
      <c r="D1262" s="140">
        <f t="shared" si="500"/>
        <v>6434.2</v>
      </c>
      <c r="E1262" s="124">
        <f>IF(K1262=1,VLOOKUP(A1261,[1]Plan1!$BO$80:$BQ$314,3),E1261)</f>
        <v>6474.09</v>
      </c>
      <c r="F1262" s="141">
        <f t="shared" si="501"/>
        <v>44911</v>
      </c>
      <c r="G1262" s="142">
        <f t="shared" si="488"/>
        <v>6.199682944266538E-3</v>
      </c>
      <c r="H1262" s="141">
        <f t="shared" si="502"/>
        <v>44942</v>
      </c>
      <c r="I1262" s="141">
        <f t="shared" si="489"/>
        <v>44942</v>
      </c>
      <c r="J1262" s="125">
        <f t="shared" si="503"/>
        <v>22</v>
      </c>
      <c r="K1262" s="125">
        <f t="shared" si="509"/>
        <v>2</v>
      </c>
      <c r="L1262" s="139">
        <f t="shared" si="490"/>
        <v>1.0005620200000001</v>
      </c>
      <c r="M1262" s="143">
        <f t="shared" si="510"/>
        <v>1.0040996</v>
      </c>
      <c r="N1262" s="143">
        <f t="shared" si="506"/>
        <v>1.2322290891634207</v>
      </c>
      <c r="O1262" s="139">
        <f t="shared" si="508"/>
        <v>1.2329216199999999</v>
      </c>
      <c r="P1262" s="139">
        <f t="shared" si="491"/>
        <v>1232.9216200000001</v>
      </c>
      <c r="Q1262" s="144">
        <f t="shared" si="492"/>
        <v>0</v>
      </c>
      <c r="R1262" s="145">
        <f t="shared" si="493"/>
        <v>0</v>
      </c>
      <c r="S1262" s="139">
        <f t="shared" si="494"/>
        <v>0</v>
      </c>
      <c r="T1262" s="146">
        <f t="shared" si="504"/>
        <v>3.5999999999999997E-2</v>
      </c>
      <c r="U1262" s="144">
        <f t="shared" si="507"/>
        <v>107</v>
      </c>
      <c r="V1262" s="144">
        <v>252</v>
      </c>
      <c r="W1262" s="143">
        <f t="shared" si="495"/>
        <v>1.0151303229999999</v>
      </c>
      <c r="X1262" s="139">
        <f t="shared" si="496"/>
        <v>18.654502340000001</v>
      </c>
      <c r="Y1262" s="124">
        <f t="shared" si="497"/>
        <v>0</v>
      </c>
      <c r="Z1262" s="147" t="s">
        <v>64</v>
      </c>
      <c r="AA1262" s="141">
        <f t="shared" si="505"/>
        <v>44942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4"/>
      <c r="BL1262" s="1"/>
      <c r="BM1262" s="1"/>
      <c r="BN1262" s="1"/>
      <c r="BO1262" s="1"/>
      <c r="BP1262" s="1"/>
      <c r="BQ1262" s="1"/>
    </row>
    <row r="1263" spans="1:69" x14ac:dyDescent="0.15">
      <c r="A1263" s="138">
        <f t="shared" si="498"/>
        <v>44914</v>
      </c>
      <c r="B1263" s="148">
        <f t="shared" si="487"/>
        <v>1251.57612234</v>
      </c>
      <c r="C1263" s="139">
        <f t="shared" si="499"/>
        <v>1000</v>
      </c>
      <c r="D1263" s="140">
        <f t="shared" si="500"/>
        <v>6434.2</v>
      </c>
      <c r="E1263" s="124">
        <f>IF(K1263=1,VLOOKUP(A1262,[1]Plan1!$BO$80:$BQ$314,3),E1262)</f>
        <v>6474.09</v>
      </c>
      <c r="F1263" s="141">
        <f t="shared" si="501"/>
        <v>44911</v>
      </c>
      <c r="G1263" s="142">
        <f t="shared" si="488"/>
        <v>6.199682944266538E-3</v>
      </c>
      <c r="H1263" s="141">
        <f t="shared" si="502"/>
        <v>44942</v>
      </c>
      <c r="I1263" s="141">
        <f t="shared" si="489"/>
        <v>44942</v>
      </c>
      <c r="J1263" s="125">
        <f t="shared" si="503"/>
        <v>22</v>
      </c>
      <c r="K1263" s="125">
        <f t="shared" si="509"/>
        <v>2</v>
      </c>
      <c r="L1263" s="139">
        <f t="shared" si="490"/>
        <v>1.0005620200000001</v>
      </c>
      <c r="M1263" s="143">
        <f t="shared" si="510"/>
        <v>1.0040996</v>
      </c>
      <c r="N1263" s="143">
        <f t="shared" si="506"/>
        <v>1.2322290891634207</v>
      </c>
      <c r="O1263" s="139">
        <f t="shared" si="508"/>
        <v>1.2329216199999999</v>
      </c>
      <c r="P1263" s="139">
        <f t="shared" si="491"/>
        <v>1232.9216200000001</v>
      </c>
      <c r="Q1263" s="144">
        <f t="shared" si="492"/>
        <v>0</v>
      </c>
      <c r="R1263" s="145">
        <f t="shared" si="493"/>
        <v>0</v>
      </c>
      <c r="S1263" s="139">
        <f t="shared" si="494"/>
        <v>0</v>
      </c>
      <c r="T1263" s="146">
        <f t="shared" si="504"/>
        <v>3.5999999999999997E-2</v>
      </c>
      <c r="U1263" s="144">
        <f t="shared" si="507"/>
        <v>107</v>
      </c>
      <c r="V1263" s="144">
        <v>252</v>
      </c>
      <c r="W1263" s="143">
        <f t="shared" si="495"/>
        <v>1.0151303229999999</v>
      </c>
      <c r="X1263" s="139">
        <f t="shared" si="496"/>
        <v>18.654502340000001</v>
      </c>
      <c r="Y1263" s="124">
        <f t="shared" si="497"/>
        <v>0</v>
      </c>
      <c r="Z1263" s="147" t="s">
        <v>64</v>
      </c>
      <c r="AA1263" s="141">
        <f t="shared" si="505"/>
        <v>44942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4"/>
      <c r="BL1263" s="1"/>
      <c r="BM1263" s="1"/>
      <c r="BN1263" s="1"/>
      <c r="BO1263" s="1"/>
      <c r="BP1263" s="1"/>
      <c r="BQ1263" s="1"/>
    </row>
    <row r="1264" spans="1:69" x14ac:dyDescent="0.15">
      <c r="A1264" s="138">
        <f t="shared" si="498"/>
        <v>44915</v>
      </c>
      <c r="B1264" s="148">
        <f t="shared" si="487"/>
        <v>1252.10349982</v>
      </c>
      <c r="C1264" s="139">
        <f t="shared" si="499"/>
        <v>1000</v>
      </c>
      <c r="D1264" s="140">
        <f t="shared" si="500"/>
        <v>6434.2</v>
      </c>
      <c r="E1264" s="124">
        <f>IF(K1264=1,VLOOKUP(A1263,[1]Plan1!$BO$80:$BQ$314,3),E1263)</f>
        <v>6474.09</v>
      </c>
      <c r="F1264" s="141">
        <f t="shared" si="501"/>
        <v>44911</v>
      </c>
      <c r="G1264" s="142">
        <f t="shared" si="488"/>
        <v>6.199682944266538E-3</v>
      </c>
      <c r="H1264" s="141">
        <f t="shared" si="502"/>
        <v>44942</v>
      </c>
      <c r="I1264" s="141">
        <f t="shared" si="489"/>
        <v>44942</v>
      </c>
      <c r="J1264" s="125">
        <f t="shared" si="503"/>
        <v>22</v>
      </c>
      <c r="K1264" s="125">
        <f t="shared" si="509"/>
        <v>3</v>
      </c>
      <c r="L1264" s="139">
        <f t="shared" si="490"/>
        <v>1.0008431499999999</v>
      </c>
      <c r="M1264" s="143">
        <f t="shared" si="510"/>
        <v>1.0040996</v>
      </c>
      <c r="N1264" s="143">
        <f t="shared" si="506"/>
        <v>1.2322290891634207</v>
      </c>
      <c r="O1264" s="139">
        <f t="shared" si="508"/>
        <v>1.23326804</v>
      </c>
      <c r="P1264" s="139">
        <f t="shared" si="491"/>
        <v>1233.2680399999999</v>
      </c>
      <c r="Q1264" s="144">
        <f t="shared" si="492"/>
        <v>0</v>
      </c>
      <c r="R1264" s="145">
        <f t="shared" si="493"/>
        <v>0</v>
      </c>
      <c r="S1264" s="139">
        <f t="shared" si="494"/>
        <v>0</v>
      </c>
      <c r="T1264" s="146">
        <f t="shared" si="504"/>
        <v>3.5999999999999997E-2</v>
      </c>
      <c r="U1264" s="144">
        <f t="shared" si="507"/>
        <v>108</v>
      </c>
      <c r="V1264" s="144">
        <v>252</v>
      </c>
      <c r="W1264" s="143">
        <f t="shared" si="495"/>
        <v>1.015272803</v>
      </c>
      <c r="X1264" s="139">
        <f t="shared" si="496"/>
        <v>18.835459820000001</v>
      </c>
      <c r="Y1264" s="124">
        <f t="shared" si="497"/>
        <v>0</v>
      </c>
      <c r="Z1264" s="147" t="s">
        <v>64</v>
      </c>
      <c r="AA1264" s="141">
        <f t="shared" si="505"/>
        <v>44942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4"/>
      <c r="BL1264" s="1"/>
      <c r="BM1264" s="1"/>
      <c r="BN1264" s="1"/>
      <c r="BO1264" s="1"/>
      <c r="BP1264" s="1"/>
      <c r="BQ1264" s="1"/>
    </row>
    <row r="1265" spans="1:69" x14ac:dyDescent="0.15">
      <c r="A1265" s="138">
        <f t="shared" si="498"/>
        <v>44916</v>
      </c>
      <c r="B1265" s="148">
        <f t="shared" si="487"/>
        <v>1252.6310908299999</v>
      </c>
      <c r="C1265" s="139">
        <f t="shared" si="499"/>
        <v>1000</v>
      </c>
      <c r="D1265" s="140">
        <f t="shared" si="500"/>
        <v>6434.2</v>
      </c>
      <c r="E1265" s="124">
        <f>IF(K1265=1,VLOOKUP(A1264,[1]Plan1!$BO$80:$BQ$314,3),E1264)</f>
        <v>6474.09</v>
      </c>
      <c r="F1265" s="141">
        <f t="shared" si="501"/>
        <v>44911</v>
      </c>
      <c r="G1265" s="142">
        <f t="shared" si="488"/>
        <v>6.199682944266538E-3</v>
      </c>
      <c r="H1265" s="141">
        <f t="shared" si="502"/>
        <v>44942</v>
      </c>
      <c r="I1265" s="141">
        <f t="shared" si="489"/>
        <v>44942</v>
      </c>
      <c r="J1265" s="125">
        <f t="shared" si="503"/>
        <v>22</v>
      </c>
      <c r="K1265" s="125">
        <f t="shared" si="509"/>
        <v>4</v>
      </c>
      <c r="L1265" s="139">
        <f t="shared" si="490"/>
        <v>1.0011243599999999</v>
      </c>
      <c r="M1265" s="143">
        <f t="shared" si="510"/>
        <v>1.0040996</v>
      </c>
      <c r="N1265" s="143">
        <f t="shared" si="506"/>
        <v>1.2322290891634207</v>
      </c>
      <c r="O1265" s="139">
        <f t="shared" si="508"/>
        <v>1.23361455</v>
      </c>
      <c r="P1265" s="139">
        <f t="shared" si="491"/>
        <v>1233.61455</v>
      </c>
      <c r="Q1265" s="144">
        <f t="shared" si="492"/>
        <v>0</v>
      </c>
      <c r="R1265" s="145">
        <f t="shared" si="493"/>
        <v>0</v>
      </c>
      <c r="S1265" s="139">
        <f t="shared" si="494"/>
        <v>0</v>
      </c>
      <c r="T1265" s="146">
        <f t="shared" si="504"/>
        <v>3.5999999999999997E-2</v>
      </c>
      <c r="U1265" s="144">
        <f t="shared" si="507"/>
        <v>109</v>
      </c>
      <c r="V1265" s="144">
        <v>252</v>
      </c>
      <c r="W1265" s="143">
        <f t="shared" si="495"/>
        <v>1.0154153020000001</v>
      </c>
      <c r="X1265" s="139">
        <f t="shared" si="496"/>
        <v>19.01654083</v>
      </c>
      <c r="Y1265" s="124">
        <f t="shared" si="497"/>
        <v>0</v>
      </c>
      <c r="Z1265" s="147" t="s">
        <v>64</v>
      </c>
      <c r="AA1265" s="141">
        <f t="shared" si="505"/>
        <v>44942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4"/>
      <c r="BL1265" s="1"/>
      <c r="BM1265" s="1"/>
      <c r="BN1265" s="1"/>
      <c r="BO1265" s="1"/>
      <c r="BP1265" s="1"/>
      <c r="BQ1265" s="1"/>
    </row>
    <row r="1266" spans="1:69" x14ac:dyDescent="0.15">
      <c r="A1266" s="138">
        <f t="shared" si="498"/>
        <v>44917</v>
      </c>
      <c r="B1266" s="148">
        <f t="shared" si="487"/>
        <v>1253.158917</v>
      </c>
      <c r="C1266" s="139">
        <f t="shared" si="499"/>
        <v>1000</v>
      </c>
      <c r="D1266" s="140">
        <f t="shared" si="500"/>
        <v>6434.2</v>
      </c>
      <c r="E1266" s="124">
        <f>IF(K1266=1,VLOOKUP(A1265,[1]Plan1!$BO$80:$BQ$314,3),E1265)</f>
        <v>6474.09</v>
      </c>
      <c r="F1266" s="141">
        <f t="shared" si="501"/>
        <v>44911</v>
      </c>
      <c r="G1266" s="142">
        <f t="shared" si="488"/>
        <v>6.199682944266538E-3</v>
      </c>
      <c r="H1266" s="141">
        <f t="shared" si="502"/>
        <v>44942</v>
      </c>
      <c r="I1266" s="141">
        <f t="shared" si="489"/>
        <v>44942</v>
      </c>
      <c r="J1266" s="125">
        <f t="shared" si="503"/>
        <v>22</v>
      </c>
      <c r="K1266" s="125">
        <f t="shared" si="509"/>
        <v>5</v>
      </c>
      <c r="L1266" s="139">
        <f t="shared" si="490"/>
        <v>1.0014056499999999</v>
      </c>
      <c r="M1266" s="143">
        <f t="shared" si="510"/>
        <v>1.0040996</v>
      </c>
      <c r="N1266" s="143">
        <f t="shared" si="506"/>
        <v>1.2322290891634207</v>
      </c>
      <c r="O1266" s="139">
        <f t="shared" si="508"/>
        <v>1.2339611699999999</v>
      </c>
      <c r="P1266" s="139">
        <f t="shared" si="491"/>
        <v>1233.96117</v>
      </c>
      <c r="Q1266" s="144">
        <f t="shared" si="492"/>
        <v>0</v>
      </c>
      <c r="R1266" s="145">
        <f t="shared" si="493"/>
        <v>0</v>
      </c>
      <c r="S1266" s="139">
        <f t="shared" si="494"/>
        <v>0</v>
      </c>
      <c r="T1266" s="146">
        <f t="shared" si="504"/>
        <v>3.5999999999999997E-2</v>
      </c>
      <c r="U1266" s="144">
        <f t="shared" si="507"/>
        <v>110</v>
      </c>
      <c r="V1266" s="144">
        <v>252</v>
      </c>
      <c r="W1266" s="143">
        <f t="shared" si="495"/>
        <v>1.015557821</v>
      </c>
      <c r="X1266" s="139">
        <f t="shared" si="496"/>
        <v>19.197747</v>
      </c>
      <c r="Y1266" s="124">
        <f t="shared" si="497"/>
        <v>0</v>
      </c>
      <c r="Z1266" s="147" t="s">
        <v>64</v>
      </c>
      <c r="AA1266" s="141">
        <f t="shared" si="505"/>
        <v>44942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4"/>
      <c r="BL1266" s="1"/>
      <c r="BM1266" s="1"/>
      <c r="BN1266" s="1"/>
      <c r="BO1266" s="1"/>
      <c r="BP1266" s="1"/>
      <c r="BQ1266" s="1"/>
    </row>
    <row r="1267" spans="1:69" x14ac:dyDescent="0.15">
      <c r="A1267" s="138">
        <f t="shared" si="498"/>
        <v>44918</v>
      </c>
      <c r="B1267" s="148">
        <f t="shared" si="487"/>
        <v>1253.6869580600001</v>
      </c>
      <c r="C1267" s="139">
        <f t="shared" si="499"/>
        <v>1000</v>
      </c>
      <c r="D1267" s="140">
        <f t="shared" si="500"/>
        <v>6434.2</v>
      </c>
      <c r="E1267" s="124">
        <f>IF(K1267=1,VLOOKUP(A1266,[1]Plan1!$BO$80:$BQ$314,3),E1266)</f>
        <v>6474.09</v>
      </c>
      <c r="F1267" s="141">
        <f t="shared" si="501"/>
        <v>44911</v>
      </c>
      <c r="G1267" s="142">
        <f t="shared" si="488"/>
        <v>6.199682944266538E-3</v>
      </c>
      <c r="H1267" s="141">
        <f t="shared" si="502"/>
        <v>44942</v>
      </c>
      <c r="I1267" s="141">
        <f t="shared" si="489"/>
        <v>44942</v>
      </c>
      <c r="J1267" s="125">
        <f t="shared" si="503"/>
        <v>22</v>
      </c>
      <c r="K1267" s="125">
        <f t="shared" si="509"/>
        <v>6</v>
      </c>
      <c r="L1267" s="139">
        <f t="shared" si="490"/>
        <v>1.0016870200000001</v>
      </c>
      <c r="M1267" s="143">
        <f t="shared" si="510"/>
        <v>1.0040996</v>
      </c>
      <c r="N1267" s="143">
        <f t="shared" si="506"/>
        <v>1.2322290891634207</v>
      </c>
      <c r="O1267" s="139">
        <f t="shared" si="508"/>
        <v>1.23430788</v>
      </c>
      <c r="P1267" s="139">
        <f t="shared" si="491"/>
        <v>1234.3078800000001</v>
      </c>
      <c r="Q1267" s="144">
        <f t="shared" si="492"/>
        <v>0</v>
      </c>
      <c r="R1267" s="145">
        <f t="shared" si="493"/>
        <v>0</v>
      </c>
      <c r="S1267" s="139">
        <f t="shared" si="494"/>
        <v>0</v>
      </c>
      <c r="T1267" s="146">
        <f t="shared" si="504"/>
        <v>3.5999999999999997E-2</v>
      </c>
      <c r="U1267" s="144">
        <f t="shared" si="507"/>
        <v>111</v>
      </c>
      <c r="V1267" s="144">
        <v>252</v>
      </c>
      <c r="W1267" s="143">
        <f t="shared" si="495"/>
        <v>1.0157003600000001</v>
      </c>
      <c r="X1267" s="139">
        <f t="shared" si="496"/>
        <v>19.379078060000001</v>
      </c>
      <c r="Y1267" s="124">
        <f t="shared" si="497"/>
        <v>0</v>
      </c>
      <c r="Z1267" s="147" t="s">
        <v>64</v>
      </c>
      <c r="AA1267" s="141">
        <f t="shared" si="505"/>
        <v>44942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4"/>
      <c r="BL1267" s="1"/>
      <c r="BM1267" s="1"/>
      <c r="BN1267" s="1"/>
      <c r="BO1267" s="1"/>
      <c r="BP1267" s="1"/>
      <c r="BQ1267" s="1"/>
    </row>
    <row r="1268" spans="1:69" x14ac:dyDescent="0.15">
      <c r="A1268" s="138">
        <f t="shared" si="498"/>
        <v>44919</v>
      </c>
      <c r="B1268" s="148">
        <f t="shared" si="487"/>
        <v>1254.2152254800001</v>
      </c>
      <c r="C1268" s="139">
        <f t="shared" si="499"/>
        <v>1000</v>
      </c>
      <c r="D1268" s="140">
        <f t="shared" si="500"/>
        <v>6434.2</v>
      </c>
      <c r="E1268" s="124">
        <f>IF(K1268=1,VLOOKUP(A1267,[1]Plan1!$BO$80:$BQ$314,3),E1267)</f>
        <v>6474.09</v>
      </c>
      <c r="F1268" s="141">
        <f t="shared" si="501"/>
        <v>44911</v>
      </c>
      <c r="G1268" s="142">
        <f t="shared" si="488"/>
        <v>6.199682944266538E-3</v>
      </c>
      <c r="H1268" s="141">
        <f t="shared" si="502"/>
        <v>44942</v>
      </c>
      <c r="I1268" s="141">
        <f t="shared" si="489"/>
        <v>44942</v>
      </c>
      <c r="J1268" s="125">
        <f t="shared" si="503"/>
        <v>22</v>
      </c>
      <c r="K1268" s="125">
        <f t="shared" si="509"/>
        <v>7</v>
      </c>
      <c r="L1268" s="139">
        <f t="shared" si="490"/>
        <v>1.00196847</v>
      </c>
      <c r="M1268" s="143">
        <f t="shared" si="510"/>
        <v>1.0040996</v>
      </c>
      <c r="N1268" s="143">
        <f t="shared" si="506"/>
        <v>1.2322290891634207</v>
      </c>
      <c r="O1268" s="139">
        <f t="shared" si="508"/>
        <v>1.2346546899999999</v>
      </c>
      <c r="P1268" s="139">
        <f t="shared" si="491"/>
        <v>1234.6546900000001</v>
      </c>
      <c r="Q1268" s="144">
        <f t="shared" si="492"/>
        <v>0</v>
      </c>
      <c r="R1268" s="145">
        <f t="shared" si="493"/>
        <v>0</v>
      </c>
      <c r="S1268" s="139">
        <f t="shared" si="494"/>
        <v>0</v>
      </c>
      <c r="T1268" s="146">
        <f t="shared" si="504"/>
        <v>3.5999999999999997E-2</v>
      </c>
      <c r="U1268" s="144">
        <f t="shared" si="507"/>
        <v>112</v>
      </c>
      <c r="V1268" s="144">
        <v>252</v>
      </c>
      <c r="W1268" s="143">
        <f t="shared" si="495"/>
        <v>1.0158429200000001</v>
      </c>
      <c r="X1268" s="139">
        <f t="shared" si="496"/>
        <v>19.560535479999999</v>
      </c>
      <c r="Y1268" s="124">
        <f t="shared" si="497"/>
        <v>0</v>
      </c>
      <c r="Z1268" s="147" t="s">
        <v>64</v>
      </c>
      <c r="AA1268" s="141">
        <f t="shared" si="505"/>
        <v>44942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4"/>
      <c r="BL1268" s="1"/>
      <c r="BM1268" s="1"/>
      <c r="BN1268" s="1"/>
      <c r="BO1268" s="1"/>
      <c r="BP1268" s="1"/>
      <c r="BQ1268" s="1"/>
    </row>
    <row r="1269" spans="1:69" x14ac:dyDescent="0.15">
      <c r="A1269" s="138">
        <f t="shared" si="498"/>
        <v>44920</v>
      </c>
      <c r="B1269" s="148">
        <f t="shared" si="487"/>
        <v>1254.2152254800001</v>
      </c>
      <c r="C1269" s="139">
        <f t="shared" si="499"/>
        <v>1000</v>
      </c>
      <c r="D1269" s="140">
        <f t="shared" si="500"/>
        <v>6434.2</v>
      </c>
      <c r="E1269" s="124">
        <f>IF(K1269=1,VLOOKUP(A1268,[1]Plan1!$BO$80:$BQ$314,3),E1268)</f>
        <v>6474.09</v>
      </c>
      <c r="F1269" s="141">
        <f t="shared" si="501"/>
        <v>44911</v>
      </c>
      <c r="G1269" s="142">
        <f t="shared" si="488"/>
        <v>6.199682944266538E-3</v>
      </c>
      <c r="H1269" s="141">
        <f t="shared" si="502"/>
        <v>44942</v>
      </c>
      <c r="I1269" s="141">
        <f t="shared" si="489"/>
        <v>44942</v>
      </c>
      <c r="J1269" s="125">
        <f t="shared" si="503"/>
        <v>22</v>
      </c>
      <c r="K1269" s="125">
        <f t="shared" si="509"/>
        <v>7</v>
      </c>
      <c r="L1269" s="139">
        <f t="shared" si="490"/>
        <v>1.00196847</v>
      </c>
      <c r="M1269" s="143">
        <f t="shared" si="510"/>
        <v>1.0040996</v>
      </c>
      <c r="N1269" s="143">
        <f t="shared" si="506"/>
        <v>1.2322290891634207</v>
      </c>
      <c r="O1269" s="139">
        <f t="shared" si="508"/>
        <v>1.2346546899999999</v>
      </c>
      <c r="P1269" s="139">
        <f t="shared" si="491"/>
        <v>1234.6546900000001</v>
      </c>
      <c r="Q1269" s="144">
        <f t="shared" si="492"/>
        <v>0</v>
      </c>
      <c r="R1269" s="145">
        <f t="shared" si="493"/>
        <v>0</v>
      </c>
      <c r="S1269" s="139">
        <f t="shared" si="494"/>
        <v>0</v>
      </c>
      <c r="T1269" s="146">
        <f t="shared" si="504"/>
        <v>3.5999999999999997E-2</v>
      </c>
      <c r="U1269" s="144">
        <f t="shared" si="507"/>
        <v>112</v>
      </c>
      <c r="V1269" s="144">
        <v>252</v>
      </c>
      <c r="W1269" s="143">
        <f t="shared" si="495"/>
        <v>1.0158429200000001</v>
      </c>
      <c r="X1269" s="139">
        <f t="shared" si="496"/>
        <v>19.560535479999999</v>
      </c>
      <c r="Y1269" s="124">
        <f t="shared" si="497"/>
        <v>0</v>
      </c>
      <c r="Z1269" s="147" t="s">
        <v>64</v>
      </c>
      <c r="AA1269" s="141">
        <f t="shared" si="505"/>
        <v>44942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4"/>
      <c r="BL1269" s="1"/>
      <c r="BM1269" s="1"/>
      <c r="BN1269" s="1"/>
      <c r="BO1269" s="1"/>
      <c r="BP1269" s="1"/>
      <c r="BQ1269" s="1"/>
    </row>
    <row r="1270" spans="1:69" x14ac:dyDescent="0.15">
      <c r="A1270" s="138">
        <f t="shared" si="498"/>
        <v>44921</v>
      </c>
      <c r="B1270" s="148">
        <f t="shared" si="487"/>
        <v>1254.2152254800001</v>
      </c>
      <c r="C1270" s="139">
        <f t="shared" si="499"/>
        <v>1000</v>
      </c>
      <c r="D1270" s="140">
        <f t="shared" si="500"/>
        <v>6434.2</v>
      </c>
      <c r="E1270" s="124">
        <f>IF(K1270=1,VLOOKUP(A1269,[1]Plan1!$BO$80:$BQ$314,3),E1269)</f>
        <v>6474.09</v>
      </c>
      <c r="F1270" s="141">
        <f t="shared" si="501"/>
        <v>44911</v>
      </c>
      <c r="G1270" s="142">
        <f t="shared" si="488"/>
        <v>6.199682944266538E-3</v>
      </c>
      <c r="H1270" s="141">
        <f t="shared" si="502"/>
        <v>44942</v>
      </c>
      <c r="I1270" s="141">
        <f t="shared" si="489"/>
        <v>44942</v>
      </c>
      <c r="J1270" s="125">
        <f t="shared" si="503"/>
        <v>22</v>
      </c>
      <c r="K1270" s="125">
        <f t="shared" si="509"/>
        <v>7</v>
      </c>
      <c r="L1270" s="139">
        <f t="shared" si="490"/>
        <v>1.00196847</v>
      </c>
      <c r="M1270" s="143">
        <f t="shared" si="510"/>
        <v>1.0040996</v>
      </c>
      <c r="N1270" s="143">
        <f t="shared" si="506"/>
        <v>1.2322290891634207</v>
      </c>
      <c r="O1270" s="139">
        <f t="shared" si="508"/>
        <v>1.2346546899999999</v>
      </c>
      <c r="P1270" s="139">
        <f t="shared" si="491"/>
        <v>1234.6546900000001</v>
      </c>
      <c r="Q1270" s="144">
        <f t="shared" si="492"/>
        <v>0</v>
      </c>
      <c r="R1270" s="145">
        <f t="shared" si="493"/>
        <v>0</v>
      </c>
      <c r="S1270" s="139">
        <f t="shared" si="494"/>
        <v>0</v>
      </c>
      <c r="T1270" s="146">
        <f t="shared" si="504"/>
        <v>3.5999999999999997E-2</v>
      </c>
      <c r="U1270" s="144">
        <f t="shared" si="507"/>
        <v>112</v>
      </c>
      <c r="V1270" s="144">
        <v>252</v>
      </c>
      <c r="W1270" s="143">
        <f t="shared" si="495"/>
        <v>1.0158429200000001</v>
      </c>
      <c r="X1270" s="139">
        <f t="shared" si="496"/>
        <v>19.560535479999999</v>
      </c>
      <c r="Y1270" s="124">
        <f t="shared" si="497"/>
        <v>0</v>
      </c>
      <c r="Z1270" s="147" t="s">
        <v>64</v>
      </c>
      <c r="AA1270" s="141">
        <f t="shared" si="505"/>
        <v>44942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4"/>
      <c r="BL1270" s="1"/>
      <c r="BM1270" s="1"/>
      <c r="BN1270" s="1"/>
      <c r="BO1270" s="1"/>
      <c r="BP1270" s="1"/>
      <c r="BQ1270" s="1"/>
    </row>
    <row r="1271" spans="1:69" x14ac:dyDescent="0.15">
      <c r="A1271" s="138">
        <f t="shared" si="498"/>
        <v>44922</v>
      </c>
      <c r="B1271" s="148">
        <f t="shared" si="487"/>
        <v>1254.7437066800001</v>
      </c>
      <c r="C1271" s="139">
        <f t="shared" si="499"/>
        <v>1000</v>
      </c>
      <c r="D1271" s="140">
        <f t="shared" si="500"/>
        <v>6434.2</v>
      </c>
      <c r="E1271" s="124">
        <f>IF(K1271=1,VLOOKUP(A1270,[1]Plan1!$BO$80:$BQ$314,3),E1270)</f>
        <v>6474.09</v>
      </c>
      <c r="F1271" s="141">
        <f t="shared" si="501"/>
        <v>44911</v>
      </c>
      <c r="G1271" s="142">
        <f t="shared" si="488"/>
        <v>6.199682944266538E-3</v>
      </c>
      <c r="H1271" s="141">
        <f t="shared" si="502"/>
        <v>44942</v>
      </c>
      <c r="I1271" s="141">
        <f t="shared" si="489"/>
        <v>44942</v>
      </c>
      <c r="J1271" s="125">
        <f t="shared" si="503"/>
        <v>22</v>
      </c>
      <c r="K1271" s="125">
        <f t="shared" si="509"/>
        <v>8</v>
      </c>
      <c r="L1271" s="139">
        <f t="shared" si="490"/>
        <v>1.0022499899999999</v>
      </c>
      <c r="M1271" s="143">
        <f t="shared" si="510"/>
        <v>1.0040996</v>
      </c>
      <c r="N1271" s="143">
        <f t="shared" si="506"/>
        <v>1.2322290891634207</v>
      </c>
      <c r="O1271" s="139">
        <f t="shared" si="508"/>
        <v>1.23500159</v>
      </c>
      <c r="P1271" s="139">
        <f t="shared" si="491"/>
        <v>1235.0015900000001</v>
      </c>
      <c r="Q1271" s="144">
        <f t="shared" si="492"/>
        <v>0</v>
      </c>
      <c r="R1271" s="145">
        <f t="shared" si="493"/>
        <v>0</v>
      </c>
      <c r="S1271" s="139">
        <f t="shared" si="494"/>
        <v>0</v>
      </c>
      <c r="T1271" s="146">
        <f t="shared" si="504"/>
        <v>3.5999999999999997E-2</v>
      </c>
      <c r="U1271" s="144">
        <f t="shared" si="507"/>
        <v>113</v>
      </c>
      <c r="V1271" s="144">
        <v>252</v>
      </c>
      <c r="W1271" s="143">
        <f t="shared" si="495"/>
        <v>1.0159854989999999</v>
      </c>
      <c r="X1271" s="139">
        <f t="shared" si="496"/>
        <v>19.742116679999999</v>
      </c>
      <c r="Y1271" s="124">
        <f t="shared" si="497"/>
        <v>0</v>
      </c>
      <c r="Z1271" s="147" t="s">
        <v>64</v>
      </c>
      <c r="AA1271" s="141">
        <f t="shared" si="505"/>
        <v>44942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4"/>
      <c r="BL1271" s="1"/>
      <c r="BM1271" s="1"/>
      <c r="BN1271" s="1"/>
      <c r="BO1271" s="1"/>
      <c r="BP1271" s="1"/>
      <c r="BQ1271" s="1"/>
    </row>
    <row r="1272" spans="1:69" x14ac:dyDescent="0.15">
      <c r="A1272" s="138">
        <f t="shared" si="498"/>
        <v>44923</v>
      </c>
      <c r="B1272" s="148">
        <f t="shared" si="487"/>
        <v>1255.2724232800001</v>
      </c>
      <c r="C1272" s="139">
        <f t="shared" si="499"/>
        <v>1000</v>
      </c>
      <c r="D1272" s="140">
        <f t="shared" si="500"/>
        <v>6434.2</v>
      </c>
      <c r="E1272" s="124">
        <f>IF(K1272=1,VLOOKUP(A1271,[1]Plan1!$BO$80:$BQ$314,3),E1271)</f>
        <v>6474.09</v>
      </c>
      <c r="F1272" s="141">
        <f t="shared" si="501"/>
        <v>44911</v>
      </c>
      <c r="G1272" s="142">
        <f t="shared" si="488"/>
        <v>6.199682944266538E-3</v>
      </c>
      <c r="H1272" s="141">
        <f t="shared" si="502"/>
        <v>44942</v>
      </c>
      <c r="I1272" s="141">
        <f t="shared" si="489"/>
        <v>44942</v>
      </c>
      <c r="J1272" s="125">
        <f t="shared" si="503"/>
        <v>22</v>
      </c>
      <c r="K1272" s="125">
        <f t="shared" si="509"/>
        <v>9</v>
      </c>
      <c r="L1272" s="139">
        <f t="shared" si="490"/>
        <v>1.0025316</v>
      </c>
      <c r="M1272" s="143">
        <f t="shared" si="510"/>
        <v>1.0040996</v>
      </c>
      <c r="N1272" s="143">
        <f t="shared" si="506"/>
        <v>1.2322290891634207</v>
      </c>
      <c r="O1272" s="139">
        <f t="shared" si="508"/>
        <v>1.2353486</v>
      </c>
      <c r="P1272" s="139">
        <f t="shared" si="491"/>
        <v>1235.3486</v>
      </c>
      <c r="Q1272" s="144">
        <f t="shared" si="492"/>
        <v>0</v>
      </c>
      <c r="R1272" s="145">
        <f t="shared" si="493"/>
        <v>0</v>
      </c>
      <c r="S1272" s="139">
        <f t="shared" si="494"/>
        <v>0</v>
      </c>
      <c r="T1272" s="146">
        <f t="shared" si="504"/>
        <v>3.5999999999999997E-2</v>
      </c>
      <c r="U1272" s="144">
        <f t="shared" si="507"/>
        <v>114</v>
      </c>
      <c r="V1272" s="144">
        <v>252</v>
      </c>
      <c r="W1272" s="143">
        <f t="shared" si="495"/>
        <v>1.016128098</v>
      </c>
      <c r="X1272" s="139">
        <f t="shared" si="496"/>
        <v>19.923823280000001</v>
      </c>
      <c r="Y1272" s="124">
        <f t="shared" si="497"/>
        <v>0</v>
      </c>
      <c r="Z1272" s="147" t="s">
        <v>64</v>
      </c>
      <c r="AA1272" s="141">
        <f t="shared" si="505"/>
        <v>44942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4"/>
      <c r="BL1272" s="1"/>
      <c r="BM1272" s="1"/>
      <c r="BN1272" s="1"/>
      <c r="BO1272" s="1"/>
      <c r="BP1272" s="1"/>
      <c r="BQ1272" s="1"/>
    </row>
    <row r="1273" spans="1:69" x14ac:dyDescent="0.15">
      <c r="A1273" s="138">
        <f t="shared" si="498"/>
        <v>44924</v>
      </c>
      <c r="B1273" s="148">
        <f t="shared" si="487"/>
        <v>1255.8013461</v>
      </c>
      <c r="C1273" s="139">
        <f t="shared" si="499"/>
        <v>1000</v>
      </c>
      <c r="D1273" s="140">
        <f t="shared" si="500"/>
        <v>6434.2</v>
      </c>
      <c r="E1273" s="124">
        <f>IF(K1273=1,VLOOKUP(A1272,[1]Plan1!$BO$80:$BQ$314,3),E1272)</f>
        <v>6474.09</v>
      </c>
      <c r="F1273" s="141">
        <f t="shared" si="501"/>
        <v>44911</v>
      </c>
      <c r="G1273" s="142">
        <f t="shared" si="488"/>
        <v>6.199682944266538E-3</v>
      </c>
      <c r="H1273" s="141">
        <f t="shared" si="502"/>
        <v>44942</v>
      </c>
      <c r="I1273" s="141">
        <f t="shared" si="489"/>
        <v>44942</v>
      </c>
      <c r="J1273" s="125">
        <f t="shared" si="503"/>
        <v>22</v>
      </c>
      <c r="K1273" s="125">
        <f t="shared" si="509"/>
        <v>10</v>
      </c>
      <c r="L1273" s="139">
        <f t="shared" si="490"/>
        <v>1.00281328</v>
      </c>
      <c r="M1273" s="143">
        <f t="shared" si="510"/>
        <v>1.0040996</v>
      </c>
      <c r="N1273" s="143">
        <f t="shared" si="506"/>
        <v>1.2322290891634207</v>
      </c>
      <c r="O1273" s="139">
        <f t="shared" si="508"/>
        <v>1.23569569</v>
      </c>
      <c r="P1273" s="139">
        <f t="shared" si="491"/>
        <v>1235.69569</v>
      </c>
      <c r="Q1273" s="144">
        <f t="shared" si="492"/>
        <v>0</v>
      </c>
      <c r="R1273" s="145">
        <f t="shared" si="493"/>
        <v>0</v>
      </c>
      <c r="S1273" s="139">
        <f t="shared" si="494"/>
        <v>0</v>
      </c>
      <c r="T1273" s="146">
        <f t="shared" si="504"/>
        <v>3.5999999999999997E-2</v>
      </c>
      <c r="U1273" s="144">
        <f t="shared" si="507"/>
        <v>115</v>
      </c>
      <c r="V1273" s="144">
        <v>252</v>
      </c>
      <c r="W1273" s="143">
        <f t="shared" si="495"/>
        <v>1.0162707179999999</v>
      </c>
      <c r="X1273" s="139">
        <f t="shared" si="496"/>
        <v>20.105656100000001</v>
      </c>
      <c r="Y1273" s="124">
        <f t="shared" si="497"/>
        <v>0</v>
      </c>
      <c r="Z1273" s="147" t="s">
        <v>64</v>
      </c>
      <c r="AA1273" s="141">
        <f t="shared" si="505"/>
        <v>44942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4"/>
      <c r="BL1273" s="1"/>
      <c r="BM1273" s="1"/>
      <c r="BN1273" s="1"/>
      <c r="BO1273" s="1"/>
      <c r="BP1273" s="1"/>
      <c r="BQ1273" s="1"/>
    </row>
    <row r="1274" spans="1:69" x14ac:dyDescent="0.15">
      <c r="A1274" s="138">
        <f t="shared" si="498"/>
        <v>44925</v>
      </c>
      <c r="B1274" s="148">
        <f t="shared" si="487"/>
        <v>1256.3305032199999</v>
      </c>
      <c r="C1274" s="139">
        <f t="shared" si="499"/>
        <v>1000</v>
      </c>
      <c r="D1274" s="140">
        <f t="shared" si="500"/>
        <v>6434.2</v>
      </c>
      <c r="E1274" s="124">
        <f>IF(K1274=1,VLOOKUP(A1273,[1]Plan1!$BO$80:$BQ$314,3),E1273)</f>
        <v>6474.09</v>
      </c>
      <c r="F1274" s="141">
        <f t="shared" si="501"/>
        <v>44911</v>
      </c>
      <c r="G1274" s="142">
        <f t="shared" si="488"/>
        <v>6.199682944266538E-3</v>
      </c>
      <c r="H1274" s="141">
        <f t="shared" si="502"/>
        <v>44942</v>
      </c>
      <c r="I1274" s="141">
        <f t="shared" si="489"/>
        <v>44942</v>
      </c>
      <c r="J1274" s="125">
        <f t="shared" si="503"/>
        <v>22</v>
      </c>
      <c r="K1274" s="125">
        <f t="shared" si="509"/>
        <v>11</v>
      </c>
      <c r="L1274" s="139">
        <f t="shared" si="490"/>
        <v>1.00309505</v>
      </c>
      <c r="M1274" s="143">
        <f t="shared" si="510"/>
        <v>1.0040996</v>
      </c>
      <c r="N1274" s="143">
        <f t="shared" si="506"/>
        <v>1.2322290891634207</v>
      </c>
      <c r="O1274" s="139">
        <f t="shared" si="508"/>
        <v>1.23604289</v>
      </c>
      <c r="P1274" s="139">
        <f t="shared" si="491"/>
        <v>1236.0428899999999</v>
      </c>
      <c r="Q1274" s="144">
        <f t="shared" si="492"/>
        <v>0</v>
      </c>
      <c r="R1274" s="145">
        <f t="shared" si="493"/>
        <v>0</v>
      </c>
      <c r="S1274" s="139">
        <f t="shared" si="494"/>
        <v>0</v>
      </c>
      <c r="T1274" s="146">
        <f t="shared" si="504"/>
        <v>3.5999999999999997E-2</v>
      </c>
      <c r="U1274" s="144">
        <f t="shared" si="507"/>
        <v>116</v>
      </c>
      <c r="V1274" s="144">
        <v>252</v>
      </c>
      <c r="W1274" s="143">
        <f t="shared" si="495"/>
        <v>1.016413357</v>
      </c>
      <c r="X1274" s="139">
        <f t="shared" si="496"/>
        <v>20.287613220000001</v>
      </c>
      <c r="Y1274" s="124">
        <f t="shared" si="497"/>
        <v>0</v>
      </c>
      <c r="Z1274" s="147" t="s">
        <v>64</v>
      </c>
      <c r="AA1274" s="141">
        <f t="shared" si="505"/>
        <v>44942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4"/>
      <c r="BL1274" s="1"/>
      <c r="BM1274" s="1"/>
      <c r="BN1274" s="1"/>
      <c r="BO1274" s="1"/>
      <c r="BP1274" s="1"/>
      <c r="BQ1274" s="1"/>
    </row>
    <row r="1275" spans="1:69" x14ac:dyDescent="0.15">
      <c r="A1275" s="138">
        <f t="shared" si="498"/>
        <v>44926</v>
      </c>
      <c r="B1275" s="148">
        <f t="shared" si="487"/>
        <v>1256.85988576</v>
      </c>
      <c r="C1275" s="139">
        <f t="shared" si="499"/>
        <v>1000</v>
      </c>
      <c r="D1275" s="140">
        <f t="shared" si="500"/>
        <v>6434.2</v>
      </c>
      <c r="E1275" s="124">
        <f>IF(K1275=1,VLOOKUP(A1274,[1]Plan1!$BO$80:$BQ$314,3),E1274)</f>
        <v>6474.09</v>
      </c>
      <c r="F1275" s="141">
        <f t="shared" si="501"/>
        <v>44911</v>
      </c>
      <c r="G1275" s="142">
        <f t="shared" si="488"/>
        <v>6.199682944266538E-3</v>
      </c>
      <c r="H1275" s="141">
        <f t="shared" si="502"/>
        <v>44942</v>
      </c>
      <c r="I1275" s="141">
        <f t="shared" si="489"/>
        <v>44942</v>
      </c>
      <c r="J1275" s="125">
        <f t="shared" si="503"/>
        <v>22</v>
      </c>
      <c r="K1275" s="125">
        <f t="shared" si="509"/>
        <v>12</v>
      </c>
      <c r="L1275" s="139">
        <f t="shared" si="490"/>
        <v>1.00337689</v>
      </c>
      <c r="M1275" s="143">
        <f t="shared" si="510"/>
        <v>1.0040996</v>
      </c>
      <c r="N1275" s="143">
        <f t="shared" si="506"/>
        <v>1.2322290891634207</v>
      </c>
      <c r="O1275" s="139">
        <f t="shared" si="508"/>
        <v>1.2363901900000001</v>
      </c>
      <c r="P1275" s="139">
        <f t="shared" si="491"/>
        <v>1236.3901900000001</v>
      </c>
      <c r="Q1275" s="144">
        <f t="shared" si="492"/>
        <v>0</v>
      </c>
      <c r="R1275" s="145">
        <f t="shared" si="493"/>
        <v>0</v>
      </c>
      <c r="S1275" s="139">
        <f t="shared" si="494"/>
        <v>0</v>
      </c>
      <c r="T1275" s="146">
        <f t="shared" si="504"/>
        <v>3.5999999999999997E-2</v>
      </c>
      <c r="U1275" s="144">
        <f t="shared" si="507"/>
        <v>117</v>
      </c>
      <c r="V1275" s="144">
        <v>252</v>
      </c>
      <c r="W1275" s="143">
        <f t="shared" si="495"/>
        <v>1.016556016</v>
      </c>
      <c r="X1275" s="139">
        <f t="shared" si="496"/>
        <v>20.46969576</v>
      </c>
      <c r="Y1275" s="124">
        <f t="shared" si="497"/>
        <v>0</v>
      </c>
      <c r="Z1275" s="147" t="s">
        <v>64</v>
      </c>
      <c r="AA1275" s="141">
        <f t="shared" si="505"/>
        <v>44942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4"/>
      <c r="BL1275" s="1"/>
      <c r="BM1275" s="1"/>
      <c r="BN1275" s="1"/>
      <c r="BO1275" s="1"/>
      <c r="BP1275" s="1"/>
      <c r="BQ1275" s="1"/>
    </row>
    <row r="1276" spans="1:69" x14ac:dyDescent="0.15">
      <c r="A1276" s="138">
        <f t="shared" si="498"/>
        <v>44927</v>
      </c>
      <c r="B1276" s="148">
        <f t="shared" si="487"/>
        <v>1256.85988576</v>
      </c>
      <c r="C1276" s="139">
        <f t="shared" si="499"/>
        <v>1000</v>
      </c>
      <c r="D1276" s="140">
        <f t="shared" si="500"/>
        <v>6434.2</v>
      </c>
      <c r="E1276" s="124">
        <f>IF(K1276=1,VLOOKUP(A1275,[1]Plan1!$BO$80:$BQ$314,3),E1275)</f>
        <v>6474.09</v>
      </c>
      <c r="F1276" s="141">
        <f t="shared" si="501"/>
        <v>44911</v>
      </c>
      <c r="G1276" s="142">
        <f t="shared" si="488"/>
        <v>6.199682944266538E-3</v>
      </c>
      <c r="H1276" s="141">
        <f t="shared" si="502"/>
        <v>44942</v>
      </c>
      <c r="I1276" s="141">
        <f t="shared" si="489"/>
        <v>44942</v>
      </c>
      <c r="J1276" s="125">
        <f t="shared" si="503"/>
        <v>22</v>
      </c>
      <c r="K1276" s="125">
        <f t="shared" si="509"/>
        <v>12</v>
      </c>
      <c r="L1276" s="139">
        <f t="shared" si="490"/>
        <v>1.00337689</v>
      </c>
      <c r="M1276" s="143">
        <f t="shared" si="510"/>
        <v>1.0040996</v>
      </c>
      <c r="N1276" s="143">
        <f t="shared" si="506"/>
        <v>1.2322290891634207</v>
      </c>
      <c r="O1276" s="139">
        <f t="shared" si="508"/>
        <v>1.2363901900000001</v>
      </c>
      <c r="P1276" s="139">
        <f t="shared" si="491"/>
        <v>1236.3901900000001</v>
      </c>
      <c r="Q1276" s="144">
        <f t="shared" si="492"/>
        <v>0</v>
      </c>
      <c r="R1276" s="145">
        <f t="shared" si="493"/>
        <v>0</v>
      </c>
      <c r="S1276" s="139">
        <f t="shared" si="494"/>
        <v>0</v>
      </c>
      <c r="T1276" s="146">
        <f t="shared" si="504"/>
        <v>3.5999999999999997E-2</v>
      </c>
      <c r="U1276" s="144">
        <f t="shared" si="507"/>
        <v>117</v>
      </c>
      <c r="V1276" s="144">
        <v>252</v>
      </c>
      <c r="W1276" s="143">
        <f t="shared" si="495"/>
        <v>1.016556016</v>
      </c>
      <c r="X1276" s="139">
        <f t="shared" si="496"/>
        <v>20.46969576</v>
      </c>
      <c r="Y1276" s="124">
        <f t="shared" si="497"/>
        <v>0</v>
      </c>
      <c r="Z1276" s="147" t="s">
        <v>64</v>
      </c>
      <c r="AA1276" s="141">
        <f t="shared" si="505"/>
        <v>44942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4"/>
      <c r="BL1276" s="1"/>
      <c r="BM1276" s="1"/>
      <c r="BN1276" s="1"/>
      <c r="BO1276" s="1"/>
      <c r="BP1276" s="1"/>
      <c r="BQ1276" s="1"/>
    </row>
    <row r="1277" spans="1:69" x14ac:dyDescent="0.15">
      <c r="A1277" s="138">
        <f t="shared" si="498"/>
        <v>44928</v>
      </c>
      <c r="B1277" s="148">
        <f t="shared" si="487"/>
        <v>1256.85988576</v>
      </c>
      <c r="C1277" s="139">
        <f t="shared" si="499"/>
        <v>1000</v>
      </c>
      <c r="D1277" s="140">
        <f t="shared" si="500"/>
        <v>6434.2</v>
      </c>
      <c r="E1277" s="124">
        <f>IF(K1277=1,VLOOKUP(A1276,[1]Plan1!$BO$80:$BQ$314,3),E1276)</f>
        <v>6474.09</v>
      </c>
      <c r="F1277" s="141">
        <f t="shared" si="501"/>
        <v>44911</v>
      </c>
      <c r="G1277" s="142">
        <f t="shared" si="488"/>
        <v>6.199682944266538E-3</v>
      </c>
      <c r="H1277" s="141">
        <f t="shared" si="502"/>
        <v>44942</v>
      </c>
      <c r="I1277" s="141">
        <f t="shared" si="489"/>
        <v>44942</v>
      </c>
      <c r="J1277" s="125">
        <f t="shared" si="503"/>
        <v>22</v>
      </c>
      <c r="K1277" s="125">
        <f t="shared" si="509"/>
        <v>12</v>
      </c>
      <c r="L1277" s="139">
        <f t="shared" si="490"/>
        <v>1.00337689</v>
      </c>
      <c r="M1277" s="143">
        <f t="shared" si="510"/>
        <v>1.0040996</v>
      </c>
      <c r="N1277" s="143">
        <f t="shared" si="506"/>
        <v>1.2322290891634207</v>
      </c>
      <c r="O1277" s="139">
        <f t="shared" si="508"/>
        <v>1.2363901900000001</v>
      </c>
      <c r="P1277" s="139">
        <f t="shared" si="491"/>
        <v>1236.3901900000001</v>
      </c>
      <c r="Q1277" s="144">
        <f t="shared" si="492"/>
        <v>0</v>
      </c>
      <c r="R1277" s="145">
        <f t="shared" si="493"/>
        <v>0</v>
      </c>
      <c r="S1277" s="139">
        <f t="shared" si="494"/>
        <v>0</v>
      </c>
      <c r="T1277" s="146">
        <f t="shared" si="504"/>
        <v>3.5999999999999997E-2</v>
      </c>
      <c r="U1277" s="144">
        <f t="shared" si="507"/>
        <v>117</v>
      </c>
      <c r="V1277" s="144">
        <v>252</v>
      </c>
      <c r="W1277" s="143">
        <f t="shared" si="495"/>
        <v>1.016556016</v>
      </c>
      <c r="X1277" s="139">
        <f t="shared" si="496"/>
        <v>20.46969576</v>
      </c>
      <c r="Y1277" s="124">
        <f t="shared" si="497"/>
        <v>0</v>
      </c>
      <c r="Z1277" s="147" t="s">
        <v>64</v>
      </c>
      <c r="AA1277" s="141">
        <f t="shared" si="505"/>
        <v>44942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4"/>
      <c r="BL1277" s="1"/>
      <c r="BM1277" s="1"/>
      <c r="BN1277" s="1"/>
      <c r="BO1277" s="1"/>
      <c r="BP1277" s="1"/>
      <c r="BQ1277" s="1"/>
    </row>
    <row r="1278" spans="1:69" x14ac:dyDescent="0.15">
      <c r="A1278" s="138">
        <f t="shared" si="498"/>
        <v>44929</v>
      </c>
      <c r="B1278" s="148">
        <f t="shared" si="487"/>
        <v>1257.3894848800001</v>
      </c>
      <c r="C1278" s="139">
        <f t="shared" si="499"/>
        <v>1000</v>
      </c>
      <c r="D1278" s="140">
        <f t="shared" si="500"/>
        <v>6434.2</v>
      </c>
      <c r="E1278" s="124">
        <f>IF(K1278=1,VLOOKUP(A1277,[1]Plan1!$BO$80:$BQ$314,3),E1277)</f>
        <v>6474.09</v>
      </c>
      <c r="F1278" s="141">
        <f t="shared" si="501"/>
        <v>44911</v>
      </c>
      <c r="G1278" s="142">
        <f t="shared" si="488"/>
        <v>6.199682944266538E-3</v>
      </c>
      <c r="H1278" s="141">
        <f t="shared" si="502"/>
        <v>44942</v>
      </c>
      <c r="I1278" s="141">
        <f t="shared" si="489"/>
        <v>44942</v>
      </c>
      <c r="J1278" s="125">
        <f t="shared" si="503"/>
        <v>22</v>
      </c>
      <c r="K1278" s="125">
        <f t="shared" si="509"/>
        <v>13</v>
      </c>
      <c r="L1278" s="139">
        <f t="shared" si="490"/>
        <v>1.0036588099999999</v>
      </c>
      <c r="M1278" s="143">
        <f t="shared" si="510"/>
        <v>1.0040996</v>
      </c>
      <c r="N1278" s="143">
        <f t="shared" si="506"/>
        <v>1.2322290891634207</v>
      </c>
      <c r="O1278" s="139">
        <f t="shared" si="508"/>
        <v>1.23673758</v>
      </c>
      <c r="P1278" s="139">
        <f t="shared" si="491"/>
        <v>1236.73758</v>
      </c>
      <c r="Q1278" s="144">
        <f t="shared" si="492"/>
        <v>0</v>
      </c>
      <c r="R1278" s="145">
        <f t="shared" si="493"/>
        <v>0</v>
      </c>
      <c r="S1278" s="139">
        <f t="shared" si="494"/>
        <v>0</v>
      </c>
      <c r="T1278" s="146">
        <f t="shared" si="504"/>
        <v>3.5999999999999997E-2</v>
      </c>
      <c r="U1278" s="144">
        <f t="shared" si="507"/>
        <v>118</v>
      </c>
      <c r="V1278" s="144">
        <v>252</v>
      </c>
      <c r="W1278" s="143">
        <f t="shared" si="495"/>
        <v>1.016698696</v>
      </c>
      <c r="X1278" s="139">
        <f t="shared" si="496"/>
        <v>20.65190488</v>
      </c>
      <c r="Y1278" s="124">
        <f t="shared" si="497"/>
        <v>0</v>
      </c>
      <c r="Z1278" s="147" t="s">
        <v>64</v>
      </c>
      <c r="AA1278" s="141">
        <f t="shared" si="505"/>
        <v>44942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4"/>
      <c r="BL1278" s="1"/>
      <c r="BM1278" s="1"/>
      <c r="BN1278" s="1"/>
      <c r="BO1278" s="1"/>
      <c r="BP1278" s="1"/>
      <c r="BQ1278" s="1"/>
    </row>
    <row r="1279" spans="1:69" x14ac:dyDescent="0.15">
      <c r="A1279" s="138">
        <f t="shared" si="498"/>
        <v>44930</v>
      </c>
      <c r="B1279" s="148">
        <f t="shared" si="487"/>
        <v>1257.9192981400001</v>
      </c>
      <c r="C1279" s="139">
        <f t="shared" si="499"/>
        <v>1000</v>
      </c>
      <c r="D1279" s="140">
        <f t="shared" si="500"/>
        <v>6434.2</v>
      </c>
      <c r="E1279" s="124">
        <f>IF(K1279=1,VLOOKUP(A1278,[1]Plan1!$BO$80:$BQ$314,3),E1278)</f>
        <v>6474.09</v>
      </c>
      <c r="F1279" s="141">
        <f t="shared" si="501"/>
        <v>44911</v>
      </c>
      <c r="G1279" s="142">
        <f t="shared" si="488"/>
        <v>6.199682944266538E-3</v>
      </c>
      <c r="H1279" s="141">
        <f t="shared" si="502"/>
        <v>44942</v>
      </c>
      <c r="I1279" s="141">
        <f t="shared" si="489"/>
        <v>44942</v>
      </c>
      <c r="J1279" s="125">
        <f t="shared" si="503"/>
        <v>22</v>
      </c>
      <c r="K1279" s="125">
        <f t="shared" si="509"/>
        <v>14</v>
      </c>
      <c r="L1279" s="139">
        <f t="shared" si="490"/>
        <v>1.00394081</v>
      </c>
      <c r="M1279" s="143">
        <f t="shared" si="510"/>
        <v>1.0040996</v>
      </c>
      <c r="N1279" s="143">
        <f t="shared" si="506"/>
        <v>1.2322290891634207</v>
      </c>
      <c r="O1279" s="139">
        <f t="shared" si="508"/>
        <v>1.2370850600000001</v>
      </c>
      <c r="P1279" s="139">
        <f t="shared" si="491"/>
        <v>1237.0850600000001</v>
      </c>
      <c r="Q1279" s="144">
        <f t="shared" si="492"/>
        <v>0</v>
      </c>
      <c r="R1279" s="145">
        <f t="shared" si="493"/>
        <v>0</v>
      </c>
      <c r="S1279" s="139">
        <f t="shared" si="494"/>
        <v>0</v>
      </c>
      <c r="T1279" s="146">
        <f t="shared" si="504"/>
        <v>3.5999999999999997E-2</v>
      </c>
      <c r="U1279" s="144">
        <f t="shared" si="507"/>
        <v>119</v>
      </c>
      <c r="V1279" s="144">
        <v>252</v>
      </c>
      <c r="W1279" s="143">
        <f t="shared" si="495"/>
        <v>1.0168413949999999</v>
      </c>
      <c r="X1279" s="139">
        <f t="shared" si="496"/>
        <v>20.83423814</v>
      </c>
      <c r="Y1279" s="124">
        <f t="shared" si="497"/>
        <v>0</v>
      </c>
      <c r="Z1279" s="147" t="s">
        <v>64</v>
      </c>
      <c r="AA1279" s="141">
        <f t="shared" si="505"/>
        <v>44942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4"/>
      <c r="BL1279" s="1"/>
      <c r="BM1279" s="1"/>
      <c r="BN1279" s="1"/>
      <c r="BO1279" s="1"/>
      <c r="BP1279" s="1"/>
      <c r="BQ1279" s="1"/>
    </row>
    <row r="1280" spans="1:69" x14ac:dyDescent="0.15">
      <c r="A1280" s="138">
        <f t="shared" si="498"/>
        <v>44931</v>
      </c>
      <c r="B1280" s="148">
        <f t="shared" si="487"/>
        <v>1258.4493484299999</v>
      </c>
      <c r="C1280" s="139">
        <f t="shared" si="499"/>
        <v>1000</v>
      </c>
      <c r="D1280" s="140">
        <f t="shared" si="500"/>
        <v>6434.2</v>
      </c>
      <c r="E1280" s="124">
        <f>IF(K1280=1,VLOOKUP(A1279,[1]Plan1!$BO$80:$BQ$314,3),E1279)</f>
        <v>6474.09</v>
      </c>
      <c r="F1280" s="141">
        <f t="shared" si="501"/>
        <v>44911</v>
      </c>
      <c r="G1280" s="142">
        <f t="shared" si="488"/>
        <v>6.199682944266538E-3</v>
      </c>
      <c r="H1280" s="141">
        <f t="shared" si="502"/>
        <v>44942</v>
      </c>
      <c r="I1280" s="141">
        <f t="shared" si="489"/>
        <v>44942</v>
      </c>
      <c r="J1280" s="125">
        <f t="shared" si="503"/>
        <v>22</v>
      </c>
      <c r="K1280" s="125">
        <f t="shared" si="509"/>
        <v>15</v>
      </c>
      <c r="L1280" s="139">
        <f t="shared" si="490"/>
        <v>1.0042228900000001</v>
      </c>
      <c r="M1280" s="143">
        <f t="shared" si="510"/>
        <v>1.0040996</v>
      </c>
      <c r="N1280" s="143">
        <f t="shared" si="506"/>
        <v>1.2322290891634207</v>
      </c>
      <c r="O1280" s="139">
        <f t="shared" si="508"/>
        <v>1.2374326499999999</v>
      </c>
      <c r="P1280" s="139">
        <f t="shared" si="491"/>
        <v>1237.43265</v>
      </c>
      <c r="Q1280" s="144">
        <f t="shared" si="492"/>
        <v>0</v>
      </c>
      <c r="R1280" s="145">
        <f t="shared" si="493"/>
        <v>0</v>
      </c>
      <c r="S1280" s="139">
        <f t="shared" si="494"/>
        <v>0</v>
      </c>
      <c r="T1280" s="146">
        <f t="shared" si="504"/>
        <v>3.5999999999999997E-2</v>
      </c>
      <c r="U1280" s="144">
        <f t="shared" si="507"/>
        <v>120</v>
      </c>
      <c r="V1280" s="144">
        <v>252</v>
      </c>
      <c r="W1280" s="143">
        <f t="shared" si="495"/>
        <v>1.0169841150000001</v>
      </c>
      <c r="X1280" s="139">
        <f t="shared" si="496"/>
        <v>21.016698430000002</v>
      </c>
      <c r="Y1280" s="124">
        <f t="shared" si="497"/>
        <v>0</v>
      </c>
      <c r="Z1280" s="147" t="s">
        <v>64</v>
      </c>
      <c r="AA1280" s="141">
        <f t="shared" si="505"/>
        <v>44942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4"/>
      <c r="BL1280" s="1"/>
      <c r="BM1280" s="1"/>
      <c r="BN1280" s="1"/>
      <c r="BO1280" s="1"/>
      <c r="BP1280" s="1"/>
      <c r="BQ1280" s="1"/>
    </row>
    <row r="1281" spans="1:69" x14ac:dyDescent="0.15">
      <c r="A1281" s="138">
        <f t="shared" si="498"/>
        <v>44932</v>
      </c>
      <c r="B1281" s="148">
        <f t="shared" si="487"/>
        <v>1258.9796231600001</v>
      </c>
      <c r="C1281" s="139">
        <f t="shared" si="499"/>
        <v>1000</v>
      </c>
      <c r="D1281" s="140">
        <f t="shared" si="500"/>
        <v>6434.2</v>
      </c>
      <c r="E1281" s="124">
        <f>IF(K1281=1,VLOOKUP(A1280,[1]Plan1!$BO$80:$BQ$314,3),E1280)</f>
        <v>6474.09</v>
      </c>
      <c r="F1281" s="141">
        <f t="shared" si="501"/>
        <v>44911</v>
      </c>
      <c r="G1281" s="142">
        <f t="shared" si="488"/>
        <v>6.199682944266538E-3</v>
      </c>
      <c r="H1281" s="141">
        <f t="shared" si="502"/>
        <v>44942</v>
      </c>
      <c r="I1281" s="141">
        <f t="shared" si="489"/>
        <v>44942</v>
      </c>
      <c r="J1281" s="125">
        <f t="shared" si="503"/>
        <v>22</v>
      </c>
      <c r="K1281" s="125">
        <f t="shared" si="509"/>
        <v>16</v>
      </c>
      <c r="L1281" s="139">
        <f t="shared" si="490"/>
        <v>1.0045050499999999</v>
      </c>
      <c r="M1281" s="143">
        <f t="shared" si="510"/>
        <v>1.0040996</v>
      </c>
      <c r="N1281" s="143">
        <f t="shared" si="506"/>
        <v>1.2322290891634207</v>
      </c>
      <c r="O1281" s="139">
        <f t="shared" si="508"/>
        <v>1.23778034</v>
      </c>
      <c r="P1281" s="139">
        <f t="shared" si="491"/>
        <v>1237.78034</v>
      </c>
      <c r="Q1281" s="144">
        <f t="shared" si="492"/>
        <v>0</v>
      </c>
      <c r="R1281" s="145">
        <f t="shared" si="493"/>
        <v>0</v>
      </c>
      <c r="S1281" s="139">
        <f t="shared" si="494"/>
        <v>0</v>
      </c>
      <c r="T1281" s="146">
        <f t="shared" si="504"/>
        <v>3.5999999999999997E-2</v>
      </c>
      <c r="U1281" s="144">
        <f t="shared" si="507"/>
        <v>121</v>
      </c>
      <c r="V1281" s="144">
        <v>252</v>
      </c>
      <c r="W1281" s="143">
        <f t="shared" si="495"/>
        <v>1.017126854</v>
      </c>
      <c r="X1281" s="139">
        <f t="shared" si="496"/>
        <v>21.19928316</v>
      </c>
      <c r="Y1281" s="124">
        <f t="shared" si="497"/>
        <v>0</v>
      </c>
      <c r="Z1281" s="147" t="s">
        <v>64</v>
      </c>
      <c r="AA1281" s="141">
        <f t="shared" si="505"/>
        <v>44942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4"/>
      <c r="BL1281" s="1"/>
      <c r="BM1281" s="1"/>
      <c r="BN1281" s="1"/>
      <c r="BO1281" s="1"/>
      <c r="BP1281" s="1"/>
      <c r="BQ1281" s="1"/>
    </row>
    <row r="1282" spans="1:69" x14ac:dyDescent="0.15">
      <c r="A1282" s="138">
        <f t="shared" si="498"/>
        <v>44933</v>
      </c>
      <c r="B1282" s="148">
        <f t="shared" si="487"/>
        <v>1259.5101147100002</v>
      </c>
      <c r="C1282" s="139">
        <f t="shared" si="499"/>
        <v>1000</v>
      </c>
      <c r="D1282" s="140">
        <f t="shared" si="500"/>
        <v>6434.2</v>
      </c>
      <c r="E1282" s="124">
        <f>IF(K1282=1,VLOOKUP(A1281,[1]Plan1!$BO$80:$BQ$314,3),E1281)</f>
        <v>6474.09</v>
      </c>
      <c r="F1282" s="141">
        <f t="shared" si="501"/>
        <v>44911</v>
      </c>
      <c r="G1282" s="142">
        <f t="shared" si="488"/>
        <v>6.199682944266538E-3</v>
      </c>
      <c r="H1282" s="141">
        <f t="shared" si="502"/>
        <v>44942</v>
      </c>
      <c r="I1282" s="141">
        <f t="shared" si="489"/>
        <v>44942</v>
      </c>
      <c r="J1282" s="125">
        <f t="shared" si="503"/>
        <v>22</v>
      </c>
      <c r="K1282" s="125">
        <f t="shared" si="509"/>
        <v>17</v>
      </c>
      <c r="L1282" s="139">
        <f t="shared" si="490"/>
        <v>1.0047872900000001</v>
      </c>
      <c r="M1282" s="143">
        <f t="shared" si="510"/>
        <v>1.0040996</v>
      </c>
      <c r="N1282" s="143">
        <f t="shared" si="506"/>
        <v>1.2322290891634207</v>
      </c>
      <c r="O1282" s="139">
        <f t="shared" si="508"/>
        <v>1.2381281200000001</v>
      </c>
      <c r="P1282" s="139">
        <f t="shared" si="491"/>
        <v>1238.1281200000001</v>
      </c>
      <c r="Q1282" s="144">
        <f t="shared" si="492"/>
        <v>0</v>
      </c>
      <c r="R1282" s="145">
        <f t="shared" si="493"/>
        <v>0</v>
      </c>
      <c r="S1282" s="139">
        <f t="shared" si="494"/>
        <v>0</v>
      </c>
      <c r="T1282" s="146">
        <f t="shared" si="504"/>
        <v>3.5999999999999997E-2</v>
      </c>
      <c r="U1282" s="144">
        <f t="shared" si="507"/>
        <v>122</v>
      </c>
      <c r="V1282" s="144">
        <v>252</v>
      </c>
      <c r="W1282" s="143">
        <f t="shared" si="495"/>
        <v>1.0172696139999999</v>
      </c>
      <c r="X1282" s="139">
        <f t="shared" si="496"/>
        <v>21.381994710000001</v>
      </c>
      <c r="Y1282" s="124">
        <f t="shared" si="497"/>
        <v>0</v>
      </c>
      <c r="Z1282" s="147" t="s">
        <v>64</v>
      </c>
      <c r="AA1282" s="141">
        <f t="shared" si="505"/>
        <v>44942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4"/>
      <c r="BL1282" s="1"/>
      <c r="BM1282" s="1"/>
      <c r="BN1282" s="1"/>
      <c r="BO1282" s="1"/>
      <c r="BP1282" s="1"/>
      <c r="BQ1282" s="1"/>
    </row>
    <row r="1283" spans="1:69" x14ac:dyDescent="0.15">
      <c r="A1283" s="138">
        <f t="shared" si="498"/>
        <v>44934</v>
      </c>
      <c r="B1283" s="148">
        <f t="shared" si="487"/>
        <v>1259.5101147100002</v>
      </c>
      <c r="C1283" s="139">
        <f t="shared" si="499"/>
        <v>1000</v>
      </c>
      <c r="D1283" s="140">
        <f t="shared" si="500"/>
        <v>6434.2</v>
      </c>
      <c r="E1283" s="124">
        <f>IF(K1283=1,VLOOKUP(A1282,[1]Plan1!$BO$80:$BQ$314,3),E1282)</f>
        <v>6474.09</v>
      </c>
      <c r="F1283" s="141">
        <f t="shared" si="501"/>
        <v>44911</v>
      </c>
      <c r="G1283" s="142">
        <f t="shared" si="488"/>
        <v>6.199682944266538E-3</v>
      </c>
      <c r="H1283" s="141">
        <f t="shared" si="502"/>
        <v>44942</v>
      </c>
      <c r="I1283" s="141">
        <f t="shared" si="489"/>
        <v>44942</v>
      </c>
      <c r="J1283" s="125">
        <f t="shared" si="503"/>
        <v>22</v>
      </c>
      <c r="K1283" s="125">
        <f t="shared" si="509"/>
        <v>17</v>
      </c>
      <c r="L1283" s="139">
        <f t="shared" si="490"/>
        <v>1.0047872900000001</v>
      </c>
      <c r="M1283" s="143">
        <f t="shared" si="510"/>
        <v>1.0040996</v>
      </c>
      <c r="N1283" s="143">
        <f t="shared" si="506"/>
        <v>1.2322290891634207</v>
      </c>
      <c r="O1283" s="139">
        <f t="shared" si="508"/>
        <v>1.2381281200000001</v>
      </c>
      <c r="P1283" s="139">
        <f t="shared" si="491"/>
        <v>1238.1281200000001</v>
      </c>
      <c r="Q1283" s="144">
        <f t="shared" si="492"/>
        <v>0</v>
      </c>
      <c r="R1283" s="145">
        <f t="shared" si="493"/>
        <v>0</v>
      </c>
      <c r="S1283" s="139">
        <f t="shared" si="494"/>
        <v>0</v>
      </c>
      <c r="T1283" s="146">
        <f t="shared" si="504"/>
        <v>3.5999999999999997E-2</v>
      </c>
      <c r="U1283" s="144">
        <f t="shared" si="507"/>
        <v>122</v>
      </c>
      <c r="V1283" s="144">
        <v>252</v>
      </c>
      <c r="W1283" s="143">
        <f t="shared" si="495"/>
        <v>1.0172696139999999</v>
      </c>
      <c r="X1283" s="139">
        <f t="shared" si="496"/>
        <v>21.381994710000001</v>
      </c>
      <c r="Y1283" s="124">
        <f t="shared" si="497"/>
        <v>0</v>
      </c>
      <c r="Z1283" s="147" t="s">
        <v>64</v>
      </c>
      <c r="AA1283" s="141">
        <f t="shared" si="505"/>
        <v>44942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4"/>
      <c r="BL1283" s="1"/>
      <c r="BM1283" s="1"/>
      <c r="BN1283" s="1"/>
      <c r="BO1283" s="1"/>
      <c r="BP1283" s="1"/>
      <c r="BQ1283" s="1"/>
    </row>
    <row r="1284" spans="1:69" x14ac:dyDescent="0.15">
      <c r="A1284" s="138">
        <f t="shared" si="498"/>
        <v>44935</v>
      </c>
      <c r="B1284" s="148">
        <f t="shared" si="487"/>
        <v>1259.5101147100002</v>
      </c>
      <c r="C1284" s="139">
        <f t="shared" si="499"/>
        <v>1000</v>
      </c>
      <c r="D1284" s="140">
        <f t="shared" si="500"/>
        <v>6434.2</v>
      </c>
      <c r="E1284" s="124">
        <f>IF(K1284=1,VLOOKUP(A1283,[1]Plan1!$BO$80:$BQ$314,3),E1283)</f>
        <v>6474.09</v>
      </c>
      <c r="F1284" s="141">
        <f t="shared" si="501"/>
        <v>44911</v>
      </c>
      <c r="G1284" s="142">
        <f t="shared" si="488"/>
        <v>6.199682944266538E-3</v>
      </c>
      <c r="H1284" s="141">
        <f t="shared" si="502"/>
        <v>44942</v>
      </c>
      <c r="I1284" s="141">
        <f t="shared" si="489"/>
        <v>44942</v>
      </c>
      <c r="J1284" s="125">
        <f t="shared" si="503"/>
        <v>22</v>
      </c>
      <c r="K1284" s="125">
        <f t="shared" si="509"/>
        <v>17</v>
      </c>
      <c r="L1284" s="139">
        <f t="shared" si="490"/>
        <v>1.0047872900000001</v>
      </c>
      <c r="M1284" s="143">
        <f t="shared" si="510"/>
        <v>1.0040996</v>
      </c>
      <c r="N1284" s="143">
        <f t="shared" si="506"/>
        <v>1.2322290891634207</v>
      </c>
      <c r="O1284" s="139">
        <f t="shared" si="508"/>
        <v>1.2381281200000001</v>
      </c>
      <c r="P1284" s="139">
        <f t="shared" si="491"/>
        <v>1238.1281200000001</v>
      </c>
      <c r="Q1284" s="144">
        <f t="shared" si="492"/>
        <v>0</v>
      </c>
      <c r="R1284" s="145">
        <f t="shared" si="493"/>
        <v>0</v>
      </c>
      <c r="S1284" s="139">
        <f t="shared" si="494"/>
        <v>0</v>
      </c>
      <c r="T1284" s="146">
        <f t="shared" si="504"/>
        <v>3.5999999999999997E-2</v>
      </c>
      <c r="U1284" s="144">
        <f t="shared" si="507"/>
        <v>122</v>
      </c>
      <c r="V1284" s="144">
        <v>252</v>
      </c>
      <c r="W1284" s="143">
        <f t="shared" si="495"/>
        <v>1.0172696139999999</v>
      </c>
      <c r="X1284" s="139">
        <f t="shared" si="496"/>
        <v>21.381994710000001</v>
      </c>
      <c r="Y1284" s="124">
        <f t="shared" si="497"/>
        <v>0</v>
      </c>
      <c r="Z1284" s="147" t="s">
        <v>64</v>
      </c>
      <c r="AA1284" s="141">
        <f t="shared" si="505"/>
        <v>44942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4"/>
      <c r="BL1284" s="1"/>
      <c r="BM1284" s="1"/>
      <c r="BN1284" s="1"/>
      <c r="BO1284" s="1"/>
      <c r="BP1284" s="1"/>
      <c r="BQ1284" s="1"/>
    </row>
    <row r="1285" spans="1:69" x14ac:dyDescent="0.15">
      <c r="A1285" s="138">
        <f t="shared" si="498"/>
        <v>44936</v>
      </c>
      <c r="B1285" s="148">
        <f t="shared" si="487"/>
        <v>1260.040841</v>
      </c>
      <c r="C1285" s="139">
        <f t="shared" si="499"/>
        <v>1000</v>
      </c>
      <c r="D1285" s="140">
        <f t="shared" si="500"/>
        <v>6434.2</v>
      </c>
      <c r="E1285" s="124">
        <f>IF(K1285=1,VLOOKUP(A1284,[1]Plan1!$BO$80:$BQ$314,3),E1284)</f>
        <v>6474.09</v>
      </c>
      <c r="F1285" s="141">
        <f t="shared" si="501"/>
        <v>44911</v>
      </c>
      <c r="G1285" s="142">
        <f t="shared" si="488"/>
        <v>6.199682944266538E-3</v>
      </c>
      <c r="H1285" s="141">
        <f t="shared" si="502"/>
        <v>44942</v>
      </c>
      <c r="I1285" s="141">
        <f t="shared" si="489"/>
        <v>44942</v>
      </c>
      <c r="J1285" s="125">
        <f t="shared" si="503"/>
        <v>22</v>
      </c>
      <c r="K1285" s="125">
        <f t="shared" si="509"/>
        <v>18</v>
      </c>
      <c r="L1285" s="139">
        <f t="shared" si="490"/>
        <v>1.0050696100000001</v>
      </c>
      <c r="M1285" s="143">
        <f t="shared" si="510"/>
        <v>1.0040996</v>
      </c>
      <c r="N1285" s="143">
        <f t="shared" si="506"/>
        <v>1.2322290891634207</v>
      </c>
      <c r="O1285" s="139">
        <f t="shared" si="508"/>
        <v>1.2384760100000001</v>
      </c>
      <c r="P1285" s="139">
        <f t="shared" si="491"/>
        <v>1238.4760100000001</v>
      </c>
      <c r="Q1285" s="144">
        <f t="shared" si="492"/>
        <v>0</v>
      </c>
      <c r="R1285" s="145">
        <f t="shared" si="493"/>
        <v>0</v>
      </c>
      <c r="S1285" s="139">
        <f t="shared" si="494"/>
        <v>0</v>
      </c>
      <c r="T1285" s="146">
        <f t="shared" si="504"/>
        <v>3.5999999999999997E-2</v>
      </c>
      <c r="U1285" s="144">
        <f t="shared" si="507"/>
        <v>123</v>
      </c>
      <c r="V1285" s="144">
        <v>252</v>
      </c>
      <c r="W1285" s="143">
        <f t="shared" si="495"/>
        <v>1.0174123930000001</v>
      </c>
      <c r="X1285" s="139">
        <f t="shared" si="496"/>
        <v>21.564831000000002</v>
      </c>
      <c r="Y1285" s="124">
        <f t="shared" si="497"/>
        <v>0</v>
      </c>
      <c r="Z1285" s="147" t="s">
        <v>64</v>
      </c>
      <c r="AA1285" s="141">
        <f t="shared" si="505"/>
        <v>44942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4"/>
      <c r="BL1285" s="1"/>
      <c r="BM1285" s="1"/>
      <c r="BN1285" s="1"/>
      <c r="BO1285" s="1"/>
      <c r="BP1285" s="1"/>
      <c r="BQ1285" s="1"/>
    </row>
    <row r="1286" spans="1:69" x14ac:dyDescent="0.15">
      <c r="A1286" s="138">
        <f t="shared" si="498"/>
        <v>44937</v>
      </c>
      <c r="B1286" s="148">
        <f t="shared" si="487"/>
        <v>1260.57178423</v>
      </c>
      <c r="C1286" s="139">
        <f t="shared" si="499"/>
        <v>1000</v>
      </c>
      <c r="D1286" s="140">
        <f t="shared" si="500"/>
        <v>6434.2</v>
      </c>
      <c r="E1286" s="124">
        <f>IF(K1286=1,VLOOKUP(A1285,[1]Plan1!$BO$80:$BQ$314,3),E1285)</f>
        <v>6474.09</v>
      </c>
      <c r="F1286" s="141">
        <f t="shared" si="501"/>
        <v>44911</v>
      </c>
      <c r="G1286" s="142">
        <f t="shared" si="488"/>
        <v>6.199682944266538E-3</v>
      </c>
      <c r="H1286" s="141">
        <f t="shared" si="502"/>
        <v>44942</v>
      </c>
      <c r="I1286" s="141">
        <f t="shared" si="489"/>
        <v>44942</v>
      </c>
      <c r="J1286" s="125">
        <f t="shared" si="503"/>
        <v>22</v>
      </c>
      <c r="K1286" s="125">
        <f t="shared" si="509"/>
        <v>19</v>
      </c>
      <c r="L1286" s="139">
        <f t="shared" si="490"/>
        <v>1.00535201</v>
      </c>
      <c r="M1286" s="143">
        <f t="shared" si="510"/>
        <v>1.0040996</v>
      </c>
      <c r="N1286" s="143">
        <f t="shared" si="506"/>
        <v>1.2322290891634207</v>
      </c>
      <c r="O1286" s="139">
        <f t="shared" si="508"/>
        <v>1.23882399</v>
      </c>
      <c r="P1286" s="139">
        <f t="shared" si="491"/>
        <v>1238.8239900000001</v>
      </c>
      <c r="Q1286" s="144">
        <f t="shared" si="492"/>
        <v>0</v>
      </c>
      <c r="R1286" s="145">
        <f t="shared" si="493"/>
        <v>0</v>
      </c>
      <c r="S1286" s="139">
        <f t="shared" si="494"/>
        <v>0</v>
      </c>
      <c r="T1286" s="146">
        <f t="shared" si="504"/>
        <v>3.5999999999999997E-2</v>
      </c>
      <c r="U1286" s="144">
        <f t="shared" si="507"/>
        <v>124</v>
      </c>
      <c r="V1286" s="144">
        <v>252</v>
      </c>
      <c r="W1286" s="143">
        <f t="shared" si="495"/>
        <v>1.017555193</v>
      </c>
      <c r="X1286" s="139">
        <f t="shared" si="496"/>
        <v>21.74779423</v>
      </c>
      <c r="Y1286" s="124">
        <f t="shared" si="497"/>
        <v>0</v>
      </c>
      <c r="Z1286" s="147" t="s">
        <v>64</v>
      </c>
      <c r="AA1286" s="141">
        <f t="shared" si="505"/>
        <v>44942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4"/>
      <c r="BL1286" s="1"/>
      <c r="BM1286" s="1"/>
      <c r="BN1286" s="1"/>
      <c r="BO1286" s="1"/>
      <c r="BP1286" s="1"/>
      <c r="BQ1286" s="1"/>
    </row>
    <row r="1287" spans="1:69" x14ac:dyDescent="0.15">
      <c r="A1287" s="138">
        <f t="shared" si="498"/>
        <v>44938</v>
      </c>
      <c r="B1287" s="148">
        <f t="shared" si="487"/>
        <v>1261.1029521600001</v>
      </c>
      <c r="C1287" s="139">
        <f t="shared" si="499"/>
        <v>1000</v>
      </c>
      <c r="D1287" s="140">
        <f t="shared" si="500"/>
        <v>6434.2</v>
      </c>
      <c r="E1287" s="124">
        <f>IF(K1287=1,VLOOKUP(A1286,[1]Plan1!$BO$80:$BQ$314,3),E1286)</f>
        <v>6474.09</v>
      </c>
      <c r="F1287" s="141">
        <f t="shared" si="501"/>
        <v>44911</v>
      </c>
      <c r="G1287" s="142">
        <f t="shared" si="488"/>
        <v>6.199682944266538E-3</v>
      </c>
      <c r="H1287" s="141">
        <f t="shared" si="502"/>
        <v>44942</v>
      </c>
      <c r="I1287" s="141">
        <f t="shared" si="489"/>
        <v>44942</v>
      </c>
      <c r="J1287" s="125">
        <f t="shared" si="503"/>
        <v>22</v>
      </c>
      <c r="K1287" s="125">
        <f t="shared" si="509"/>
        <v>20</v>
      </c>
      <c r="L1287" s="139">
        <f t="shared" si="490"/>
        <v>1.00563449</v>
      </c>
      <c r="M1287" s="143">
        <f t="shared" si="510"/>
        <v>1.0040996</v>
      </c>
      <c r="N1287" s="143">
        <f t="shared" si="506"/>
        <v>1.2322290891634207</v>
      </c>
      <c r="O1287" s="139">
        <f t="shared" si="508"/>
        <v>1.23917207</v>
      </c>
      <c r="P1287" s="139">
        <f t="shared" si="491"/>
        <v>1239.1720700000001</v>
      </c>
      <c r="Q1287" s="144">
        <f t="shared" si="492"/>
        <v>0</v>
      </c>
      <c r="R1287" s="145">
        <f t="shared" si="493"/>
        <v>0</v>
      </c>
      <c r="S1287" s="139">
        <f t="shared" si="494"/>
        <v>0</v>
      </c>
      <c r="T1287" s="146">
        <f t="shared" si="504"/>
        <v>3.5999999999999997E-2</v>
      </c>
      <c r="U1287" s="144">
        <f t="shared" si="507"/>
        <v>125</v>
      </c>
      <c r="V1287" s="144">
        <v>252</v>
      </c>
      <c r="W1287" s="143">
        <f t="shared" si="495"/>
        <v>1.0176980120000001</v>
      </c>
      <c r="X1287" s="139">
        <f t="shared" si="496"/>
        <v>21.930882159999999</v>
      </c>
      <c r="Y1287" s="124">
        <f t="shared" si="497"/>
        <v>0</v>
      </c>
      <c r="Z1287" s="147" t="s">
        <v>64</v>
      </c>
      <c r="AA1287" s="141">
        <f t="shared" si="505"/>
        <v>44942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4"/>
      <c r="BL1287" s="1"/>
      <c r="BM1287" s="1"/>
      <c r="BN1287" s="1"/>
      <c r="BO1287" s="1"/>
      <c r="BP1287" s="1"/>
      <c r="BQ1287" s="1"/>
    </row>
    <row r="1288" spans="1:69" x14ac:dyDescent="0.15">
      <c r="A1288" s="138">
        <f t="shared" si="498"/>
        <v>44939</v>
      </c>
      <c r="B1288" s="148">
        <f t="shared" si="487"/>
        <v>1261.6343269700001</v>
      </c>
      <c r="C1288" s="139">
        <f t="shared" si="499"/>
        <v>1000</v>
      </c>
      <c r="D1288" s="140">
        <f t="shared" si="500"/>
        <v>6434.2</v>
      </c>
      <c r="E1288" s="124">
        <f>IF(K1288=1,VLOOKUP(A1287,[1]Plan1!$BO$80:$BQ$314,3),E1287)</f>
        <v>6474.09</v>
      </c>
      <c r="F1288" s="141">
        <f t="shared" si="501"/>
        <v>44911</v>
      </c>
      <c r="G1288" s="142">
        <f t="shared" si="488"/>
        <v>6.199682944266538E-3</v>
      </c>
      <c r="H1288" s="141">
        <f t="shared" si="502"/>
        <v>44942</v>
      </c>
      <c r="I1288" s="141">
        <f t="shared" si="489"/>
        <v>44942</v>
      </c>
      <c r="J1288" s="125">
        <f t="shared" si="503"/>
        <v>22</v>
      </c>
      <c r="K1288" s="125">
        <f t="shared" si="509"/>
        <v>21</v>
      </c>
      <c r="L1288" s="139">
        <f t="shared" si="490"/>
        <v>1.0059170399999999</v>
      </c>
      <c r="M1288" s="143">
        <f t="shared" si="510"/>
        <v>1.0040996</v>
      </c>
      <c r="N1288" s="143">
        <f t="shared" si="506"/>
        <v>1.2322290891634207</v>
      </c>
      <c r="O1288" s="139">
        <f t="shared" si="508"/>
        <v>1.2395202299999999</v>
      </c>
      <c r="P1288" s="139">
        <f t="shared" si="491"/>
        <v>1239.5202300000001</v>
      </c>
      <c r="Q1288" s="144">
        <f t="shared" si="492"/>
        <v>0</v>
      </c>
      <c r="R1288" s="145">
        <f t="shared" si="493"/>
        <v>0</v>
      </c>
      <c r="S1288" s="139">
        <f t="shared" si="494"/>
        <v>0</v>
      </c>
      <c r="T1288" s="146">
        <f t="shared" si="504"/>
        <v>3.5999999999999997E-2</v>
      </c>
      <c r="U1288" s="144">
        <f t="shared" si="507"/>
        <v>126</v>
      </c>
      <c r="V1288" s="144">
        <v>252</v>
      </c>
      <c r="W1288" s="143">
        <f t="shared" si="495"/>
        <v>1.017840852</v>
      </c>
      <c r="X1288" s="139">
        <f t="shared" si="496"/>
        <v>22.114096969999999</v>
      </c>
      <c r="Y1288" s="124">
        <f t="shared" si="497"/>
        <v>0</v>
      </c>
      <c r="Z1288" s="147" t="s">
        <v>64</v>
      </c>
      <c r="AA1288" s="141">
        <f t="shared" si="505"/>
        <v>44942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4"/>
      <c r="BL1288" s="1"/>
      <c r="BM1288" s="1"/>
      <c r="BN1288" s="1"/>
      <c r="BO1288" s="1"/>
      <c r="BP1288" s="1"/>
      <c r="BQ1288" s="1"/>
    </row>
    <row r="1289" spans="1:69" x14ac:dyDescent="0.15">
      <c r="A1289" s="138">
        <f t="shared" si="498"/>
        <v>44940</v>
      </c>
      <c r="B1289" s="148">
        <f t="shared" si="487"/>
        <v>1262.1659482</v>
      </c>
      <c r="C1289" s="139">
        <f t="shared" si="499"/>
        <v>1000</v>
      </c>
      <c r="D1289" s="140">
        <f t="shared" si="500"/>
        <v>6434.2</v>
      </c>
      <c r="E1289" s="124">
        <f>IF(K1289=1,VLOOKUP(A1288,[1]Plan1!$BO$80:$BQ$314,3),E1288)</f>
        <v>6474.09</v>
      </c>
      <c r="F1289" s="141">
        <f t="shared" si="501"/>
        <v>44911</v>
      </c>
      <c r="G1289" s="142">
        <f t="shared" si="488"/>
        <v>6.199682944266538E-3</v>
      </c>
      <c r="H1289" s="141">
        <f t="shared" si="502"/>
        <v>44942</v>
      </c>
      <c r="I1289" s="141">
        <f t="shared" si="489"/>
        <v>44942</v>
      </c>
      <c r="J1289" s="125">
        <f t="shared" si="503"/>
        <v>22</v>
      </c>
      <c r="K1289" s="125">
        <f t="shared" si="509"/>
        <v>22</v>
      </c>
      <c r="L1289" s="139">
        <f t="shared" si="490"/>
        <v>1.0061996799999999</v>
      </c>
      <c r="M1289" s="143">
        <f t="shared" si="510"/>
        <v>1.0040996</v>
      </c>
      <c r="N1289" s="143">
        <f t="shared" si="506"/>
        <v>1.2322290891634207</v>
      </c>
      <c r="O1289" s="139">
        <f t="shared" si="508"/>
        <v>1.23986851</v>
      </c>
      <c r="P1289" s="139">
        <f t="shared" si="491"/>
        <v>1239.86851</v>
      </c>
      <c r="Q1289" s="144">
        <f t="shared" si="492"/>
        <v>0</v>
      </c>
      <c r="R1289" s="145">
        <f t="shared" si="493"/>
        <v>0</v>
      </c>
      <c r="S1289" s="139">
        <f t="shared" si="494"/>
        <v>0</v>
      </c>
      <c r="T1289" s="146">
        <f t="shared" si="504"/>
        <v>3.5999999999999997E-2</v>
      </c>
      <c r="U1289" s="144">
        <f t="shared" si="507"/>
        <v>127</v>
      </c>
      <c r="V1289" s="144">
        <v>252</v>
      </c>
      <c r="W1289" s="143">
        <f t="shared" si="495"/>
        <v>1.0179837119999999</v>
      </c>
      <c r="X1289" s="139">
        <f t="shared" si="496"/>
        <v>22.297438199999998</v>
      </c>
      <c r="Y1289" s="124">
        <f t="shared" si="497"/>
        <v>0</v>
      </c>
      <c r="Z1289" s="147" t="s">
        <v>64</v>
      </c>
      <c r="AA1289" s="141">
        <f t="shared" si="505"/>
        <v>44942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4"/>
      <c r="BL1289" s="1"/>
      <c r="BM1289" s="1"/>
      <c r="BN1289" s="1"/>
      <c r="BO1289" s="1"/>
      <c r="BP1289" s="1"/>
      <c r="BQ1289" s="1"/>
    </row>
    <row r="1290" spans="1:69" x14ac:dyDescent="0.15">
      <c r="A1290" s="138">
        <f t="shared" si="498"/>
        <v>44941</v>
      </c>
      <c r="B1290" s="148">
        <f t="shared" ref="B1290:B1353" si="511">(P1290+X1290)</f>
        <v>1262.1659482</v>
      </c>
      <c r="C1290" s="139">
        <f t="shared" si="499"/>
        <v>1000</v>
      </c>
      <c r="D1290" s="140">
        <f t="shared" si="500"/>
        <v>6434.2</v>
      </c>
      <c r="E1290" s="124">
        <f>IF(K1290=1,VLOOKUP(A1289,[1]Plan1!$BO$80:$BQ$314,3),E1289)</f>
        <v>6474.09</v>
      </c>
      <c r="F1290" s="141">
        <f t="shared" si="501"/>
        <v>44911</v>
      </c>
      <c r="G1290" s="142">
        <f t="shared" ref="G1290:G1353" si="512">(E1290/D1290)-1</f>
        <v>6.199682944266538E-3</v>
      </c>
      <c r="H1290" s="141">
        <f t="shared" si="502"/>
        <v>44972</v>
      </c>
      <c r="I1290" s="141">
        <f t="shared" ref="I1290:I1353" si="513">IF(A1290&gt;I1289,H1290,I1289)</f>
        <v>44942</v>
      </c>
      <c r="J1290" s="125">
        <f t="shared" si="503"/>
        <v>22</v>
      </c>
      <c r="K1290" s="125">
        <f t="shared" si="509"/>
        <v>22</v>
      </c>
      <c r="L1290" s="139">
        <f t="shared" ref="L1290:L1353" si="514">TRUNC((E1290/D1290)^TRUNC((K1290/J1290),9),8)</f>
        <v>1.0061996799999999</v>
      </c>
      <c r="M1290" s="143">
        <f t="shared" si="510"/>
        <v>1.0040996</v>
      </c>
      <c r="N1290" s="143">
        <f t="shared" si="506"/>
        <v>1.2322290891634207</v>
      </c>
      <c r="O1290" s="139">
        <f t="shared" si="508"/>
        <v>1.23986851</v>
      </c>
      <c r="P1290" s="139">
        <f t="shared" ref="P1290:P1353" si="515">TRUNC(C1290*O1290,8)</f>
        <v>1239.86851</v>
      </c>
      <c r="Q1290" s="144">
        <f t="shared" ref="Q1290:Q1353" si="516">IF(VLOOKUP(A1290,AD$10:AK$114,8)=VLOOKUP(A1289,AD$10:AK$114,8),0,VLOOKUP(A1290,AD$10:AK$114,8))</f>
        <v>0</v>
      </c>
      <c r="R1290" s="145">
        <f t="shared" ref="R1290:R1353" si="517">IF(Q1290&gt;0,VLOOKUP($A1290,$AD$10:$AI$114,6),0)</f>
        <v>0</v>
      </c>
      <c r="S1290" s="139">
        <f t="shared" ref="S1290:S1353" si="518">IF(R1290&gt;0,TRUNC(R1290*P1290,8),0)</f>
        <v>0</v>
      </c>
      <c r="T1290" s="146">
        <f t="shared" si="504"/>
        <v>3.5999999999999997E-2</v>
      </c>
      <c r="U1290" s="144">
        <f t="shared" si="507"/>
        <v>127</v>
      </c>
      <c r="V1290" s="144">
        <v>252</v>
      </c>
      <c r="W1290" s="143">
        <f t="shared" ref="W1290:W1353" si="519">ROUND((1+T1290)^TRUNC((U1290/V1290),9),9)</f>
        <v>1.0179837119999999</v>
      </c>
      <c r="X1290" s="139">
        <f t="shared" ref="X1290:X1353" si="520">TRUNC((P1290*(W1290-1)),8)</f>
        <v>22.297438199999998</v>
      </c>
      <c r="Y1290" s="124">
        <f t="shared" ref="Y1290:Y1353" si="521">IF(Q1290&gt;0,S1290+X1290,0)</f>
        <v>0</v>
      </c>
      <c r="Z1290" s="147" t="s">
        <v>64</v>
      </c>
      <c r="AA1290" s="141">
        <f t="shared" si="505"/>
        <v>44942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4"/>
      <c r="BL1290" s="1"/>
      <c r="BM1290" s="1"/>
      <c r="BN1290" s="1"/>
      <c r="BO1290" s="1"/>
      <c r="BP1290" s="1"/>
      <c r="BQ1290" s="1"/>
    </row>
    <row r="1291" spans="1:69" x14ac:dyDescent="0.15">
      <c r="A1291" s="138">
        <f t="shared" ref="A1291:A1354" si="522">(A1290+1)</f>
        <v>44942</v>
      </c>
      <c r="B1291" s="148">
        <f t="shared" si="511"/>
        <v>1262.1659482</v>
      </c>
      <c r="C1291" s="139">
        <f t="shared" ref="C1291:C1354" si="523">TRUNC(IF(Q1290&gt;0,VLOOKUP(A1290,$AD$12:$AE$114,2),C1290),8)</f>
        <v>1000</v>
      </c>
      <c r="D1291" s="140">
        <f t="shared" ref="D1291:D1354" si="524">IF(E1291=E1290,D1290,E1290)</f>
        <v>6434.2</v>
      </c>
      <c r="E1291" s="124">
        <f>IF(K1291=1,VLOOKUP(A1290,[1]Plan1!$BO$80:$BQ$314,3),E1290)</f>
        <v>6474.09</v>
      </c>
      <c r="F1291" s="141">
        <f t="shared" ref="F1291:F1354" si="525">IF(D1291=D1290,F1290,A1291)</f>
        <v>44911</v>
      </c>
      <c r="G1291" s="142">
        <f t="shared" si="512"/>
        <v>6.199682944266538E-3</v>
      </c>
      <c r="H1291" s="141">
        <f t="shared" ref="H1291:H1354" si="526">IF(DAY(A1291)=15,VLOOKUP(A1291,AH$118:AM$450,4),H1290)</f>
        <v>44972</v>
      </c>
      <c r="I1291" s="141">
        <f t="shared" si="513"/>
        <v>44942</v>
      </c>
      <c r="J1291" s="125">
        <f t="shared" ref="J1291:J1354" si="527">IF(I1291=I1290,J1290,NETWORKDAYS(I1290,I1291,$AD$118:$AD$502)-1)</f>
        <v>22</v>
      </c>
      <c r="K1291" s="125">
        <f t="shared" si="509"/>
        <v>22</v>
      </c>
      <c r="L1291" s="139">
        <f t="shared" si="514"/>
        <v>1.0061996799999999</v>
      </c>
      <c r="M1291" s="143">
        <f t="shared" si="510"/>
        <v>1.0040996</v>
      </c>
      <c r="N1291" s="143">
        <f t="shared" si="506"/>
        <v>1.2322290891634207</v>
      </c>
      <c r="O1291" s="139">
        <f t="shared" si="508"/>
        <v>1.23986851</v>
      </c>
      <c r="P1291" s="139">
        <f t="shared" si="515"/>
        <v>1239.86851</v>
      </c>
      <c r="Q1291" s="144">
        <f t="shared" si="516"/>
        <v>4</v>
      </c>
      <c r="R1291" s="145">
        <f t="shared" si="517"/>
        <v>0</v>
      </c>
      <c r="S1291" s="139">
        <f t="shared" si="518"/>
        <v>0</v>
      </c>
      <c r="T1291" s="146">
        <f t="shared" ref="T1291:T1354" si="528">(T1290)</f>
        <v>3.5999999999999997E-2</v>
      </c>
      <c r="U1291" s="144">
        <f t="shared" si="507"/>
        <v>127</v>
      </c>
      <c r="V1291" s="144">
        <v>252</v>
      </c>
      <c r="W1291" s="143">
        <f t="shared" si="519"/>
        <v>1.0179837119999999</v>
      </c>
      <c r="X1291" s="139">
        <f t="shared" si="520"/>
        <v>22.297438199999998</v>
      </c>
      <c r="Y1291" s="124">
        <f t="shared" si="521"/>
        <v>22.297438199999998</v>
      </c>
      <c r="Z1291" s="147" t="s">
        <v>64</v>
      </c>
      <c r="AA1291" s="141">
        <f t="shared" ref="AA1291:AA1354" si="529">IF(Q1290&gt;0,VLOOKUP(A1290,$AD$10:$AL$114,9),AA1290)</f>
        <v>44942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4"/>
      <c r="BL1291" s="1"/>
      <c r="BM1291" s="1"/>
      <c r="BN1291" s="1"/>
      <c r="BO1291" s="1"/>
      <c r="BP1291" s="1"/>
      <c r="BQ1291" s="1"/>
    </row>
    <row r="1292" spans="1:69" x14ac:dyDescent="0.15">
      <c r="A1292" s="138">
        <f t="shared" si="522"/>
        <v>44943</v>
      </c>
      <c r="B1292" s="148">
        <f t="shared" si="511"/>
        <v>1240.3404947900001</v>
      </c>
      <c r="C1292" s="139">
        <f t="shared" si="523"/>
        <v>1000</v>
      </c>
      <c r="D1292" s="140">
        <f t="shared" si="524"/>
        <v>6474.09</v>
      </c>
      <c r="E1292" s="124">
        <f>IF(K1292=1,VLOOKUP(A1291,[1]Plan1!$BO$80:$BQ$314,3),E1291)</f>
        <v>6508.4</v>
      </c>
      <c r="F1292" s="141">
        <f t="shared" si="525"/>
        <v>44943</v>
      </c>
      <c r="G1292" s="142">
        <f t="shared" si="512"/>
        <v>5.2995865055938118E-3</v>
      </c>
      <c r="H1292" s="141">
        <f t="shared" si="526"/>
        <v>44972</v>
      </c>
      <c r="I1292" s="141">
        <f t="shared" si="513"/>
        <v>44972</v>
      </c>
      <c r="J1292" s="125">
        <f t="shared" si="527"/>
        <v>22</v>
      </c>
      <c r="K1292" s="125">
        <f t="shared" si="509"/>
        <v>1</v>
      </c>
      <c r="L1292" s="139">
        <f t="shared" si="514"/>
        <v>1.0002402800000001</v>
      </c>
      <c r="M1292" s="143">
        <f t="shared" si="510"/>
        <v>1.0061996799999999</v>
      </c>
      <c r="N1292" s="143">
        <f t="shared" si="506"/>
        <v>1.2398685152029252</v>
      </c>
      <c r="O1292" s="139">
        <f t="shared" si="508"/>
        <v>1.2401664299999999</v>
      </c>
      <c r="P1292" s="139">
        <f t="shared" si="515"/>
        <v>1240.16643</v>
      </c>
      <c r="Q1292" s="144">
        <f t="shared" si="516"/>
        <v>0</v>
      </c>
      <c r="R1292" s="145">
        <f t="shared" si="517"/>
        <v>0</v>
      </c>
      <c r="S1292" s="139">
        <f t="shared" si="518"/>
        <v>0</v>
      </c>
      <c r="T1292" s="146">
        <f t="shared" si="528"/>
        <v>3.5999999999999997E-2</v>
      </c>
      <c r="U1292" s="144">
        <f t="shared" si="507"/>
        <v>1</v>
      </c>
      <c r="V1292" s="144">
        <v>252</v>
      </c>
      <c r="W1292" s="143">
        <f t="shared" si="519"/>
        <v>1.000140356</v>
      </c>
      <c r="X1292" s="139">
        <f t="shared" si="520"/>
        <v>0.17406479</v>
      </c>
      <c r="Y1292" s="124">
        <f t="shared" si="521"/>
        <v>0</v>
      </c>
      <c r="Z1292" s="147" t="s">
        <v>64</v>
      </c>
      <c r="AA1292" s="141">
        <f t="shared" si="529"/>
        <v>45124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4"/>
      <c r="BL1292" s="1"/>
      <c r="BM1292" s="1"/>
      <c r="BN1292" s="1"/>
      <c r="BO1292" s="1"/>
      <c r="BP1292" s="1"/>
      <c r="BQ1292" s="1"/>
    </row>
    <row r="1293" spans="1:69" x14ac:dyDescent="0.15">
      <c r="A1293" s="138">
        <f t="shared" si="522"/>
        <v>44944</v>
      </c>
      <c r="B1293" s="148">
        <f t="shared" si="511"/>
        <v>1240.8126568099999</v>
      </c>
      <c r="C1293" s="139">
        <f t="shared" si="523"/>
        <v>1000</v>
      </c>
      <c r="D1293" s="140">
        <f t="shared" si="524"/>
        <v>6474.09</v>
      </c>
      <c r="E1293" s="124">
        <f>IF(K1293=1,VLOOKUP(A1292,[1]Plan1!$BO$80:$BQ$314,3),E1292)</f>
        <v>6508.4</v>
      </c>
      <c r="F1293" s="141">
        <f t="shared" si="525"/>
        <v>44943</v>
      </c>
      <c r="G1293" s="142">
        <f t="shared" si="512"/>
        <v>5.2995865055938118E-3</v>
      </c>
      <c r="H1293" s="141">
        <f t="shared" si="526"/>
        <v>44972</v>
      </c>
      <c r="I1293" s="141">
        <f t="shared" si="513"/>
        <v>44972</v>
      </c>
      <c r="J1293" s="125">
        <f t="shared" si="527"/>
        <v>22</v>
      </c>
      <c r="K1293" s="125">
        <f t="shared" si="509"/>
        <v>2</v>
      </c>
      <c r="L1293" s="139">
        <f t="shared" si="514"/>
        <v>1.00048062</v>
      </c>
      <c r="M1293" s="143">
        <f t="shared" si="510"/>
        <v>1.0061996799999999</v>
      </c>
      <c r="N1293" s="143">
        <f t="shared" si="506"/>
        <v>1.2398685152029252</v>
      </c>
      <c r="O1293" s="139">
        <f t="shared" si="508"/>
        <v>1.2404644199999999</v>
      </c>
      <c r="P1293" s="139">
        <f t="shared" si="515"/>
        <v>1240.46442</v>
      </c>
      <c r="Q1293" s="144">
        <f t="shared" si="516"/>
        <v>0</v>
      </c>
      <c r="R1293" s="145">
        <f t="shared" si="517"/>
        <v>0</v>
      </c>
      <c r="S1293" s="139">
        <f t="shared" si="518"/>
        <v>0</v>
      </c>
      <c r="T1293" s="146">
        <f t="shared" si="528"/>
        <v>3.5999999999999997E-2</v>
      </c>
      <c r="U1293" s="144">
        <f t="shared" si="507"/>
        <v>2</v>
      </c>
      <c r="V1293" s="144">
        <v>252</v>
      </c>
      <c r="W1293" s="143">
        <f t="shared" si="519"/>
        <v>1.0002807309999999</v>
      </c>
      <c r="X1293" s="139">
        <f t="shared" si="520"/>
        <v>0.34823681000000001</v>
      </c>
      <c r="Y1293" s="124">
        <f t="shared" si="521"/>
        <v>0</v>
      </c>
      <c r="Z1293" s="147" t="s">
        <v>64</v>
      </c>
      <c r="AA1293" s="141">
        <f t="shared" si="529"/>
        <v>45124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4"/>
      <c r="BL1293" s="1"/>
      <c r="BM1293" s="1"/>
      <c r="BN1293" s="1"/>
      <c r="BO1293" s="1"/>
      <c r="BP1293" s="1"/>
      <c r="BQ1293" s="1"/>
    </row>
    <row r="1294" spans="1:69" x14ac:dyDescent="0.15">
      <c r="A1294" s="138">
        <f t="shared" si="522"/>
        <v>44945</v>
      </c>
      <c r="B1294" s="148">
        <f t="shared" si="511"/>
        <v>1241.28499734</v>
      </c>
      <c r="C1294" s="139">
        <f t="shared" si="523"/>
        <v>1000</v>
      </c>
      <c r="D1294" s="140">
        <f t="shared" si="524"/>
        <v>6474.09</v>
      </c>
      <c r="E1294" s="124">
        <f>IF(K1294=1,VLOOKUP(A1293,[1]Plan1!$BO$80:$BQ$314,3),E1293)</f>
        <v>6508.4</v>
      </c>
      <c r="F1294" s="141">
        <f t="shared" si="525"/>
        <v>44943</v>
      </c>
      <c r="G1294" s="142">
        <f t="shared" si="512"/>
        <v>5.2995865055938118E-3</v>
      </c>
      <c r="H1294" s="141">
        <f t="shared" si="526"/>
        <v>44972</v>
      </c>
      <c r="I1294" s="141">
        <f t="shared" si="513"/>
        <v>44972</v>
      </c>
      <c r="J1294" s="125">
        <f t="shared" si="527"/>
        <v>22</v>
      </c>
      <c r="K1294" s="125">
        <f t="shared" si="509"/>
        <v>3</v>
      </c>
      <c r="L1294" s="139">
        <f t="shared" si="514"/>
        <v>1.0007210200000001</v>
      </c>
      <c r="M1294" s="143">
        <f t="shared" si="510"/>
        <v>1.0061996799999999</v>
      </c>
      <c r="N1294" s="143">
        <f t="shared" si="506"/>
        <v>1.2398685152029252</v>
      </c>
      <c r="O1294" s="139">
        <f t="shared" si="508"/>
        <v>1.2407624799999999</v>
      </c>
      <c r="P1294" s="139">
        <f t="shared" si="515"/>
        <v>1240.7624800000001</v>
      </c>
      <c r="Q1294" s="144">
        <f t="shared" si="516"/>
        <v>0</v>
      </c>
      <c r="R1294" s="145">
        <f t="shared" si="517"/>
        <v>0</v>
      </c>
      <c r="S1294" s="139">
        <f t="shared" si="518"/>
        <v>0</v>
      </c>
      <c r="T1294" s="146">
        <f t="shared" si="528"/>
        <v>3.5999999999999997E-2</v>
      </c>
      <c r="U1294" s="144">
        <f t="shared" si="507"/>
        <v>3</v>
      </c>
      <c r="V1294" s="144">
        <v>252</v>
      </c>
      <c r="W1294" s="143">
        <f t="shared" si="519"/>
        <v>1.000421126</v>
      </c>
      <c r="X1294" s="139">
        <f t="shared" si="520"/>
        <v>0.52251734000000005</v>
      </c>
      <c r="Y1294" s="124">
        <f t="shared" si="521"/>
        <v>0</v>
      </c>
      <c r="Z1294" s="147" t="s">
        <v>64</v>
      </c>
      <c r="AA1294" s="141">
        <f t="shared" si="529"/>
        <v>45124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4"/>
      <c r="BL1294" s="1"/>
      <c r="BM1294" s="1"/>
      <c r="BN1294" s="1"/>
      <c r="BO1294" s="1"/>
      <c r="BP1294" s="1"/>
      <c r="BQ1294" s="1"/>
    </row>
    <row r="1295" spans="1:69" x14ac:dyDescent="0.15">
      <c r="A1295" s="138">
        <f t="shared" si="522"/>
        <v>44946</v>
      </c>
      <c r="B1295" s="148">
        <f t="shared" si="511"/>
        <v>1241.7575164100001</v>
      </c>
      <c r="C1295" s="139">
        <f t="shared" si="523"/>
        <v>1000</v>
      </c>
      <c r="D1295" s="140">
        <f t="shared" si="524"/>
        <v>6474.09</v>
      </c>
      <c r="E1295" s="124">
        <f>IF(K1295=1,VLOOKUP(A1294,[1]Plan1!$BO$80:$BQ$314,3),E1294)</f>
        <v>6508.4</v>
      </c>
      <c r="F1295" s="141">
        <f t="shared" si="525"/>
        <v>44943</v>
      </c>
      <c r="G1295" s="142">
        <f t="shared" si="512"/>
        <v>5.2995865055938118E-3</v>
      </c>
      <c r="H1295" s="141">
        <f t="shared" si="526"/>
        <v>44972</v>
      </c>
      <c r="I1295" s="141">
        <f t="shared" si="513"/>
        <v>44972</v>
      </c>
      <c r="J1295" s="125">
        <f t="shared" si="527"/>
        <v>22</v>
      </c>
      <c r="K1295" s="125">
        <f t="shared" si="509"/>
        <v>4</v>
      </c>
      <c r="L1295" s="139">
        <f t="shared" si="514"/>
        <v>1.00096147</v>
      </c>
      <c r="M1295" s="143">
        <f t="shared" si="510"/>
        <v>1.0061996799999999</v>
      </c>
      <c r="N1295" s="143">
        <f t="shared" si="506"/>
        <v>1.2398685152029252</v>
      </c>
      <c r="O1295" s="139">
        <f t="shared" si="508"/>
        <v>1.2410606099999999</v>
      </c>
      <c r="P1295" s="139">
        <f t="shared" si="515"/>
        <v>1241.06061</v>
      </c>
      <c r="Q1295" s="144">
        <f t="shared" si="516"/>
        <v>0</v>
      </c>
      <c r="R1295" s="145">
        <f t="shared" si="517"/>
        <v>0</v>
      </c>
      <c r="S1295" s="139">
        <f t="shared" si="518"/>
        <v>0</v>
      </c>
      <c r="T1295" s="146">
        <f t="shared" si="528"/>
        <v>3.5999999999999997E-2</v>
      </c>
      <c r="U1295" s="144">
        <f t="shared" si="507"/>
        <v>4</v>
      </c>
      <c r="V1295" s="144">
        <v>252</v>
      </c>
      <c r="W1295" s="143">
        <f t="shared" si="519"/>
        <v>1.0005615409999999</v>
      </c>
      <c r="X1295" s="139">
        <f t="shared" si="520"/>
        <v>0.69690640999999998</v>
      </c>
      <c r="Y1295" s="124">
        <f t="shared" si="521"/>
        <v>0</v>
      </c>
      <c r="Z1295" s="147" t="s">
        <v>64</v>
      </c>
      <c r="AA1295" s="141">
        <f t="shared" si="529"/>
        <v>45124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4"/>
      <c r="BL1295" s="1"/>
      <c r="BM1295" s="1"/>
      <c r="BN1295" s="1"/>
      <c r="BO1295" s="1"/>
      <c r="BP1295" s="1"/>
      <c r="BQ1295" s="1"/>
    </row>
    <row r="1296" spans="1:69" x14ac:dyDescent="0.15">
      <c r="A1296" s="138">
        <f t="shared" si="522"/>
        <v>44947</v>
      </c>
      <c r="B1296" s="148">
        <f t="shared" si="511"/>
        <v>1242.23022285</v>
      </c>
      <c r="C1296" s="139">
        <f t="shared" si="523"/>
        <v>1000</v>
      </c>
      <c r="D1296" s="140">
        <f t="shared" si="524"/>
        <v>6474.09</v>
      </c>
      <c r="E1296" s="124">
        <f>IF(K1296=1,VLOOKUP(A1295,[1]Plan1!$BO$80:$BQ$314,3),E1295)</f>
        <v>6508.4</v>
      </c>
      <c r="F1296" s="141">
        <f t="shared" si="525"/>
        <v>44943</v>
      </c>
      <c r="G1296" s="142">
        <f t="shared" si="512"/>
        <v>5.2995865055938118E-3</v>
      </c>
      <c r="H1296" s="141">
        <f t="shared" si="526"/>
        <v>44972</v>
      </c>
      <c r="I1296" s="141">
        <f t="shared" si="513"/>
        <v>44972</v>
      </c>
      <c r="J1296" s="125">
        <f t="shared" si="527"/>
        <v>22</v>
      </c>
      <c r="K1296" s="125">
        <f t="shared" si="509"/>
        <v>5</v>
      </c>
      <c r="L1296" s="139">
        <f t="shared" si="514"/>
        <v>1.00120199</v>
      </c>
      <c r="M1296" s="143">
        <f t="shared" si="510"/>
        <v>1.0061996799999999</v>
      </c>
      <c r="N1296" s="143">
        <f t="shared" si="506"/>
        <v>1.2398685152029252</v>
      </c>
      <c r="O1296" s="139">
        <f t="shared" si="508"/>
        <v>1.2413588200000001</v>
      </c>
      <c r="P1296" s="139">
        <f t="shared" si="515"/>
        <v>1241.3588199999999</v>
      </c>
      <c r="Q1296" s="144">
        <f t="shared" si="516"/>
        <v>0</v>
      </c>
      <c r="R1296" s="145">
        <f t="shared" si="517"/>
        <v>0</v>
      </c>
      <c r="S1296" s="139">
        <f t="shared" si="518"/>
        <v>0</v>
      </c>
      <c r="T1296" s="146">
        <f t="shared" si="528"/>
        <v>3.5999999999999997E-2</v>
      </c>
      <c r="U1296" s="144">
        <f t="shared" si="507"/>
        <v>5</v>
      </c>
      <c r="V1296" s="144">
        <v>252</v>
      </c>
      <c r="W1296" s="143">
        <f t="shared" si="519"/>
        <v>1.0007019749999999</v>
      </c>
      <c r="X1296" s="139">
        <f t="shared" si="520"/>
        <v>0.87140284999999995</v>
      </c>
      <c r="Y1296" s="124">
        <f t="shared" si="521"/>
        <v>0</v>
      </c>
      <c r="Z1296" s="147" t="s">
        <v>64</v>
      </c>
      <c r="AA1296" s="141">
        <f t="shared" si="529"/>
        <v>45124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4"/>
      <c r="BL1296" s="1"/>
      <c r="BM1296" s="1"/>
      <c r="BN1296" s="1"/>
      <c r="BO1296" s="1"/>
      <c r="BP1296" s="1"/>
      <c r="BQ1296" s="1"/>
    </row>
    <row r="1297" spans="1:69" x14ac:dyDescent="0.15">
      <c r="A1297" s="138">
        <f t="shared" si="522"/>
        <v>44948</v>
      </c>
      <c r="B1297" s="148">
        <f t="shared" si="511"/>
        <v>1242.23022285</v>
      </c>
      <c r="C1297" s="139">
        <f t="shared" si="523"/>
        <v>1000</v>
      </c>
      <c r="D1297" s="140">
        <f t="shared" si="524"/>
        <v>6474.09</v>
      </c>
      <c r="E1297" s="124">
        <f>IF(K1297=1,VLOOKUP(A1296,[1]Plan1!$BO$80:$BQ$314,3),E1296)</f>
        <v>6508.4</v>
      </c>
      <c r="F1297" s="141">
        <f t="shared" si="525"/>
        <v>44943</v>
      </c>
      <c r="G1297" s="142">
        <f t="shared" si="512"/>
        <v>5.2995865055938118E-3</v>
      </c>
      <c r="H1297" s="141">
        <f t="shared" si="526"/>
        <v>44972</v>
      </c>
      <c r="I1297" s="141">
        <f t="shared" si="513"/>
        <v>44972</v>
      </c>
      <c r="J1297" s="125">
        <f t="shared" si="527"/>
        <v>22</v>
      </c>
      <c r="K1297" s="125">
        <f t="shared" si="509"/>
        <v>5</v>
      </c>
      <c r="L1297" s="139">
        <f t="shared" si="514"/>
        <v>1.00120199</v>
      </c>
      <c r="M1297" s="143">
        <f t="shared" si="510"/>
        <v>1.0061996799999999</v>
      </c>
      <c r="N1297" s="143">
        <f t="shared" si="506"/>
        <v>1.2398685152029252</v>
      </c>
      <c r="O1297" s="139">
        <f t="shared" si="508"/>
        <v>1.2413588200000001</v>
      </c>
      <c r="P1297" s="139">
        <f t="shared" si="515"/>
        <v>1241.3588199999999</v>
      </c>
      <c r="Q1297" s="144">
        <f t="shared" si="516"/>
        <v>0</v>
      </c>
      <c r="R1297" s="145">
        <f t="shared" si="517"/>
        <v>0</v>
      </c>
      <c r="S1297" s="139">
        <f t="shared" si="518"/>
        <v>0</v>
      </c>
      <c r="T1297" s="146">
        <f t="shared" si="528"/>
        <v>3.5999999999999997E-2</v>
      </c>
      <c r="U1297" s="144">
        <f t="shared" si="507"/>
        <v>5</v>
      </c>
      <c r="V1297" s="144">
        <v>252</v>
      </c>
      <c r="W1297" s="143">
        <f t="shared" si="519"/>
        <v>1.0007019749999999</v>
      </c>
      <c r="X1297" s="139">
        <f t="shared" si="520"/>
        <v>0.87140284999999995</v>
      </c>
      <c r="Y1297" s="124">
        <f t="shared" si="521"/>
        <v>0</v>
      </c>
      <c r="Z1297" s="147" t="s">
        <v>64</v>
      </c>
      <c r="AA1297" s="141">
        <f t="shared" si="529"/>
        <v>45124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4"/>
      <c r="BL1297" s="1"/>
      <c r="BM1297" s="1"/>
      <c r="BN1297" s="1"/>
      <c r="BO1297" s="1"/>
      <c r="BP1297" s="1"/>
      <c r="BQ1297" s="1"/>
    </row>
    <row r="1298" spans="1:69" x14ac:dyDescent="0.15">
      <c r="A1298" s="138">
        <f t="shared" si="522"/>
        <v>44949</v>
      </c>
      <c r="B1298" s="148">
        <f t="shared" si="511"/>
        <v>1242.23022285</v>
      </c>
      <c r="C1298" s="139">
        <f t="shared" si="523"/>
        <v>1000</v>
      </c>
      <c r="D1298" s="140">
        <f t="shared" si="524"/>
        <v>6474.09</v>
      </c>
      <c r="E1298" s="124">
        <f>IF(K1298=1,VLOOKUP(A1297,[1]Plan1!$BO$80:$BQ$314,3),E1297)</f>
        <v>6508.4</v>
      </c>
      <c r="F1298" s="141">
        <f t="shared" si="525"/>
        <v>44943</v>
      </c>
      <c r="G1298" s="142">
        <f t="shared" si="512"/>
        <v>5.2995865055938118E-3</v>
      </c>
      <c r="H1298" s="141">
        <f t="shared" si="526"/>
        <v>44972</v>
      </c>
      <c r="I1298" s="141">
        <f t="shared" si="513"/>
        <v>44972</v>
      </c>
      <c r="J1298" s="125">
        <f t="shared" si="527"/>
        <v>22</v>
      </c>
      <c r="K1298" s="125">
        <f t="shared" si="509"/>
        <v>5</v>
      </c>
      <c r="L1298" s="139">
        <f t="shared" si="514"/>
        <v>1.00120199</v>
      </c>
      <c r="M1298" s="143">
        <f t="shared" si="510"/>
        <v>1.0061996799999999</v>
      </c>
      <c r="N1298" s="143">
        <f t="shared" si="506"/>
        <v>1.2398685152029252</v>
      </c>
      <c r="O1298" s="139">
        <f t="shared" si="508"/>
        <v>1.2413588200000001</v>
      </c>
      <c r="P1298" s="139">
        <f t="shared" si="515"/>
        <v>1241.3588199999999</v>
      </c>
      <c r="Q1298" s="144">
        <f t="shared" si="516"/>
        <v>0</v>
      </c>
      <c r="R1298" s="145">
        <f t="shared" si="517"/>
        <v>0</v>
      </c>
      <c r="S1298" s="139">
        <f t="shared" si="518"/>
        <v>0</v>
      </c>
      <c r="T1298" s="146">
        <f t="shared" si="528"/>
        <v>3.5999999999999997E-2</v>
      </c>
      <c r="U1298" s="144">
        <f t="shared" si="507"/>
        <v>5</v>
      </c>
      <c r="V1298" s="144">
        <v>252</v>
      </c>
      <c r="W1298" s="143">
        <f t="shared" si="519"/>
        <v>1.0007019749999999</v>
      </c>
      <c r="X1298" s="139">
        <f t="shared" si="520"/>
        <v>0.87140284999999995</v>
      </c>
      <c r="Y1298" s="124">
        <f t="shared" si="521"/>
        <v>0</v>
      </c>
      <c r="Z1298" s="147" t="s">
        <v>64</v>
      </c>
      <c r="AA1298" s="141">
        <f t="shared" si="529"/>
        <v>45124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4"/>
      <c r="BL1298" s="1"/>
      <c r="BM1298" s="1"/>
      <c r="BN1298" s="1"/>
      <c r="BO1298" s="1"/>
      <c r="BP1298" s="1"/>
      <c r="BQ1298" s="1"/>
    </row>
    <row r="1299" spans="1:69" x14ac:dyDescent="0.15">
      <c r="A1299" s="138">
        <f t="shared" si="522"/>
        <v>44950</v>
      </c>
      <c r="B1299" s="148">
        <f t="shared" si="511"/>
        <v>1242.7030979399999</v>
      </c>
      <c r="C1299" s="139">
        <f t="shared" si="523"/>
        <v>1000</v>
      </c>
      <c r="D1299" s="140">
        <f t="shared" si="524"/>
        <v>6474.09</v>
      </c>
      <c r="E1299" s="124">
        <f>IF(K1299=1,VLOOKUP(A1298,[1]Plan1!$BO$80:$BQ$314,3),E1298)</f>
        <v>6508.4</v>
      </c>
      <c r="F1299" s="141">
        <f t="shared" si="525"/>
        <v>44943</v>
      </c>
      <c r="G1299" s="142">
        <f t="shared" si="512"/>
        <v>5.2995865055938118E-3</v>
      </c>
      <c r="H1299" s="141">
        <f t="shared" si="526"/>
        <v>44972</v>
      </c>
      <c r="I1299" s="141">
        <f t="shared" si="513"/>
        <v>44972</v>
      </c>
      <c r="J1299" s="125">
        <f t="shared" si="527"/>
        <v>22</v>
      </c>
      <c r="K1299" s="125">
        <f t="shared" si="509"/>
        <v>6</v>
      </c>
      <c r="L1299" s="139">
        <f t="shared" si="514"/>
        <v>1.0014425600000001</v>
      </c>
      <c r="M1299" s="143">
        <f t="shared" si="510"/>
        <v>1.0061996799999999</v>
      </c>
      <c r="N1299" s="143">
        <f t="shared" si="506"/>
        <v>1.2398685152029252</v>
      </c>
      <c r="O1299" s="139">
        <f t="shared" si="508"/>
        <v>1.2416570899999999</v>
      </c>
      <c r="P1299" s="139">
        <f t="shared" si="515"/>
        <v>1241.6570899999999</v>
      </c>
      <c r="Q1299" s="144">
        <f t="shared" si="516"/>
        <v>0</v>
      </c>
      <c r="R1299" s="145">
        <f t="shared" si="517"/>
        <v>0</v>
      </c>
      <c r="S1299" s="139">
        <f t="shared" si="518"/>
        <v>0</v>
      </c>
      <c r="T1299" s="146">
        <f t="shared" si="528"/>
        <v>3.5999999999999997E-2</v>
      </c>
      <c r="U1299" s="144">
        <f t="shared" si="507"/>
        <v>6</v>
      </c>
      <c r="V1299" s="144">
        <v>252</v>
      </c>
      <c r="W1299" s="143">
        <f t="shared" si="519"/>
        <v>1.000842429</v>
      </c>
      <c r="X1299" s="139">
        <f t="shared" si="520"/>
        <v>1.04600794</v>
      </c>
      <c r="Y1299" s="124">
        <f t="shared" si="521"/>
        <v>0</v>
      </c>
      <c r="Z1299" s="147" t="s">
        <v>64</v>
      </c>
      <c r="AA1299" s="141">
        <f t="shared" si="529"/>
        <v>45124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4"/>
      <c r="BL1299" s="1"/>
      <c r="BM1299" s="1"/>
      <c r="BN1299" s="1"/>
      <c r="BO1299" s="1"/>
      <c r="BP1299" s="1"/>
      <c r="BQ1299" s="1"/>
    </row>
    <row r="1300" spans="1:69" x14ac:dyDescent="0.15">
      <c r="A1300" s="138">
        <f t="shared" si="522"/>
        <v>44951</v>
      </c>
      <c r="B1300" s="148">
        <f t="shared" si="511"/>
        <v>1243.17616172</v>
      </c>
      <c r="C1300" s="139">
        <f t="shared" si="523"/>
        <v>1000</v>
      </c>
      <c r="D1300" s="140">
        <f t="shared" si="524"/>
        <v>6474.09</v>
      </c>
      <c r="E1300" s="124">
        <f>IF(K1300=1,VLOOKUP(A1299,[1]Plan1!$BO$80:$BQ$314,3),E1299)</f>
        <v>6508.4</v>
      </c>
      <c r="F1300" s="141">
        <f t="shared" si="525"/>
        <v>44943</v>
      </c>
      <c r="G1300" s="142">
        <f t="shared" si="512"/>
        <v>5.2995865055938118E-3</v>
      </c>
      <c r="H1300" s="141">
        <f t="shared" si="526"/>
        <v>44972</v>
      </c>
      <c r="I1300" s="141">
        <f t="shared" si="513"/>
        <v>44972</v>
      </c>
      <c r="J1300" s="125">
        <f t="shared" si="527"/>
        <v>22</v>
      </c>
      <c r="K1300" s="125">
        <f t="shared" si="509"/>
        <v>7</v>
      </c>
      <c r="L1300" s="139">
        <f t="shared" si="514"/>
        <v>1.0016831900000001</v>
      </c>
      <c r="M1300" s="143">
        <f t="shared" si="510"/>
        <v>1.0061996799999999</v>
      </c>
      <c r="N1300" s="143">
        <f t="shared" si="506"/>
        <v>1.2398685152029252</v>
      </c>
      <c r="O1300" s="139">
        <f t="shared" si="508"/>
        <v>1.2419554399999999</v>
      </c>
      <c r="P1300" s="139">
        <f t="shared" si="515"/>
        <v>1241.95544</v>
      </c>
      <c r="Q1300" s="144">
        <f t="shared" si="516"/>
        <v>0</v>
      </c>
      <c r="R1300" s="145">
        <f t="shared" si="517"/>
        <v>0</v>
      </c>
      <c r="S1300" s="139">
        <f t="shared" si="518"/>
        <v>0</v>
      </c>
      <c r="T1300" s="146">
        <f t="shared" si="528"/>
        <v>3.5999999999999997E-2</v>
      </c>
      <c r="U1300" s="144">
        <f t="shared" si="507"/>
        <v>7</v>
      </c>
      <c r="V1300" s="144">
        <v>252</v>
      </c>
      <c r="W1300" s="143">
        <f t="shared" si="519"/>
        <v>1.0009829029999999</v>
      </c>
      <c r="X1300" s="139">
        <f t="shared" si="520"/>
        <v>1.22072172</v>
      </c>
      <c r="Y1300" s="124">
        <f t="shared" si="521"/>
        <v>0</v>
      </c>
      <c r="Z1300" s="147" t="s">
        <v>64</v>
      </c>
      <c r="AA1300" s="141">
        <f t="shared" si="529"/>
        <v>45124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4"/>
      <c r="BL1300" s="1"/>
      <c r="BM1300" s="1"/>
      <c r="BN1300" s="1"/>
      <c r="BO1300" s="1"/>
      <c r="BP1300" s="1"/>
      <c r="BQ1300" s="1"/>
    </row>
    <row r="1301" spans="1:69" x14ac:dyDescent="0.15">
      <c r="A1301" s="138">
        <f t="shared" si="522"/>
        <v>44952</v>
      </c>
      <c r="B1301" s="148">
        <f t="shared" si="511"/>
        <v>1243.6494142700001</v>
      </c>
      <c r="C1301" s="139">
        <f t="shared" si="523"/>
        <v>1000</v>
      </c>
      <c r="D1301" s="140">
        <f t="shared" si="524"/>
        <v>6474.09</v>
      </c>
      <c r="E1301" s="124">
        <f>IF(K1301=1,VLOOKUP(A1300,[1]Plan1!$BO$80:$BQ$314,3),E1300)</f>
        <v>6508.4</v>
      </c>
      <c r="F1301" s="141">
        <f t="shared" si="525"/>
        <v>44943</v>
      </c>
      <c r="G1301" s="142">
        <f t="shared" si="512"/>
        <v>5.2995865055938118E-3</v>
      </c>
      <c r="H1301" s="141">
        <f t="shared" si="526"/>
        <v>44972</v>
      </c>
      <c r="I1301" s="141">
        <f t="shared" si="513"/>
        <v>44972</v>
      </c>
      <c r="J1301" s="125">
        <f t="shared" si="527"/>
        <v>22</v>
      </c>
      <c r="K1301" s="125">
        <f t="shared" si="509"/>
        <v>8</v>
      </c>
      <c r="L1301" s="139">
        <f t="shared" si="514"/>
        <v>1.0019238800000001</v>
      </c>
      <c r="M1301" s="143">
        <f t="shared" si="510"/>
        <v>1.0061996799999999</v>
      </c>
      <c r="N1301" s="143">
        <f t="shared" si="506"/>
        <v>1.2398685152029252</v>
      </c>
      <c r="O1301" s="139">
        <f t="shared" si="508"/>
        <v>1.2422538700000001</v>
      </c>
      <c r="P1301" s="139">
        <f t="shared" si="515"/>
        <v>1242.25387</v>
      </c>
      <c r="Q1301" s="144">
        <f t="shared" si="516"/>
        <v>0</v>
      </c>
      <c r="R1301" s="145">
        <f t="shared" si="517"/>
        <v>0</v>
      </c>
      <c r="S1301" s="139">
        <f t="shared" si="518"/>
        <v>0</v>
      </c>
      <c r="T1301" s="146">
        <f t="shared" si="528"/>
        <v>3.5999999999999997E-2</v>
      </c>
      <c r="U1301" s="144">
        <f t="shared" si="507"/>
        <v>8</v>
      </c>
      <c r="V1301" s="144">
        <v>252</v>
      </c>
      <c r="W1301" s="143">
        <f t="shared" si="519"/>
        <v>1.001123397</v>
      </c>
      <c r="X1301" s="139">
        <f t="shared" si="520"/>
        <v>1.39554427</v>
      </c>
      <c r="Y1301" s="124">
        <f t="shared" si="521"/>
        <v>0</v>
      </c>
      <c r="Z1301" s="147" t="s">
        <v>64</v>
      </c>
      <c r="AA1301" s="141">
        <f t="shared" si="529"/>
        <v>45124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4"/>
      <c r="BL1301" s="1"/>
      <c r="BM1301" s="1"/>
      <c r="BN1301" s="1"/>
      <c r="BO1301" s="1"/>
      <c r="BP1301" s="1"/>
      <c r="BQ1301" s="1"/>
    </row>
    <row r="1302" spans="1:69" x14ac:dyDescent="0.15">
      <c r="A1302" s="138">
        <f t="shared" si="522"/>
        <v>44953</v>
      </c>
      <c r="B1302" s="148">
        <f t="shared" si="511"/>
        <v>1244.1228243399999</v>
      </c>
      <c r="C1302" s="139">
        <f t="shared" si="523"/>
        <v>1000</v>
      </c>
      <c r="D1302" s="140">
        <f t="shared" si="524"/>
        <v>6474.09</v>
      </c>
      <c r="E1302" s="124">
        <f>IF(K1302=1,VLOOKUP(A1301,[1]Plan1!$BO$80:$BQ$314,3),E1301)</f>
        <v>6508.4</v>
      </c>
      <c r="F1302" s="141">
        <f t="shared" si="525"/>
        <v>44943</v>
      </c>
      <c r="G1302" s="142">
        <f t="shared" si="512"/>
        <v>5.2995865055938118E-3</v>
      </c>
      <c r="H1302" s="141">
        <f t="shared" si="526"/>
        <v>44972</v>
      </c>
      <c r="I1302" s="141">
        <f t="shared" si="513"/>
        <v>44972</v>
      </c>
      <c r="J1302" s="125">
        <f t="shared" si="527"/>
        <v>22</v>
      </c>
      <c r="K1302" s="125">
        <f t="shared" si="509"/>
        <v>9</v>
      </c>
      <c r="L1302" s="139">
        <f t="shared" si="514"/>
        <v>1.0021646200000001</v>
      </c>
      <c r="M1302" s="143">
        <f t="shared" si="510"/>
        <v>1.0061996799999999</v>
      </c>
      <c r="N1302" s="143">
        <f t="shared" si="506"/>
        <v>1.2398685152029252</v>
      </c>
      <c r="O1302" s="139">
        <f t="shared" si="508"/>
        <v>1.24255235</v>
      </c>
      <c r="P1302" s="139">
        <f t="shared" si="515"/>
        <v>1242.5523499999999</v>
      </c>
      <c r="Q1302" s="144">
        <f t="shared" si="516"/>
        <v>0</v>
      </c>
      <c r="R1302" s="145">
        <f t="shared" si="517"/>
        <v>0</v>
      </c>
      <c r="S1302" s="139">
        <f t="shared" si="518"/>
        <v>0</v>
      </c>
      <c r="T1302" s="146">
        <f t="shared" si="528"/>
        <v>3.5999999999999997E-2</v>
      </c>
      <c r="U1302" s="144">
        <f t="shared" si="507"/>
        <v>9</v>
      </c>
      <c r="V1302" s="144">
        <v>252</v>
      </c>
      <c r="W1302" s="143">
        <f t="shared" si="519"/>
        <v>1.00126391</v>
      </c>
      <c r="X1302" s="139">
        <f t="shared" si="520"/>
        <v>1.5704743400000001</v>
      </c>
      <c r="Y1302" s="124">
        <f t="shared" si="521"/>
        <v>0</v>
      </c>
      <c r="Z1302" s="147" t="s">
        <v>64</v>
      </c>
      <c r="AA1302" s="141">
        <f t="shared" si="529"/>
        <v>45124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4"/>
      <c r="BL1302" s="1"/>
      <c r="BM1302" s="1"/>
      <c r="BN1302" s="1"/>
      <c r="BO1302" s="1"/>
      <c r="BP1302" s="1"/>
      <c r="BQ1302" s="1"/>
    </row>
    <row r="1303" spans="1:69" x14ac:dyDescent="0.15">
      <c r="A1303" s="138">
        <f t="shared" si="522"/>
        <v>44954</v>
      </c>
      <c r="B1303" s="148">
        <f t="shared" si="511"/>
        <v>1244.5964432800001</v>
      </c>
      <c r="C1303" s="139">
        <f t="shared" si="523"/>
        <v>1000</v>
      </c>
      <c r="D1303" s="140">
        <f t="shared" si="524"/>
        <v>6474.09</v>
      </c>
      <c r="E1303" s="124">
        <f>IF(K1303=1,VLOOKUP(A1302,[1]Plan1!$BO$80:$BQ$314,3),E1302)</f>
        <v>6508.4</v>
      </c>
      <c r="F1303" s="141">
        <f t="shared" si="525"/>
        <v>44943</v>
      </c>
      <c r="G1303" s="142">
        <f t="shared" si="512"/>
        <v>5.2995865055938118E-3</v>
      </c>
      <c r="H1303" s="141">
        <f t="shared" si="526"/>
        <v>44972</v>
      </c>
      <c r="I1303" s="141">
        <f t="shared" si="513"/>
        <v>44972</v>
      </c>
      <c r="J1303" s="125">
        <f t="shared" si="527"/>
        <v>22</v>
      </c>
      <c r="K1303" s="125">
        <f t="shared" si="509"/>
        <v>10</v>
      </c>
      <c r="L1303" s="139">
        <f t="shared" si="514"/>
        <v>1.00240543</v>
      </c>
      <c r="M1303" s="143">
        <f t="shared" si="510"/>
        <v>1.0061996799999999</v>
      </c>
      <c r="N1303" s="143">
        <f t="shared" si="506"/>
        <v>1.2398685152029252</v>
      </c>
      <c r="O1303" s="139">
        <f t="shared" si="508"/>
        <v>1.2428509299999999</v>
      </c>
      <c r="P1303" s="139">
        <f t="shared" si="515"/>
        <v>1242.8509300000001</v>
      </c>
      <c r="Q1303" s="144">
        <f t="shared" si="516"/>
        <v>0</v>
      </c>
      <c r="R1303" s="145">
        <f t="shared" si="517"/>
        <v>0</v>
      </c>
      <c r="S1303" s="139">
        <f t="shared" si="518"/>
        <v>0</v>
      </c>
      <c r="T1303" s="146">
        <f t="shared" si="528"/>
        <v>3.5999999999999997E-2</v>
      </c>
      <c r="U1303" s="144">
        <f t="shared" si="507"/>
        <v>10</v>
      </c>
      <c r="V1303" s="144">
        <v>252</v>
      </c>
      <c r="W1303" s="143">
        <f t="shared" si="519"/>
        <v>1.001404443</v>
      </c>
      <c r="X1303" s="139">
        <f t="shared" si="520"/>
        <v>1.7455132799999999</v>
      </c>
      <c r="Y1303" s="124">
        <f t="shared" si="521"/>
        <v>0</v>
      </c>
      <c r="Z1303" s="147" t="s">
        <v>64</v>
      </c>
      <c r="AA1303" s="141">
        <f t="shared" si="529"/>
        <v>45124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4"/>
      <c r="BL1303" s="1"/>
      <c r="BM1303" s="1"/>
      <c r="BN1303" s="1"/>
      <c r="BO1303" s="1"/>
      <c r="BP1303" s="1"/>
      <c r="BQ1303" s="1"/>
    </row>
    <row r="1304" spans="1:69" x14ac:dyDescent="0.15">
      <c r="A1304" s="138">
        <f t="shared" si="522"/>
        <v>44955</v>
      </c>
      <c r="B1304" s="148">
        <f t="shared" si="511"/>
        <v>1244.5964432800001</v>
      </c>
      <c r="C1304" s="139">
        <f t="shared" si="523"/>
        <v>1000</v>
      </c>
      <c r="D1304" s="140">
        <f t="shared" si="524"/>
        <v>6474.09</v>
      </c>
      <c r="E1304" s="124">
        <f>IF(K1304=1,VLOOKUP(A1303,[1]Plan1!$BO$80:$BQ$314,3),E1303)</f>
        <v>6508.4</v>
      </c>
      <c r="F1304" s="141">
        <f t="shared" si="525"/>
        <v>44943</v>
      </c>
      <c r="G1304" s="142">
        <f t="shared" si="512"/>
        <v>5.2995865055938118E-3</v>
      </c>
      <c r="H1304" s="141">
        <f t="shared" si="526"/>
        <v>44972</v>
      </c>
      <c r="I1304" s="141">
        <f t="shared" si="513"/>
        <v>44972</v>
      </c>
      <c r="J1304" s="125">
        <f t="shared" si="527"/>
        <v>22</v>
      </c>
      <c r="K1304" s="125">
        <f t="shared" si="509"/>
        <v>10</v>
      </c>
      <c r="L1304" s="139">
        <f t="shared" si="514"/>
        <v>1.00240543</v>
      </c>
      <c r="M1304" s="143">
        <f t="shared" si="510"/>
        <v>1.0061996799999999</v>
      </c>
      <c r="N1304" s="143">
        <f t="shared" si="506"/>
        <v>1.2398685152029252</v>
      </c>
      <c r="O1304" s="139">
        <f t="shared" si="508"/>
        <v>1.2428509299999999</v>
      </c>
      <c r="P1304" s="139">
        <f t="shared" si="515"/>
        <v>1242.8509300000001</v>
      </c>
      <c r="Q1304" s="144">
        <f t="shared" si="516"/>
        <v>0</v>
      </c>
      <c r="R1304" s="145">
        <f t="shared" si="517"/>
        <v>0</v>
      </c>
      <c r="S1304" s="139">
        <f t="shared" si="518"/>
        <v>0</v>
      </c>
      <c r="T1304" s="146">
        <f t="shared" si="528"/>
        <v>3.5999999999999997E-2</v>
      </c>
      <c r="U1304" s="144">
        <f t="shared" si="507"/>
        <v>10</v>
      </c>
      <c r="V1304" s="144">
        <v>252</v>
      </c>
      <c r="W1304" s="143">
        <f t="shared" si="519"/>
        <v>1.001404443</v>
      </c>
      <c r="X1304" s="139">
        <f t="shared" si="520"/>
        <v>1.7455132799999999</v>
      </c>
      <c r="Y1304" s="124">
        <f t="shared" si="521"/>
        <v>0</v>
      </c>
      <c r="Z1304" s="147" t="s">
        <v>64</v>
      </c>
      <c r="AA1304" s="141">
        <f t="shared" si="529"/>
        <v>45124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4"/>
      <c r="BL1304" s="1"/>
      <c r="BM1304" s="1"/>
      <c r="BN1304" s="1"/>
      <c r="BO1304" s="1"/>
      <c r="BP1304" s="1"/>
      <c r="BQ1304" s="1"/>
    </row>
    <row r="1305" spans="1:69" x14ac:dyDescent="0.15">
      <c r="A1305" s="138">
        <f t="shared" si="522"/>
        <v>44956</v>
      </c>
      <c r="B1305" s="148">
        <f t="shared" si="511"/>
        <v>1244.5964432800001</v>
      </c>
      <c r="C1305" s="139">
        <f t="shared" si="523"/>
        <v>1000</v>
      </c>
      <c r="D1305" s="140">
        <f t="shared" si="524"/>
        <v>6474.09</v>
      </c>
      <c r="E1305" s="124">
        <f>IF(K1305=1,VLOOKUP(A1304,[1]Plan1!$BO$80:$BQ$314,3),E1304)</f>
        <v>6508.4</v>
      </c>
      <c r="F1305" s="141">
        <f t="shared" si="525"/>
        <v>44943</v>
      </c>
      <c r="G1305" s="142">
        <f t="shared" si="512"/>
        <v>5.2995865055938118E-3</v>
      </c>
      <c r="H1305" s="141">
        <f t="shared" si="526"/>
        <v>44972</v>
      </c>
      <c r="I1305" s="141">
        <f t="shared" si="513"/>
        <v>44972</v>
      </c>
      <c r="J1305" s="125">
        <f t="shared" si="527"/>
        <v>22</v>
      </c>
      <c r="K1305" s="125">
        <f t="shared" si="509"/>
        <v>10</v>
      </c>
      <c r="L1305" s="139">
        <f t="shared" si="514"/>
        <v>1.00240543</v>
      </c>
      <c r="M1305" s="143">
        <f t="shared" si="510"/>
        <v>1.0061996799999999</v>
      </c>
      <c r="N1305" s="143">
        <f t="shared" si="506"/>
        <v>1.2398685152029252</v>
      </c>
      <c r="O1305" s="139">
        <f t="shared" si="508"/>
        <v>1.2428509299999999</v>
      </c>
      <c r="P1305" s="139">
        <f t="shared" si="515"/>
        <v>1242.8509300000001</v>
      </c>
      <c r="Q1305" s="144">
        <f t="shared" si="516"/>
        <v>0</v>
      </c>
      <c r="R1305" s="145">
        <f t="shared" si="517"/>
        <v>0</v>
      </c>
      <c r="S1305" s="139">
        <f t="shared" si="518"/>
        <v>0</v>
      </c>
      <c r="T1305" s="146">
        <f t="shared" si="528"/>
        <v>3.5999999999999997E-2</v>
      </c>
      <c r="U1305" s="144">
        <f t="shared" si="507"/>
        <v>10</v>
      </c>
      <c r="V1305" s="144">
        <v>252</v>
      </c>
      <c r="W1305" s="143">
        <f t="shared" si="519"/>
        <v>1.001404443</v>
      </c>
      <c r="X1305" s="139">
        <f t="shared" si="520"/>
        <v>1.7455132799999999</v>
      </c>
      <c r="Y1305" s="124">
        <f t="shared" si="521"/>
        <v>0</v>
      </c>
      <c r="Z1305" s="147" t="s">
        <v>64</v>
      </c>
      <c r="AA1305" s="141">
        <f t="shared" si="529"/>
        <v>45124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4"/>
      <c r="BL1305" s="1"/>
      <c r="BM1305" s="1"/>
      <c r="BN1305" s="1"/>
      <c r="BO1305" s="1"/>
      <c r="BP1305" s="1"/>
      <c r="BQ1305" s="1"/>
    </row>
    <row r="1306" spans="1:69" x14ac:dyDescent="0.15">
      <c r="A1306" s="138">
        <f t="shared" si="522"/>
        <v>44957</v>
      </c>
      <c r="B1306" s="148">
        <f t="shared" si="511"/>
        <v>1245.0702210900001</v>
      </c>
      <c r="C1306" s="139">
        <f t="shared" si="523"/>
        <v>1000</v>
      </c>
      <c r="D1306" s="140">
        <f t="shared" si="524"/>
        <v>6474.09</v>
      </c>
      <c r="E1306" s="124">
        <f>IF(K1306=1,VLOOKUP(A1305,[1]Plan1!$BO$80:$BQ$314,3),E1305)</f>
        <v>6508.4</v>
      </c>
      <c r="F1306" s="141">
        <f t="shared" si="525"/>
        <v>44943</v>
      </c>
      <c r="G1306" s="142">
        <f t="shared" si="512"/>
        <v>5.2995865055938118E-3</v>
      </c>
      <c r="H1306" s="141">
        <f t="shared" si="526"/>
        <v>44972</v>
      </c>
      <c r="I1306" s="141">
        <f t="shared" si="513"/>
        <v>44972</v>
      </c>
      <c r="J1306" s="125">
        <f t="shared" si="527"/>
        <v>22</v>
      </c>
      <c r="K1306" s="125">
        <f t="shared" si="509"/>
        <v>11</v>
      </c>
      <c r="L1306" s="139">
        <f t="shared" si="514"/>
        <v>1.0026462899999999</v>
      </c>
      <c r="M1306" s="143">
        <f t="shared" si="510"/>
        <v>1.0061996799999999</v>
      </c>
      <c r="N1306" s="143">
        <f t="shared" si="506"/>
        <v>1.2398685152029252</v>
      </c>
      <c r="O1306" s="139">
        <f t="shared" si="508"/>
        <v>1.24314956</v>
      </c>
      <c r="P1306" s="139">
        <f t="shared" si="515"/>
        <v>1243.1495600000001</v>
      </c>
      <c r="Q1306" s="144">
        <f t="shared" si="516"/>
        <v>0</v>
      </c>
      <c r="R1306" s="145">
        <f t="shared" si="517"/>
        <v>0</v>
      </c>
      <c r="S1306" s="139">
        <f t="shared" si="518"/>
        <v>0</v>
      </c>
      <c r="T1306" s="146">
        <f t="shared" si="528"/>
        <v>3.5999999999999997E-2</v>
      </c>
      <c r="U1306" s="144">
        <f t="shared" si="507"/>
        <v>11</v>
      </c>
      <c r="V1306" s="144">
        <v>252</v>
      </c>
      <c r="W1306" s="143">
        <f t="shared" si="519"/>
        <v>1.001544996</v>
      </c>
      <c r="X1306" s="139">
        <f t="shared" si="520"/>
        <v>1.9206610900000001</v>
      </c>
      <c r="Y1306" s="124">
        <f t="shared" si="521"/>
        <v>0</v>
      </c>
      <c r="Z1306" s="147" t="s">
        <v>64</v>
      </c>
      <c r="AA1306" s="141">
        <f t="shared" si="529"/>
        <v>45124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4"/>
      <c r="BL1306" s="1"/>
      <c r="BM1306" s="1"/>
      <c r="BN1306" s="1"/>
      <c r="BO1306" s="1"/>
      <c r="BP1306" s="1"/>
      <c r="BQ1306" s="1"/>
    </row>
    <row r="1307" spans="1:69" x14ac:dyDescent="0.15">
      <c r="A1307" s="138">
        <f t="shared" si="522"/>
        <v>44958</v>
      </c>
      <c r="B1307" s="148">
        <f t="shared" si="511"/>
        <v>1245.5441878500001</v>
      </c>
      <c r="C1307" s="139">
        <f t="shared" si="523"/>
        <v>1000</v>
      </c>
      <c r="D1307" s="140">
        <f t="shared" si="524"/>
        <v>6474.09</v>
      </c>
      <c r="E1307" s="124">
        <f>IF(K1307=1,VLOOKUP(A1306,[1]Plan1!$BO$80:$BQ$314,3),E1306)</f>
        <v>6508.4</v>
      </c>
      <c r="F1307" s="141">
        <f t="shared" si="525"/>
        <v>44943</v>
      </c>
      <c r="G1307" s="142">
        <f t="shared" si="512"/>
        <v>5.2995865055938118E-3</v>
      </c>
      <c r="H1307" s="141">
        <f t="shared" si="526"/>
        <v>44972</v>
      </c>
      <c r="I1307" s="141">
        <f t="shared" si="513"/>
        <v>44972</v>
      </c>
      <c r="J1307" s="125">
        <f t="shared" si="527"/>
        <v>22</v>
      </c>
      <c r="K1307" s="125">
        <f t="shared" si="509"/>
        <v>12</v>
      </c>
      <c r="L1307" s="139">
        <f t="shared" si="514"/>
        <v>1.0028872099999999</v>
      </c>
      <c r="M1307" s="143">
        <f t="shared" si="510"/>
        <v>1.0061996799999999</v>
      </c>
      <c r="N1307" s="143">
        <f t="shared" si="506"/>
        <v>1.2398685152029252</v>
      </c>
      <c r="O1307" s="139">
        <f t="shared" si="508"/>
        <v>1.24344827</v>
      </c>
      <c r="P1307" s="139">
        <f t="shared" si="515"/>
        <v>1243.4482700000001</v>
      </c>
      <c r="Q1307" s="144">
        <f t="shared" si="516"/>
        <v>0</v>
      </c>
      <c r="R1307" s="145">
        <f t="shared" si="517"/>
        <v>0</v>
      </c>
      <c r="S1307" s="139">
        <f t="shared" si="518"/>
        <v>0</v>
      </c>
      <c r="T1307" s="146">
        <f t="shared" si="528"/>
        <v>3.5999999999999997E-2</v>
      </c>
      <c r="U1307" s="144">
        <f t="shared" si="507"/>
        <v>12</v>
      </c>
      <c r="V1307" s="144">
        <v>252</v>
      </c>
      <c r="W1307" s="143">
        <f t="shared" si="519"/>
        <v>1.0016855689999999</v>
      </c>
      <c r="X1307" s="139">
        <f t="shared" si="520"/>
        <v>2.0959178500000002</v>
      </c>
      <c r="Y1307" s="124">
        <f t="shared" si="521"/>
        <v>0</v>
      </c>
      <c r="Z1307" s="147" t="s">
        <v>64</v>
      </c>
      <c r="AA1307" s="141">
        <f t="shared" si="529"/>
        <v>45124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4"/>
      <c r="BL1307" s="1"/>
      <c r="BM1307" s="1"/>
      <c r="BN1307" s="1"/>
      <c r="BO1307" s="1"/>
      <c r="BP1307" s="1"/>
      <c r="BQ1307" s="1"/>
    </row>
    <row r="1308" spans="1:69" x14ac:dyDescent="0.15">
      <c r="A1308" s="138">
        <f t="shared" si="522"/>
        <v>44959</v>
      </c>
      <c r="B1308" s="148">
        <f t="shared" si="511"/>
        <v>1246.01832233</v>
      </c>
      <c r="C1308" s="139">
        <f t="shared" si="523"/>
        <v>1000</v>
      </c>
      <c r="D1308" s="140">
        <f t="shared" si="524"/>
        <v>6474.09</v>
      </c>
      <c r="E1308" s="124">
        <f>IF(K1308=1,VLOOKUP(A1307,[1]Plan1!$BO$80:$BQ$314,3),E1307)</f>
        <v>6508.4</v>
      </c>
      <c r="F1308" s="141">
        <f t="shared" si="525"/>
        <v>44943</v>
      </c>
      <c r="G1308" s="142">
        <f t="shared" si="512"/>
        <v>5.2995865055938118E-3</v>
      </c>
      <c r="H1308" s="141">
        <f t="shared" si="526"/>
        <v>44972</v>
      </c>
      <c r="I1308" s="141">
        <f t="shared" si="513"/>
        <v>44972</v>
      </c>
      <c r="J1308" s="125">
        <f t="shared" si="527"/>
        <v>22</v>
      </c>
      <c r="K1308" s="125">
        <f t="shared" si="509"/>
        <v>13</v>
      </c>
      <c r="L1308" s="139">
        <f t="shared" si="514"/>
        <v>1.00312818</v>
      </c>
      <c r="M1308" s="143">
        <f t="shared" si="510"/>
        <v>1.0061996799999999</v>
      </c>
      <c r="N1308" s="143">
        <f t="shared" si="506"/>
        <v>1.2398685152029252</v>
      </c>
      <c r="O1308" s="139">
        <f t="shared" si="508"/>
        <v>1.2437470399999999</v>
      </c>
      <c r="P1308" s="139">
        <f t="shared" si="515"/>
        <v>1243.74704</v>
      </c>
      <c r="Q1308" s="144">
        <f t="shared" si="516"/>
        <v>0</v>
      </c>
      <c r="R1308" s="145">
        <f t="shared" si="517"/>
        <v>0</v>
      </c>
      <c r="S1308" s="139">
        <f t="shared" si="518"/>
        <v>0</v>
      </c>
      <c r="T1308" s="146">
        <f t="shared" si="528"/>
        <v>3.5999999999999997E-2</v>
      </c>
      <c r="U1308" s="144">
        <f t="shared" si="507"/>
        <v>13</v>
      </c>
      <c r="V1308" s="144">
        <v>252</v>
      </c>
      <c r="W1308" s="143">
        <f t="shared" si="519"/>
        <v>1.0018261610000001</v>
      </c>
      <c r="X1308" s="139">
        <f t="shared" si="520"/>
        <v>2.27128233</v>
      </c>
      <c r="Y1308" s="124">
        <f t="shared" si="521"/>
        <v>0</v>
      </c>
      <c r="Z1308" s="147" t="s">
        <v>64</v>
      </c>
      <c r="AA1308" s="141">
        <f t="shared" si="529"/>
        <v>45124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4"/>
      <c r="BL1308" s="1"/>
      <c r="BM1308" s="1"/>
      <c r="BN1308" s="1"/>
      <c r="BO1308" s="1"/>
      <c r="BP1308" s="1"/>
      <c r="BQ1308" s="1"/>
    </row>
    <row r="1309" spans="1:69" x14ac:dyDescent="0.15">
      <c r="A1309" s="138">
        <f t="shared" si="522"/>
        <v>44960</v>
      </c>
      <c r="B1309" s="148">
        <f t="shared" si="511"/>
        <v>1246.49265588</v>
      </c>
      <c r="C1309" s="139">
        <f t="shared" si="523"/>
        <v>1000</v>
      </c>
      <c r="D1309" s="140">
        <f t="shared" si="524"/>
        <v>6474.09</v>
      </c>
      <c r="E1309" s="124">
        <f>IF(K1309=1,VLOOKUP(A1308,[1]Plan1!$BO$80:$BQ$314,3),E1308)</f>
        <v>6508.4</v>
      </c>
      <c r="F1309" s="141">
        <f t="shared" si="525"/>
        <v>44943</v>
      </c>
      <c r="G1309" s="142">
        <f t="shared" si="512"/>
        <v>5.2995865055938118E-3</v>
      </c>
      <c r="H1309" s="141">
        <f t="shared" si="526"/>
        <v>44972</v>
      </c>
      <c r="I1309" s="141">
        <f t="shared" si="513"/>
        <v>44972</v>
      </c>
      <c r="J1309" s="125">
        <f t="shared" si="527"/>
        <v>22</v>
      </c>
      <c r="K1309" s="125">
        <f t="shared" si="509"/>
        <v>14</v>
      </c>
      <c r="L1309" s="139">
        <f t="shared" si="514"/>
        <v>1.00336922</v>
      </c>
      <c r="M1309" s="143">
        <f t="shared" si="510"/>
        <v>1.0061996799999999</v>
      </c>
      <c r="N1309" s="143">
        <f t="shared" si="506"/>
        <v>1.2398685152029252</v>
      </c>
      <c r="O1309" s="139">
        <f t="shared" si="508"/>
        <v>1.2440458999999999</v>
      </c>
      <c r="P1309" s="139">
        <f t="shared" si="515"/>
        <v>1244.0459000000001</v>
      </c>
      <c r="Q1309" s="144">
        <f t="shared" si="516"/>
        <v>0</v>
      </c>
      <c r="R1309" s="145">
        <f t="shared" si="517"/>
        <v>0</v>
      </c>
      <c r="S1309" s="139">
        <f t="shared" si="518"/>
        <v>0</v>
      </c>
      <c r="T1309" s="146">
        <f t="shared" si="528"/>
        <v>3.5999999999999997E-2</v>
      </c>
      <c r="U1309" s="144">
        <f t="shared" si="507"/>
        <v>14</v>
      </c>
      <c r="V1309" s="144">
        <v>252</v>
      </c>
      <c r="W1309" s="143">
        <f t="shared" si="519"/>
        <v>1.0019667729999999</v>
      </c>
      <c r="X1309" s="139">
        <f t="shared" si="520"/>
        <v>2.44675588</v>
      </c>
      <c r="Y1309" s="124">
        <f t="shared" si="521"/>
        <v>0</v>
      </c>
      <c r="Z1309" s="147" t="s">
        <v>64</v>
      </c>
      <c r="AA1309" s="141">
        <f t="shared" si="529"/>
        <v>45124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4"/>
      <c r="BL1309" s="1"/>
      <c r="BM1309" s="1"/>
      <c r="BN1309" s="1"/>
      <c r="BO1309" s="1"/>
      <c r="BP1309" s="1"/>
      <c r="BQ1309" s="1"/>
    </row>
    <row r="1310" spans="1:69" x14ac:dyDescent="0.15">
      <c r="A1310" s="138">
        <f t="shared" si="522"/>
        <v>44961</v>
      </c>
      <c r="B1310" s="148">
        <f t="shared" si="511"/>
        <v>1246.96715849</v>
      </c>
      <c r="C1310" s="139">
        <f t="shared" si="523"/>
        <v>1000</v>
      </c>
      <c r="D1310" s="140">
        <f t="shared" si="524"/>
        <v>6474.09</v>
      </c>
      <c r="E1310" s="124">
        <f>IF(K1310=1,VLOOKUP(A1309,[1]Plan1!$BO$80:$BQ$314,3),E1309)</f>
        <v>6508.4</v>
      </c>
      <c r="F1310" s="141">
        <f t="shared" si="525"/>
        <v>44943</v>
      </c>
      <c r="G1310" s="142">
        <f t="shared" si="512"/>
        <v>5.2995865055938118E-3</v>
      </c>
      <c r="H1310" s="141">
        <f t="shared" si="526"/>
        <v>44972</v>
      </c>
      <c r="I1310" s="141">
        <f t="shared" si="513"/>
        <v>44972</v>
      </c>
      <c r="J1310" s="125">
        <f t="shared" si="527"/>
        <v>22</v>
      </c>
      <c r="K1310" s="125">
        <f t="shared" si="509"/>
        <v>15</v>
      </c>
      <c r="L1310" s="139">
        <f t="shared" si="514"/>
        <v>1.00361031</v>
      </c>
      <c r="M1310" s="143">
        <f t="shared" si="510"/>
        <v>1.0061996799999999</v>
      </c>
      <c r="N1310" s="143">
        <f t="shared" si="506"/>
        <v>1.2398685152029252</v>
      </c>
      <c r="O1310" s="139">
        <f t="shared" si="508"/>
        <v>1.24434482</v>
      </c>
      <c r="P1310" s="139">
        <f t="shared" si="515"/>
        <v>1244.34482</v>
      </c>
      <c r="Q1310" s="144">
        <f t="shared" si="516"/>
        <v>0</v>
      </c>
      <c r="R1310" s="145">
        <f t="shared" si="517"/>
        <v>0</v>
      </c>
      <c r="S1310" s="139">
        <f t="shared" si="518"/>
        <v>0</v>
      </c>
      <c r="T1310" s="146">
        <f t="shared" si="528"/>
        <v>3.5999999999999997E-2</v>
      </c>
      <c r="U1310" s="144">
        <f t="shared" si="507"/>
        <v>15</v>
      </c>
      <c r="V1310" s="144">
        <v>252</v>
      </c>
      <c r="W1310" s="143">
        <f t="shared" si="519"/>
        <v>1.0021074050000001</v>
      </c>
      <c r="X1310" s="139">
        <f t="shared" si="520"/>
        <v>2.6223384900000002</v>
      </c>
      <c r="Y1310" s="124">
        <f t="shared" si="521"/>
        <v>0</v>
      </c>
      <c r="Z1310" s="147" t="s">
        <v>64</v>
      </c>
      <c r="AA1310" s="141">
        <f t="shared" si="529"/>
        <v>45124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4"/>
      <c r="BL1310" s="1"/>
      <c r="BM1310" s="1"/>
      <c r="BN1310" s="1"/>
      <c r="BO1310" s="1"/>
      <c r="BP1310" s="1"/>
      <c r="BQ1310" s="1"/>
    </row>
    <row r="1311" spans="1:69" x14ac:dyDescent="0.15">
      <c r="A1311" s="138">
        <f t="shared" si="522"/>
        <v>44962</v>
      </c>
      <c r="B1311" s="148">
        <f t="shared" si="511"/>
        <v>1246.96715849</v>
      </c>
      <c r="C1311" s="139">
        <f t="shared" si="523"/>
        <v>1000</v>
      </c>
      <c r="D1311" s="140">
        <f t="shared" si="524"/>
        <v>6474.09</v>
      </c>
      <c r="E1311" s="124">
        <f>IF(K1311=1,VLOOKUP(A1310,[1]Plan1!$BO$80:$BQ$314,3),E1310)</f>
        <v>6508.4</v>
      </c>
      <c r="F1311" s="141">
        <f t="shared" si="525"/>
        <v>44943</v>
      </c>
      <c r="G1311" s="142">
        <f t="shared" si="512"/>
        <v>5.2995865055938118E-3</v>
      </c>
      <c r="H1311" s="141">
        <f t="shared" si="526"/>
        <v>44972</v>
      </c>
      <c r="I1311" s="141">
        <f t="shared" si="513"/>
        <v>44972</v>
      </c>
      <c r="J1311" s="125">
        <f t="shared" si="527"/>
        <v>22</v>
      </c>
      <c r="K1311" s="125">
        <f t="shared" si="509"/>
        <v>15</v>
      </c>
      <c r="L1311" s="139">
        <f t="shared" si="514"/>
        <v>1.00361031</v>
      </c>
      <c r="M1311" s="143">
        <f t="shared" si="510"/>
        <v>1.0061996799999999</v>
      </c>
      <c r="N1311" s="143">
        <f t="shared" ref="N1311:N1374" si="530">IF(I1311&gt;I1310,N1310*M1311,N1310)</f>
        <v>1.2398685152029252</v>
      </c>
      <c r="O1311" s="139">
        <f t="shared" si="508"/>
        <v>1.24434482</v>
      </c>
      <c r="P1311" s="139">
        <f t="shared" si="515"/>
        <v>1244.34482</v>
      </c>
      <c r="Q1311" s="144">
        <f t="shared" si="516"/>
        <v>0</v>
      </c>
      <c r="R1311" s="145">
        <f t="shared" si="517"/>
        <v>0</v>
      </c>
      <c r="S1311" s="139">
        <f t="shared" si="518"/>
        <v>0</v>
      </c>
      <c r="T1311" s="146">
        <f t="shared" si="528"/>
        <v>3.5999999999999997E-2</v>
      </c>
      <c r="U1311" s="144">
        <f t="shared" si="507"/>
        <v>15</v>
      </c>
      <c r="V1311" s="144">
        <v>252</v>
      </c>
      <c r="W1311" s="143">
        <f t="shared" si="519"/>
        <v>1.0021074050000001</v>
      </c>
      <c r="X1311" s="139">
        <f t="shared" si="520"/>
        <v>2.6223384900000002</v>
      </c>
      <c r="Y1311" s="124">
        <f t="shared" si="521"/>
        <v>0</v>
      </c>
      <c r="Z1311" s="147" t="s">
        <v>64</v>
      </c>
      <c r="AA1311" s="141">
        <f t="shared" si="529"/>
        <v>45124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4"/>
      <c r="BL1311" s="1"/>
      <c r="BM1311" s="1"/>
      <c r="BN1311" s="1"/>
      <c r="BO1311" s="1"/>
      <c r="BP1311" s="1"/>
      <c r="BQ1311" s="1"/>
    </row>
    <row r="1312" spans="1:69" x14ac:dyDescent="0.15">
      <c r="A1312" s="138">
        <f t="shared" si="522"/>
        <v>44963</v>
      </c>
      <c r="B1312" s="148">
        <f t="shared" si="511"/>
        <v>1246.96715849</v>
      </c>
      <c r="C1312" s="139">
        <f t="shared" si="523"/>
        <v>1000</v>
      </c>
      <c r="D1312" s="140">
        <f t="shared" si="524"/>
        <v>6474.09</v>
      </c>
      <c r="E1312" s="124">
        <f>IF(K1312=1,VLOOKUP(A1311,[1]Plan1!$BO$80:$BQ$314,3),E1311)</f>
        <v>6508.4</v>
      </c>
      <c r="F1312" s="141">
        <f t="shared" si="525"/>
        <v>44943</v>
      </c>
      <c r="G1312" s="142">
        <f t="shared" si="512"/>
        <v>5.2995865055938118E-3</v>
      </c>
      <c r="H1312" s="141">
        <f t="shared" si="526"/>
        <v>44972</v>
      </c>
      <c r="I1312" s="141">
        <f t="shared" si="513"/>
        <v>44972</v>
      </c>
      <c r="J1312" s="125">
        <f t="shared" si="527"/>
        <v>22</v>
      </c>
      <c r="K1312" s="125">
        <f t="shared" si="509"/>
        <v>15</v>
      </c>
      <c r="L1312" s="139">
        <f t="shared" si="514"/>
        <v>1.00361031</v>
      </c>
      <c r="M1312" s="143">
        <f t="shared" si="510"/>
        <v>1.0061996799999999</v>
      </c>
      <c r="N1312" s="143">
        <f t="shared" si="530"/>
        <v>1.2398685152029252</v>
      </c>
      <c r="O1312" s="139">
        <f t="shared" si="508"/>
        <v>1.24434482</v>
      </c>
      <c r="P1312" s="139">
        <f t="shared" si="515"/>
        <v>1244.34482</v>
      </c>
      <c r="Q1312" s="144">
        <f t="shared" si="516"/>
        <v>0</v>
      </c>
      <c r="R1312" s="145">
        <f t="shared" si="517"/>
        <v>0</v>
      </c>
      <c r="S1312" s="139">
        <f t="shared" si="518"/>
        <v>0</v>
      </c>
      <c r="T1312" s="146">
        <f t="shared" si="528"/>
        <v>3.5999999999999997E-2</v>
      </c>
      <c r="U1312" s="144">
        <f t="shared" si="507"/>
        <v>15</v>
      </c>
      <c r="V1312" s="144">
        <v>252</v>
      </c>
      <c r="W1312" s="143">
        <f t="shared" si="519"/>
        <v>1.0021074050000001</v>
      </c>
      <c r="X1312" s="139">
        <f t="shared" si="520"/>
        <v>2.6223384900000002</v>
      </c>
      <c r="Y1312" s="124">
        <f t="shared" si="521"/>
        <v>0</v>
      </c>
      <c r="Z1312" s="147" t="s">
        <v>64</v>
      </c>
      <c r="AA1312" s="141">
        <f t="shared" si="529"/>
        <v>45124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4"/>
      <c r="BL1312" s="1"/>
      <c r="BM1312" s="1"/>
      <c r="BN1312" s="1"/>
      <c r="BO1312" s="1"/>
      <c r="BP1312" s="1"/>
      <c r="BQ1312" s="1"/>
    </row>
    <row r="1313" spans="1:69" x14ac:dyDescent="0.15">
      <c r="A1313" s="138">
        <f t="shared" si="522"/>
        <v>44964</v>
      </c>
      <c r="B1313" s="148">
        <f t="shared" si="511"/>
        <v>1247.4418389800001</v>
      </c>
      <c r="C1313" s="139">
        <f t="shared" si="523"/>
        <v>1000</v>
      </c>
      <c r="D1313" s="140">
        <f t="shared" si="524"/>
        <v>6474.09</v>
      </c>
      <c r="E1313" s="124">
        <f>IF(K1313=1,VLOOKUP(A1312,[1]Plan1!$BO$80:$BQ$314,3),E1312)</f>
        <v>6508.4</v>
      </c>
      <c r="F1313" s="141">
        <f t="shared" si="525"/>
        <v>44943</v>
      </c>
      <c r="G1313" s="142">
        <f t="shared" si="512"/>
        <v>5.2995865055938118E-3</v>
      </c>
      <c r="H1313" s="141">
        <f t="shared" si="526"/>
        <v>44972</v>
      </c>
      <c r="I1313" s="141">
        <f t="shared" si="513"/>
        <v>44972</v>
      </c>
      <c r="J1313" s="125">
        <f t="shared" si="527"/>
        <v>22</v>
      </c>
      <c r="K1313" s="125">
        <f t="shared" si="509"/>
        <v>16</v>
      </c>
      <c r="L1313" s="139">
        <f t="shared" si="514"/>
        <v>1.0038514599999999</v>
      </c>
      <c r="M1313" s="143">
        <f t="shared" si="510"/>
        <v>1.0061996799999999</v>
      </c>
      <c r="N1313" s="143">
        <f t="shared" si="530"/>
        <v>1.2398685152029252</v>
      </c>
      <c r="O1313" s="139">
        <f t="shared" si="508"/>
        <v>1.2446438099999999</v>
      </c>
      <c r="P1313" s="139">
        <f t="shared" si="515"/>
        <v>1244.64381</v>
      </c>
      <c r="Q1313" s="144">
        <f t="shared" si="516"/>
        <v>0</v>
      </c>
      <c r="R1313" s="145">
        <f t="shared" si="517"/>
        <v>0</v>
      </c>
      <c r="S1313" s="139">
        <f t="shared" si="518"/>
        <v>0</v>
      </c>
      <c r="T1313" s="146">
        <f t="shared" si="528"/>
        <v>3.5999999999999997E-2</v>
      </c>
      <c r="U1313" s="144">
        <f t="shared" si="507"/>
        <v>16</v>
      </c>
      <c r="V1313" s="144">
        <v>252</v>
      </c>
      <c r="W1313" s="143">
        <f t="shared" si="519"/>
        <v>1.002248056</v>
      </c>
      <c r="X1313" s="139">
        <f t="shared" si="520"/>
        <v>2.7980289800000002</v>
      </c>
      <c r="Y1313" s="124">
        <f t="shared" si="521"/>
        <v>0</v>
      </c>
      <c r="Z1313" s="147" t="s">
        <v>64</v>
      </c>
      <c r="AA1313" s="141">
        <f t="shared" si="529"/>
        <v>45124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4"/>
      <c r="BL1313" s="1"/>
      <c r="BM1313" s="1"/>
      <c r="BN1313" s="1"/>
      <c r="BO1313" s="1"/>
      <c r="BP1313" s="1"/>
      <c r="BQ1313" s="1"/>
    </row>
    <row r="1314" spans="1:69" x14ac:dyDescent="0.15">
      <c r="A1314" s="138">
        <f t="shared" si="522"/>
        <v>44965</v>
      </c>
      <c r="B1314" s="148">
        <f t="shared" si="511"/>
        <v>1247.9167086700002</v>
      </c>
      <c r="C1314" s="139">
        <f t="shared" si="523"/>
        <v>1000</v>
      </c>
      <c r="D1314" s="140">
        <f t="shared" si="524"/>
        <v>6474.09</v>
      </c>
      <c r="E1314" s="124">
        <f>IF(K1314=1,VLOOKUP(A1313,[1]Plan1!$BO$80:$BQ$314,3),E1313)</f>
        <v>6508.4</v>
      </c>
      <c r="F1314" s="141">
        <f t="shared" si="525"/>
        <v>44943</v>
      </c>
      <c r="G1314" s="142">
        <f t="shared" si="512"/>
        <v>5.2995865055938118E-3</v>
      </c>
      <c r="H1314" s="141">
        <f t="shared" si="526"/>
        <v>44972</v>
      </c>
      <c r="I1314" s="141">
        <f t="shared" si="513"/>
        <v>44972</v>
      </c>
      <c r="J1314" s="125">
        <f t="shared" si="527"/>
        <v>22</v>
      </c>
      <c r="K1314" s="125">
        <f t="shared" si="509"/>
        <v>17</v>
      </c>
      <c r="L1314" s="139">
        <f t="shared" si="514"/>
        <v>1.0040926699999999</v>
      </c>
      <c r="M1314" s="143">
        <f t="shared" si="510"/>
        <v>1.0061996799999999</v>
      </c>
      <c r="N1314" s="143">
        <f t="shared" si="530"/>
        <v>1.2398685152029252</v>
      </c>
      <c r="O1314" s="139">
        <f t="shared" si="508"/>
        <v>1.24494288</v>
      </c>
      <c r="P1314" s="139">
        <f t="shared" si="515"/>
        <v>1244.9428800000001</v>
      </c>
      <c r="Q1314" s="144">
        <f t="shared" si="516"/>
        <v>0</v>
      </c>
      <c r="R1314" s="145">
        <f t="shared" si="517"/>
        <v>0</v>
      </c>
      <c r="S1314" s="139">
        <f t="shared" si="518"/>
        <v>0</v>
      </c>
      <c r="T1314" s="146">
        <f t="shared" si="528"/>
        <v>3.5999999999999997E-2</v>
      </c>
      <c r="U1314" s="144">
        <f t="shared" si="507"/>
        <v>17</v>
      </c>
      <c r="V1314" s="144">
        <v>252</v>
      </c>
      <c r="W1314" s="143">
        <f t="shared" si="519"/>
        <v>1.002388727</v>
      </c>
      <c r="X1314" s="139">
        <f t="shared" si="520"/>
        <v>2.9738286700000001</v>
      </c>
      <c r="Y1314" s="124">
        <f t="shared" si="521"/>
        <v>0</v>
      </c>
      <c r="Z1314" s="147" t="s">
        <v>64</v>
      </c>
      <c r="AA1314" s="141">
        <f t="shared" si="529"/>
        <v>45124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4"/>
      <c r="BL1314" s="1"/>
      <c r="BM1314" s="1"/>
      <c r="BN1314" s="1"/>
      <c r="BO1314" s="1"/>
      <c r="BP1314" s="1"/>
      <c r="BQ1314" s="1"/>
    </row>
    <row r="1315" spans="1:69" x14ac:dyDescent="0.15">
      <c r="A1315" s="138">
        <f t="shared" si="522"/>
        <v>44966</v>
      </c>
      <c r="B1315" s="148">
        <f t="shared" si="511"/>
        <v>1248.3917676000001</v>
      </c>
      <c r="C1315" s="139">
        <f t="shared" si="523"/>
        <v>1000</v>
      </c>
      <c r="D1315" s="140">
        <f t="shared" si="524"/>
        <v>6474.09</v>
      </c>
      <c r="E1315" s="124">
        <f>IF(K1315=1,VLOOKUP(A1314,[1]Plan1!$BO$80:$BQ$314,3),E1314)</f>
        <v>6508.4</v>
      </c>
      <c r="F1315" s="141">
        <f t="shared" si="525"/>
        <v>44943</v>
      </c>
      <c r="G1315" s="142">
        <f t="shared" si="512"/>
        <v>5.2995865055938118E-3</v>
      </c>
      <c r="H1315" s="141">
        <f t="shared" si="526"/>
        <v>44972</v>
      </c>
      <c r="I1315" s="141">
        <f t="shared" si="513"/>
        <v>44972</v>
      </c>
      <c r="J1315" s="125">
        <f t="shared" si="527"/>
        <v>22</v>
      </c>
      <c r="K1315" s="125">
        <f t="shared" si="509"/>
        <v>18</v>
      </c>
      <c r="L1315" s="139">
        <f t="shared" si="514"/>
        <v>1.00433394</v>
      </c>
      <c r="M1315" s="143">
        <f t="shared" si="510"/>
        <v>1.0061996799999999</v>
      </c>
      <c r="N1315" s="143">
        <f t="shared" si="530"/>
        <v>1.2398685152029252</v>
      </c>
      <c r="O1315" s="139">
        <f t="shared" si="508"/>
        <v>1.24524203</v>
      </c>
      <c r="P1315" s="139">
        <f t="shared" si="515"/>
        <v>1245.2420300000001</v>
      </c>
      <c r="Q1315" s="144">
        <f t="shared" si="516"/>
        <v>0</v>
      </c>
      <c r="R1315" s="145">
        <f t="shared" si="517"/>
        <v>0</v>
      </c>
      <c r="S1315" s="139">
        <f t="shared" si="518"/>
        <v>0</v>
      </c>
      <c r="T1315" s="146">
        <f t="shared" si="528"/>
        <v>3.5999999999999997E-2</v>
      </c>
      <c r="U1315" s="144">
        <f t="shared" si="507"/>
        <v>18</v>
      </c>
      <c r="V1315" s="144">
        <v>252</v>
      </c>
      <c r="W1315" s="143">
        <f t="shared" si="519"/>
        <v>1.0025294179999999</v>
      </c>
      <c r="X1315" s="139">
        <f t="shared" si="520"/>
        <v>3.1497375999999999</v>
      </c>
      <c r="Y1315" s="124">
        <f t="shared" si="521"/>
        <v>0</v>
      </c>
      <c r="Z1315" s="147" t="s">
        <v>64</v>
      </c>
      <c r="AA1315" s="141">
        <f t="shared" si="529"/>
        <v>45124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4"/>
      <c r="BL1315" s="1"/>
      <c r="BM1315" s="1"/>
      <c r="BN1315" s="1"/>
      <c r="BO1315" s="1"/>
      <c r="BP1315" s="1"/>
      <c r="BQ1315" s="1"/>
    </row>
    <row r="1316" spans="1:69" x14ac:dyDescent="0.15">
      <c r="A1316" s="138">
        <f t="shared" si="522"/>
        <v>44967</v>
      </c>
      <c r="B1316" s="148">
        <f t="shared" si="511"/>
        <v>1248.8669857500001</v>
      </c>
      <c r="C1316" s="139">
        <f t="shared" si="523"/>
        <v>1000</v>
      </c>
      <c r="D1316" s="140">
        <f t="shared" si="524"/>
        <v>6474.09</v>
      </c>
      <c r="E1316" s="124">
        <f>IF(K1316=1,VLOOKUP(A1315,[1]Plan1!$BO$80:$BQ$314,3),E1315)</f>
        <v>6508.4</v>
      </c>
      <c r="F1316" s="141">
        <f t="shared" si="525"/>
        <v>44943</v>
      </c>
      <c r="G1316" s="142">
        <f t="shared" si="512"/>
        <v>5.2995865055938118E-3</v>
      </c>
      <c r="H1316" s="141">
        <f t="shared" si="526"/>
        <v>44972</v>
      </c>
      <c r="I1316" s="141">
        <f t="shared" si="513"/>
        <v>44972</v>
      </c>
      <c r="J1316" s="125">
        <f t="shared" si="527"/>
        <v>22</v>
      </c>
      <c r="K1316" s="125">
        <f t="shared" si="509"/>
        <v>19</v>
      </c>
      <c r="L1316" s="139">
        <f t="shared" si="514"/>
        <v>1.00457526</v>
      </c>
      <c r="M1316" s="143">
        <f t="shared" si="510"/>
        <v>1.0061996799999999</v>
      </c>
      <c r="N1316" s="143">
        <f t="shared" si="530"/>
        <v>1.2398685152029252</v>
      </c>
      <c r="O1316" s="139">
        <f t="shared" si="508"/>
        <v>1.2455412299999999</v>
      </c>
      <c r="P1316" s="139">
        <f t="shared" si="515"/>
        <v>1245.54123</v>
      </c>
      <c r="Q1316" s="144">
        <f t="shared" si="516"/>
        <v>0</v>
      </c>
      <c r="R1316" s="145">
        <f t="shared" si="517"/>
        <v>0</v>
      </c>
      <c r="S1316" s="139">
        <f t="shared" si="518"/>
        <v>0</v>
      </c>
      <c r="T1316" s="146">
        <f t="shared" si="528"/>
        <v>3.5999999999999997E-2</v>
      </c>
      <c r="U1316" s="144">
        <f t="shared" si="507"/>
        <v>19</v>
      </c>
      <c r="V1316" s="144">
        <v>252</v>
      </c>
      <c r="W1316" s="143">
        <f t="shared" si="519"/>
        <v>1.002670129</v>
      </c>
      <c r="X1316" s="139">
        <f t="shared" si="520"/>
        <v>3.3257557499999999</v>
      </c>
      <c r="Y1316" s="124">
        <f t="shared" si="521"/>
        <v>0</v>
      </c>
      <c r="Z1316" s="147" t="s">
        <v>64</v>
      </c>
      <c r="AA1316" s="141">
        <f t="shared" si="529"/>
        <v>45124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4"/>
      <c r="BL1316" s="1"/>
      <c r="BM1316" s="1"/>
      <c r="BN1316" s="1"/>
      <c r="BO1316" s="1"/>
      <c r="BP1316" s="1"/>
      <c r="BQ1316" s="1"/>
    </row>
    <row r="1317" spans="1:69" x14ac:dyDescent="0.15">
      <c r="A1317" s="138">
        <f t="shared" si="522"/>
        <v>44968</v>
      </c>
      <c r="B1317" s="148">
        <f t="shared" si="511"/>
        <v>1249.3423920099999</v>
      </c>
      <c r="C1317" s="139">
        <f t="shared" si="523"/>
        <v>1000</v>
      </c>
      <c r="D1317" s="140">
        <f t="shared" si="524"/>
        <v>6474.09</v>
      </c>
      <c r="E1317" s="124">
        <f>IF(K1317=1,VLOOKUP(A1316,[1]Plan1!$BO$80:$BQ$314,3),E1316)</f>
        <v>6508.4</v>
      </c>
      <c r="F1317" s="141">
        <f t="shared" si="525"/>
        <v>44943</v>
      </c>
      <c r="G1317" s="142">
        <f t="shared" si="512"/>
        <v>5.2995865055938118E-3</v>
      </c>
      <c r="H1317" s="141">
        <f t="shared" si="526"/>
        <v>44972</v>
      </c>
      <c r="I1317" s="141">
        <f t="shared" si="513"/>
        <v>44972</v>
      </c>
      <c r="J1317" s="125">
        <f t="shared" si="527"/>
        <v>22</v>
      </c>
      <c r="K1317" s="125">
        <f t="shared" si="509"/>
        <v>20</v>
      </c>
      <c r="L1317" s="139">
        <f t="shared" si="514"/>
        <v>1.00481664</v>
      </c>
      <c r="M1317" s="143">
        <f t="shared" si="510"/>
        <v>1.0061996799999999</v>
      </c>
      <c r="N1317" s="143">
        <f t="shared" si="530"/>
        <v>1.2398685152029252</v>
      </c>
      <c r="O1317" s="139">
        <f t="shared" si="508"/>
        <v>1.2458405100000001</v>
      </c>
      <c r="P1317" s="139">
        <f t="shared" si="515"/>
        <v>1245.84051</v>
      </c>
      <c r="Q1317" s="144">
        <f t="shared" si="516"/>
        <v>0</v>
      </c>
      <c r="R1317" s="145">
        <f t="shared" si="517"/>
        <v>0</v>
      </c>
      <c r="S1317" s="139">
        <f t="shared" si="518"/>
        <v>0</v>
      </c>
      <c r="T1317" s="146">
        <f t="shared" si="528"/>
        <v>3.5999999999999997E-2</v>
      </c>
      <c r="U1317" s="144">
        <f t="shared" ref="U1317:U1380" si="531">IF(Q1316&gt;0,1,IF(K1317=K1316,U1316,U1316+1))</f>
        <v>20</v>
      </c>
      <c r="V1317" s="144">
        <v>252</v>
      </c>
      <c r="W1317" s="143">
        <f t="shared" si="519"/>
        <v>1.002810859</v>
      </c>
      <c r="X1317" s="139">
        <f t="shared" si="520"/>
        <v>3.5018820100000001</v>
      </c>
      <c r="Y1317" s="124">
        <f t="shared" si="521"/>
        <v>0</v>
      </c>
      <c r="Z1317" s="147" t="s">
        <v>64</v>
      </c>
      <c r="AA1317" s="141">
        <f t="shared" si="529"/>
        <v>45124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4"/>
      <c r="BL1317" s="1"/>
      <c r="BM1317" s="1"/>
      <c r="BN1317" s="1"/>
      <c r="BO1317" s="1"/>
      <c r="BP1317" s="1"/>
      <c r="BQ1317" s="1"/>
    </row>
    <row r="1318" spans="1:69" x14ac:dyDescent="0.15">
      <c r="A1318" s="138">
        <f t="shared" si="522"/>
        <v>44969</v>
      </c>
      <c r="B1318" s="148">
        <f t="shared" si="511"/>
        <v>1249.3423920099999</v>
      </c>
      <c r="C1318" s="139">
        <f t="shared" si="523"/>
        <v>1000</v>
      </c>
      <c r="D1318" s="140">
        <f t="shared" si="524"/>
        <v>6474.09</v>
      </c>
      <c r="E1318" s="124">
        <f>IF(K1318=1,VLOOKUP(A1317,[1]Plan1!$BO$80:$BQ$314,3),E1317)</f>
        <v>6508.4</v>
      </c>
      <c r="F1318" s="141">
        <f t="shared" si="525"/>
        <v>44943</v>
      </c>
      <c r="G1318" s="142">
        <f t="shared" si="512"/>
        <v>5.2995865055938118E-3</v>
      </c>
      <c r="H1318" s="141">
        <f t="shared" si="526"/>
        <v>44972</v>
      </c>
      <c r="I1318" s="141">
        <f t="shared" si="513"/>
        <v>44972</v>
      </c>
      <c r="J1318" s="125">
        <f t="shared" si="527"/>
        <v>22</v>
      </c>
      <c r="K1318" s="125">
        <f t="shared" si="509"/>
        <v>20</v>
      </c>
      <c r="L1318" s="139">
        <f t="shared" si="514"/>
        <v>1.00481664</v>
      </c>
      <c r="M1318" s="143">
        <f t="shared" si="510"/>
        <v>1.0061996799999999</v>
      </c>
      <c r="N1318" s="143">
        <f t="shared" si="530"/>
        <v>1.2398685152029252</v>
      </c>
      <c r="O1318" s="139">
        <f t="shared" si="508"/>
        <v>1.2458405100000001</v>
      </c>
      <c r="P1318" s="139">
        <f t="shared" si="515"/>
        <v>1245.84051</v>
      </c>
      <c r="Q1318" s="144">
        <f t="shared" si="516"/>
        <v>0</v>
      </c>
      <c r="R1318" s="145">
        <f t="shared" si="517"/>
        <v>0</v>
      </c>
      <c r="S1318" s="139">
        <f t="shared" si="518"/>
        <v>0</v>
      </c>
      <c r="T1318" s="146">
        <f t="shared" si="528"/>
        <v>3.5999999999999997E-2</v>
      </c>
      <c r="U1318" s="144">
        <f t="shared" si="531"/>
        <v>20</v>
      </c>
      <c r="V1318" s="144">
        <v>252</v>
      </c>
      <c r="W1318" s="143">
        <f t="shared" si="519"/>
        <v>1.002810859</v>
      </c>
      <c r="X1318" s="139">
        <f t="shared" si="520"/>
        <v>3.5018820100000001</v>
      </c>
      <c r="Y1318" s="124">
        <f t="shared" si="521"/>
        <v>0</v>
      </c>
      <c r="Z1318" s="147" t="s">
        <v>64</v>
      </c>
      <c r="AA1318" s="141">
        <f t="shared" si="529"/>
        <v>45124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4"/>
      <c r="BL1318" s="1"/>
      <c r="BM1318" s="1"/>
      <c r="BN1318" s="1"/>
      <c r="BO1318" s="1"/>
      <c r="BP1318" s="1"/>
      <c r="BQ1318" s="1"/>
    </row>
    <row r="1319" spans="1:69" x14ac:dyDescent="0.15">
      <c r="A1319" s="138">
        <f t="shared" si="522"/>
        <v>44970</v>
      </c>
      <c r="B1319" s="148">
        <f t="shared" si="511"/>
        <v>1249.3423920099999</v>
      </c>
      <c r="C1319" s="139">
        <f t="shared" si="523"/>
        <v>1000</v>
      </c>
      <c r="D1319" s="140">
        <f t="shared" si="524"/>
        <v>6474.09</v>
      </c>
      <c r="E1319" s="124">
        <f>IF(K1319=1,VLOOKUP(A1318,[1]Plan1!$BO$80:$BQ$314,3),E1318)</f>
        <v>6508.4</v>
      </c>
      <c r="F1319" s="141">
        <f t="shared" si="525"/>
        <v>44943</v>
      </c>
      <c r="G1319" s="142">
        <f t="shared" si="512"/>
        <v>5.2995865055938118E-3</v>
      </c>
      <c r="H1319" s="141">
        <f t="shared" si="526"/>
        <v>44972</v>
      </c>
      <c r="I1319" s="141">
        <f t="shared" si="513"/>
        <v>44972</v>
      </c>
      <c r="J1319" s="125">
        <f t="shared" si="527"/>
        <v>22</v>
      </c>
      <c r="K1319" s="125">
        <f t="shared" si="509"/>
        <v>20</v>
      </c>
      <c r="L1319" s="139">
        <f t="shared" si="514"/>
        <v>1.00481664</v>
      </c>
      <c r="M1319" s="143">
        <f t="shared" si="510"/>
        <v>1.0061996799999999</v>
      </c>
      <c r="N1319" s="143">
        <f t="shared" si="530"/>
        <v>1.2398685152029252</v>
      </c>
      <c r="O1319" s="139">
        <f t="shared" si="508"/>
        <v>1.2458405100000001</v>
      </c>
      <c r="P1319" s="139">
        <f t="shared" si="515"/>
        <v>1245.84051</v>
      </c>
      <c r="Q1319" s="144">
        <f t="shared" si="516"/>
        <v>0</v>
      </c>
      <c r="R1319" s="145">
        <f t="shared" si="517"/>
        <v>0</v>
      </c>
      <c r="S1319" s="139">
        <f t="shared" si="518"/>
        <v>0</v>
      </c>
      <c r="T1319" s="146">
        <f t="shared" si="528"/>
        <v>3.5999999999999997E-2</v>
      </c>
      <c r="U1319" s="144">
        <f t="shared" si="531"/>
        <v>20</v>
      </c>
      <c r="V1319" s="144">
        <v>252</v>
      </c>
      <c r="W1319" s="143">
        <f t="shared" si="519"/>
        <v>1.002810859</v>
      </c>
      <c r="X1319" s="139">
        <f t="shared" si="520"/>
        <v>3.5018820100000001</v>
      </c>
      <c r="Y1319" s="124">
        <f t="shared" si="521"/>
        <v>0</v>
      </c>
      <c r="Z1319" s="147" t="s">
        <v>64</v>
      </c>
      <c r="AA1319" s="141">
        <f t="shared" si="529"/>
        <v>45124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4"/>
      <c r="BL1319" s="1"/>
      <c r="BM1319" s="1"/>
      <c r="BN1319" s="1"/>
      <c r="BO1319" s="1"/>
      <c r="BP1319" s="1"/>
      <c r="BQ1319" s="1"/>
    </row>
    <row r="1320" spans="1:69" x14ac:dyDescent="0.15">
      <c r="A1320" s="138">
        <f t="shared" si="522"/>
        <v>44971</v>
      </c>
      <c r="B1320" s="148">
        <f t="shared" si="511"/>
        <v>1249.81797762</v>
      </c>
      <c r="C1320" s="139">
        <f t="shared" si="523"/>
        <v>1000</v>
      </c>
      <c r="D1320" s="140">
        <f t="shared" si="524"/>
        <v>6474.09</v>
      </c>
      <c r="E1320" s="124">
        <f>IF(K1320=1,VLOOKUP(A1319,[1]Plan1!$BO$80:$BQ$314,3),E1319)</f>
        <v>6508.4</v>
      </c>
      <c r="F1320" s="141">
        <f t="shared" si="525"/>
        <v>44943</v>
      </c>
      <c r="G1320" s="142">
        <f t="shared" si="512"/>
        <v>5.2995865055938118E-3</v>
      </c>
      <c r="H1320" s="141">
        <f t="shared" si="526"/>
        <v>44972</v>
      </c>
      <c r="I1320" s="141">
        <f t="shared" si="513"/>
        <v>44972</v>
      </c>
      <c r="J1320" s="125">
        <f t="shared" si="527"/>
        <v>22</v>
      </c>
      <c r="K1320" s="125">
        <f t="shared" si="509"/>
        <v>21</v>
      </c>
      <c r="L1320" s="139">
        <f t="shared" si="514"/>
        <v>1.00505808</v>
      </c>
      <c r="M1320" s="143">
        <f t="shared" si="510"/>
        <v>1.0061996799999999</v>
      </c>
      <c r="N1320" s="143">
        <f t="shared" si="530"/>
        <v>1.2398685152029252</v>
      </c>
      <c r="O1320" s="139">
        <f t="shared" si="508"/>
        <v>1.24613986</v>
      </c>
      <c r="P1320" s="139">
        <f t="shared" si="515"/>
        <v>1246.13986</v>
      </c>
      <c r="Q1320" s="144">
        <f t="shared" si="516"/>
        <v>0</v>
      </c>
      <c r="R1320" s="145">
        <f t="shared" si="517"/>
        <v>0</v>
      </c>
      <c r="S1320" s="139">
        <f t="shared" si="518"/>
        <v>0</v>
      </c>
      <c r="T1320" s="146">
        <f t="shared" si="528"/>
        <v>3.5999999999999997E-2</v>
      </c>
      <c r="U1320" s="144">
        <f t="shared" si="531"/>
        <v>21</v>
      </c>
      <c r="V1320" s="144">
        <v>252</v>
      </c>
      <c r="W1320" s="143">
        <f t="shared" si="519"/>
        <v>1.0029516089999999</v>
      </c>
      <c r="X1320" s="139">
        <f t="shared" si="520"/>
        <v>3.6781176200000001</v>
      </c>
      <c r="Y1320" s="124">
        <f t="shared" si="521"/>
        <v>0</v>
      </c>
      <c r="Z1320" s="147" t="s">
        <v>64</v>
      </c>
      <c r="AA1320" s="141">
        <f t="shared" si="529"/>
        <v>45124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4"/>
      <c r="BL1320" s="1"/>
      <c r="BM1320" s="1"/>
      <c r="BN1320" s="1"/>
      <c r="BO1320" s="1"/>
      <c r="BP1320" s="1"/>
      <c r="BQ1320" s="1"/>
    </row>
    <row r="1321" spans="1:69" x14ac:dyDescent="0.15">
      <c r="A1321" s="138">
        <f t="shared" si="522"/>
        <v>44972</v>
      </c>
      <c r="B1321" s="148">
        <f t="shared" si="511"/>
        <v>1250.2937526800001</v>
      </c>
      <c r="C1321" s="139">
        <f t="shared" si="523"/>
        <v>1000</v>
      </c>
      <c r="D1321" s="140">
        <f t="shared" si="524"/>
        <v>6474.09</v>
      </c>
      <c r="E1321" s="124">
        <f>IF(K1321=1,VLOOKUP(A1320,[1]Plan1!$BO$80:$BQ$314,3),E1320)</f>
        <v>6508.4</v>
      </c>
      <c r="F1321" s="141">
        <f t="shared" si="525"/>
        <v>44943</v>
      </c>
      <c r="G1321" s="142">
        <f t="shared" si="512"/>
        <v>5.2995865055938118E-3</v>
      </c>
      <c r="H1321" s="141">
        <f t="shared" si="526"/>
        <v>45000</v>
      </c>
      <c r="I1321" s="141">
        <f t="shared" si="513"/>
        <v>44972</v>
      </c>
      <c r="J1321" s="125">
        <f t="shared" si="527"/>
        <v>22</v>
      </c>
      <c r="K1321" s="125">
        <f t="shared" si="509"/>
        <v>22</v>
      </c>
      <c r="L1321" s="139">
        <f t="shared" si="514"/>
        <v>1.00529958</v>
      </c>
      <c r="M1321" s="143">
        <f t="shared" si="510"/>
        <v>1.0061996799999999</v>
      </c>
      <c r="N1321" s="143">
        <f t="shared" si="530"/>
        <v>1.2398685152029252</v>
      </c>
      <c r="O1321" s="139">
        <f t="shared" ref="O1321:O1384" si="532">TRUNC(TRUNC((L1321*N1321),15),8)</f>
        <v>1.2464392900000001</v>
      </c>
      <c r="P1321" s="139">
        <f t="shared" si="515"/>
        <v>1246.43929</v>
      </c>
      <c r="Q1321" s="144">
        <f t="shared" si="516"/>
        <v>0</v>
      </c>
      <c r="R1321" s="145">
        <f t="shared" si="517"/>
        <v>0</v>
      </c>
      <c r="S1321" s="139">
        <f t="shared" si="518"/>
        <v>0</v>
      </c>
      <c r="T1321" s="146">
        <f t="shared" si="528"/>
        <v>3.5999999999999997E-2</v>
      </c>
      <c r="U1321" s="144">
        <f t="shared" si="531"/>
        <v>22</v>
      </c>
      <c r="V1321" s="144">
        <v>252</v>
      </c>
      <c r="W1321" s="143">
        <f t="shared" si="519"/>
        <v>1.0030923789999999</v>
      </c>
      <c r="X1321" s="139">
        <f t="shared" si="520"/>
        <v>3.8544626800000001</v>
      </c>
      <c r="Y1321" s="124">
        <f t="shared" si="521"/>
        <v>0</v>
      </c>
      <c r="Z1321" s="147" t="s">
        <v>64</v>
      </c>
      <c r="AA1321" s="141">
        <f t="shared" si="529"/>
        <v>45124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4"/>
      <c r="BL1321" s="1"/>
      <c r="BM1321" s="1"/>
      <c r="BN1321" s="1"/>
      <c r="BO1321" s="1"/>
      <c r="BP1321" s="1"/>
      <c r="BQ1321" s="1"/>
    </row>
    <row r="1322" spans="1:69" x14ac:dyDescent="0.15">
      <c r="A1322" s="138">
        <f t="shared" si="522"/>
        <v>44973</v>
      </c>
      <c r="B1322" s="148">
        <f t="shared" si="511"/>
        <v>1251.05048207</v>
      </c>
      <c r="C1322" s="139">
        <f t="shared" si="523"/>
        <v>1000</v>
      </c>
      <c r="D1322" s="140">
        <f t="shared" si="524"/>
        <v>6508.4</v>
      </c>
      <c r="E1322" s="124">
        <f>IF(K1322=1,VLOOKUP(A1321,[1]Plan1!$BO$80:$BQ$314,3),E1321)</f>
        <v>6563.07</v>
      </c>
      <c r="F1322" s="141">
        <f t="shared" si="525"/>
        <v>44973</v>
      </c>
      <c r="G1322" s="142">
        <f t="shared" si="512"/>
        <v>8.3999139573474046E-3</v>
      </c>
      <c r="H1322" s="141">
        <f t="shared" si="526"/>
        <v>45000</v>
      </c>
      <c r="I1322" s="141">
        <f t="shared" si="513"/>
        <v>45000</v>
      </c>
      <c r="J1322" s="125">
        <f t="shared" si="527"/>
        <v>18</v>
      </c>
      <c r="K1322" s="125">
        <f t="shared" ref="K1322:K1385" si="533">(J1322-(NETWORKDAYS(A1322,I1322,AD$118:AD$502)-1))</f>
        <v>1</v>
      </c>
      <c r="L1322" s="139">
        <f t="shared" si="514"/>
        <v>1.0004648199999999</v>
      </c>
      <c r="M1322" s="143">
        <f t="shared" ref="M1322:M1385" si="534">IF(I1322&gt;I1321,L1321,M1321)</f>
        <v>1.00529958</v>
      </c>
      <c r="N1322" s="143">
        <f t="shared" si="530"/>
        <v>1.2464392975887242</v>
      </c>
      <c r="O1322" s="139">
        <f t="shared" si="532"/>
        <v>1.2470186599999999</v>
      </c>
      <c r="P1322" s="139">
        <f t="shared" si="515"/>
        <v>1247.01866</v>
      </c>
      <c r="Q1322" s="144">
        <f t="shared" si="516"/>
        <v>0</v>
      </c>
      <c r="R1322" s="145">
        <f t="shared" si="517"/>
        <v>0</v>
      </c>
      <c r="S1322" s="139">
        <f t="shared" si="518"/>
        <v>0</v>
      </c>
      <c r="T1322" s="146">
        <f t="shared" si="528"/>
        <v>3.5999999999999997E-2</v>
      </c>
      <c r="U1322" s="144">
        <f t="shared" si="531"/>
        <v>23</v>
      </c>
      <c r="V1322" s="144">
        <v>252</v>
      </c>
      <c r="W1322" s="143">
        <f t="shared" si="519"/>
        <v>1.003233169</v>
      </c>
      <c r="X1322" s="139">
        <f t="shared" si="520"/>
        <v>4.0318220699999996</v>
      </c>
      <c r="Y1322" s="124">
        <f t="shared" si="521"/>
        <v>0</v>
      </c>
      <c r="Z1322" s="147" t="s">
        <v>64</v>
      </c>
      <c r="AA1322" s="141">
        <f t="shared" si="529"/>
        <v>45124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4"/>
      <c r="BL1322" s="1"/>
      <c r="BM1322" s="1"/>
      <c r="BN1322" s="1"/>
      <c r="BO1322" s="1"/>
      <c r="BP1322" s="1"/>
      <c r="BQ1322" s="1"/>
    </row>
    <row r="1323" spans="1:69" x14ac:dyDescent="0.15">
      <c r="A1323" s="138">
        <f t="shared" si="522"/>
        <v>44974</v>
      </c>
      <c r="B1323" s="148">
        <f t="shared" si="511"/>
        <v>1251.80765918</v>
      </c>
      <c r="C1323" s="139">
        <f t="shared" si="523"/>
        <v>1000</v>
      </c>
      <c r="D1323" s="140">
        <f t="shared" si="524"/>
        <v>6508.4</v>
      </c>
      <c r="E1323" s="124">
        <f>IF(K1323=1,VLOOKUP(A1322,[1]Plan1!$BO$80:$BQ$314,3),E1322)</f>
        <v>6563.07</v>
      </c>
      <c r="F1323" s="141">
        <f t="shared" si="525"/>
        <v>44973</v>
      </c>
      <c r="G1323" s="142">
        <f t="shared" si="512"/>
        <v>8.3999139573474046E-3</v>
      </c>
      <c r="H1323" s="141">
        <f t="shared" si="526"/>
        <v>45000</v>
      </c>
      <c r="I1323" s="141">
        <f t="shared" si="513"/>
        <v>45000</v>
      </c>
      <c r="J1323" s="125">
        <f t="shared" si="527"/>
        <v>18</v>
      </c>
      <c r="K1323" s="125">
        <f t="shared" si="533"/>
        <v>2</v>
      </c>
      <c r="L1323" s="139">
        <f t="shared" si="514"/>
        <v>1.0009298499999999</v>
      </c>
      <c r="M1323" s="143">
        <f t="shared" si="534"/>
        <v>1.00529958</v>
      </c>
      <c r="N1323" s="143">
        <f t="shared" si="530"/>
        <v>1.2464392975887242</v>
      </c>
      <c r="O1323" s="139">
        <f t="shared" si="532"/>
        <v>1.24759829</v>
      </c>
      <c r="P1323" s="139">
        <f t="shared" si="515"/>
        <v>1247.5982899999999</v>
      </c>
      <c r="Q1323" s="144">
        <f t="shared" si="516"/>
        <v>0</v>
      </c>
      <c r="R1323" s="145">
        <f t="shared" si="517"/>
        <v>0</v>
      </c>
      <c r="S1323" s="139">
        <f t="shared" si="518"/>
        <v>0</v>
      </c>
      <c r="T1323" s="146">
        <f t="shared" si="528"/>
        <v>3.5999999999999997E-2</v>
      </c>
      <c r="U1323" s="144">
        <f t="shared" si="531"/>
        <v>24</v>
      </c>
      <c r="V1323" s="144">
        <v>252</v>
      </c>
      <c r="W1323" s="143">
        <f t="shared" si="519"/>
        <v>1.0033739779999999</v>
      </c>
      <c r="X1323" s="139">
        <f t="shared" si="520"/>
        <v>4.2093691800000004</v>
      </c>
      <c r="Y1323" s="124">
        <f t="shared" si="521"/>
        <v>0</v>
      </c>
      <c r="Z1323" s="147" t="s">
        <v>64</v>
      </c>
      <c r="AA1323" s="141">
        <f t="shared" si="529"/>
        <v>45124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4"/>
      <c r="BL1323" s="1"/>
      <c r="BM1323" s="1"/>
      <c r="BN1323" s="1"/>
      <c r="BO1323" s="1"/>
      <c r="BP1323" s="1"/>
      <c r="BQ1323" s="1"/>
    </row>
    <row r="1324" spans="1:69" x14ac:dyDescent="0.15">
      <c r="A1324" s="138">
        <f t="shared" si="522"/>
        <v>44975</v>
      </c>
      <c r="B1324" s="148">
        <f t="shared" si="511"/>
        <v>1252.56531675</v>
      </c>
      <c r="C1324" s="139">
        <f t="shared" si="523"/>
        <v>1000</v>
      </c>
      <c r="D1324" s="140">
        <f t="shared" si="524"/>
        <v>6508.4</v>
      </c>
      <c r="E1324" s="124">
        <f>IF(K1324=1,VLOOKUP(A1323,[1]Plan1!$BO$80:$BQ$314,3),E1323)</f>
        <v>6563.07</v>
      </c>
      <c r="F1324" s="141">
        <f t="shared" si="525"/>
        <v>44973</v>
      </c>
      <c r="G1324" s="142">
        <f t="shared" si="512"/>
        <v>8.3999139573474046E-3</v>
      </c>
      <c r="H1324" s="141">
        <f t="shared" si="526"/>
        <v>45000</v>
      </c>
      <c r="I1324" s="141">
        <f t="shared" si="513"/>
        <v>45000</v>
      </c>
      <c r="J1324" s="125">
        <f t="shared" si="527"/>
        <v>18</v>
      </c>
      <c r="K1324" s="125">
        <f t="shared" si="533"/>
        <v>3</v>
      </c>
      <c r="L1324" s="139">
        <f t="shared" si="514"/>
        <v>1.00139511</v>
      </c>
      <c r="M1324" s="143">
        <f t="shared" si="534"/>
        <v>1.00529958</v>
      </c>
      <c r="N1324" s="143">
        <f t="shared" si="530"/>
        <v>1.2464392975887242</v>
      </c>
      <c r="O1324" s="139">
        <f t="shared" si="532"/>
        <v>1.2481782100000001</v>
      </c>
      <c r="P1324" s="139">
        <f t="shared" si="515"/>
        <v>1248.17821</v>
      </c>
      <c r="Q1324" s="144">
        <f t="shared" si="516"/>
        <v>0</v>
      </c>
      <c r="R1324" s="145">
        <f t="shared" si="517"/>
        <v>0</v>
      </c>
      <c r="S1324" s="139">
        <f t="shared" si="518"/>
        <v>0</v>
      </c>
      <c r="T1324" s="146">
        <f t="shared" si="528"/>
        <v>3.5999999999999997E-2</v>
      </c>
      <c r="U1324" s="144">
        <f t="shared" si="531"/>
        <v>25</v>
      </c>
      <c r="V1324" s="144">
        <v>252</v>
      </c>
      <c r="W1324" s="143">
        <f t="shared" si="519"/>
        <v>1.003514808</v>
      </c>
      <c r="X1324" s="139">
        <f t="shared" si="520"/>
        <v>4.3871067500000001</v>
      </c>
      <c r="Y1324" s="124">
        <f t="shared" si="521"/>
        <v>0</v>
      </c>
      <c r="Z1324" s="147" t="s">
        <v>64</v>
      </c>
      <c r="AA1324" s="141">
        <f t="shared" si="529"/>
        <v>45124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4"/>
      <c r="BL1324" s="1"/>
      <c r="BM1324" s="1"/>
      <c r="BN1324" s="1"/>
      <c r="BO1324" s="1"/>
      <c r="BP1324" s="1"/>
      <c r="BQ1324" s="1"/>
    </row>
    <row r="1325" spans="1:69" x14ac:dyDescent="0.15">
      <c r="A1325" s="138">
        <f t="shared" si="522"/>
        <v>44976</v>
      </c>
      <c r="B1325" s="148">
        <f t="shared" si="511"/>
        <v>1252.56531675</v>
      </c>
      <c r="C1325" s="139">
        <f t="shared" si="523"/>
        <v>1000</v>
      </c>
      <c r="D1325" s="140">
        <f t="shared" si="524"/>
        <v>6508.4</v>
      </c>
      <c r="E1325" s="124">
        <f>IF(K1325=1,VLOOKUP(A1324,[1]Plan1!$BO$80:$BQ$314,3),E1324)</f>
        <v>6563.07</v>
      </c>
      <c r="F1325" s="141">
        <f t="shared" si="525"/>
        <v>44973</v>
      </c>
      <c r="G1325" s="142">
        <f t="shared" si="512"/>
        <v>8.3999139573474046E-3</v>
      </c>
      <c r="H1325" s="141">
        <f t="shared" si="526"/>
        <v>45000</v>
      </c>
      <c r="I1325" s="141">
        <f t="shared" si="513"/>
        <v>45000</v>
      </c>
      <c r="J1325" s="125">
        <f t="shared" si="527"/>
        <v>18</v>
      </c>
      <c r="K1325" s="125">
        <f t="shared" si="533"/>
        <v>3</v>
      </c>
      <c r="L1325" s="139">
        <f t="shared" si="514"/>
        <v>1.00139511</v>
      </c>
      <c r="M1325" s="143">
        <f t="shared" si="534"/>
        <v>1.00529958</v>
      </c>
      <c r="N1325" s="143">
        <f t="shared" si="530"/>
        <v>1.2464392975887242</v>
      </c>
      <c r="O1325" s="139">
        <f t="shared" si="532"/>
        <v>1.2481782100000001</v>
      </c>
      <c r="P1325" s="139">
        <f t="shared" si="515"/>
        <v>1248.17821</v>
      </c>
      <c r="Q1325" s="144">
        <f t="shared" si="516"/>
        <v>0</v>
      </c>
      <c r="R1325" s="145">
        <f t="shared" si="517"/>
        <v>0</v>
      </c>
      <c r="S1325" s="139">
        <f t="shared" si="518"/>
        <v>0</v>
      </c>
      <c r="T1325" s="146">
        <f t="shared" si="528"/>
        <v>3.5999999999999997E-2</v>
      </c>
      <c r="U1325" s="144">
        <f t="shared" si="531"/>
        <v>25</v>
      </c>
      <c r="V1325" s="144">
        <v>252</v>
      </c>
      <c r="W1325" s="143">
        <f t="shared" si="519"/>
        <v>1.003514808</v>
      </c>
      <c r="X1325" s="139">
        <f t="shared" si="520"/>
        <v>4.3871067500000001</v>
      </c>
      <c r="Y1325" s="124">
        <f t="shared" si="521"/>
        <v>0</v>
      </c>
      <c r="Z1325" s="147" t="s">
        <v>64</v>
      </c>
      <c r="AA1325" s="141">
        <f t="shared" si="529"/>
        <v>45124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4"/>
      <c r="BL1325" s="1"/>
      <c r="BM1325" s="1"/>
      <c r="BN1325" s="1"/>
      <c r="BO1325" s="1"/>
      <c r="BP1325" s="1"/>
      <c r="BQ1325" s="1"/>
    </row>
    <row r="1326" spans="1:69" x14ac:dyDescent="0.15">
      <c r="A1326" s="138">
        <f t="shared" si="522"/>
        <v>44977</v>
      </c>
      <c r="B1326" s="148">
        <f t="shared" si="511"/>
        <v>1252.56531675</v>
      </c>
      <c r="C1326" s="139">
        <f t="shared" si="523"/>
        <v>1000</v>
      </c>
      <c r="D1326" s="140">
        <f t="shared" si="524"/>
        <v>6508.4</v>
      </c>
      <c r="E1326" s="124">
        <f>IF(K1326=1,VLOOKUP(A1325,[1]Plan1!$BO$80:$BQ$314,3),E1325)</f>
        <v>6563.07</v>
      </c>
      <c r="F1326" s="141">
        <f t="shared" si="525"/>
        <v>44973</v>
      </c>
      <c r="G1326" s="142">
        <f t="shared" si="512"/>
        <v>8.3999139573474046E-3</v>
      </c>
      <c r="H1326" s="141">
        <f t="shared" si="526"/>
        <v>45000</v>
      </c>
      <c r="I1326" s="141">
        <f t="shared" si="513"/>
        <v>45000</v>
      </c>
      <c r="J1326" s="125">
        <f t="shared" si="527"/>
        <v>18</v>
      </c>
      <c r="K1326" s="125">
        <f t="shared" si="533"/>
        <v>3</v>
      </c>
      <c r="L1326" s="139">
        <f t="shared" si="514"/>
        <v>1.00139511</v>
      </c>
      <c r="M1326" s="143">
        <f t="shared" si="534"/>
        <v>1.00529958</v>
      </c>
      <c r="N1326" s="143">
        <f t="shared" si="530"/>
        <v>1.2464392975887242</v>
      </c>
      <c r="O1326" s="139">
        <f t="shared" si="532"/>
        <v>1.2481782100000001</v>
      </c>
      <c r="P1326" s="139">
        <f t="shared" si="515"/>
        <v>1248.17821</v>
      </c>
      <c r="Q1326" s="144">
        <f t="shared" si="516"/>
        <v>0</v>
      </c>
      <c r="R1326" s="145">
        <f t="shared" si="517"/>
        <v>0</v>
      </c>
      <c r="S1326" s="139">
        <f t="shared" si="518"/>
        <v>0</v>
      </c>
      <c r="T1326" s="146">
        <f t="shared" si="528"/>
        <v>3.5999999999999997E-2</v>
      </c>
      <c r="U1326" s="144">
        <f t="shared" si="531"/>
        <v>25</v>
      </c>
      <c r="V1326" s="144">
        <v>252</v>
      </c>
      <c r="W1326" s="143">
        <f t="shared" si="519"/>
        <v>1.003514808</v>
      </c>
      <c r="X1326" s="139">
        <f t="shared" si="520"/>
        <v>4.3871067500000001</v>
      </c>
      <c r="Y1326" s="124">
        <f t="shared" si="521"/>
        <v>0</v>
      </c>
      <c r="Z1326" s="147" t="s">
        <v>64</v>
      </c>
      <c r="AA1326" s="141">
        <f t="shared" si="529"/>
        <v>45124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4"/>
      <c r="BL1326" s="1"/>
      <c r="BM1326" s="1"/>
      <c r="BN1326" s="1"/>
      <c r="BO1326" s="1"/>
      <c r="BP1326" s="1"/>
      <c r="BQ1326" s="1"/>
    </row>
    <row r="1327" spans="1:69" x14ac:dyDescent="0.15">
      <c r="A1327" s="138">
        <f t="shared" si="522"/>
        <v>44978</v>
      </c>
      <c r="B1327" s="148">
        <f t="shared" si="511"/>
        <v>1252.56531675</v>
      </c>
      <c r="C1327" s="139">
        <f t="shared" si="523"/>
        <v>1000</v>
      </c>
      <c r="D1327" s="140">
        <f t="shared" si="524"/>
        <v>6508.4</v>
      </c>
      <c r="E1327" s="124">
        <f>IF(K1327=1,VLOOKUP(A1326,[1]Plan1!$BO$80:$BQ$314,3),E1326)</f>
        <v>6563.07</v>
      </c>
      <c r="F1327" s="141">
        <f t="shared" si="525"/>
        <v>44973</v>
      </c>
      <c r="G1327" s="142">
        <f t="shared" si="512"/>
        <v>8.3999139573474046E-3</v>
      </c>
      <c r="H1327" s="141">
        <f t="shared" si="526"/>
        <v>45000</v>
      </c>
      <c r="I1327" s="141">
        <f t="shared" si="513"/>
        <v>45000</v>
      </c>
      <c r="J1327" s="125">
        <f t="shared" si="527"/>
        <v>18</v>
      </c>
      <c r="K1327" s="125">
        <f t="shared" si="533"/>
        <v>3</v>
      </c>
      <c r="L1327" s="139">
        <f t="shared" si="514"/>
        <v>1.00139511</v>
      </c>
      <c r="M1327" s="143">
        <f t="shared" si="534"/>
        <v>1.00529958</v>
      </c>
      <c r="N1327" s="143">
        <f t="shared" si="530"/>
        <v>1.2464392975887242</v>
      </c>
      <c r="O1327" s="139">
        <f t="shared" si="532"/>
        <v>1.2481782100000001</v>
      </c>
      <c r="P1327" s="139">
        <f t="shared" si="515"/>
        <v>1248.17821</v>
      </c>
      <c r="Q1327" s="144">
        <f t="shared" si="516"/>
        <v>0</v>
      </c>
      <c r="R1327" s="145">
        <f t="shared" si="517"/>
        <v>0</v>
      </c>
      <c r="S1327" s="139">
        <f t="shared" si="518"/>
        <v>0</v>
      </c>
      <c r="T1327" s="146">
        <f t="shared" si="528"/>
        <v>3.5999999999999997E-2</v>
      </c>
      <c r="U1327" s="144">
        <f t="shared" si="531"/>
        <v>25</v>
      </c>
      <c r="V1327" s="144">
        <v>252</v>
      </c>
      <c r="W1327" s="143">
        <f t="shared" si="519"/>
        <v>1.003514808</v>
      </c>
      <c r="X1327" s="139">
        <f t="shared" si="520"/>
        <v>4.3871067500000001</v>
      </c>
      <c r="Y1327" s="124">
        <f t="shared" si="521"/>
        <v>0</v>
      </c>
      <c r="Z1327" s="147" t="s">
        <v>64</v>
      </c>
      <c r="AA1327" s="141">
        <f t="shared" si="529"/>
        <v>45124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4"/>
      <c r="BL1327" s="1"/>
      <c r="BM1327" s="1"/>
      <c r="BN1327" s="1"/>
      <c r="BO1327" s="1"/>
      <c r="BP1327" s="1"/>
      <c r="BQ1327" s="1"/>
    </row>
    <row r="1328" spans="1:69" x14ac:dyDescent="0.15">
      <c r="A1328" s="138">
        <f t="shared" si="522"/>
        <v>44979</v>
      </c>
      <c r="B1328" s="148">
        <f t="shared" si="511"/>
        <v>1252.56531675</v>
      </c>
      <c r="C1328" s="139">
        <f t="shared" si="523"/>
        <v>1000</v>
      </c>
      <c r="D1328" s="140">
        <f t="shared" si="524"/>
        <v>6508.4</v>
      </c>
      <c r="E1328" s="124">
        <f>IF(K1328=1,VLOOKUP(A1327,[1]Plan1!$BO$80:$BQ$314,3),E1327)</f>
        <v>6563.07</v>
      </c>
      <c r="F1328" s="141">
        <f t="shared" si="525"/>
        <v>44973</v>
      </c>
      <c r="G1328" s="142">
        <f t="shared" si="512"/>
        <v>8.3999139573474046E-3</v>
      </c>
      <c r="H1328" s="141">
        <f t="shared" si="526"/>
        <v>45000</v>
      </c>
      <c r="I1328" s="141">
        <f t="shared" si="513"/>
        <v>45000</v>
      </c>
      <c r="J1328" s="125">
        <f t="shared" si="527"/>
        <v>18</v>
      </c>
      <c r="K1328" s="125">
        <f t="shared" si="533"/>
        <v>3</v>
      </c>
      <c r="L1328" s="139">
        <f t="shared" si="514"/>
        <v>1.00139511</v>
      </c>
      <c r="M1328" s="143">
        <f t="shared" si="534"/>
        <v>1.00529958</v>
      </c>
      <c r="N1328" s="143">
        <f t="shared" si="530"/>
        <v>1.2464392975887242</v>
      </c>
      <c r="O1328" s="139">
        <f t="shared" si="532"/>
        <v>1.2481782100000001</v>
      </c>
      <c r="P1328" s="139">
        <f t="shared" si="515"/>
        <v>1248.17821</v>
      </c>
      <c r="Q1328" s="144">
        <f t="shared" si="516"/>
        <v>0</v>
      </c>
      <c r="R1328" s="145">
        <f t="shared" si="517"/>
        <v>0</v>
      </c>
      <c r="S1328" s="139">
        <f t="shared" si="518"/>
        <v>0</v>
      </c>
      <c r="T1328" s="146">
        <f t="shared" si="528"/>
        <v>3.5999999999999997E-2</v>
      </c>
      <c r="U1328" s="144">
        <f t="shared" si="531"/>
        <v>25</v>
      </c>
      <c r="V1328" s="144">
        <v>252</v>
      </c>
      <c r="W1328" s="143">
        <f t="shared" si="519"/>
        <v>1.003514808</v>
      </c>
      <c r="X1328" s="139">
        <f t="shared" si="520"/>
        <v>4.3871067500000001</v>
      </c>
      <c r="Y1328" s="124">
        <f t="shared" si="521"/>
        <v>0</v>
      </c>
      <c r="Z1328" s="147" t="s">
        <v>64</v>
      </c>
      <c r="AA1328" s="141">
        <f t="shared" si="529"/>
        <v>45124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4"/>
      <c r="BL1328" s="1"/>
      <c r="BM1328" s="1"/>
      <c r="BN1328" s="1"/>
      <c r="BO1328" s="1"/>
      <c r="BP1328" s="1"/>
      <c r="BQ1328" s="1"/>
    </row>
    <row r="1329" spans="1:69" x14ac:dyDescent="0.15">
      <c r="A1329" s="138">
        <f t="shared" si="522"/>
        <v>44980</v>
      </c>
      <c r="B1329" s="148">
        <f t="shared" si="511"/>
        <v>1253.32342234</v>
      </c>
      <c r="C1329" s="139">
        <f t="shared" si="523"/>
        <v>1000</v>
      </c>
      <c r="D1329" s="140">
        <f t="shared" si="524"/>
        <v>6508.4</v>
      </c>
      <c r="E1329" s="124">
        <f>IF(K1329=1,VLOOKUP(A1328,[1]Plan1!$BO$80:$BQ$314,3),E1328)</f>
        <v>6563.07</v>
      </c>
      <c r="F1329" s="141">
        <f t="shared" si="525"/>
        <v>44973</v>
      </c>
      <c r="G1329" s="142">
        <f t="shared" si="512"/>
        <v>8.3999139573474046E-3</v>
      </c>
      <c r="H1329" s="141">
        <f t="shared" si="526"/>
        <v>45000</v>
      </c>
      <c r="I1329" s="141">
        <f t="shared" si="513"/>
        <v>45000</v>
      </c>
      <c r="J1329" s="125">
        <f t="shared" si="527"/>
        <v>18</v>
      </c>
      <c r="K1329" s="125">
        <f t="shared" si="533"/>
        <v>4</v>
      </c>
      <c r="L1329" s="139">
        <f t="shared" si="514"/>
        <v>1.00186058</v>
      </c>
      <c r="M1329" s="143">
        <f t="shared" si="534"/>
        <v>1.00529958</v>
      </c>
      <c r="N1329" s="143">
        <f t="shared" si="530"/>
        <v>1.2464392975887242</v>
      </c>
      <c r="O1329" s="139">
        <f t="shared" si="532"/>
        <v>1.2487583900000001</v>
      </c>
      <c r="P1329" s="139">
        <f t="shared" si="515"/>
        <v>1248.75839</v>
      </c>
      <c r="Q1329" s="144">
        <f t="shared" si="516"/>
        <v>0</v>
      </c>
      <c r="R1329" s="145">
        <f t="shared" si="517"/>
        <v>0</v>
      </c>
      <c r="S1329" s="139">
        <f t="shared" si="518"/>
        <v>0</v>
      </c>
      <c r="T1329" s="146">
        <f t="shared" si="528"/>
        <v>3.5999999999999997E-2</v>
      </c>
      <c r="U1329" s="144">
        <f t="shared" si="531"/>
        <v>26</v>
      </c>
      <c r="V1329" s="144">
        <v>252</v>
      </c>
      <c r="W1329" s="143">
        <f t="shared" si="519"/>
        <v>1.0036556569999999</v>
      </c>
      <c r="X1329" s="139">
        <f t="shared" si="520"/>
        <v>4.5650323400000001</v>
      </c>
      <c r="Y1329" s="124">
        <f t="shared" si="521"/>
        <v>0</v>
      </c>
      <c r="Z1329" s="147" t="s">
        <v>64</v>
      </c>
      <c r="AA1329" s="141">
        <f t="shared" si="529"/>
        <v>45124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4"/>
      <c r="BL1329" s="1"/>
      <c r="BM1329" s="1"/>
      <c r="BN1329" s="1"/>
      <c r="BO1329" s="1"/>
      <c r="BP1329" s="1"/>
      <c r="BQ1329" s="1"/>
    </row>
    <row r="1330" spans="1:69" x14ac:dyDescent="0.15">
      <c r="A1330" s="138">
        <f t="shared" si="522"/>
        <v>44981</v>
      </c>
      <c r="B1330" s="148">
        <f t="shared" si="511"/>
        <v>1254.0819761</v>
      </c>
      <c r="C1330" s="139">
        <f t="shared" si="523"/>
        <v>1000</v>
      </c>
      <c r="D1330" s="140">
        <f t="shared" si="524"/>
        <v>6508.4</v>
      </c>
      <c r="E1330" s="124">
        <f>IF(K1330=1,VLOOKUP(A1329,[1]Plan1!$BO$80:$BQ$314,3),E1329)</f>
        <v>6563.07</v>
      </c>
      <c r="F1330" s="141">
        <f t="shared" si="525"/>
        <v>44973</v>
      </c>
      <c r="G1330" s="142">
        <f t="shared" si="512"/>
        <v>8.3999139573474046E-3</v>
      </c>
      <c r="H1330" s="141">
        <f t="shared" si="526"/>
        <v>45000</v>
      </c>
      <c r="I1330" s="141">
        <f t="shared" si="513"/>
        <v>45000</v>
      </c>
      <c r="J1330" s="125">
        <f t="shared" si="527"/>
        <v>18</v>
      </c>
      <c r="K1330" s="125">
        <f t="shared" si="533"/>
        <v>5</v>
      </c>
      <c r="L1330" s="139">
        <f t="shared" si="514"/>
        <v>1.00232626</v>
      </c>
      <c r="M1330" s="143">
        <f t="shared" si="534"/>
        <v>1.00529958</v>
      </c>
      <c r="N1330" s="143">
        <f t="shared" si="530"/>
        <v>1.2464392975887242</v>
      </c>
      <c r="O1330" s="139">
        <f t="shared" si="532"/>
        <v>1.2493388299999999</v>
      </c>
      <c r="P1330" s="139">
        <f t="shared" si="515"/>
        <v>1249.3388299999999</v>
      </c>
      <c r="Q1330" s="144">
        <f t="shared" si="516"/>
        <v>0</v>
      </c>
      <c r="R1330" s="145">
        <f t="shared" si="517"/>
        <v>0</v>
      </c>
      <c r="S1330" s="139">
        <f t="shared" si="518"/>
        <v>0</v>
      </c>
      <c r="T1330" s="146">
        <f t="shared" si="528"/>
        <v>3.5999999999999997E-2</v>
      </c>
      <c r="U1330" s="144">
        <f t="shared" si="531"/>
        <v>27</v>
      </c>
      <c r="V1330" s="144">
        <v>252</v>
      </c>
      <c r="W1330" s="143">
        <f t="shared" si="519"/>
        <v>1.0037965250000001</v>
      </c>
      <c r="X1330" s="139">
        <f t="shared" si="520"/>
        <v>4.7431460999999997</v>
      </c>
      <c r="Y1330" s="124">
        <f t="shared" si="521"/>
        <v>0</v>
      </c>
      <c r="Z1330" s="147" t="s">
        <v>64</v>
      </c>
      <c r="AA1330" s="141">
        <f t="shared" si="529"/>
        <v>45124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4"/>
      <c r="BL1330" s="1"/>
      <c r="BM1330" s="1"/>
      <c r="BN1330" s="1"/>
      <c r="BO1330" s="1"/>
      <c r="BP1330" s="1"/>
      <c r="BQ1330" s="1"/>
    </row>
    <row r="1331" spans="1:69" x14ac:dyDescent="0.15">
      <c r="A1331" s="138">
        <f t="shared" si="522"/>
        <v>44982</v>
      </c>
      <c r="B1331" s="148">
        <f t="shared" si="511"/>
        <v>1254.8410007300001</v>
      </c>
      <c r="C1331" s="139">
        <f t="shared" si="523"/>
        <v>1000</v>
      </c>
      <c r="D1331" s="140">
        <f t="shared" si="524"/>
        <v>6508.4</v>
      </c>
      <c r="E1331" s="124">
        <f>IF(K1331=1,VLOOKUP(A1330,[1]Plan1!$BO$80:$BQ$314,3),E1330)</f>
        <v>6563.07</v>
      </c>
      <c r="F1331" s="141">
        <f t="shared" si="525"/>
        <v>44973</v>
      </c>
      <c r="G1331" s="142">
        <f t="shared" si="512"/>
        <v>8.3999139573474046E-3</v>
      </c>
      <c r="H1331" s="141">
        <f t="shared" si="526"/>
        <v>45000</v>
      </c>
      <c r="I1331" s="141">
        <f t="shared" si="513"/>
        <v>45000</v>
      </c>
      <c r="J1331" s="125">
        <f t="shared" si="527"/>
        <v>18</v>
      </c>
      <c r="K1331" s="125">
        <f t="shared" si="533"/>
        <v>6</v>
      </c>
      <c r="L1331" s="139">
        <f t="shared" si="514"/>
        <v>1.00279216</v>
      </c>
      <c r="M1331" s="143">
        <f t="shared" si="534"/>
        <v>1.00529958</v>
      </c>
      <c r="N1331" s="143">
        <f t="shared" si="530"/>
        <v>1.2464392975887242</v>
      </c>
      <c r="O1331" s="139">
        <f t="shared" si="532"/>
        <v>1.24991955</v>
      </c>
      <c r="P1331" s="139">
        <f t="shared" si="515"/>
        <v>1249.9195500000001</v>
      </c>
      <c r="Q1331" s="144">
        <f t="shared" si="516"/>
        <v>0</v>
      </c>
      <c r="R1331" s="145">
        <f t="shared" si="517"/>
        <v>0</v>
      </c>
      <c r="S1331" s="139">
        <f t="shared" si="518"/>
        <v>0</v>
      </c>
      <c r="T1331" s="146">
        <f t="shared" si="528"/>
        <v>3.5999999999999997E-2</v>
      </c>
      <c r="U1331" s="144">
        <f t="shared" si="531"/>
        <v>28</v>
      </c>
      <c r="V1331" s="144">
        <v>252</v>
      </c>
      <c r="W1331" s="143">
        <f t="shared" si="519"/>
        <v>1.0039374139999999</v>
      </c>
      <c r="X1331" s="139">
        <f t="shared" si="520"/>
        <v>4.9214507300000001</v>
      </c>
      <c r="Y1331" s="124">
        <f t="shared" si="521"/>
        <v>0</v>
      </c>
      <c r="Z1331" s="147" t="s">
        <v>64</v>
      </c>
      <c r="AA1331" s="141">
        <f t="shared" si="529"/>
        <v>45124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4"/>
      <c r="BL1331" s="1"/>
      <c r="BM1331" s="1"/>
      <c r="BN1331" s="1"/>
      <c r="BO1331" s="1"/>
      <c r="BP1331" s="1"/>
      <c r="BQ1331" s="1"/>
    </row>
    <row r="1332" spans="1:69" x14ac:dyDescent="0.15">
      <c r="A1332" s="138">
        <f t="shared" si="522"/>
        <v>44983</v>
      </c>
      <c r="B1332" s="148">
        <f t="shared" si="511"/>
        <v>1254.8410007300001</v>
      </c>
      <c r="C1332" s="139">
        <f t="shared" si="523"/>
        <v>1000</v>
      </c>
      <c r="D1332" s="140">
        <f t="shared" si="524"/>
        <v>6508.4</v>
      </c>
      <c r="E1332" s="124">
        <f>IF(K1332=1,VLOOKUP(A1331,[1]Plan1!$BO$80:$BQ$314,3),E1331)</f>
        <v>6563.07</v>
      </c>
      <c r="F1332" s="141">
        <f t="shared" si="525"/>
        <v>44973</v>
      </c>
      <c r="G1332" s="142">
        <f t="shared" si="512"/>
        <v>8.3999139573474046E-3</v>
      </c>
      <c r="H1332" s="141">
        <f t="shared" si="526"/>
        <v>45000</v>
      </c>
      <c r="I1332" s="141">
        <f t="shared" si="513"/>
        <v>45000</v>
      </c>
      <c r="J1332" s="125">
        <f t="shared" si="527"/>
        <v>18</v>
      </c>
      <c r="K1332" s="125">
        <f t="shared" si="533"/>
        <v>6</v>
      </c>
      <c r="L1332" s="139">
        <f t="shared" si="514"/>
        <v>1.00279216</v>
      </c>
      <c r="M1332" s="143">
        <f t="shared" si="534"/>
        <v>1.00529958</v>
      </c>
      <c r="N1332" s="143">
        <f t="shared" si="530"/>
        <v>1.2464392975887242</v>
      </c>
      <c r="O1332" s="139">
        <f t="shared" si="532"/>
        <v>1.24991955</v>
      </c>
      <c r="P1332" s="139">
        <f t="shared" si="515"/>
        <v>1249.9195500000001</v>
      </c>
      <c r="Q1332" s="144">
        <f t="shared" si="516"/>
        <v>0</v>
      </c>
      <c r="R1332" s="145">
        <f t="shared" si="517"/>
        <v>0</v>
      </c>
      <c r="S1332" s="139">
        <f t="shared" si="518"/>
        <v>0</v>
      </c>
      <c r="T1332" s="146">
        <f t="shared" si="528"/>
        <v>3.5999999999999997E-2</v>
      </c>
      <c r="U1332" s="144">
        <f t="shared" si="531"/>
        <v>28</v>
      </c>
      <c r="V1332" s="144">
        <v>252</v>
      </c>
      <c r="W1332" s="143">
        <f t="shared" si="519"/>
        <v>1.0039374139999999</v>
      </c>
      <c r="X1332" s="139">
        <f t="shared" si="520"/>
        <v>4.9214507300000001</v>
      </c>
      <c r="Y1332" s="124">
        <f t="shared" si="521"/>
        <v>0</v>
      </c>
      <c r="Z1332" s="147" t="s">
        <v>64</v>
      </c>
      <c r="AA1332" s="141">
        <f t="shared" si="529"/>
        <v>45124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4"/>
      <c r="BL1332" s="1"/>
      <c r="BM1332" s="1"/>
      <c r="BN1332" s="1"/>
      <c r="BO1332" s="1"/>
      <c r="BP1332" s="1"/>
      <c r="BQ1332" s="1"/>
    </row>
    <row r="1333" spans="1:69" x14ac:dyDescent="0.15">
      <c r="A1333" s="138">
        <f t="shared" si="522"/>
        <v>44984</v>
      </c>
      <c r="B1333" s="148">
        <f t="shared" si="511"/>
        <v>1254.8410007300001</v>
      </c>
      <c r="C1333" s="139">
        <f t="shared" si="523"/>
        <v>1000</v>
      </c>
      <c r="D1333" s="140">
        <f t="shared" si="524"/>
        <v>6508.4</v>
      </c>
      <c r="E1333" s="124">
        <f>IF(K1333=1,VLOOKUP(A1332,[1]Plan1!$BO$80:$BQ$314,3),E1332)</f>
        <v>6563.07</v>
      </c>
      <c r="F1333" s="141">
        <f t="shared" si="525"/>
        <v>44973</v>
      </c>
      <c r="G1333" s="142">
        <f t="shared" si="512"/>
        <v>8.3999139573474046E-3</v>
      </c>
      <c r="H1333" s="141">
        <f t="shared" si="526"/>
        <v>45000</v>
      </c>
      <c r="I1333" s="141">
        <f t="shared" si="513"/>
        <v>45000</v>
      </c>
      <c r="J1333" s="125">
        <f t="shared" si="527"/>
        <v>18</v>
      </c>
      <c r="K1333" s="125">
        <f t="shared" si="533"/>
        <v>6</v>
      </c>
      <c r="L1333" s="139">
        <f t="shared" si="514"/>
        <v>1.00279216</v>
      </c>
      <c r="M1333" s="143">
        <f t="shared" si="534"/>
        <v>1.00529958</v>
      </c>
      <c r="N1333" s="143">
        <f t="shared" si="530"/>
        <v>1.2464392975887242</v>
      </c>
      <c r="O1333" s="139">
        <f t="shared" si="532"/>
        <v>1.24991955</v>
      </c>
      <c r="P1333" s="139">
        <f t="shared" si="515"/>
        <v>1249.9195500000001</v>
      </c>
      <c r="Q1333" s="144">
        <f t="shared" si="516"/>
        <v>0</v>
      </c>
      <c r="R1333" s="145">
        <f t="shared" si="517"/>
        <v>0</v>
      </c>
      <c r="S1333" s="139">
        <f t="shared" si="518"/>
        <v>0</v>
      </c>
      <c r="T1333" s="146">
        <f t="shared" si="528"/>
        <v>3.5999999999999997E-2</v>
      </c>
      <c r="U1333" s="144">
        <f t="shared" si="531"/>
        <v>28</v>
      </c>
      <c r="V1333" s="144">
        <v>252</v>
      </c>
      <c r="W1333" s="143">
        <f t="shared" si="519"/>
        <v>1.0039374139999999</v>
      </c>
      <c r="X1333" s="139">
        <f t="shared" si="520"/>
        <v>4.9214507300000001</v>
      </c>
      <c r="Y1333" s="124">
        <f t="shared" si="521"/>
        <v>0</v>
      </c>
      <c r="Z1333" s="147" t="s">
        <v>64</v>
      </c>
      <c r="AA1333" s="141">
        <f t="shared" si="529"/>
        <v>45124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4"/>
      <c r="BL1333" s="1"/>
      <c r="BM1333" s="1"/>
      <c r="BN1333" s="1"/>
      <c r="BO1333" s="1"/>
      <c r="BP1333" s="1"/>
      <c r="BQ1333" s="1"/>
    </row>
    <row r="1334" spans="1:69" x14ac:dyDescent="0.15">
      <c r="A1334" s="138">
        <f t="shared" si="522"/>
        <v>44985</v>
      </c>
      <c r="B1334" s="148">
        <f t="shared" si="511"/>
        <v>1255.6004838599999</v>
      </c>
      <c r="C1334" s="139">
        <f t="shared" si="523"/>
        <v>1000</v>
      </c>
      <c r="D1334" s="140">
        <f t="shared" si="524"/>
        <v>6508.4</v>
      </c>
      <c r="E1334" s="124">
        <f>IF(K1334=1,VLOOKUP(A1333,[1]Plan1!$BO$80:$BQ$314,3),E1333)</f>
        <v>6563.07</v>
      </c>
      <c r="F1334" s="141">
        <f t="shared" si="525"/>
        <v>44973</v>
      </c>
      <c r="G1334" s="142">
        <f t="shared" si="512"/>
        <v>8.3999139573474046E-3</v>
      </c>
      <c r="H1334" s="141">
        <f t="shared" si="526"/>
        <v>45000</v>
      </c>
      <c r="I1334" s="141">
        <f t="shared" si="513"/>
        <v>45000</v>
      </c>
      <c r="J1334" s="125">
        <f t="shared" si="527"/>
        <v>18</v>
      </c>
      <c r="K1334" s="125">
        <f t="shared" si="533"/>
        <v>7</v>
      </c>
      <c r="L1334" s="139">
        <f t="shared" si="514"/>
        <v>1.0032582800000001</v>
      </c>
      <c r="M1334" s="143">
        <f t="shared" si="534"/>
        <v>1.00529958</v>
      </c>
      <c r="N1334" s="143">
        <f t="shared" si="530"/>
        <v>1.2464392975887242</v>
      </c>
      <c r="O1334" s="139">
        <f t="shared" si="532"/>
        <v>1.25050054</v>
      </c>
      <c r="P1334" s="139">
        <f t="shared" si="515"/>
        <v>1250.50054</v>
      </c>
      <c r="Q1334" s="144">
        <f t="shared" si="516"/>
        <v>0</v>
      </c>
      <c r="R1334" s="145">
        <f t="shared" si="517"/>
        <v>0</v>
      </c>
      <c r="S1334" s="139">
        <f t="shared" si="518"/>
        <v>0</v>
      </c>
      <c r="T1334" s="146">
        <f t="shared" si="528"/>
        <v>3.5999999999999997E-2</v>
      </c>
      <c r="U1334" s="144">
        <f t="shared" si="531"/>
        <v>29</v>
      </c>
      <c r="V1334" s="144">
        <v>252</v>
      </c>
      <c r="W1334" s="143">
        <f t="shared" si="519"/>
        <v>1.004078322</v>
      </c>
      <c r="X1334" s="139">
        <f t="shared" si="520"/>
        <v>5.0999438599999998</v>
      </c>
      <c r="Y1334" s="124">
        <f t="shared" si="521"/>
        <v>0</v>
      </c>
      <c r="Z1334" s="147" t="s">
        <v>64</v>
      </c>
      <c r="AA1334" s="141">
        <f t="shared" si="529"/>
        <v>45124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4"/>
      <c r="BL1334" s="1"/>
      <c r="BM1334" s="1"/>
      <c r="BN1334" s="1"/>
      <c r="BO1334" s="1"/>
      <c r="BP1334" s="1"/>
      <c r="BQ1334" s="1"/>
    </row>
    <row r="1335" spans="1:69" x14ac:dyDescent="0.15">
      <c r="A1335" s="138">
        <f t="shared" si="522"/>
        <v>44986</v>
      </c>
      <c r="B1335" s="148">
        <f t="shared" si="511"/>
        <v>1256.36043692</v>
      </c>
      <c r="C1335" s="139">
        <f t="shared" si="523"/>
        <v>1000</v>
      </c>
      <c r="D1335" s="140">
        <f t="shared" si="524"/>
        <v>6508.4</v>
      </c>
      <c r="E1335" s="124">
        <f>IF(K1335=1,VLOOKUP(A1334,[1]Plan1!$BO$80:$BQ$314,3),E1334)</f>
        <v>6563.07</v>
      </c>
      <c r="F1335" s="141">
        <f t="shared" si="525"/>
        <v>44973</v>
      </c>
      <c r="G1335" s="142">
        <f t="shared" si="512"/>
        <v>8.3999139573474046E-3</v>
      </c>
      <c r="H1335" s="141">
        <f t="shared" si="526"/>
        <v>45000</v>
      </c>
      <c r="I1335" s="141">
        <f t="shared" si="513"/>
        <v>45000</v>
      </c>
      <c r="J1335" s="125">
        <f t="shared" si="527"/>
        <v>18</v>
      </c>
      <c r="K1335" s="125">
        <f t="shared" si="533"/>
        <v>8</v>
      </c>
      <c r="L1335" s="139">
        <f t="shared" si="514"/>
        <v>1.0037246200000001</v>
      </c>
      <c r="M1335" s="143">
        <f t="shared" si="534"/>
        <v>1.00529958</v>
      </c>
      <c r="N1335" s="143">
        <f t="shared" si="530"/>
        <v>1.2464392975887242</v>
      </c>
      <c r="O1335" s="139">
        <f t="shared" si="532"/>
        <v>1.2510818100000001</v>
      </c>
      <c r="P1335" s="139">
        <f t="shared" si="515"/>
        <v>1251.0818099999999</v>
      </c>
      <c r="Q1335" s="144">
        <f t="shared" si="516"/>
        <v>0</v>
      </c>
      <c r="R1335" s="145">
        <f t="shared" si="517"/>
        <v>0</v>
      </c>
      <c r="S1335" s="139">
        <f t="shared" si="518"/>
        <v>0</v>
      </c>
      <c r="T1335" s="146">
        <f t="shared" si="528"/>
        <v>3.5999999999999997E-2</v>
      </c>
      <c r="U1335" s="144">
        <f t="shared" si="531"/>
        <v>30</v>
      </c>
      <c r="V1335" s="144">
        <v>252</v>
      </c>
      <c r="W1335" s="143">
        <f t="shared" si="519"/>
        <v>1.00421925</v>
      </c>
      <c r="X1335" s="139">
        <f t="shared" si="520"/>
        <v>5.2786269199999998</v>
      </c>
      <c r="Y1335" s="124">
        <f t="shared" si="521"/>
        <v>0</v>
      </c>
      <c r="Z1335" s="147" t="s">
        <v>64</v>
      </c>
      <c r="AA1335" s="141">
        <f t="shared" si="529"/>
        <v>45124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4"/>
      <c r="BL1335" s="1"/>
      <c r="BM1335" s="1"/>
      <c r="BN1335" s="1"/>
      <c r="BO1335" s="1"/>
      <c r="BP1335" s="1"/>
      <c r="BQ1335" s="1"/>
    </row>
    <row r="1336" spans="1:69" x14ac:dyDescent="0.15">
      <c r="A1336" s="138">
        <f t="shared" si="522"/>
        <v>44987</v>
      </c>
      <c r="B1336" s="148">
        <f t="shared" si="511"/>
        <v>1257.12082994</v>
      </c>
      <c r="C1336" s="139">
        <f t="shared" si="523"/>
        <v>1000</v>
      </c>
      <c r="D1336" s="140">
        <f t="shared" si="524"/>
        <v>6508.4</v>
      </c>
      <c r="E1336" s="124">
        <f>IF(K1336=1,VLOOKUP(A1335,[1]Plan1!$BO$80:$BQ$314,3),E1335)</f>
        <v>6563.07</v>
      </c>
      <c r="F1336" s="141">
        <f t="shared" si="525"/>
        <v>44973</v>
      </c>
      <c r="G1336" s="142">
        <f t="shared" si="512"/>
        <v>8.3999139573474046E-3</v>
      </c>
      <c r="H1336" s="141">
        <f t="shared" si="526"/>
        <v>45000</v>
      </c>
      <c r="I1336" s="141">
        <f t="shared" si="513"/>
        <v>45000</v>
      </c>
      <c r="J1336" s="125">
        <f t="shared" si="527"/>
        <v>18</v>
      </c>
      <c r="K1336" s="125">
        <f t="shared" si="533"/>
        <v>9</v>
      </c>
      <c r="L1336" s="139">
        <f t="shared" si="514"/>
        <v>1.0041911699999999</v>
      </c>
      <c r="M1336" s="143">
        <f t="shared" si="534"/>
        <v>1.00529958</v>
      </c>
      <c r="N1336" s="143">
        <f t="shared" si="530"/>
        <v>1.2464392975887242</v>
      </c>
      <c r="O1336" s="139">
        <f t="shared" si="532"/>
        <v>1.25166333</v>
      </c>
      <c r="P1336" s="139">
        <f t="shared" si="515"/>
        <v>1251.6633300000001</v>
      </c>
      <c r="Q1336" s="144">
        <f t="shared" si="516"/>
        <v>0</v>
      </c>
      <c r="R1336" s="145">
        <f t="shared" si="517"/>
        <v>0</v>
      </c>
      <c r="S1336" s="139">
        <f t="shared" si="518"/>
        <v>0</v>
      </c>
      <c r="T1336" s="146">
        <f t="shared" si="528"/>
        <v>3.5999999999999997E-2</v>
      </c>
      <c r="U1336" s="144">
        <f t="shared" si="531"/>
        <v>31</v>
      </c>
      <c r="V1336" s="144">
        <v>252</v>
      </c>
      <c r="W1336" s="143">
        <f t="shared" si="519"/>
        <v>1.0043601980000001</v>
      </c>
      <c r="X1336" s="139">
        <f t="shared" si="520"/>
        <v>5.4574999399999999</v>
      </c>
      <c r="Y1336" s="124">
        <f t="shared" si="521"/>
        <v>0</v>
      </c>
      <c r="Z1336" s="147" t="s">
        <v>64</v>
      </c>
      <c r="AA1336" s="141">
        <f t="shared" si="529"/>
        <v>45124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4"/>
      <c r="BL1336" s="1"/>
      <c r="BM1336" s="1"/>
      <c r="BN1336" s="1"/>
      <c r="BO1336" s="1"/>
      <c r="BP1336" s="1"/>
      <c r="BQ1336" s="1"/>
    </row>
    <row r="1337" spans="1:69" x14ac:dyDescent="0.15">
      <c r="A1337" s="138">
        <f t="shared" si="522"/>
        <v>44988</v>
      </c>
      <c r="B1337" s="148">
        <f t="shared" si="511"/>
        <v>1257.8816932</v>
      </c>
      <c r="C1337" s="139">
        <f t="shared" si="523"/>
        <v>1000</v>
      </c>
      <c r="D1337" s="140">
        <f t="shared" si="524"/>
        <v>6508.4</v>
      </c>
      <c r="E1337" s="124">
        <f>IF(K1337=1,VLOOKUP(A1336,[1]Plan1!$BO$80:$BQ$314,3),E1336)</f>
        <v>6563.07</v>
      </c>
      <c r="F1337" s="141">
        <f t="shared" si="525"/>
        <v>44973</v>
      </c>
      <c r="G1337" s="142">
        <f t="shared" si="512"/>
        <v>8.3999139573474046E-3</v>
      </c>
      <c r="H1337" s="141">
        <f t="shared" si="526"/>
        <v>45000</v>
      </c>
      <c r="I1337" s="141">
        <f t="shared" si="513"/>
        <v>45000</v>
      </c>
      <c r="J1337" s="125">
        <f t="shared" si="527"/>
        <v>18</v>
      </c>
      <c r="K1337" s="125">
        <f t="shared" si="533"/>
        <v>10</v>
      </c>
      <c r="L1337" s="139">
        <f t="shared" si="514"/>
        <v>1.00465794</v>
      </c>
      <c r="M1337" s="143">
        <f t="shared" si="534"/>
        <v>1.00529958</v>
      </c>
      <c r="N1337" s="143">
        <f t="shared" si="530"/>
        <v>1.2464392975887242</v>
      </c>
      <c r="O1337" s="139">
        <f t="shared" si="532"/>
        <v>1.2522451299999999</v>
      </c>
      <c r="P1337" s="139">
        <f t="shared" si="515"/>
        <v>1252.24513</v>
      </c>
      <c r="Q1337" s="144">
        <f t="shared" si="516"/>
        <v>0</v>
      </c>
      <c r="R1337" s="145">
        <f t="shared" si="517"/>
        <v>0</v>
      </c>
      <c r="S1337" s="139">
        <f t="shared" si="518"/>
        <v>0</v>
      </c>
      <c r="T1337" s="146">
        <f t="shared" si="528"/>
        <v>3.5999999999999997E-2</v>
      </c>
      <c r="U1337" s="144">
        <f t="shared" si="531"/>
        <v>32</v>
      </c>
      <c r="V1337" s="144">
        <v>252</v>
      </c>
      <c r="W1337" s="143">
        <f t="shared" si="519"/>
        <v>1.0045011660000001</v>
      </c>
      <c r="X1337" s="139">
        <f t="shared" si="520"/>
        <v>5.6365632000000003</v>
      </c>
      <c r="Y1337" s="124">
        <f t="shared" si="521"/>
        <v>0</v>
      </c>
      <c r="Z1337" s="147" t="s">
        <v>64</v>
      </c>
      <c r="AA1337" s="141">
        <f t="shared" si="529"/>
        <v>45124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4"/>
      <c r="BL1337" s="1"/>
      <c r="BM1337" s="1"/>
      <c r="BN1337" s="1"/>
      <c r="BO1337" s="1"/>
      <c r="BP1337" s="1"/>
      <c r="BQ1337" s="1"/>
    </row>
    <row r="1338" spans="1:69" x14ac:dyDescent="0.15">
      <c r="A1338" s="138">
        <f t="shared" si="522"/>
        <v>44989</v>
      </c>
      <c r="B1338" s="148">
        <f t="shared" si="511"/>
        <v>1258.64300549</v>
      </c>
      <c r="C1338" s="139">
        <f t="shared" si="523"/>
        <v>1000</v>
      </c>
      <c r="D1338" s="140">
        <f t="shared" si="524"/>
        <v>6508.4</v>
      </c>
      <c r="E1338" s="124">
        <f>IF(K1338=1,VLOOKUP(A1337,[1]Plan1!$BO$80:$BQ$314,3),E1337)</f>
        <v>6563.07</v>
      </c>
      <c r="F1338" s="141">
        <f t="shared" si="525"/>
        <v>44973</v>
      </c>
      <c r="G1338" s="142">
        <f t="shared" si="512"/>
        <v>8.3999139573474046E-3</v>
      </c>
      <c r="H1338" s="141">
        <f t="shared" si="526"/>
        <v>45000</v>
      </c>
      <c r="I1338" s="141">
        <f t="shared" si="513"/>
        <v>45000</v>
      </c>
      <c r="J1338" s="125">
        <f t="shared" si="527"/>
        <v>18</v>
      </c>
      <c r="K1338" s="125">
        <f t="shared" si="533"/>
        <v>11</v>
      </c>
      <c r="L1338" s="139">
        <f t="shared" si="514"/>
        <v>1.0051249200000001</v>
      </c>
      <c r="M1338" s="143">
        <f t="shared" si="534"/>
        <v>1.00529958</v>
      </c>
      <c r="N1338" s="143">
        <f t="shared" si="530"/>
        <v>1.2464392975887242</v>
      </c>
      <c r="O1338" s="139">
        <f t="shared" si="532"/>
        <v>1.2528271900000001</v>
      </c>
      <c r="P1338" s="139">
        <f t="shared" si="515"/>
        <v>1252.82719</v>
      </c>
      <c r="Q1338" s="144">
        <f t="shared" si="516"/>
        <v>0</v>
      </c>
      <c r="R1338" s="145">
        <f t="shared" si="517"/>
        <v>0</v>
      </c>
      <c r="S1338" s="139">
        <f t="shared" si="518"/>
        <v>0</v>
      </c>
      <c r="T1338" s="146">
        <f t="shared" si="528"/>
        <v>3.5999999999999997E-2</v>
      </c>
      <c r="U1338" s="144">
        <f t="shared" si="531"/>
        <v>33</v>
      </c>
      <c r="V1338" s="144">
        <v>252</v>
      </c>
      <c r="W1338" s="143">
        <f t="shared" si="519"/>
        <v>1.004642153</v>
      </c>
      <c r="X1338" s="139">
        <f t="shared" si="520"/>
        <v>5.8158154900000003</v>
      </c>
      <c r="Y1338" s="124">
        <f t="shared" si="521"/>
        <v>0</v>
      </c>
      <c r="Z1338" s="147" t="s">
        <v>64</v>
      </c>
      <c r="AA1338" s="141">
        <f t="shared" si="529"/>
        <v>45124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4"/>
      <c r="BL1338" s="1"/>
      <c r="BM1338" s="1"/>
      <c r="BN1338" s="1"/>
      <c r="BO1338" s="1"/>
      <c r="BP1338" s="1"/>
      <c r="BQ1338" s="1"/>
    </row>
    <row r="1339" spans="1:69" x14ac:dyDescent="0.15">
      <c r="A1339" s="138">
        <f t="shared" si="522"/>
        <v>44990</v>
      </c>
      <c r="B1339" s="148">
        <f t="shared" si="511"/>
        <v>1258.64300549</v>
      </c>
      <c r="C1339" s="139">
        <f t="shared" si="523"/>
        <v>1000</v>
      </c>
      <c r="D1339" s="140">
        <f t="shared" si="524"/>
        <v>6508.4</v>
      </c>
      <c r="E1339" s="124">
        <f>IF(K1339=1,VLOOKUP(A1338,[1]Plan1!$BO$80:$BQ$314,3),E1338)</f>
        <v>6563.07</v>
      </c>
      <c r="F1339" s="141">
        <f t="shared" si="525"/>
        <v>44973</v>
      </c>
      <c r="G1339" s="142">
        <f t="shared" si="512"/>
        <v>8.3999139573474046E-3</v>
      </c>
      <c r="H1339" s="141">
        <f t="shared" si="526"/>
        <v>45000</v>
      </c>
      <c r="I1339" s="141">
        <f t="shared" si="513"/>
        <v>45000</v>
      </c>
      <c r="J1339" s="125">
        <f t="shared" si="527"/>
        <v>18</v>
      </c>
      <c r="K1339" s="125">
        <f t="shared" si="533"/>
        <v>11</v>
      </c>
      <c r="L1339" s="139">
        <f t="shared" si="514"/>
        <v>1.0051249200000001</v>
      </c>
      <c r="M1339" s="143">
        <f t="shared" si="534"/>
        <v>1.00529958</v>
      </c>
      <c r="N1339" s="143">
        <f t="shared" si="530"/>
        <v>1.2464392975887242</v>
      </c>
      <c r="O1339" s="139">
        <f t="shared" si="532"/>
        <v>1.2528271900000001</v>
      </c>
      <c r="P1339" s="139">
        <f t="shared" si="515"/>
        <v>1252.82719</v>
      </c>
      <c r="Q1339" s="144">
        <f t="shared" si="516"/>
        <v>0</v>
      </c>
      <c r="R1339" s="145">
        <f t="shared" si="517"/>
        <v>0</v>
      </c>
      <c r="S1339" s="139">
        <f t="shared" si="518"/>
        <v>0</v>
      </c>
      <c r="T1339" s="146">
        <f t="shared" si="528"/>
        <v>3.5999999999999997E-2</v>
      </c>
      <c r="U1339" s="144">
        <f t="shared" si="531"/>
        <v>33</v>
      </c>
      <c r="V1339" s="144">
        <v>252</v>
      </c>
      <c r="W1339" s="143">
        <f t="shared" si="519"/>
        <v>1.004642153</v>
      </c>
      <c r="X1339" s="139">
        <f t="shared" si="520"/>
        <v>5.8158154900000003</v>
      </c>
      <c r="Y1339" s="124">
        <f t="shared" si="521"/>
        <v>0</v>
      </c>
      <c r="Z1339" s="147" t="s">
        <v>64</v>
      </c>
      <c r="AA1339" s="141">
        <f t="shared" si="529"/>
        <v>45124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4"/>
      <c r="BL1339" s="1"/>
      <c r="BM1339" s="1"/>
      <c r="BN1339" s="1"/>
      <c r="BO1339" s="1"/>
      <c r="BP1339" s="1"/>
      <c r="BQ1339" s="1"/>
    </row>
    <row r="1340" spans="1:69" x14ac:dyDescent="0.15">
      <c r="A1340" s="138">
        <f t="shared" si="522"/>
        <v>44991</v>
      </c>
      <c r="B1340" s="148">
        <f t="shared" si="511"/>
        <v>1258.64300549</v>
      </c>
      <c r="C1340" s="139">
        <f t="shared" si="523"/>
        <v>1000</v>
      </c>
      <c r="D1340" s="140">
        <f t="shared" si="524"/>
        <v>6508.4</v>
      </c>
      <c r="E1340" s="124">
        <f>IF(K1340=1,VLOOKUP(A1339,[1]Plan1!$BO$80:$BQ$314,3),E1339)</f>
        <v>6563.07</v>
      </c>
      <c r="F1340" s="141">
        <f t="shared" si="525"/>
        <v>44973</v>
      </c>
      <c r="G1340" s="142">
        <f t="shared" si="512"/>
        <v>8.3999139573474046E-3</v>
      </c>
      <c r="H1340" s="141">
        <f t="shared" si="526"/>
        <v>45000</v>
      </c>
      <c r="I1340" s="141">
        <f t="shared" si="513"/>
        <v>45000</v>
      </c>
      <c r="J1340" s="125">
        <f t="shared" si="527"/>
        <v>18</v>
      </c>
      <c r="K1340" s="125">
        <f t="shared" si="533"/>
        <v>11</v>
      </c>
      <c r="L1340" s="139">
        <f t="shared" si="514"/>
        <v>1.0051249200000001</v>
      </c>
      <c r="M1340" s="143">
        <f t="shared" si="534"/>
        <v>1.00529958</v>
      </c>
      <c r="N1340" s="143">
        <f t="shared" si="530"/>
        <v>1.2464392975887242</v>
      </c>
      <c r="O1340" s="139">
        <f t="shared" si="532"/>
        <v>1.2528271900000001</v>
      </c>
      <c r="P1340" s="139">
        <f t="shared" si="515"/>
        <v>1252.82719</v>
      </c>
      <c r="Q1340" s="144">
        <f t="shared" si="516"/>
        <v>0</v>
      </c>
      <c r="R1340" s="145">
        <f t="shared" si="517"/>
        <v>0</v>
      </c>
      <c r="S1340" s="139">
        <f t="shared" si="518"/>
        <v>0</v>
      </c>
      <c r="T1340" s="146">
        <f t="shared" si="528"/>
        <v>3.5999999999999997E-2</v>
      </c>
      <c r="U1340" s="144">
        <f t="shared" si="531"/>
        <v>33</v>
      </c>
      <c r="V1340" s="144">
        <v>252</v>
      </c>
      <c r="W1340" s="143">
        <f t="shared" si="519"/>
        <v>1.004642153</v>
      </c>
      <c r="X1340" s="139">
        <f t="shared" si="520"/>
        <v>5.8158154900000003</v>
      </c>
      <c r="Y1340" s="124">
        <f t="shared" si="521"/>
        <v>0</v>
      </c>
      <c r="Z1340" s="147" t="s">
        <v>64</v>
      </c>
      <c r="AA1340" s="141">
        <f t="shared" si="529"/>
        <v>45124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4"/>
      <c r="BL1340" s="1"/>
      <c r="BM1340" s="1"/>
      <c r="BN1340" s="1"/>
      <c r="BO1340" s="1"/>
      <c r="BP1340" s="1"/>
      <c r="BQ1340" s="1"/>
    </row>
    <row r="1341" spans="1:69" x14ac:dyDescent="0.15">
      <c r="A1341" s="138">
        <f t="shared" si="522"/>
        <v>44992</v>
      </c>
      <c r="B1341" s="148">
        <f t="shared" si="511"/>
        <v>1259.4047983700002</v>
      </c>
      <c r="C1341" s="139">
        <f t="shared" si="523"/>
        <v>1000</v>
      </c>
      <c r="D1341" s="140">
        <f t="shared" si="524"/>
        <v>6508.4</v>
      </c>
      <c r="E1341" s="124">
        <f>IF(K1341=1,VLOOKUP(A1340,[1]Plan1!$BO$80:$BQ$314,3),E1340)</f>
        <v>6563.07</v>
      </c>
      <c r="F1341" s="141">
        <f t="shared" si="525"/>
        <v>44973</v>
      </c>
      <c r="G1341" s="142">
        <f t="shared" si="512"/>
        <v>8.3999139573474046E-3</v>
      </c>
      <c r="H1341" s="141">
        <f t="shared" si="526"/>
        <v>45000</v>
      </c>
      <c r="I1341" s="141">
        <f t="shared" si="513"/>
        <v>45000</v>
      </c>
      <c r="J1341" s="125">
        <f t="shared" si="527"/>
        <v>18</v>
      </c>
      <c r="K1341" s="125">
        <f t="shared" si="533"/>
        <v>12</v>
      </c>
      <c r="L1341" s="139">
        <f t="shared" si="514"/>
        <v>1.0055921299999999</v>
      </c>
      <c r="M1341" s="143">
        <f t="shared" si="534"/>
        <v>1.00529958</v>
      </c>
      <c r="N1341" s="143">
        <f t="shared" si="530"/>
        <v>1.2464392975887242</v>
      </c>
      <c r="O1341" s="139">
        <f t="shared" si="532"/>
        <v>1.25340954</v>
      </c>
      <c r="P1341" s="139">
        <f t="shared" si="515"/>
        <v>1253.4095400000001</v>
      </c>
      <c r="Q1341" s="144">
        <f t="shared" si="516"/>
        <v>0</v>
      </c>
      <c r="R1341" s="145">
        <f t="shared" si="517"/>
        <v>0</v>
      </c>
      <c r="S1341" s="139">
        <f t="shared" si="518"/>
        <v>0</v>
      </c>
      <c r="T1341" s="146">
        <f t="shared" si="528"/>
        <v>3.5999999999999997E-2</v>
      </c>
      <c r="U1341" s="144">
        <f t="shared" si="531"/>
        <v>34</v>
      </c>
      <c r="V1341" s="144">
        <v>252</v>
      </c>
      <c r="W1341" s="143">
        <f t="shared" si="519"/>
        <v>1.0047831599999999</v>
      </c>
      <c r="X1341" s="139">
        <f t="shared" si="520"/>
        <v>5.9952583700000002</v>
      </c>
      <c r="Y1341" s="124">
        <f t="shared" si="521"/>
        <v>0</v>
      </c>
      <c r="Z1341" s="147" t="s">
        <v>64</v>
      </c>
      <c r="AA1341" s="141">
        <f t="shared" si="529"/>
        <v>45124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4"/>
      <c r="BL1341" s="1"/>
      <c r="BM1341" s="1"/>
      <c r="BN1341" s="1"/>
      <c r="BO1341" s="1"/>
      <c r="BP1341" s="1"/>
      <c r="BQ1341" s="1"/>
    </row>
    <row r="1342" spans="1:69" x14ac:dyDescent="0.15">
      <c r="A1342" s="138">
        <f t="shared" si="522"/>
        <v>44993</v>
      </c>
      <c r="B1342" s="148">
        <f t="shared" si="511"/>
        <v>1260.1670418400001</v>
      </c>
      <c r="C1342" s="139">
        <f t="shared" si="523"/>
        <v>1000</v>
      </c>
      <c r="D1342" s="140">
        <f t="shared" si="524"/>
        <v>6508.4</v>
      </c>
      <c r="E1342" s="124">
        <f>IF(K1342=1,VLOOKUP(A1341,[1]Plan1!$BO$80:$BQ$314,3),E1341)</f>
        <v>6563.07</v>
      </c>
      <c r="F1342" s="141">
        <f t="shared" si="525"/>
        <v>44973</v>
      </c>
      <c r="G1342" s="142">
        <f t="shared" si="512"/>
        <v>8.3999139573474046E-3</v>
      </c>
      <c r="H1342" s="141">
        <f t="shared" si="526"/>
        <v>45000</v>
      </c>
      <c r="I1342" s="141">
        <f t="shared" si="513"/>
        <v>45000</v>
      </c>
      <c r="J1342" s="125">
        <f t="shared" si="527"/>
        <v>18</v>
      </c>
      <c r="K1342" s="125">
        <f t="shared" si="533"/>
        <v>13</v>
      </c>
      <c r="L1342" s="139">
        <f t="shared" si="514"/>
        <v>1.00605955</v>
      </c>
      <c r="M1342" s="143">
        <f t="shared" si="534"/>
        <v>1.00529958</v>
      </c>
      <c r="N1342" s="143">
        <f t="shared" si="530"/>
        <v>1.2464392975887242</v>
      </c>
      <c r="O1342" s="139">
        <f t="shared" si="532"/>
        <v>1.25399215</v>
      </c>
      <c r="P1342" s="139">
        <f t="shared" si="515"/>
        <v>1253.99215</v>
      </c>
      <c r="Q1342" s="144">
        <f t="shared" si="516"/>
        <v>0</v>
      </c>
      <c r="R1342" s="145">
        <f t="shared" si="517"/>
        <v>0</v>
      </c>
      <c r="S1342" s="139">
        <f t="shared" si="518"/>
        <v>0</v>
      </c>
      <c r="T1342" s="146">
        <f t="shared" si="528"/>
        <v>3.5999999999999997E-2</v>
      </c>
      <c r="U1342" s="144">
        <f t="shared" si="531"/>
        <v>35</v>
      </c>
      <c r="V1342" s="144">
        <v>252</v>
      </c>
      <c r="W1342" s="143">
        <f t="shared" si="519"/>
        <v>1.0049241870000001</v>
      </c>
      <c r="X1342" s="139">
        <f t="shared" si="520"/>
        <v>6.1748918399999999</v>
      </c>
      <c r="Y1342" s="124">
        <f t="shared" si="521"/>
        <v>0</v>
      </c>
      <c r="Z1342" s="147" t="s">
        <v>64</v>
      </c>
      <c r="AA1342" s="141">
        <f t="shared" si="529"/>
        <v>45124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4"/>
      <c r="BL1342" s="1"/>
      <c r="BM1342" s="1"/>
      <c r="BN1342" s="1"/>
      <c r="BO1342" s="1"/>
      <c r="BP1342" s="1"/>
      <c r="BQ1342" s="1"/>
    </row>
    <row r="1343" spans="1:69" x14ac:dyDescent="0.15">
      <c r="A1343" s="138">
        <f t="shared" si="522"/>
        <v>44994</v>
      </c>
      <c r="B1343" s="148">
        <f t="shared" si="511"/>
        <v>1260.92974609</v>
      </c>
      <c r="C1343" s="139">
        <f t="shared" si="523"/>
        <v>1000</v>
      </c>
      <c r="D1343" s="140">
        <f t="shared" si="524"/>
        <v>6508.4</v>
      </c>
      <c r="E1343" s="124">
        <f>IF(K1343=1,VLOOKUP(A1342,[1]Plan1!$BO$80:$BQ$314,3),E1342)</f>
        <v>6563.07</v>
      </c>
      <c r="F1343" s="141">
        <f t="shared" si="525"/>
        <v>44973</v>
      </c>
      <c r="G1343" s="142">
        <f t="shared" si="512"/>
        <v>8.3999139573474046E-3</v>
      </c>
      <c r="H1343" s="141">
        <f t="shared" si="526"/>
        <v>45000</v>
      </c>
      <c r="I1343" s="141">
        <f t="shared" si="513"/>
        <v>45000</v>
      </c>
      <c r="J1343" s="125">
        <f t="shared" si="527"/>
        <v>18</v>
      </c>
      <c r="K1343" s="125">
        <f t="shared" si="533"/>
        <v>14</v>
      </c>
      <c r="L1343" s="139">
        <f t="shared" si="514"/>
        <v>1.00652718</v>
      </c>
      <c r="M1343" s="143">
        <f t="shared" si="534"/>
        <v>1.00529958</v>
      </c>
      <c r="N1343" s="143">
        <f t="shared" si="530"/>
        <v>1.2464392975887242</v>
      </c>
      <c r="O1343" s="139">
        <f t="shared" si="532"/>
        <v>1.25457503</v>
      </c>
      <c r="P1343" s="139">
        <f t="shared" si="515"/>
        <v>1254.57503</v>
      </c>
      <c r="Q1343" s="144">
        <f t="shared" si="516"/>
        <v>0</v>
      </c>
      <c r="R1343" s="145">
        <f t="shared" si="517"/>
        <v>0</v>
      </c>
      <c r="S1343" s="139">
        <f t="shared" si="518"/>
        <v>0</v>
      </c>
      <c r="T1343" s="146">
        <f t="shared" si="528"/>
        <v>3.5999999999999997E-2</v>
      </c>
      <c r="U1343" s="144">
        <f t="shared" si="531"/>
        <v>36</v>
      </c>
      <c r="V1343" s="144">
        <v>252</v>
      </c>
      <c r="W1343" s="143">
        <f t="shared" si="519"/>
        <v>1.0050652339999999</v>
      </c>
      <c r="X1343" s="139">
        <f t="shared" si="520"/>
        <v>6.3547160900000002</v>
      </c>
      <c r="Y1343" s="124">
        <f t="shared" si="521"/>
        <v>0</v>
      </c>
      <c r="Z1343" s="147" t="s">
        <v>64</v>
      </c>
      <c r="AA1343" s="141">
        <f t="shared" si="529"/>
        <v>45124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4"/>
      <c r="BL1343" s="1"/>
      <c r="BM1343" s="1"/>
      <c r="BN1343" s="1"/>
      <c r="BO1343" s="1"/>
      <c r="BP1343" s="1"/>
      <c r="BQ1343" s="1"/>
    </row>
    <row r="1344" spans="1:69" x14ac:dyDescent="0.15">
      <c r="A1344" s="138">
        <f t="shared" si="522"/>
        <v>44995</v>
      </c>
      <c r="B1344" s="148">
        <f t="shared" si="511"/>
        <v>1261.69292133</v>
      </c>
      <c r="C1344" s="139">
        <f t="shared" si="523"/>
        <v>1000</v>
      </c>
      <c r="D1344" s="140">
        <f t="shared" si="524"/>
        <v>6508.4</v>
      </c>
      <c r="E1344" s="124">
        <f>IF(K1344=1,VLOOKUP(A1343,[1]Plan1!$BO$80:$BQ$314,3),E1343)</f>
        <v>6563.07</v>
      </c>
      <c r="F1344" s="141">
        <f t="shared" si="525"/>
        <v>44973</v>
      </c>
      <c r="G1344" s="142">
        <f t="shared" si="512"/>
        <v>8.3999139573474046E-3</v>
      </c>
      <c r="H1344" s="141">
        <f t="shared" si="526"/>
        <v>45000</v>
      </c>
      <c r="I1344" s="141">
        <f t="shared" si="513"/>
        <v>45000</v>
      </c>
      <c r="J1344" s="125">
        <f t="shared" si="527"/>
        <v>18</v>
      </c>
      <c r="K1344" s="125">
        <f t="shared" si="533"/>
        <v>15</v>
      </c>
      <c r="L1344" s="139">
        <f t="shared" si="514"/>
        <v>1.0069950400000001</v>
      </c>
      <c r="M1344" s="143">
        <f t="shared" si="534"/>
        <v>1.00529958</v>
      </c>
      <c r="N1344" s="143">
        <f t="shared" si="530"/>
        <v>1.2464392975887242</v>
      </c>
      <c r="O1344" s="139">
        <f t="shared" si="532"/>
        <v>1.25515819</v>
      </c>
      <c r="P1344" s="139">
        <f t="shared" si="515"/>
        <v>1255.1581900000001</v>
      </c>
      <c r="Q1344" s="144">
        <f t="shared" si="516"/>
        <v>0</v>
      </c>
      <c r="R1344" s="145">
        <f t="shared" si="517"/>
        <v>0</v>
      </c>
      <c r="S1344" s="139">
        <f t="shared" si="518"/>
        <v>0</v>
      </c>
      <c r="T1344" s="146">
        <f t="shared" si="528"/>
        <v>3.5999999999999997E-2</v>
      </c>
      <c r="U1344" s="144">
        <f t="shared" si="531"/>
        <v>37</v>
      </c>
      <c r="V1344" s="144">
        <v>252</v>
      </c>
      <c r="W1344" s="143">
        <f t="shared" si="519"/>
        <v>1.0052063010000001</v>
      </c>
      <c r="X1344" s="139">
        <f t="shared" si="520"/>
        <v>6.5347313299999996</v>
      </c>
      <c r="Y1344" s="124">
        <f t="shared" si="521"/>
        <v>0</v>
      </c>
      <c r="Z1344" s="147" t="s">
        <v>64</v>
      </c>
      <c r="AA1344" s="141">
        <f t="shared" si="529"/>
        <v>45124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4"/>
      <c r="BL1344" s="1"/>
      <c r="BM1344" s="1"/>
      <c r="BN1344" s="1"/>
      <c r="BO1344" s="1"/>
      <c r="BP1344" s="1"/>
      <c r="BQ1344" s="1"/>
    </row>
    <row r="1345" spans="1:69" x14ac:dyDescent="0.15">
      <c r="A1345" s="138">
        <f t="shared" si="522"/>
        <v>44996</v>
      </c>
      <c r="B1345" s="148">
        <f t="shared" si="511"/>
        <v>1262.4565463599999</v>
      </c>
      <c r="C1345" s="139">
        <f t="shared" si="523"/>
        <v>1000</v>
      </c>
      <c r="D1345" s="140">
        <f t="shared" si="524"/>
        <v>6508.4</v>
      </c>
      <c r="E1345" s="124">
        <f>IF(K1345=1,VLOOKUP(A1344,[1]Plan1!$BO$80:$BQ$314,3),E1344)</f>
        <v>6563.07</v>
      </c>
      <c r="F1345" s="141">
        <f t="shared" si="525"/>
        <v>44973</v>
      </c>
      <c r="G1345" s="142">
        <f t="shared" si="512"/>
        <v>8.3999139573474046E-3</v>
      </c>
      <c r="H1345" s="141">
        <f t="shared" si="526"/>
        <v>45000</v>
      </c>
      <c r="I1345" s="141">
        <f t="shared" si="513"/>
        <v>45000</v>
      </c>
      <c r="J1345" s="125">
        <f t="shared" si="527"/>
        <v>18</v>
      </c>
      <c r="K1345" s="125">
        <f t="shared" si="533"/>
        <v>16</v>
      </c>
      <c r="L1345" s="139">
        <f t="shared" si="514"/>
        <v>1.00746311</v>
      </c>
      <c r="M1345" s="143">
        <f t="shared" si="534"/>
        <v>1.00529958</v>
      </c>
      <c r="N1345" s="143">
        <f t="shared" si="530"/>
        <v>1.2464392975887242</v>
      </c>
      <c r="O1345" s="139">
        <f t="shared" si="532"/>
        <v>1.2557416100000001</v>
      </c>
      <c r="P1345" s="139">
        <f t="shared" si="515"/>
        <v>1255.74161</v>
      </c>
      <c r="Q1345" s="144">
        <f t="shared" si="516"/>
        <v>0</v>
      </c>
      <c r="R1345" s="145">
        <f t="shared" si="517"/>
        <v>0</v>
      </c>
      <c r="S1345" s="139">
        <f t="shared" si="518"/>
        <v>0</v>
      </c>
      <c r="T1345" s="146">
        <f t="shared" si="528"/>
        <v>3.5999999999999997E-2</v>
      </c>
      <c r="U1345" s="144">
        <f t="shared" si="531"/>
        <v>38</v>
      </c>
      <c r="V1345" s="144">
        <v>252</v>
      </c>
      <c r="W1345" s="143">
        <f t="shared" si="519"/>
        <v>1.005347387</v>
      </c>
      <c r="X1345" s="139">
        <f t="shared" si="520"/>
        <v>6.7149363600000003</v>
      </c>
      <c r="Y1345" s="124">
        <f t="shared" si="521"/>
        <v>0</v>
      </c>
      <c r="Z1345" s="147" t="s">
        <v>64</v>
      </c>
      <c r="AA1345" s="141">
        <f t="shared" si="529"/>
        <v>45124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4"/>
      <c r="BL1345" s="1"/>
      <c r="BM1345" s="1"/>
      <c r="BN1345" s="1"/>
      <c r="BO1345" s="1"/>
      <c r="BP1345" s="1"/>
      <c r="BQ1345" s="1"/>
    </row>
    <row r="1346" spans="1:69" x14ac:dyDescent="0.15">
      <c r="A1346" s="138">
        <f t="shared" si="522"/>
        <v>44997</v>
      </c>
      <c r="B1346" s="148">
        <f t="shared" si="511"/>
        <v>1262.4565463599999</v>
      </c>
      <c r="C1346" s="139">
        <f t="shared" si="523"/>
        <v>1000</v>
      </c>
      <c r="D1346" s="140">
        <f t="shared" si="524"/>
        <v>6508.4</v>
      </c>
      <c r="E1346" s="124">
        <f>IF(K1346=1,VLOOKUP(A1345,[1]Plan1!$BO$80:$BQ$314,3),E1345)</f>
        <v>6563.07</v>
      </c>
      <c r="F1346" s="141">
        <f t="shared" si="525"/>
        <v>44973</v>
      </c>
      <c r="G1346" s="142">
        <f t="shared" si="512"/>
        <v>8.3999139573474046E-3</v>
      </c>
      <c r="H1346" s="141">
        <f t="shared" si="526"/>
        <v>45000</v>
      </c>
      <c r="I1346" s="141">
        <f t="shared" si="513"/>
        <v>45000</v>
      </c>
      <c r="J1346" s="125">
        <f t="shared" si="527"/>
        <v>18</v>
      </c>
      <c r="K1346" s="125">
        <f t="shared" si="533"/>
        <v>16</v>
      </c>
      <c r="L1346" s="139">
        <f t="shared" si="514"/>
        <v>1.00746311</v>
      </c>
      <c r="M1346" s="143">
        <f t="shared" si="534"/>
        <v>1.00529958</v>
      </c>
      <c r="N1346" s="143">
        <f t="shared" si="530"/>
        <v>1.2464392975887242</v>
      </c>
      <c r="O1346" s="139">
        <f t="shared" si="532"/>
        <v>1.2557416100000001</v>
      </c>
      <c r="P1346" s="139">
        <f t="shared" si="515"/>
        <v>1255.74161</v>
      </c>
      <c r="Q1346" s="144">
        <f t="shared" si="516"/>
        <v>0</v>
      </c>
      <c r="R1346" s="145">
        <f t="shared" si="517"/>
        <v>0</v>
      </c>
      <c r="S1346" s="139">
        <f t="shared" si="518"/>
        <v>0</v>
      </c>
      <c r="T1346" s="146">
        <f t="shared" si="528"/>
        <v>3.5999999999999997E-2</v>
      </c>
      <c r="U1346" s="144">
        <f t="shared" si="531"/>
        <v>38</v>
      </c>
      <c r="V1346" s="144">
        <v>252</v>
      </c>
      <c r="W1346" s="143">
        <f t="shared" si="519"/>
        <v>1.005347387</v>
      </c>
      <c r="X1346" s="139">
        <f t="shared" si="520"/>
        <v>6.7149363600000003</v>
      </c>
      <c r="Y1346" s="124">
        <f t="shared" si="521"/>
        <v>0</v>
      </c>
      <c r="Z1346" s="147" t="s">
        <v>64</v>
      </c>
      <c r="AA1346" s="141">
        <f t="shared" si="529"/>
        <v>45124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4"/>
      <c r="BL1346" s="1"/>
      <c r="BM1346" s="1"/>
      <c r="BN1346" s="1"/>
      <c r="BO1346" s="1"/>
      <c r="BP1346" s="1"/>
      <c r="BQ1346" s="1"/>
    </row>
    <row r="1347" spans="1:69" x14ac:dyDescent="0.15">
      <c r="A1347" s="138">
        <f t="shared" si="522"/>
        <v>44998</v>
      </c>
      <c r="B1347" s="148">
        <f t="shared" si="511"/>
        <v>1262.4565463599999</v>
      </c>
      <c r="C1347" s="139">
        <f t="shared" si="523"/>
        <v>1000</v>
      </c>
      <c r="D1347" s="140">
        <f t="shared" si="524"/>
        <v>6508.4</v>
      </c>
      <c r="E1347" s="124">
        <f>IF(K1347=1,VLOOKUP(A1346,[1]Plan1!$BO$80:$BQ$314,3),E1346)</f>
        <v>6563.07</v>
      </c>
      <c r="F1347" s="141">
        <f t="shared" si="525"/>
        <v>44973</v>
      </c>
      <c r="G1347" s="142">
        <f t="shared" si="512"/>
        <v>8.3999139573474046E-3</v>
      </c>
      <c r="H1347" s="141">
        <f t="shared" si="526"/>
        <v>45000</v>
      </c>
      <c r="I1347" s="141">
        <f t="shared" si="513"/>
        <v>45000</v>
      </c>
      <c r="J1347" s="125">
        <f t="shared" si="527"/>
        <v>18</v>
      </c>
      <c r="K1347" s="125">
        <f t="shared" si="533"/>
        <v>16</v>
      </c>
      <c r="L1347" s="139">
        <f t="shared" si="514"/>
        <v>1.00746311</v>
      </c>
      <c r="M1347" s="143">
        <f t="shared" si="534"/>
        <v>1.00529958</v>
      </c>
      <c r="N1347" s="143">
        <f t="shared" si="530"/>
        <v>1.2464392975887242</v>
      </c>
      <c r="O1347" s="139">
        <f t="shared" si="532"/>
        <v>1.2557416100000001</v>
      </c>
      <c r="P1347" s="139">
        <f t="shared" si="515"/>
        <v>1255.74161</v>
      </c>
      <c r="Q1347" s="144">
        <f t="shared" si="516"/>
        <v>0</v>
      </c>
      <c r="R1347" s="145">
        <f t="shared" si="517"/>
        <v>0</v>
      </c>
      <c r="S1347" s="139">
        <f t="shared" si="518"/>
        <v>0</v>
      </c>
      <c r="T1347" s="146">
        <f t="shared" si="528"/>
        <v>3.5999999999999997E-2</v>
      </c>
      <c r="U1347" s="144">
        <f t="shared" si="531"/>
        <v>38</v>
      </c>
      <c r="V1347" s="144">
        <v>252</v>
      </c>
      <c r="W1347" s="143">
        <f t="shared" si="519"/>
        <v>1.005347387</v>
      </c>
      <c r="X1347" s="139">
        <f t="shared" si="520"/>
        <v>6.7149363600000003</v>
      </c>
      <c r="Y1347" s="124">
        <f t="shared" si="521"/>
        <v>0</v>
      </c>
      <c r="Z1347" s="147" t="s">
        <v>64</v>
      </c>
      <c r="AA1347" s="141">
        <f t="shared" si="529"/>
        <v>45124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4"/>
      <c r="BL1347" s="1"/>
      <c r="BM1347" s="1"/>
      <c r="BN1347" s="1"/>
      <c r="BO1347" s="1"/>
      <c r="BP1347" s="1"/>
      <c r="BQ1347" s="1"/>
    </row>
    <row r="1348" spans="1:69" x14ac:dyDescent="0.15">
      <c r="A1348" s="138">
        <f t="shared" si="522"/>
        <v>44999</v>
      </c>
      <c r="B1348" s="148">
        <f t="shared" si="511"/>
        <v>1263.2206326099999</v>
      </c>
      <c r="C1348" s="139">
        <f t="shared" si="523"/>
        <v>1000</v>
      </c>
      <c r="D1348" s="140">
        <f t="shared" si="524"/>
        <v>6508.4</v>
      </c>
      <c r="E1348" s="124">
        <f>IF(K1348=1,VLOOKUP(A1347,[1]Plan1!$BO$80:$BQ$314,3),E1347)</f>
        <v>6563.07</v>
      </c>
      <c r="F1348" s="141">
        <f t="shared" si="525"/>
        <v>44973</v>
      </c>
      <c r="G1348" s="142">
        <f t="shared" si="512"/>
        <v>8.3999139573474046E-3</v>
      </c>
      <c r="H1348" s="141">
        <f t="shared" si="526"/>
        <v>45000</v>
      </c>
      <c r="I1348" s="141">
        <f t="shared" si="513"/>
        <v>45000</v>
      </c>
      <c r="J1348" s="125">
        <f t="shared" si="527"/>
        <v>18</v>
      </c>
      <c r="K1348" s="125">
        <f t="shared" si="533"/>
        <v>17</v>
      </c>
      <c r="L1348" s="139">
        <f t="shared" si="514"/>
        <v>1.0079313999999999</v>
      </c>
      <c r="M1348" s="143">
        <f t="shared" si="534"/>
        <v>1.00529958</v>
      </c>
      <c r="N1348" s="143">
        <f t="shared" si="530"/>
        <v>1.2464392975887242</v>
      </c>
      <c r="O1348" s="139">
        <f t="shared" si="532"/>
        <v>1.2563253000000001</v>
      </c>
      <c r="P1348" s="139">
        <f t="shared" si="515"/>
        <v>1256.3253</v>
      </c>
      <c r="Q1348" s="144">
        <f t="shared" si="516"/>
        <v>0</v>
      </c>
      <c r="R1348" s="145">
        <f t="shared" si="517"/>
        <v>0</v>
      </c>
      <c r="S1348" s="139">
        <f t="shared" si="518"/>
        <v>0</v>
      </c>
      <c r="T1348" s="146">
        <f t="shared" si="528"/>
        <v>3.5999999999999997E-2</v>
      </c>
      <c r="U1348" s="144">
        <f t="shared" si="531"/>
        <v>39</v>
      </c>
      <c r="V1348" s="144">
        <v>252</v>
      </c>
      <c r="W1348" s="143">
        <f t="shared" si="519"/>
        <v>1.0054884930000001</v>
      </c>
      <c r="X1348" s="139">
        <f t="shared" si="520"/>
        <v>6.8953326099999996</v>
      </c>
      <c r="Y1348" s="124">
        <f t="shared" si="521"/>
        <v>0</v>
      </c>
      <c r="Z1348" s="147" t="s">
        <v>64</v>
      </c>
      <c r="AA1348" s="141">
        <f t="shared" si="529"/>
        <v>45124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4"/>
      <c r="BL1348" s="1"/>
      <c r="BM1348" s="1"/>
      <c r="BN1348" s="1"/>
      <c r="BO1348" s="1"/>
      <c r="BP1348" s="1"/>
      <c r="BQ1348" s="1"/>
    </row>
    <row r="1349" spans="1:69" x14ac:dyDescent="0.15">
      <c r="A1349" s="138">
        <f t="shared" si="522"/>
        <v>45000</v>
      </c>
      <c r="B1349" s="148">
        <f t="shared" si="511"/>
        <v>1263.9851903000001</v>
      </c>
      <c r="C1349" s="139">
        <f t="shared" si="523"/>
        <v>1000</v>
      </c>
      <c r="D1349" s="140">
        <f t="shared" si="524"/>
        <v>6508.4</v>
      </c>
      <c r="E1349" s="124">
        <f>IF(K1349=1,VLOOKUP(A1348,[1]Plan1!$BO$80:$BQ$314,3),E1348)</f>
        <v>6563.07</v>
      </c>
      <c r="F1349" s="141">
        <f t="shared" si="525"/>
        <v>44973</v>
      </c>
      <c r="G1349" s="142">
        <f t="shared" si="512"/>
        <v>8.3999139573474046E-3</v>
      </c>
      <c r="H1349" s="141">
        <f t="shared" si="526"/>
        <v>45033</v>
      </c>
      <c r="I1349" s="141">
        <f t="shared" si="513"/>
        <v>45000</v>
      </c>
      <c r="J1349" s="125">
        <f t="shared" si="527"/>
        <v>18</v>
      </c>
      <c r="K1349" s="125">
        <f t="shared" si="533"/>
        <v>18</v>
      </c>
      <c r="L1349" s="139">
        <f t="shared" si="514"/>
        <v>1.0083999100000001</v>
      </c>
      <c r="M1349" s="143">
        <f t="shared" si="534"/>
        <v>1.00529958</v>
      </c>
      <c r="N1349" s="143">
        <f t="shared" si="530"/>
        <v>1.2464392975887242</v>
      </c>
      <c r="O1349" s="139">
        <f t="shared" si="532"/>
        <v>1.25690927</v>
      </c>
      <c r="P1349" s="139">
        <f t="shared" si="515"/>
        <v>1256.9092700000001</v>
      </c>
      <c r="Q1349" s="144">
        <f t="shared" si="516"/>
        <v>0</v>
      </c>
      <c r="R1349" s="145">
        <f t="shared" si="517"/>
        <v>0</v>
      </c>
      <c r="S1349" s="139">
        <f t="shared" si="518"/>
        <v>0</v>
      </c>
      <c r="T1349" s="146">
        <f t="shared" si="528"/>
        <v>3.5999999999999997E-2</v>
      </c>
      <c r="U1349" s="144">
        <f t="shared" si="531"/>
        <v>40</v>
      </c>
      <c r="V1349" s="144">
        <v>252</v>
      </c>
      <c r="W1349" s="143">
        <f t="shared" si="519"/>
        <v>1.005629619</v>
      </c>
      <c r="X1349" s="139">
        <f t="shared" si="520"/>
        <v>7.0759202999999999</v>
      </c>
      <c r="Y1349" s="124">
        <f t="shared" si="521"/>
        <v>0</v>
      </c>
      <c r="Z1349" s="147" t="s">
        <v>64</v>
      </c>
      <c r="AA1349" s="141">
        <f t="shared" si="529"/>
        <v>45124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4"/>
      <c r="BL1349" s="1"/>
      <c r="BM1349" s="1"/>
      <c r="BN1349" s="1"/>
      <c r="BO1349" s="1"/>
      <c r="BP1349" s="1"/>
      <c r="BQ1349" s="1"/>
    </row>
    <row r="1350" spans="1:69" x14ac:dyDescent="0.15">
      <c r="A1350" s="138">
        <f t="shared" si="522"/>
        <v>45001</v>
      </c>
      <c r="B1350" s="148">
        <f t="shared" si="511"/>
        <v>1264.56922108</v>
      </c>
      <c r="C1350" s="139">
        <f t="shared" si="523"/>
        <v>1000</v>
      </c>
      <c r="D1350" s="140">
        <f t="shared" si="524"/>
        <v>6563.07</v>
      </c>
      <c r="E1350" s="124">
        <f>IF(K1350=1,VLOOKUP(A1349,[1]Plan1!$BO$80:$BQ$314,3),E1349)</f>
        <v>6609.67</v>
      </c>
      <c r="F1350" s="141">
        <f t="shared" si="525"/>
        <v>45001</v>
      </c>
      <c r="G1350" s="142">
        <f t="shared" si="512"/>
        <v>7.1003356660832573E-3</v>
      </c>
      <c r="H1350" s="141">
        <f t="shared" si="526"/>
        <v>45033</v>
      </c>
      <c r="I1350" s="141">
        <f t="shared" si="513"/>
        <v>45033</v>
      </c>
      <c r="J1350" s="125">
        <f t="shared" si="527"/>
        <v>22</v>
      </c>
      <c r="K1350" s="125">
        <f t="shared" si="533"/>
        <v>1</v>
      </c>
      <c r="L1350" s="139">
        <f t="shared" si="514"/>
        <v>1.0003216500000001</v>
      </c>
      <c r="M1350" s="143">
        <f t="shared" si="534"/>
        <v>1.0083999100000001</v>
      </c>
      <c r="N1350" s="143">
        <f t="shared" si="530"/>
        <v>1.2569092755089328</v>
      </c>
      <c r="O1350" s="139">
        <f t="shared" si="532"/>
        <v>1.2573135600000001</v>
      </c>
      <c r="P1350" s="139">
        <f t="shared" si="515"/>
        <v>1257.3135600000001</v>
      </c>
      <c r="Q1350" s="144">
        <f t="shared" si="516"/>
        <v>0</v>
      </c>
      <c r="R1350" s="145">
        <f t="shared" si="517"/>
        <v>0</v>
      </c>
      <c r="S1350" s="139">
        <f t="shared" si="518"/>
        <v>0</v>
      </c>
      <c r="T1350" s="146">
        <f t="shared" si="528"/>
        <v>3.5999999999999997E-2</v>
      </c>
      <c r="U1350" s="144">
        <f t="shared" si="531"/>
        <v>41</v>
      </c>
      <c r="V1350" s="144">
        <v>252</v>
      </c>
      <c r="W1350" s="143">
        <f t="shared" si="519"/>
        <v>1.0057707650000001</v>
      </c>
      <c r="X1350" s="139">
        <f t="shared" si="520"/>
        <v>7.2556610800000003</v>
      </c>
      <c r="Y1350" s="124">
        <f t="shared" si="521"/>
        <v>0</v>
      </c>
      <c r="Z1350" s="147" t="s">
        <v>64</v>
      </c>
      <c r="AA1350" s="141">
        <f t="shared" si="529"/>
        <v>45124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4"/>
      <c r="BL1350" s="1"/>
      <c r="BM1350" s="1"/>
      <c r="BN1350" s="1"/>
      <c r="BO1350" s="1"/>
      <c r="BP1350" s="1"/>
      <c r="BQ1350" s="1"/>
    </row>
    <row r="1351" spans="1:69" x14ac:dyDescent="0.15">
      <c r="A1351" s="138">
        <f t="shared" si="522"/>
        <v>45002</v>
      </c>
      <c r="B1351" s="148">
        <f t="shared" si="511"/>
        <v>1265.1535219099999</v>
      </c>
      <c r="C1351" s="139">
        <f t="shared" si="523"/>
        <v>1000</v>
      </c>
      <c r="D1351" s="140">
        <f t="shared" si="524"/>
        <v>6563.07</v>
      </c>
      <c r="E1351" s="124">
        <f>IF(K1351=1,VLOOKUP(A1350,[1]Plan1!$BO$80:$BQ$314,3),E1350)</f>
        <v>6609.67</v>
      </c>
      <c r="F1351" s="141">
        <f t="shared" si="525"/>
        <v>45001</v>
      </c>
      <c r="G1351" s="142">
        <f t="shared" si="512"/>
        <v>7.1003356660832573E-3</v>
      </c>
      <c r="H1351" s="141">
        <f t="shared" si="526"/>
        <v>45033</v>
      </c>
      <c r="I1351" s="141">
        <f t="shared" si="513"/>
        <v>45033</v>
      </c>
      <c r="J1351" s="125">
        <f t="shared" si="527"/>
        <v>22</v>
      </c>
      <c r="K1351" s="125">
        <f t="shared" si="533"/>
        <v>2</v>
      </c>
      <c r="L1351" s="139">
        <f t="shared" si="514"/>
        <v>1.0006434099999999</v>
      </c>
      <c r="M1351" s="143">
        <f t="shared" si="534"/>
        <v>1.0083999100000001</v>
      </c>
      <c r="N1351" s="143">
        <f t="shared" si="530"/>
        <v>1.2569092755089328</v>
      </c>
      <c r="O1351" s="139">
        <f t="shared" si="532"/>
        <v>1.25771798</v>
      </c>
      <c r="P1351" s="139">
        <f t="shared" si="515"/>
        <v>1257.7179799999999</v>
      </c>
      <c r="Q1351" s="144">
        <f t="shared" si="516"/>
        <v>0</v>
      </c>
      <c r="R1351" s="145">
        <f t="shared" si="517"/>
        <v>0</v>
      </c>
      <c r="S1351" s="139">
        <f t="shared" si="518"/>
        <v>0</v>
      </c>
      <c r="T1351" s="146">
        <f t="shared" si="528"/>
        <v>3.5999999999999997E-2</v>
      </c>
      <c r="U1351" s="144">
        <f t="shared" si="531"/>
        <v>42</v>
      </c>
      <c r="V1351" s="144">
        <v>252</v>
      </c>
      <c r="W1351" s="143">
        <f t="shared" si="519"/>
        <v>1.005911931</v>
      </c>
      <c r="X1351" s="139">
        <f t="shared" si="520"/>
        <v>7.4355419100000004</v>
      </c>
      <c r="Y1351" s="124">
        <f t="shared" si="521"/>
        <v>0</v>
      </c>
      <c r="Z1351" s="147" t="s">
        <v>64</v>
      </c>
      <c r="AA1351" s="141">
        <f t="shared" si="529"/>
        <v>45124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4"/>
      <c r="BL1351" s="1"/>
      <c r="BM1351" s="1"/>
      <c r="BN1351" s="1"/>
      <c r="BO1351" s="1"/>
      <c r="BP1351" s="1"/>
      <c r="BQ1351" s="1"/>
    </row>
    <row r="1352" spans="1:69" x14ac:dyDescent="0.15">
      <c r="A1352" s="138">
        <f t="shared" si="522"/>
        <v>45003</v>
      </c>
      <c r="B1352" s="148">
        <f t="shared" si="511"/>
        <v>1265.7380916100001</v>
      </c>
      <c r="C1352" s="139">
        <f t="shared" si="523"/>
        <v>1000</v>
      </c>
      <c r="D1352" s="140">
        <f t="shared" si="524"/>
        <v>6563.07</v>
      </c>
      <c r="E1352" s="124">
        <f>IF(K1352=1,VLOOKUP(A1351,[1]Plan1!$BO$80:$BQ$314,3),E1351)</f>
        <v>6609.67</v>
      </c>
      <c r="F1352" s="141">
        <f t="shared" si="525"/>
        <v>45001</v>
      </c>
      <c r="G1352" s="142">
        <f t="shared" si="512"/>
        <v>7.1003356660832573E-3</v>
      </c>
      <c r="H1352" s="141">
        <f t="shared" si="526"/>
        <v>45033</v>
      </c>
      <c r="I1352" s="141">
        <f t="shared" si="513"/>
        <v>45033</v>
      </c>
      <c r="J1352" s="125">
        <f t="shared" si="527"/>
        <v>22</v>
      </c>
      <c r="K1352" s="125">
        <f t="shared" si="533"/>
        <v>3</v>
      </c>
      <c r="L1352" s="139">
        <f t="shared" si="514"/>
        <v>1.00096527</v>
      </c>
      <c r="M1352" s="143">
        <f t="shared" si="534"/>
        <v>1.0083999100000001</v>
      </c>
      <c r="N1352" s="143">
        <f t="shared" si="530"/>
        <v>1.2569092755089328</v>
      </c>
      <c r="O1352" s="139">
        <f t="shared" si="532"/>
        <v>1.2581225300000001</v>
      </c>
      <c r="P1352" s="139">
        <f t="shared" si="515"/>
        <v>1258.1225300000001</v>
      </c>
      <c r="Q1352" s="144">
        <f t="shared" si="516"/>
        <v>0</v>
      </c>
      <c r="R1352" s="145">
        <f t="shared" si="517"/>
        <v>0</v>
      </c>
      <c r="S1352" s="139">
        <f t="shared" si="518"/>
        <v>0</v>
      </c>
      <c r="T1352" s="146">
        <f t="shared" si="528"/>
        <v>3.5999999999999997E-2</v>
      </c>
      <c r="U1352" s="144">
        <f t="shared" si="531"/>
        <v>43</v>
      </c>
      <c r="V1352" s="144">
        <v>252</v>
      </c>
      <c r="W1352" s="143">
        <f t="shared" si="519"/>
        <v>1.0060531159999999</v>
      </c>
      <c r="X1352" s="139">
        <f t="shared" si="520"/>
        <v>7.6155616100000003</v>
      </c>
      <c r="Y1352" s="124">
        <f t="shared" si="521"/>
        <v>0</v>
      </c>
      <c r="Z1352" s="147" t="s">
        <v>64</v>
      </c>
      <c r="AA1352" s="141">
        <f t="shared" si="529"/>
        <v>45124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4"/>
      <c r="BL1352" s="1"/>
      <c r="BM1352" s="1"/>
      <c r="BN1352" s="1"/>
      <c r="BO1352" s="1"/>
      <c r="BP1352" s="1"/>
      <c r="BQ1352" s="1"/>
    </row>
    <row r="1353" spans="1:69" x14ac:dyDescent="0.15">
      <c r="A1353" s="138">
        <f t="shared" si="522"/>
        <v>45004</v>
      </c>
      <c r="B1353" s="148">
        <f t="shared" si="511"/>
        <v>1265.7380916100001</v>
      </c>
      <c r="C1353" s="139">
        <f t="shared" si="523"/>
        <v>1000</v>
      </c>
      <c r="D1353" s="140">
        <f t="shared" si="524"/>
        <v>6563.07</v>
      </c>
      <c r="E1353" s="124">
        <f>IF(K1353=1,VLOOKUP(A1352,[1]Plan1!$BO$80:$BQ$314,3),E1352)</f>
        <v>6609.67</v>
      </c>
      <c r="F1353" s="141">
        <f t="shared" si="525"/>
        <v>45001</v>
      </c>
      <c r="G1353" s="142">
        <f t="shared" si="512"/>
        <v>7.1003356660832573E-3</v>
      </c>
      <c r="H1353" s="141">
        <f t="shared" si="526"/>
        <v>45033</v>
      </c>
      <c r="I1353" s="141">
        <f t="shared" si="513"/>
        <v>45033</v>
      </c>
      <c r="J1353" s="125">
        <f t="shared" si="527"/>
        <v>22</v>
      </c>
      <c r="K1353" s="125">
        <f t="shared" si="533"/>
        <v>3</v>
      </c>
      <c r="L1353" s="139">
        <f t="shared" si="514"/>
        <v>1.00096527</v>
      </c>
      <c r="M1353" s="143">
        <f t="shared" si="534"/>
        <v>1.0083999100000001</v>
      </c>
      <c r="N1353" s="143">
        <f t="shared" si="530"/>
        <v>1.2569092755089328</v>
      </c>
      <c r="O1353" s="139">
        <f t="shared" si="532"/>
        <v>1.2581225300000001</v>
      </c>
      <c r="P1353" s="139">
        <f t="shared" si="515"/>
        <v>1258.1225300000001</v>
      </c>
      <c r="Q1353" s="144">
        <f t="shared" si="516"/>
        <v>0</v>
      </c>
      <c r="R1353" s="145">
        <f t="shared" si="517"/>
        <v>0</v>
      </c>
      <c r="S1353" s="139">
        <f t="shared" si="518"/>
        <v>0</v>
      </c>
      <c r="T1353" s="146">
        <f t="shared" si="528"/>
        <v>3.5999999999999997E-2</v>
      </c>
      <c r="U1353" s="144">
        <f t="shared" si="531"/>
        <v>43</v>
      </c>
      <c r="V1353" s="144">
        <v>252</v>
      </c>
      <c r="W1353" s="143">
        <f t="shared" si="519"/>
        <v>1.0060531159999999</v>
      </c>
      <c r="X1353" s="139">
        <f t="shared" si="520"/>
        <v>7.6155616100000003</v>
      </c>
      <c r="Y1353" s="124">
        <f t="shared" si="521"/>
        <v>0</v>
      </c>
      <c r="Z1353" s="147" t="s">
        <v>64</v>
      </c>
      <c r="AA1353" s="141">
        <f t="shared" si="529"/>
        <v>45124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4"/>
      <c r="BL1353" s="1"/>
      <c r="BM1353" s="1"/>
      <c r="BN1353" s="1"/>
      <c r="BO1353" s="1"/>
      <c r="BP1353" s="1"/>
      <c r="BQ1353" s="1"/>
    </row>
    <row r="1354" spans="1:69" x14ac:dyDescent="0.15">
      <c r="A1354" s="138">
        <f t="shared" si="522"/>
        <v>45005</v>
      </c>
      <c r="B1354" s="148">
        <f t="shared" ref="B1354:B1417" si="535">(P1354+X1354)</f>
        <v>1265.7380916100001</v>
      </c>
      <c r="C1354" s="139">
        <f t="shared" si="523"/>
        <v>1000</v>
      </c>
      <c r="D1354" s="140">
        <f t="shared" si="524"/>
        <v>6563.07</v>
      </c>
      <c r="E1354" s="124">
        <f>IF(K1354=1,VLOOKUP(A1353,[1]Plan1!$BO$80:$BQ$314,3),E1353)</f>
        <v>6609.67</v>
      </c>
      <c r="F1354" s="141">
        <f t="shared" si="525"/>
        <v>45001</v>
      </c>
      <c r="G1354" s="142">
        <f t="shared" ref="G1354:G1417" si="536">(E1354/D1354)-1</f>
        <v>7.1003356660832573E-3</v>
      </c>
      <c r="H1354" s="141">
        <f t="shared" si="526"/>
        <v>45033</v>
      </c>
      <c r="I1354" s="141">
        <f t="shared" ref="I1354:I1417" si="537">IF(A1354&gt;I1353,H1354,I1353)</f>
        <v>45033</v>
      </c>
      <c r="J1354" s="125">
        <f t="shared" si="527"/>
        <v>22</v>
      </c>
      <c r="K1354" s="125">
        <f t="shared" si="533"/>
        <v>3</v>
      </c>
      <c r="L1354" s="139">
        <f t="shared" ref="L1354:L1417" si="538">TRUNC((E1354/D1354)^TRUNC((K1354/J1354),9),8)</f>
        <v>1.00096527</v>
      </c>
      <c r="M1354" s="143">
        <f t="shared" si="534"/>
        <v>1.0083999100000001</v>
      </c>
      <c r="N1354" s="143">
        <f t="shared" si="530"/>
        <v>1.2569092755089328</v>
      </c>
      <c r="O1354" s="139">
        <f t="shared" si="532"/>
        <v>1.2581225300000001</v>
      </c>
      <c r="P1354" s="139">
        <f t="shared" ref="P1354:P1417" si="539">TRUNC(C1354*O1354,8)</f>
        <v>1258.1225300000001</v>
      </c>
      <c r="Q1354" s="144">
        <f t="shared" ref="Q1354:Q1417" si="540">IF(VLOOKUP(A1354,AD$10:AK$114,8)=VLOOKUP(A1353,AD$10:AK$114,8),0,VLOOKUP(A1354,AD$10:AK$114,8))</f>
        <v>0</v>
      </c>
      <c r="R1354" s="145">
        <f t="shared" ref="R1354:R1417" si="541">IF(Q1354&gt;0,VLOOKUP($A1354,$AD$10:$AI$114,6),0)</f>
        <v>0</v>
      </c>
      <c r="S1354" s="139">
        <f t="shared" ref="S1354:S1417" si="542">IF(R1354&gt;0,TRUNC(R1354*P1354,8),0)</f>
        <v>0</v>
      </c>
      <c r="T1354" s="146">
        <f t="shared" si="528"/>
        <v>3.5999999999999997E-2</v>
      </c>
      <c r="U1354" s="144">
        <f t="shared" si="531"/>
        <v>43</v>
      </c>
      <c r="V1354" s="144">
        <v>252</v>
      </c>
      <c r="W1354" s="143">
        <f t="shared" ref="W1354:W1417" si="543">ROUND((1+T1354)^TRUNC((U1354/V1354),9),9)</f>
        <v>1.0060531159999999</v>
      </c>
      <c r="X1354" s="139">
        <f t="shared" ref="X1354:X1417" si="544">TRUNC((P1354*(W1354-1)),8)</f>
        <v>7.6155616100000003</v>
      </c>
      <c r="Y1354" s="124">
        <f t="shared" ref="Y1354:Y1417" si="545">IF(Q1354&gt;0,S1354+X1354,0)</f>
        <v>0</v>
      </c>
      <c r="Z1354" s="147" t="s">
        <v>64</v>
      </c>
      <c r="AA1354" s="141">
        <f t="shared" si="529"/>
        <v>45124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4"/>
      <c r="BL1354" s="1"/>
      <c r="BM1354" s="1"/>
      <c r="BN1354" s="1"/>
      <c r="BO1354" s="1"/>
      <c r="BP1354" s="1"/>
      <c r="BQ1354" s="1"/>
    </row>
    <row r="1355" spans="1:69" x14ac:dyDescent="0.15">
      <c r="A1355" s="138">
        <f t="shared" ref="A1355:A1418" si="546">(A1354+1)</f>
        <v>45006</v>
      </c>
      <c r="B1355" s="148">
        <f t="shared" si="535"/>
        <v>1266.32292272</v>
      </c>
      <c r="C1355" s="139">
        <f t="shared" ref="C1355:C1418" si="547">TRUNC(IF(Q1354&gt;0,VLOOKUP(A1354,$AD$12:$AE$114,2),C1354),8)</f>
        <v>1000</v>
      </c>
      <c r="D1355" s="140">
        <f t="shared" ref="D1355:D1418" si="548">IF(E1355=E1354,D1354,E1354)</f>
        <v>6563.07</v>
      </c>
      <c r="E1355" s="124">
        <f>IF(K1355=1,VLOOKUP(A1354,[1]Plan1!$BO$80:$BQ$314,3),E1354)</f>
        <v>6609.67</v>
      </c>
      <c r="F1355" s="141">
        <f t="shared" ref="F1355:F1418" si="549">IF(D1355=D1354,F1354,A1355)</f>
        <v>45001</v>
      </c>
      <c r="G1355" s="142">
        <f t="shared" si="536"/>
        <v>7.1003356660832573E-3</v>
      </c>
      <c r="H1355" s="141">
        <f t="shared" ref="H1355:H1418" si="550">IF(DAY(A1355)=15,VLOOKUP(A1355,AH$118:AM$450,4),H1354)</f>
        <v>45033</v>
      </c>
      <c r="I1355" s="141">
        <f t="shared" si="537"/>
        <v>45033</v>
      </c>
      <c r="J1355" s="125">
        <f t="shared" ref="J1355:J1418" si="551">IF(I1355=I1354,J1354,NETWORKDAYS(I1354,I1355,$AD$118:$AD$502)-1)</f>
        <v>22</v>
      </c>
      <c r="K1355" s="125">
        <f t="shared" si="533"/>
        <v>4</v>
      </c>
      <c r="L1355" s="139">
        <f t="shared" si="538"/>
        <v>1.00128723</v>
      </c>
      <c r="M1355" s="143">
        <f t="shared" si="534"/>
        <v>1.0083999100000001</v>
      </c>
      <c r="N1355" s="143">
        <f t="shared" si="530"/>
        <v>1.2569092755089328</v>
      </c>
      <c r="O1355" s="139">
        <f t="shared" si="532"/>
        <v>1.2585272000000001</v>
      </c>
      <c r="P1355" s="139">
        <f t="shared" si="539"/>
        <v>1258.5272</v>
      </c>
      <c r="Q1355" s="144">
        <f t="shared" si="540"/>
        <v>0</v>
      </c>
      <c r="R1355" s="145">
        <f t="shared" si="541"/>
        <v>0</v>
      </c>
      <c r="S1355" s="139">
        <f t="shared" si="542"/>
        <v>0</v>
      </c>
      <c r="T1355" s="146">
        <f t="shared" ref="T1355:T1418" si="552">(T1354)</f>
        <v>3.5999999999999997E-2</v>
      </c>
      <c r="U1355" s="144">
        <f t="shared" si="531"/>
        <v>44</v>
      </c>
      <c r="V1355" s="144">
        <v>252</v>
      </c>
      <c r="W1355" s="143">
        <f t="shared" si="543"/>
        <v>1.006194322</v>
      </c>
      <c r="X1355" s="139">
        <f t="shared" si="544"/>
        <v>7.7957227199999997</v>
      </c>
      <c r="Y1355" s="124">
        <f t="shared" si="545"/>
        <v>0</v>
      </c>
      <c r="Z1355" s="147" t="s">
        <v>64</v>
      </c>
      <c r="AA1355" s="141">
        <f t="shared" ref="AA1355:AA1418" si="553">IF(Q1354&gt;0,VLOOKUP(A1354,$AD$10:$AL$114,9),AA1354)</f>
        <v>45124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4"/>
      <c r="BL1355" s="1"/>
      <c r="BM1355" s="1"/>
      <c r="BN1355" s="1"/>
      <c r="BO1355" s="1"/>
      <c r="BP1355" s="1"/>
      <c r="BQ1355" s="1"/>
    </row>
    <row r="1356" spans="1:69" x14ac:dyDescent="0.15">
      <c r="A1356" s="138">
        <f t="shared" si="546"/>
        <v>45007</v>
      </c>
      <c r="B1356" s="148">
        <f t="shared" si="535"/>
        <v>1266.90803291</v>
      </c>
      <c r="C1356" s="139">
        <f t="shared" si="547"/>
        <v>1000</v>
      </c>
      <c r="D1356" s="140">
        <f t="shared" si="548"/>
        <v>6563.07</v>
      </c>
      <c r="E1356" s="124">
        <f>IF(K1356=1,VLOOKUP(A1355,[1]Plan1!$BO$80:$BQ$314,3),E1355)</f>
        <v>6609.67</v>
      </c>
      <c r="F1356" s="141">
        <f t="shared" si="549"/>
        <v>45001</v>
      </c>
      <c r="G1356" s="142">
        <f t="shared" si="536"/>
        <v>7.1003356660832573E-3</v>
      </c>
      <c r="H1356" s="141">
        <f t="shared" si="550"/>
        <v>45033</v>
      </c>
      <c r="I1356" s="141">
        <f t="shared" si="537"/>
        <v>45033</v>
      </c>
      <c r="J1356" s="125">
        <f t="shared" si="551"/>
        <v>22</v>
      </c>
      <c r="K1356" s="125">
        <f t="shared" si="533"/>
        <v>5</v>
      </c>
      <c r="L1356" s="139">
        <f t="shared" si="538"/>
        <v>1.0016092999999999</v>
      </c>
      <c r="M1356" s="143">
        <f t="shared" si="534"/>
        <v>1.0083999100000001</v>
      </c>
      <c r="N1356" s="143">
        <f t="shared" si="530"/>
        <v>1.2569092755089328</v>
      </c>
      <c r="O1356" s="139">
        <f t="shared" si="532"/>
        <v>1.2589320100000001</v>
      </c>
      <c r="P1356" s="139">
        <f t="shared" si="539"/>
        <v>1258.93201</v>
      </c>
      <c r="Q1356" s="144">
        <f t="shared" si="540"/>
        <v>0</v>
      </c>
      <c r="R1356" s="145">
        <f t="shared" si="541"/>
        <v>0</v>
      </c>
      <c r="S1356" s="139">
        <f t="shared" si="542"/>
        <v>0</v>
      </c>
      <c r="T1356" s="146">
        <f t="shared" si="552"/>
        <v>3.5999999999999997E-2</v>
      </c>
      <c r="U1356" s="144">
        <f t="shared" si="531"/>
        <v>45</v>
      </c>
      <c r="V1356" s="144">
        <v>252</v>
      </c>
      <c r="W1356" s="143">
        <f t="shared" si="543"/>
        <v>1.0063355469999999</v>
      </c>
      <c r="X1356" s="139">
        <f t="shared" si="544"/>
        <v>7.9760229100000002</v>
      </c>
      <c r="Y1356" s="124">
        <f t="shared" si="545"/>
        <v>0</v>
      </c>
      <c r="Z1356" s="147" t="s">
        <v>64</v>
      </c>
      <c r="AA1356" s="141">
        <f t="shared" si="553"/>
        <v>45124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4"/>
      <c r="BL1356" s="1"/>
      <c r="BM1356" s="1"/>
      <c r="BN1356" s="1"/>
      <c r="BO1356" s="1"/>
      <c r="BP1356" s="1"/>
      <c r="BQ1356" s="1"/>
    </row>
    <row r="1357" spans="1:69" x14ac:dyDescent="0.15">
      <c r="A1357" s="138">
        <f t="shared" si="546"/>
        <v>45008</v>
      </c>
      <c r="B1357" s="148">
        <f t="shared" si="535"/>
        <v>1267.49341222</v>
      </c>
      <c r="C1357" s="139">
        <f t="shared" si="547"/>
        <v>1000</v>
      </c>
      <c r="D1357" s="140">
        <f t="shared" si="548"/>
        <v>6563.07</v>
      </c>
      <c r="E1357" s="124">
        <f>IF(K1357=1,VLOOKUP(A1356,[1]Plan1!$BO$80:$BQ$314,3),E1356)</f>
        <v>6609.67</v>
      </c>
      <c r="F1357" s="141">
        <f t="shared" si="549"/>
        <v>45001</v>
      </c>
      <c r="G1357" s="142">
        <f t="shared" si="536"/>
        <v>7.1003356660832573E-3</v>
      </c>
      <c r="H1357" s="141">
        <f t="shared" si="550"/>
        <v>45033</v>
      </c>
      <c r="I1357" s="141">
        <f t="shared" si="537"/>
        <v>45033</v>
      </c>
      <c r="J1357" s="125">
        <f t="shared" si="551"/>
        <v>22</v>
      </c>
      <c r="K1357" s="125">
        <f t="shared" si="533"/>
        <v>6</v>
      </c>
      <c r="L1357" s="139">
        <f t="shared" si="538"/>
        <v>1.0019314699999999</v>
      </c>
      <c r="M1357" s="143">
        <f t="shared" si="534"/>
        <v>1.0083999100000001</v>
      </c>
      <c r="N1357" s="143">
        <f t="shared" si="530"/>
        <v>1.2569092755089328</v>
      </c>
      <c r="O1357" s="139">
        <f t="shared" si="532"/>
        <v>1.25933695</v>
      </c>
      <c r="P1357" s="139">
        <f t="shared" si="539"/>
        <v>1259.3369499999999</v>
      </c>
      <c r="Q1357" s="144">
        <f t="shared" si="540"/>
        <v>0</v>
      </c>
      <c r="R1357" s="145">
        <f t="shared" si="541"/>
        <v>0</v>
      </c>
      <c r="S1357" s="139">
        <f t="shared" si="542"/>
        <v>0</v>
      </c>
      <c r="T1357" s="146">
        <f t="shared" si="552"/>
        <v>3.5999999999999997E-2</v>
      </c>
      <c r="U1357" s="144">
        <f t="shared" si="531"/>
        <v>46</v>
      </c>
      <c r="V1357" s="144">
        <v>252</v>
      </c>
      <c r="W1357" s="143">
        <f t="shared" si="543"/>
        <v>1.0064767910000001</v>
      </c>
      <c r="X1357" s="139">
        <f t="shared" si="544"/>
        <v>8.1564622199999999</v>
      </c>
      <c r="Y1357" s="124">
        <f t="shared" si="545"/>
        <v>0</v>
      </c>
      <c r="Z1357" s="147" t="s">
        <v>64</v>
      </c>
      <c r="AA1357" s="141">
        <f t="shared" si="553"/>
        <v>45124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4"/>
      <c r="BL1357" s="1"/>
      <c r="BM1357" s="1"/>
      <c r="BN1357" s="1"/>
      <c r="BO1357" s="1"/>
      <c r="BP1357" s="1"/>
      <c r="BQ1357" s="1"/>
    </row>
    <row r="1358" spans="1:69" x14ac:dyDescent="0.15">
      <c r="A1358" s="138">
        <f t="shared" si="546"/>
        <v>45009</v>
      </c>
      <c r="B1358" s="148">
        <f t="shared" si="535"/>
        <v>1268.0790733000001</v>
      </c>
      <c r="C1358" s="139">
        <f t="shared" si="547"/>
        <v>1000</v>
      </c>
      <c r="D1358" s="140">
        <f t="shared" si="548"/>
        <v>6563.07</v>
      </c>
      <c r="E1358" s="124">
        <f>IF(K1358=1,VLOOKUP(A1357,[1]Plan1!$BO$80:$BQ$314,3),E1357)</f>
        <v>6609.67</v>
      </c>
      <c r="F1358" s="141">
        <f t="shared" si="549"/>
        <v>45001</v>
      </c>
      <c r="G1358" s="142">
        <f t="shared" si="536"/>
        <v>7.1003356660832573E-3</v>
      </c>
      <c r="H1358" s="141">
        <f t="shared" si="550"/>
        <v>45033</v>
      </c>
      <c r="I1358" s="141">
        <f t="shared" si="537"/>
        <v>45033</v>
      </c>
      <c r="J1358" s="125">
        <f t="shared" si="551"/>
        <v>22</v>
      </c>
      <c r="K1358" s="125">
        <f t="shared" si="533"/>
        <v>7</v>
      </c>
      <c r="L1358" s="139">
        <f t="shared" si="538"/>
        <v>1.0022537499999999</v>
      </c>
      <c r="M1358" s="143">
        <f t="shared" si="534"/>
        <v>1.0083999100000001</v>
      </c>
      <c r="N1358" s="143">
        <f t="shared" si="530"/>
        <v>1.2569092755089328</v>
      </c>
      <c r="O1358" s="139">
        <f t="shared" si="532"/>
        <v>1.25974203</v>
      </c>
      <c r="P1358" s="139">
        <f t="shared" si="539"/>
        <v>1259.7420300000001</v>
      </c>
      <c r="Q1358" s="144">
        <f t="shared" si="540"/>
        <v>0</v>
      </c>
      <c r="R1358" s="145">
        <f t="shared" si="541"/>
        <v>0</v>
      </c>
      <c r="S1358" s="139">
        <f t="shared" si="542"/>
        <v>0</v>
      </c>
      <c r="T1358" s="146">
        <f t="shared" si="552"/>
        <v>3.5999999999999997E-2</v>
      </c>
      <c r="U1358" s="144">
        <f t="shared" si="531"/>
        <v>47</v>
      </c>
      <c r="V1358" s="144">
        <v>252</v>
      </c>
      <c r="W1358" s="143">
        <f t="shared" si="543"/>
        <v>1.006618056</v>
      </c>
      <c r="X1358" s="139">
        <f t="shared" si="544"/>
        <v>8.3370432999999995</v>
      </c>
      <c r="Y1358" s="124">
        <f t="shared" si="545"/>
        <v>0</v>
      </c>
      <c r="Z1358" s="147" t="s">
        <v>64</v>
      </c>
      <c r="AA1358" s="141">
        <f t="shared" si="553"/>
        <v>45124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4"/>
      <c r="BL1358" s="1"/>
      <c r="BM1358" s="1"/>
      <c r="BN1358" s="1"/>
      <c r="BO1358" s="1"/>
      <c r="BP1358" s="1"/>
      <c r="BQ1358" s="1"/>
    </row>
    <row r="1359" spans="1:69" x14ac:dyDescent="0.15">
      <c r="A1359" s="138">
        <f t="shared" si="546"/>
        <v>45010</v>
      </c>
      <c r="B1359" s="148">
        <f t="shared" si="535"/>
        <v>1268.66498477</v>
      </c>
      <c r="C1359" s="139">
        <f t="shared" si="547"/>
        <v>1000</v>
      </c>
      <c r="D1359" s="140">
        <f t="shared" si="548"/>
        <v>6563.07</v>
      </c>
      <c r="E1359" s="124">
        <f>IF(K1359=1,VLOOKUP(A1358,[1]Plan1!$BO$80:$BQ$314,3),E1358)</f>
        <v>6609.67</v>
      </c>
      <c r="F1359" s="141">
        <f t="shared" si="549"/>
        <v>45001</v>
      </c>
      <c r="G1359" s="142">
        <f t="shared" si="536"/>
        <v>7.1003356660832573E-3</v>
      </c>
      <c r="H1359" s="141">
        <f t="shared" si="550"/>
        <v>45033</v>
      </c>
      <c r="I1359" s="141">
        <f t="shared" si="537"/>
        <v>45033</v>
      </c>
      <c r="J1359" s="125">
        <f t="shared" si="551"/>
        <v>22</v>
      </c>
      <c r="K1359" s="125">
        <f t="shared" si="533"/>
        <v>8</v>
      </c>
      <c r="L1359" s="139">
        <f t="shared" si="538"/>
        <v>1.0025761200000001</v>
      </c>
      <c r="M1359" s="143">
        <f t="shared" si="534"/>
        <v>1.0083999100000001</v>
      </c>
      <c r="N1359" s="143">
        <f t="shared" si="530"/>
        <v>1.2569092755089328</v>
      </c>
      <c r="O1359" s="139">
        <f t="shared" si="532"/>
        <v>1.2601472199999999</v>
      </c>
      <c r="P1359" s="139">
        <f t="shared" si="539"/>
        <v>1260.1472200000001</v>
      </c>
      <c r="Q1359" s="144">
        <f t="shared" si="540"/>
        <v>0</v>
      </c>
      <c r="R1359" s="145">
        <f t="shared" si="541"/>
        <v>0</v>
      </c>
      <c r="S1359" s="139">
        <f t="shared" si="542"/>
        <v>0</v>
      </c>
      <c r="T1359" s="146">
        <f t="shared" si="552"/>
        <v>3.5999999999999997E-2</v>
      </c>
      <c r="U1359" s="144">
        <f t="shared" si="531"/>
        <v>48</v>
      </c>
      <c r="V1359" s="144">
        <v>252</v>
      </c>
      <c r="W1359" s="143">
        <f t="shared" si="543"/>
        <v>1.006759341</v>
      </c>
      <c r="X1359" s="139">
        <f t="shared" si="544"/>
        <v>8.5177647699999994</v>
      </c>
      <c r="Y1359" s="124">
        <f t="shared" si="545"/>
        <v>0</v>
      </c>
      <c r="Z1359" s="147" t="s">
        <v>64</v>
      </c>
      <c r="AA1359" s="141">
        <f t="shared" si="553"/>
        <v>45124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4"/>
      <c r="BL1359" s="1"/>
      <c r="BM1359" s="1"/>
      <c r="BN1359" s="1"/>
      <c r="BO1359" s="1"/>
      <c r="BP1359" s="1"/>
      <c r="BQ1359" s="1"/>
    </row>
    <row r="1360" spans="1:69" x14ac:dyDescent="0.15">
      <c r="A1360" s="138">
        <f t="shared" si="546"/>
        <v>45011</v>
      </c>
      <c r="B1360" s="148">
        <f t="shared" si="535"/>
        <v>1268.66498477</v>
      </c>
      <c r="C1360" s="139">
        <f t="shared" si="547"/>
        <v>1000</v>
      </c>
      <c r="D1360" s="140">
        <f t="shared" si="548"/>
        <v>6563.07</v>
      </c>
      <c r="E1360" s="124">
        <f>IF(K1360=1,VLOOKUP(A1359,[1]Plan1!$BO$80:$BQ$314,3),E1359)</f>
        <v>6609.67</v>
      </c>
      <c r="F1360" s="141">
        <f t="shared" si="549"/>
        <v>45001</v>
      </c>
      <c r="G1360" s="142">
        <f t="shared" si="536"/>
        <v>7.1003356660832573E-3</v>
      </c>
      <c r="H1360" s="141">
        <f t="shared" si="550"/>
        <v>45033</v>
      </c>
      <c r="I1360" s="141">
        <f t="shared" si="537"/>
        <v>45033</v>
      </c>
      <c r="J1360" s="125">
        <f t="shared" si="551"/>
        <v>22</v>
      </c>
      <c r="K1360" s="125">
        <f t="shared" si="533"/>
        <v>8</v>
      </c>
      <c r="L1360" s="139">
        <f t="shared" si="538"/>
        <v>1.0025761200000001</v>
      </c>
      <c r="M1360" s="143">
        <f t="shared" si="534"/>
        <v>1.0083999100000001</v>
      </c>
      <c r="N1360" s="143">
        <f t="shared" si="530"/>
        <v>1.2569092755089328</v>
      </c>
      <c r="O1360" s="139">
        <f t="shared" si="532"/>
        <v>1.2601472199999999</v>
      </c>
      <c r="P1360" s="139">
        <f t="shared" si="539"/>
        <v>1260.1472200000001</v>
      </c>
      <c r="Q1360" s="144">
        <f t="shared" si="540"/>
        <v>0</v>
      </c>
      <c r="R1360" s="145">
        <f t="shared" si="541"/>
        <v>0</v>
      </c>
      <c r="S1360" s="139">
        <f t="shared" si="542"/>
        <v>0</v>
      </c>
      <c r="T1360" s="146">
        <f t="shared" si="552"/>
        <v>3.5999999999999997E-2</v>
      </c>
      <c r="U1360" s="144">
        <f t="shared" si="531"/>
        <v>48</v>
      </c>
      <c r="V1360" s="144">
        <v>252</v>
      </c>
      <c r="W1360" s="143">
        <f t="shared" si="543"/>
        <v>1.006759341</v>
      </c>
      <c r="X1360" s="139">
        <f t="shared" si="544"/>
        <v>8.5177647699999994</v>
      </c>
      <c r="Y1360" s="124">
        <f t="shared" si="545"/>
        <v>0</v>
      </c>
      <c r="Z1360" s="147" t="s">
        <v>64</v>
      </c>
      <c r="AA1360" s="141">
        <f t="shared" si="553"/>
        <v>45124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4"/>
      <c r="BL1360" s="1"/>
      <c r="BM1360" s="1"/>
      <c r="BN1360" s="1"/>
      <c r="BO1360" s="1"/>
      <c r="BP1360" s="1"/>
      <c r="BQ1360" s="1"/>
    </row>
    <row r="1361" spans="1:69" x14ac:dyDescent="0.15">
      <c r="A1361" s="138">
        <f t="shared" si="546"/>
        <v>45012</v>
      </c>
      <c r="B1361" s="148">
        <f t="shared" si="535"/>
        <v>1268.66498477</v>
      </c>
      <c r="C1361" s="139">
        <f t="shared" si="547"/>
        <v>1000</v>
      </c>
      <c r="D1361" s="140">
        <f t="shared" si="548"/>
        <v>6563.07</v>
      </c>
      <c r="E1361" s="124">
        <f>IF(K1361=1,VLOOKUP(A1360,[1]Plan1!$BO$80:$BQ$314,3),E1360)</f>
        <v>6609.67</v>
      </c>
      <c r="F1361" s="141">
        <f t="shared" si="549"/>
        <v>45001</v>
      </c>
      <c r="G1361" s="142">
        <f t="shared" si="536"/>
        <v>7.1003356660832573E-3</v>
      </c>
      <c r="H1361" s="141">
        <f t="shared" si="550"/>
        <v>45033</v>
      </c>
      <c r="I1361" s="141">
        <f t="shared" si="537"/>
        <v>45033</v>
      </c>
      <c r="J1361" s="125">
        <f t="shared" si="551"/>
        <v>22</v>
      </c>
      <c r="K1361" s="125">
        <f t="shared" si="533"/>
        <v>8</v>
      </c>
      <c r="L1361" s="139">
        <f t="shared" si="538"/>
        <v>1.0025761200000001</v>
      </c>
      <c r="M1361" s="143">
        <f t="shared" si="534"/>
        <v>1.0083999100000001</v>
      </c>
      <c r="N1361" s="143">
        <f t="shared" si="530"/>
        <v>1.2569092755089328</v>
      </c>
      <c r="O1361" s="139">
        <f t="shared" si="532"/>
        <v>1.2601472199999999</v>
      </c>
      <c r="P1361" s="139">
        <f t="shared" si="539"/>
        <v>1260.1472200000001</v>
      </c>
      <c r="Q1361" s="144">
        <f t="shared" si="540"/>
        <v>0</v>
      </c>
      <c r="R1361" s="145">
        <f t="shared" si="541"/>
        <v>0</v>
      </c>
      <c r="S1361" s="139">
        <f t="shared" si="542"/>
        <v>0</v>
      </c>
      <c r="T1361" s="146">
        <f t="shared" si="552"/>
        <v>3.5999999999999997E-2</v>
      </c>
      <c r="U1361" s="144">
        <f t="shared" si="531"/>
        <v>48</v>
      </c>
      <c r="V1361" s="144">
        <v>252</v>
      </c>
      <c r="W1361" s="143">
        <f t="shared" si="543"/>
        <v>1.006759341</v>
      </c>
      <c r="X1361" s="139">
        <f t="shared" si="544"/>
        <v>8.5177647699999994</v>
      </c>
      <c r="Y1361" s="124">
        <f t="shared" si="545"/>
        <v>0</v>
      </c>
      <c r="Z1361" s="147" t="s">
        <v>64</v>
      </c>
      <c r="AA1361" s="141">
        <f t="shared" si="553"/>
        <v>45124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4"/>
      <c r="BL1361" s="1"/>
      <c r="BM1361" s="1"/>
      <c r="BN1361" s="1"/>
      <c r="BO1361" s="1"/>
      <c r="BP1361" s="1"/>
      <c r="BQ1361" s="1"/>
    </row>
    <row r="1362" spans="1:69" x14ac:dyDescent="0.15">
      <c r="A1362" s="138">
        <f t="shared" si="546"/>
        <v>45013</v>
      </c>
      <c r="B1362" s="148">
        <f t="shared" si="535"/>
        <v>1269.2511857200002</v>
      </c>
      <c r="C1362" s="139">
        <f t="shared" si="547"/>
        <v>1000</v>
      </c>
      <c r="D1362" s="140">
        <f t="shared" si="548"/>
        <v>6563.07</v>
      </c>
      <c r="E1362" s="124">
        <f>IF(K1362=1,VLOOKUP(A1361,[1]Plan1!$BO$80:$BQ$314,3),E1361)</f>
        <v>6609.67</v>
      </c>
      <c r="F1362" s="141">
        <f t="shared" si="549"/>
        <v>45001</v>
      </c>
      <c r="G1362" s="142">
        <f t="shared" si="536"/>
        <v>7.1003356660832573E-3</v>
      </c>
      <c r="H1362" s="141">
        <f t="shared" si="550"/>
        <v>45033</v>
      </c>
      <c r="I1362" s="141">
        <f t="shared" si="537"/>
        <v>45033</v>
      </c>
      <c r="J1362" s="125">
        <f t="shared" si="551"/>
        <v>22</v>
      </c>
      <c r="K1362" s="125">
        <f t="shared" si="533"/>
        <v>9</v>
      </c>
      <c r="L1362" s="139">
        <f t="shared" si="538"/>
        <v>1.0028986099999999</v>
      </c>
      <c r="M1362" s="143">
        <f t="shared" si="534"/>
        <v>1.0083999100000001</v>
      </c>
      <c r="N1362" s="143">
        <f t="shared" si="530"/>
        <v>1.2569092755089328</v>
      </c>
      <c r="O1362" s="139">
        <f t="shared" si="532"/>
        <v>1.26055256</v>
      </c>
      <c r="P1362" s="139">
        <f t="shared" si="539"/>
        <v>1260.5525600000001</v>
      </c>
      <c r="Q1362" s="144">
        <f t="shared" si="540"/>
        <v>0</v>
      </c>
      <c r="R1362" s="145">
        <f t="shared" si="541"/>
        <v>0</v>
      </c>
      <c r="S1362" s="139">
        <f t="shared" si="542"/>
        <v>0</v>
      </c>
      <c r="T1362" s="146">
        <f t="shared" si="552"/>
        <v>3.5999999999999997E-2</v>
      </c>
      <c r="U1362" s="144">
        <f t="shared" si="531"/>
        <v>49</v>
      </c>
      <c r="V1362" s="144">
        <v>252</v>
      </c>
      <c r="W1362" s="143">
        <f t="shared" si="543"/>
        <v>1.006900645</v>
      </c>
      <c r="X1362" s="139">
        <f t="shared" si="544"/>
        <v>8.6986257200000008</v>
      </c>
      <c r="Y1362" s="124">
        <f t="shared" si="545"/>
        <v>0</v>
      </c>
      <c r="Z1362" s="147" t="s">
        <v>64</v>
      </c>
      <c r="AA1362" s="141">
        <f t="shared" si="553"/>
        <v>45124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4"/>
      <c r="BL1362" s="1"/>
      <c r="BM1362" s="1"/>
      <c r="BN1362" s="1"/>
      <c r="BO1362" s="1"/>
      <c r="BP1362" s="1"/>
      <c r="BQ1362" s="1"/>
    </row>
    <row r="1363" spans="1:69" x14ac:dyDescent="0.15">
      <c r="A1363" s="138">
        <f t="shared" si="546"/>
        <v>45014</v>
      </c>
      <c r="B1363" s="148">
        <f t="shared" si="535"/>
        <v>1269.8376372100001</v>
      </c>
      <c r="C1363" s="139">
        <f t="shared" si="547"/>
        <v>1000</v>
      </c>
      <c r="D1363" s="140">
        <f t="shared" si="548"/>
        <v>6563.07</v>
      </c>
      <c r="E1363" s="124">
        <f>IF(K1363=1,VLOOKUP(A1362,[1]Plan1!$BO$80:$BQ$314,3),E1362)</f>
        <v>6609.67</v>
      </c>
      <c r="F1363" s="141">
        <f t="shared" si="549"/>
        <v>45001</v>
      </c>
      <c r="G1363" s="142">
        <f t="shared" si="536"/>
        <v>7.1003356660832573E-3</v>
      </c>
      <c r="H1363" s="141">
        <f t="shared" si="550"/>
        <v>45033</v>
      </c>
      <c r="I1363" s="141">
        <f t="shared" si="537"/>
        <v>45033</v>
      </c>
      <c r="J1363" s="125">
        <f t="shared" si="551"/>
        <v>22</v>
      </c>
      <c r="K1363" s="125">
        <f t="shared" si="533"/>
        <v>10</v>
      </c>
      <c r="L1363" s="139">
        <f t="shared" si="538"/>
        <v>1.0032211900000001</v>
      </c>
      <c r="M1363" s="143">
        <f t="shared" si="534"/>
        <v>1.0083999100000001</v>
      </c>
      <c r="N1363" s="143">
        <f t="shared" si="530"/>
        <v>1.2569092755089328</v>
      </c>
      <c r="O1363" s="139">
        <f t="shared" si="532"/>
        <v>1.26095801</v>
      </c>
      <c r="P1363" s="139">
        <f t="shared" si="539"/>
        <v>1260.9580100000001</v>
      </c>
      <c r="Q1363" s="144">
        <f t="shared" si="540"/>
        <v>0</v>
      </c>
      <c r="R1363" s="145">
        <f t="shared" si="541"/>
        <v>0</v>
      </c>
      <c r="S1363" s="139">
        <f t="shared" si="542"/>
        <v>0</v>
      </c>
      <c r="T1363" s="146">
        <f t="shared" si="552"/>
        <v>3.5999999999999997E-2</v>
      </c>
      <c r="U1363" s="144">
        <f t="shared" si="531"/>
        <v>50</v>
      </c>
      <c r="V1363" s="144">
        <v>252</v>
      </c>
      <c r="W1363" s="143">
        <f t="shared" si="543"/>
        <v>1.0070419690000001</v>
      </c>
      <c r="X1363" s="139">
        <f t="shared" si="544"/>
        <v>8.8796272100000007</v>
      </c>
      <c r="Y1363" s="124">
        <f t="shared" si="545"/>
        <v>0</v>
      </c>
      <c r="Z1363" s="147" t="s">
        <v>64</v>
      </c>
      <c r="AA1363" s="141">
        <f t="shared" si="553"/>
        <v>45124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4"/>
      <c r="BL1363" s="1"/>
      <c r="BM1363" s="1"/>
      <c r="BN1363" s="1"/>
      <c r="BO1363" s="1"/>
      <c r="BP1363" s="1"/>
      <c r="BQ1363" s="1"/>
    </row>
    <row r="1364" spans="1:69" x14ac:dyDescent="0.15">
      <c r="A1364" s="138">
        <f t="shared" si="546"/>
        <v>45015</v>
      </c>
      <c r="B1364" s="148">
        <f t="shared" si="535"/>
        <v>1270.4243796100002</v>
      </c>
      <c r="C1364" s="139">
        <f t="shared" si="547"/>
        <v>1000</v>
      </c>
      <c r="D1364" s="140">
        <f t="shared" si="548"/>
        <v>6563.07</v>
      </c>
      <c r="E1364" s="124">
        <f>IF(K1364=1,VLOOKUP(A1363,[1]Plan1!$BO$80:$BQ$314,3),E1363)</f>
        <v>6609.67</v>
      </c>
      <c r="F1364" s="141">
        <f t="shared" si="549"/>
        <v>45001</v>
      </c>
      <c r="G1364" s="142">
        <f t="shared" si="536"/>
        <v>7.1003356660832573E-3</v>
      </c>
      <c r="H1364" s="141">
        <f t="shared" si="550"/>
        <v>45033</v>
      </c>
      <c r="I1364" s="141">
        <f t="shared" si="537"/>
        <v>45033</v>
      </c>
      <c r="J1364" s="125">
        <f t="shared" si="551"/>
        <v>22</v>
      </c>
      <c r="K1364" s="125">
        <f t="shared" si="533"/>
        <v>11</v>
      </c>
      <c r="L1364" s="139">
        <f t="shared" si="538"/>
        <v>1.0035438800000001</v>
      </c>
      <c r="M1364" s="143">
        <f t="shared" si="534"/>
        <v>1.0083999100000001</v>
      </c>
      <c r="N1364" s="143">
        <f t="shared" si="530"/>
        <v>1.2569092755089328</v>
      </c>
      <c r="O1364" s="139">
        <f t="shared" si="532"/>
        <v>1.2613636100000001</v>
      </c>
      <c r="P1364" s="139">
        <f t="shared" si="539"/>
        <v>1261.3636100000001</v>
      </c>
      <c r="Q1364" s="144">
        <f t="shared" si="540"/>
        <v>0</v>
      </c>
      <c r="R1364" s="145">
        <f t="shared" si="541"/>
        <v>0</v>
      </c>
      <c r="S1364" s="139">
        <f t="shared" si="542"/>
        <v>0</v>
      </c>
      <c r="T1364" s="146">
        <f t="shared" si="552"/>
        <v>3.5999999999999997E-2</v>
      </c>
      <c r="U1364" s="144">
        <f t="shared" si="531"/>
        <v>51</v>
      </c>
      <c r="V1364" s="144">
        <v>252</v>
      </c>
      <c r="W1364" s="143">
        <f t="shared" si="543"/>
        <v>1.0071833130000001</v>
      </c>
      <c r="X1364" s="139">
        <f t="shared" si="544"/>
        <v>9.0607696099999995</v>
      </c>
      <c r="Y1364" s="124">
        <f t="shared" si="545"/>
        <v>0</v>
      </c>
      <c r="Z1364" s="147" t="s">
        <v>64</v>
      </c>
      <c r="AA1364" s="141">
        <f t="shared" si="553"/>
        <v>45124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4"/>
      <c r="BL1364" s="1"/>
      <c r="BM1364" s="1"/>
      <c r="BN1364" s="1"/>
      <c r="BO1364" s="1"/>
      <c r="BP1364" s="1"/>
      <c r="BQ1364" s="1"/>
    </row>
    <row r="1365" spans="1:69" x14ac:dyDescent="0.15">
      <c r="A1365" s="138">
        <f t="shared" si="546"/>
        <v>45016</v>
      </c>
      <c r="B1365" s="148">
        <f t="shared" si="535"/>
        <v>1271.0113928600001</v>
      </c>
      <c r="C1365" s="139">
        <f t="shared" si="547"/>
        <v>1000</v>
      </c>
      <c r="D1365" s="140">
        <f t="shared" si="548"/>
        <v>6563.07</v>
      </c>
      <c r="E1365" s="124">
        <f>IF(K1365=1,VLOOKUP(A1364,[1]Plan1!$BO$80:$BQ$314,3),E1364)</f>
        <v>6609.67</v>
      </c>
      <c r="F1365" s="141">
        <f t="shared" si="549"/>
        <v>45001</v>
      </c>
      <c r="G1365" s="142">
        <f t="shared" si="536"/>
        <v>7.1003356660832573E-3</v>
      </c>
      <c r="H1365" s="141">
        <f t="shared" si="550"/>
        <v>45033</v>
      </c>
      <c r="I1365" s="141">
        <f t="shared" si="537"/>
        <v>45033</v>
      </c>
      <c r="J1365" s="125">
        <f t="shared" si="551"/>
        <v>22</v>
      </c>
      <c r="K1365" s="125">
        <f t="shared" si="533"/>
        <v>12</v>
      </c>
      <c r="L1365" s="139">
        <f t="shared" si="538"/>
        <v>1.00386668</v>
      </c>
      <c r="M1365" s="143">
        <f t="shared" si="534"/>
        <v>1.0083999100000001</v>
      </c>
      <c r="N1365" s="143">
        <f t="shared" si="530"/>
        <v>1.2569092755089328</v>
      </c>
      <c r="O1365" s="139">
        <f t="shared" si="532"/>
        <v>1.2617693400000001</v>
      </c>
      <c r="P1365" s="139">
        <f t="shared" si="539"/>
        <v>1261.7693400000001</v>
      </c>
      <c r="Q1365" s="144">
        <f t="shared" si="540"/>
        <v>0</v>
      </c>
      <c r="R1365" s="145">
        <f t="shared" si="541"/>
        <v>0</v>
      </c>
      <c r="S1365" s="139">
        <f t="shared" si="542"/>
        <v>0</v>
      </c>
      <c r="T1365" s="146">
        <f t="shared" si="552"/>
        <v>3.5999999999999997E-2</v>
      </c>
      <c r="U1365" s="144">
        <f t="shared" si="531"/>
        <v>52</v>
      </c>
      <c r="V1365" s="144">
        <v>252</v>
      </c>
      <c r="W1365" s="143">
        <f t="shared" si="543"/>
        <v>1.0073246769999999</v>
      </c>
      <c r="X1365" s="139">
        <f t="shared" si="544"/>
        <v>9.2420528599999994</v>
      </c>
      <c r="Y1365" s="124">
        <f t="shared" si="545"/>
        <v>0</v>
      </c>
      <c r="Z1365" s="147" t="s">
        <v>64</v>
      </c>
      <c r="AA1365" s="141">
        <f t="shared" si="553"/>
        <v>45124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4"/>
      <c r="BL1365" s="1"/>
      <c r="BM1365" s="1"/>
      <c r="BN1365" s="1"/>
      <c r="BO1365" s="1"/>
      <c r="BP1365" s="1"/>
      <c r="BQ1365" s="1"/>
    </row>
    <row r="1366" spans="1:69" x14ac:dyDescent="0.15">
      <c r="A1366" s="138">
        <f t="shared" si="546"/>
        <v>45017</v>
      </c>
      <c r="B1366" s="148">
        <f t="shared" si="535"/>
        <v>1271.5986568799999</v>
      </c>
      <c r="C1366" s="139">
        <f t="shared" si="547"/>
        <v>1000</v>
      </c>
      <c r="D1366" s="140">
        <f t="shared" si="548"/>
        <v>6563.07</v>
      </c>
      <c r="E1366" s="124">
        <f>IF(K1366=1,VLOOKUP(A1365,[1]Plan1!$BO$80:$BQ$314,3),E1365)</f>
        <v>6609.67</v>
      </c>
      <c r="F1366" s="141">
        <f t="shared" si="549"/>
        <v>45001</v>
      </c>
      <c r="G1366" s="142">
        <f t="shared" si="536"/>
        <v>7.1003356660832573E-3</v>
      </c>
      <c r="H1366" s="141">
        <f t="shared" si="550"/>
        <v>45033</v>
      </c>
      <c r="I1366" s="141">
        <f t="shared" si="537"/>
        <v>45033</v>
      </c>
      <c r="J1366" s="125">
        <f t="shared" si="551"/>
        <v>22</v>
      </c>
      <c r="K1366" s="125">
        <f t="shared" si="533"/>
        <v>13</v>
      </c>
      <c r="L1366" s="139">
        <f t="shared" si="538"/>
        <v>1.0041895700000001</v>
      </c>
      <c r="M1366" s="143">
        <f t="shared" si="534"/>
        <v>1.0083999100000001</v>
      </c>
      <c r="N1366" s="143">
        <f t="shared" si="530"/>
        <v>1.2569092755089328</v>
      </c>
      <c r="O1366" s="139">
        <f t="shared" si="532"/>
        <v>1.2621751800000001</v>
      </c>
      <c r="P1366" s="139">
        <f t="shared" si="539"/>
        <v>1262.17518</v>
      </c>
      <c r="Q1366" s="144">
        <f t="shared" si="540"/>
        <v>0</v>
      </c>
      <c r="R1366" s="145">
        <f t="shared" si="541"/>
        <v>0</v>
      </c>
      <c r="S1366" s="139">
        <f t="shared" si="542"/>
        <v>0</v>
      </c>
      <c r="T1366" s="146">
        <f t="shared" si="552"/>
        <v>3.5999999999999997E-2</v>
      </c>
      <c r="U1366" s="144">
        <f t="shared" si="531"/>
        <v>53</v>
      </c>
      <c r="V1366" s="144">
        <v>252</v>
      </c>
      <c r="W1366" s="143">
        <f t="shared" si="543"/>
        <v>1.0074660609999999</v>
      </c>
      <c r="X1366" s="139">
        <f t="shared" si="544"/>
        <v>9.4234768800000008</v>
      </c>
      <c r="Y1366" s="124">
        <f t="shared" si="545"/>
        <v>0</v>
      </c>
      <c r="Z1366" s="147" t="s">
        <v>64</v>
      </c>
      <c r="AA1366" s="141">
        <f t="shared" si="553"/>
        <v>45124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4"/>
      <c r="BL1366" s="1"/>
      <c r="BM1366" s="1"/>
      <c r="BN1366" s="1"/>
      <c r="BO1366" s="1"/>
      <c r="BP1366" s="1"/>
      <c r="BQ1366" s="1"/>
    </row>
    <row r="1367" spans="1:69" x14ac:dyDescent="0.15">
      <c r="A1367" s="138">
        <f t="shared" si="546"/>
        <v>45018</v>
      </c>
      <c r="B1367" s="148">
        <f t="shared" si="535"/>
        <v>1271.5986568799999</v>
      </c>
      <c r="C1367" s="139">
        <f t="shared" si="547"/>
        <v>1000</v>
      </c>
      <c r="D1367" s="140">
        <f t="shared" si="548"/>
        <v>6563.07</v>
      </c>
      <c r="E1367" s="124">
        <f>IF(K1367=1,VLOOKUP(A1366,[1]Plan1!$BO$80:$BQ$314,3),E1366)</f>
        <v>6609.67</v>
      </c>
      <c r="F1367" s="141">
        <f t="shared" si="549"/>
        <v>45001</v>
      </c>
      <c r="G1367" s="142">
        <f t="shared" si="536"/>
        <v>7.1003356660832573E-3</v>
      </c>
      <c r="H1367" s="141">
        <f t="shared" si="550"/>
        <v>45033</v>
      </c>
      <c r="I1367" s="141">
        <f t="shared" si="537"/>
        <v>45033</v>
      </c>
      <c r="J1367" s="125">
        <f t="shared" si="551"/>
        <v>22</v>
      </c>
      <c r="K1367" s="125">
        <f t="shared" si="533"/>
        <v>13</v>
      </c>
      <c r="L1367" s="139">
        <f t="shared" si="538"/>
        <v>1.0041895700000001</v>
      </c>
      <c r="M1367" s="143">
        <f t="shared" si="534"/>
        <v>1.0083999100000001</v>
      </c>
      <c r="N1367" s="143">
        <f t="shared" si="530"/>
        <v>1.2569092755089328</v>
      </c>
      <c r="O1367" s="139">
        <f t="shared" si="532"/>
        <v>1.2621751800000001</v>
      </c>
      <c r="P1367" s="139">
        <f t="shared" si="539"/>
        <v>1262.17518</v>
      </c>
      <c r="Q1367" s="144">
        <f t="shared" si="540"/>
        <v>0</v>
      </c>
      <c r="R1367" s="145">
        <f t="shared" si="541"/>
        <v>0</v>
      </c>
      <c r="S1367" s="139">
        <f t="shared" si="542"/>
        <v>0</v>
      </c>
      <c r="T1367" s="146">
        <f t="shared" si="552"/>
        <v>3.5999999999999997E-2</v>
      </c>
      <c r="U1367" s="144">
        <f t="shared" si="531"/>
        <v>53</v>
      </c>
      <c r="V1367" s="144">
        <v>252</v>
      </c>
      <c r="W1367" s="143">
        <f t="shared" si="543"/>
        <v>1.0074660609999999</v>
      </c>
      <c r="X1367" s="139">
        <f t="shared" si="544"/>
        <v>9.4234768800000008</v>
      </c>
      <c r="Y1367" s="124">
        <f t="shared" si="545"/>
        <v>0</v>
      </c>
      <c r="Z1367" s="147" t="s">
        <v>64</v>
      </c>
      <c r="AA1367" s="141">
        <f t="shared" si="553"/>
        <v>45124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4"/>
      <c r="BL1367" s="1"/>
      <c r="BM1367" s="1"/>
      <c r="BN1367" s="1"/>
      <c r="BO1367" s="1"/>
      <c r="BP1367" s="1"/>
      <c r="BQ1367" s="1"/>
    </row>
    <row r="1368" spans="1:69" x14ac:dyDescent="0.15">
      <c r="A1368" s="138">
        <f t="shared" si="546"/>
        <v>45019</v>
      </c>
      <c r="B1368" s="148">
        <f t="shared" si="535"/>
        <v>1271.5986568799999</v>
      </c>
      <c r="C1368" s="139">
        <f t="shared" si="547"/>
        <v>1000</v>
      </c>
      <c r="D1368" s="140">
        <f t="shared" si="548"/>
        <v>6563.07</v>
      </c>
      <c r="E1368" s="124">
        <f>IF(K1368=1,VLOOKUP(A1367,[1]Plan1!$BO$80:$BQ$314,3),E1367)</f>
        <v>6609.67</v>
      </c>
      <c r="F1368" s="141">
        <f t="shared" si="549"/>
        <v>45001</v>
      </c>
      <c r="G1368" s="142">
        <f t="shared" si="536"/>
        <v>7.1003356660832573E-3</v>
      </c>
      <c r="H1368" s="141">
        <f t="shared" si="550"/>
        <v>45033</v>
      </c>
      <c r="I1368" s="141">
        <f t="shared" si="537"/>
        <v>45033</v>
      </c>
      <c r="J1368" s="125">
        <f t="shared" si="551"/>
        <v>22</v>
      </c>
      <c r="K1368" s="125">
        <f t="shared" si="533"/>
        <v>13</v>
      </c>
      <c r="L1368" s="139">
        <f t="shared" si="538"/>
        <v>1.0041895700000001</v>
      </c>
      <c r="M1368" s="143">
        <f t="shared" si="534"/>
        <v>1.0083999100000001</v>
      </c>
      <c r="N1368" s="143">
        <f t="shared" si="530"/>
        <v>1.2569092755089328</v>
      </c>
      <c r="O1368" s="139">
        <f t="shared" si="532"/>
        <v>1.2621751800000001</v>
      </c>
      <c r="P1368" s="139">
        <f t="shared" si="539"/>
        <v>1262.17518</v>
      </c>
      <c r="Q1368" s="144">
        <f t="shared" si="540"/>
        <v>0</v>
      </c>
      <c r="R1368" s="145">
        <f t="shared" si="541"/>
        <v>0</v>
      </c>
      <c r="S1368" s="139">
        <f t="shared" si="542"/>
        <v>0</v>
      </c>
      <c r="T1368" s="146">
        <f t="shared" si="552"/>
        <v>3.5999999999999997E-2</v>
      </c>
      <c r="U1368" s="144">
        <f t="shared" si="531"/>
        <v>53</v>
      </c>
      <c r="V1368" s="144">
        <v>252</v>
      </c>
      <c r="W1368" s="143">
        <f t="shared" si="543"/>
        <v>1.0074660609999999</v>
      </c>
      <c r="X1368" s="139">
        <f t="shared" si="544"/>
        <v>9.4234768800000008</v>
      </c>
      <c r="Y1368" s="124">
        <f t="shared" si="545"/>
        <v>0</v>
      </c>
      <c r="Z1368" s="147" t="s">
        <v>64</v>
      </c>
      <c r="AA1368" s="141">
        <f t="shared" si="553"/>
        <v>45124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4"/>
      <c r="BL1368" s="1"/>
      <c r="BM1368" s="1"/>
      <c r="BN1368" s="1"/>
      <c r="BO1368" s="1"/>
      <c r="BP1368" s="1"/>
      <c r="BQ1368" s="1"/>
    </row>
    <row r="1369" spans="1:69" x14ac:dyDescent="0.15">
      <c r="A1369" s="138">
        <f t="shared" si="546"/>
        <v>45020</v>
      </c>
      <c r="B1369" s="148">
        <f t="shared" si="535"/>
        <v>1272.1862120599999</v>
      </c>
      <c r="C1369" s="139">
        <f t="shared" si="547"/>
        <v>1000</v>
      </c>
      <c r="D1369" s="140">
        <f t="shared" si="548"/>
        <v>6563.07</v>
      </c>
      <c r="E1369" s="124">
        <f>IF(K1369=1,VLOOKUP(A1368,[1]Plan1!$BO$80:$BQ$314,3),E1368)</f>
        <v>6609.67</v>
      </c>
      <c r="F1369" s="141">
        <f t="shared" si="549"/>
        <v>45001</v>
      </c>
      <c r="G1369" s="142">
        <f t="shared" si="536"/>
        <v>7.1003356660832573E-3</v>
      </c>
      <c r="H1369" s="141">
        <f t="shared" si="550"/>
        <v>45033</v>
      </c>
      <c r="I1369" s="141">
        <f t="shared" si="537"/>
        <v>45033</v>
      </c>
      <c r="J1369" s="125">
        <f t="shared" si="551"/>
        <v>22</v>
      </c>
      <c r="K1369" s="125">
        <f t="shared" si="533"/>
        <v>14</v>
      </c>
      <c r="L1369" s="139">
        <f t="shared" si="538"/>
        <v>1.0045125800000001</v>
      </c>
      <c r="M1369" s="143">
        <f t="shared" si="534"/>
        <v>1.0083999100000001</v>
      </c>
      <c r="N1369" s="143">
        <f t="shared" si="530"/>
        <v>1.2569092755089328</v>
      </c>
      <c r="O1369" s="139">
        <f t="shared" si="532"/>
        <v>1.26258117</v>
      </c>
      <c r="P1369" s="139">
        <f t="shared" si="539"/>
        <v>1262.5811699999999</v>
      </c>
      <c r="Q1369" s="144">
        <f t="shared" si="540"/>
        <v>0</v>
      </c>
      <c r="R1369" s="145">
        <f t="shared" si="541"/>
        <v>0</v>
      </c>
      <c r="S1369" s="139">
        <f t="shared" si="542"/>
        <v>0</v>
      </c>
      <c r="T1369" s="146">
        <f t="shared" si="552"/>
        <v>3.5999999999999997E-2</v>
      </c>
      <c r="U1369" s="144">
        <f t="shared" si="531"/>
        <v>54</v>
      </c>
      <c r="V1369" s="144">
        <v>252</v>
      </c>
      <c r="W1369" s="143">
        <f t="shared" si="543"/>
        <v>1.007607465</v>
      </c>
      <c r="X1369" s="139">
        <f t="shared" si="544"/>
        <v>9.6050420600000006</v>
      </c>
      <c r="Y1369" s="124">
        <f t="shared" si="545"/>
        <v>0</v>
      </c>
      <c r="Z1369" s="147" t="s">
        <v>64</v>
      </c>
      <c r="AA1369" s="141">
        <f t="shared" si="553"/>
        <v>45124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4"/>
      <c r="BL1369" s="1"/>
      <c r="BM1369" s="1"/>
      <c r="BN1369" s="1"/>
      <c r="BO1369" s="1"/>
      <c r="BP1369" s="1"/>
      <c r="BQ1369" s="1"/>
    </row>
    <row r="1370" spans="1:69" x14ac:dyDescent="0.15">
      <c r="A1370" s="138">
        <f t="shared" si="546"/>
        <v>45021</v>
      </c>
      <c r="B1370" s="148">
        <f t="shared" si="535"/>
        <v>1272.77402697</v>
      </c>
      <c r="C1370" s="139">
        <f t="shared" si="547"/>
        <v>1000</v>
      </c>
      <c r="D1370" s="140">
        <f t="shared" si="548"/>
        <v>6563.07</v>
      </c>
      <c r="E1370" s="124">
        <f>IF(K1370=1,VLOOKUP(A1369,[1]Plan1!$BO$80:$BQ$314,3),E1369)</f>
        <v>6609.67</v>
      </c>
      <c r="F1370" s="141">
        <f t="shared" si="549"/>
        <v>45001</v>
      </c>
      <c r="G1370" s="142">
        <f t="shared" si="536"/>
        <v>7.1003356660832573E-3</v>
      </c>
      <c r="H1370" s="141">
        <f t="shared" si="550"/>
        <v>45033</v>
      </c>
      <c r="I1370" s="141">
        <f t="shared" si="537"/>
        <v>45033</v>
      </c>
      <c r="J1370" s="125">
        <f t="shared" si="551"/>
        <v>22</v>
      </c>
      <c r="K1370" s="125">
        <f t="shared" si="533"/>
        <v>15</v>
      </c>
      <c r="L1370" s="139">
        <f t="shared" si="538"/>
        <v>1.00483568</v>
      </c>
      <c r="M1370" s="143">
        <f t="shared" si="534"/>
        <v>1.0083999100000001</v>
      </c>
      <c r="N1370" s="143">
        <f t="shared" si="530"/>
        <v>1.2569092755089328</v>
      </c>
      <c r="O1370" s="139">
        <f t="shared" si="532"/>
        <v>1.2629872799999999</v>
      </c>
      <c r="P1370" s="139">
        <f t="shared" si="539"/>
        <v>1262.9872800000001</v>
      </c>
      <c r="Q1370" s="144">
        <f t="shared" si="540"/>
        <v>0</v>
      </c>
      <c r="R1370" s="145">
        <f t="shared" si="541"/>
        <v>0</v>
      </c>
      <c r="S1370" s="139">
        <f t="shared" si="542"/>
        <v>0</v>
      </c>
      <c r="T1370" s="146">
        <f t="shared" si="552"/>
        <v>3.5999999999999997E-2</v>
      </c>
      <c r="U1370" s="144">
        <f t="shared" si="531"/>
        <v>55</v>
      </c>
      <c r="V1370" s="144">
        <v>252</v>
      </c>
      <c r="W1370" s="143">
        <f t="shared" si="543"/>
        <v>1.0077488880000001</v>
      </c>
      <c r="X1370" s="139">
        <f t="shared" si="544"/>
        <v>9.7867469699999994</v>
      </c>
      <c r="Y1370" s="124">
        <f t="shared" si="545"/>
        <v>0</v>
      </c>
      <c r="Z1370" s="147" t="s">
        <v>64</v>
      </c>
      <c r="AA1370" s="141">
        <f t="shared" si="553"/>
        <v>45124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4"/>
      <c r="BL1370" s="1"/>
      <c r="BM1370" s="1"/>
      <c r="BN1370" s="1"/>
      <c r="BO1370" s="1"/>
      <c r="BP1370" s="1"/>
      <c r="BQ1370" s="1"/>
    </row>
    <row r="1371" spans="1:69" x14ac:dyDescent="0.15">
      <c r="A1371" s="138">
        <f t="shared" si="546"/>
        <v>45022</v>
      </c>
      <c r="B1371" s="148">
        <f t="shared" si="535"/>
        <v>1273.3621231300001</v>
      </c>
      <c r="C1371" s="139">
        <f t="shared" si="547"/>
        <v>1000</v>
      </c>
      <c r="D1371" s="140">
        <f t="shared" si="548"/>
        <v>6563.07</v>
      </c>
      <c r="E1371" s="124">
        <f>IF(K1371=1,VLOOKUP(A1370,[1]Plan1!$BO$80:$BQ$314,3),E1370)</f>
        <v>6609.67</v>
      </c>
      <c r="F1371" s="141">
        <f t="shared" si="549"/>
        <v>45001</v>
      </c>
      <c r="G1371" s="142">
        <f t="shared" si="536"/>
        <v>7.1003356660832573E-3</v>
      </c>
      <c r="H1371" s="141">
        <f t="shared" si="550"/>
        <v>45033</v>
      </c>
      <c r="I1371" s="141">
        <f t="shared" si="537"/>
        <v>45033</v>
      </c>
      <c r="J1371" s="125">
        <f t="shared" si="551"/>
        <v>22</v>
      </c>
      <c r="K1371" s="125">
        <f t="shared" si="533"/>
        <v>16</v>
      </c>
      <c r="L1371" s="139">
        <f t="shared" si="538"/>
        <v>1.0051588899999999</v>
      </c>
      <c r="M1371" s="143">
        <f t="shared" si="534"/>
        <v>1.0083999100000001</v>
      </c>
      <c r="N1371" s="143">
        <f t="shared" si="530"/>
        <v>1.2569092755089328</v>
      </c>
      <c r="O1371" s="139">
        <f t="shared" si="532"/>
        <v>1.2633935300000001</v>
      </c>
      <c r="P1371" s="139">
        <f t="shared" si="539"/>
        <v>1263.3935300000001</v>
      </c>
      <c r="Q1371" s="144">
        <f t="shared" si="540"/>
        <v>0</v>
      </c>
      <c r="R1371" s="145">
        <f t="shared" si="541"/>
        <v>0</v>
      </c>
      <c r="S1371" s="139">
        <f t="shared" si="542"/>
        <v>0</v>
      </c>
      <c r="T1371" s="146">
        <f t="shared" si="552"/>
        <v>3.5999999999999997E-2</v>
      </c>
      <c r="U1371" s="144">
        <f t="shared" si="531"/>
        <v>56</v>
      </c>
      <c r="V1371" s="144">
        <v>252</v>
      </c>
      <c r="W1371" s="143">
        <f t="shared" si="543"/>
        <v>1.007890331</v>
      </c>
      <c r="X1371" s="139">
        <f t="shared" si="544"/>
        <v>9.9685931300000004</v>
      </c>
      <c r="Y1371" s="124">
        <f t="shared" si="545"/>
        <v>0</v>
      </c>
      <c r="Z1371" s="147" t="s">
        <v>64</v>
      </c>
      <c r="AA1371" s="141">
        <f t="shared" si="553"/>
        <v>45124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4"/>
      <c r="BL1371" s="1"/>
      <c r="BM1371" s="1"/>
      <c r="BN1371" s="1"/>
      <c r="BO1371" s="1"/>
      <c r="BP1371" s="1"/>
      <c r="BQ1371" s="1"/>
    </row>
    <row r="1372" spans="1:69" x14ac:dyDescent="0.15">
      <c r="A1372" s="138">
        <f t="shared" si="546"/>
        <v>45023</v>
      </c>
      <c r="B1372" s="148">
        <f t="shared" si="535"/>
        <v>1273.95048045</v>
      </c>
      <c r="C1372" s="139">
        <f t="shared" si="547"/>
        <v>1000</v>
      </c>
      <c r="D1372" s="140">
        <f t="shared" si="548"/>
        <v>6563.07</v>
      </c>
      <c r="E1372" s="124">
        <f>IF(K1372=1,VLOOKUP(A1371,[1]Plan1!$BO$80:$BQ$314,3),E1371)</f>
        <v>6609.67</v>
      </c>
      <c r="F1372" s="141">
        <f t="shared" si="549"/>
        <v>45001</v>
      </c>
      <c r="G1372" s="142">
        <f t="shared" si="536"/>
        <v>7.1003356660832573E-3</v>
      </c>
      <c r="H1372" s="141">
        <f t="shared" si="550"/>
        <v>45033</v>
      </c>
      <c r="I1372" s="141">
        <f t="shared" si="537"/>
        <v>45033</v>
      </c>
      <c r="J1372" s="125">
        <f t="shared" si="551"/>
        <v>22</v>
      </c>
      <c r="K1372" s="125">
        <f t="shared" si="533"/>
        <v>17</v>
      </c>
      <c r="L1372" s="139">
        <f t="shared" si="538"/>
        <v>1.0054822000000001</v>
      </c>
      <c r="M1372" s="143">
        <f t="shared" si="534"/>
        <v>1.0083999100000001</v>
      </c>
      <c r="N1372" s="143">
        <f t="shared" si="530"/>
        <v>1.2569092755089328</v>
      </c>
      <c r="O1372" s="139">
        <f t="shared" si="532"/>
        <v>1.2637999</v>
      </c>
      <c r="P1372" s="139">
        <f t="shared" si="539"/>
        <v>1263.7999</v>
      </c>
      <c r="Q1372" s="144">
        <f t="shared" si="540"/>
        <v>0</v>
      </c>
      <c r="R1372" s="145">
        <f t="shared" si="541"/>
        <v>0</v>
      </c>
      <c r="S1372" s="139">
        <f t="shared" si="542"/>
        <v>0</v>
      </c>
      <c r="T1372" s="146">
        <f t="shared" si="552"/>
        <v>3.5999999999999997E-2</v>
      </c>
      <c r="U1372" s="144">
        <f t="shared" si="531"/>
        <v>57</v>
      </c>
      <c r="V1372" s="144">
        <v>252</v>
      </c>
      <c r="W1372" s="143">
        <f t="shared" si="543"/>
        <v>1.0080317940000001</v>
      </c>
      <c r="X1372" s="139">
        <f t="shared" si="544"/>
        <v>10.15058045</v>
      </c>
      <c r="Y1372" s="124">
        <f t="shared" si="545"/>
        <v>0</v>
      </c>
      <c r="Z1372" s="147" t="s">
        <v>64</v>
      </c>
      <c r="AA1372" s="141">
        <f t="shared" si="553"/>
        <v>45124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4"/>
      <c r="BL1372" s="1"/>
      <c r="BM1372" s="1"/>
      <c r="BN1372" s="1"/>
      <c r="BO1372" s="1"/>
      <c r="BP1372" s="1"/>
      <c r="BQ1372" s="1"/>
    </row>
    <row r="1373" spans="1:69" x14ac:dyDescent="0.15">
      <c r="A1373" s="138">
        <f t="shared" si="546"/>
        <v>45024</v>
      </c>
      <c r="B1373" s="148">
        <f t="shared" si="535"/>
        <v>1273.95048045</v>
      </c>
      <c r="C1373" s="139">
        <f t="shared" si="547"/>
        <v>1000</v>
      </c>
      <c r="D1373" s="140">
        <f t="shared" si="548"/>
        <v>6563.07</v>
      </c>
      <c r="E1373" s="124">
        <f>IF(K1373=1,VLOOKUP(A1372,[1]Plan1!$BO$80:$BQ$314,3),E1372)</f>
        <v>6609.67</v>
      </c>
      <c r="F1373" s="141">
        <f t="shared" si="549"/>
        <v>45001</v>
      </c>
      <c r="G1373" s="142">
        <f t="shared" si="536"/>
        <v>7.1003356660832573E-3</v>
      </c>
      <c r="H1373" s="141">
        <f t="shared" si="550"/>
        <v>45033</v>
      </c>
      <c r="I1373" s="141">
        <f t="shared" si="537"/>
        <v>45033</v>
      </c>
      <c r="J1373" s="125">
        <f t="shared" si="551"/>
        <v>22</v>
      </c>
      <c r="K1373" s="125">
        <f t="shared" si="533"/>
        <v>17</v>
      </c>
      <c r="L1373" s="139">
        <f t="shared" si="538"/>
        <v>1.0054822000000001</v>
      </c>
      <c r="M1373" s="143">
        <f t="shared" si="534"/>
        <v>1.0083999100000001</v>
      </c>
      <c r="N1373" s="143">
        <f t="shared" si="530"/>
        <v>1.2569092755089328</v>
      </c>
      <c r="O1373" s="139">
        <f t="shared" si="532"/>
        <v>1.2637999</v>
      </c>
      <c r="P1373" s="139">
        <f t="shared" si="539"/>
        <v>1263.7999</v>
      </c>
      <c r="Q1373" s="144">
        <f t="shared" si="540"/>
        <v>0</v>
      </c>
      <c r="R1373" s="145">
        <f t="shared" si="541"/>
        <v>0</v>
      </c>
      <c r="S1373" s="139">
        <f t="shared" si="542"/>
        <v>0</v>
      </c>
      <c r="T1373" s="146">
        <f t="shared" si="552"/>
        <v>3.5999999999999997E-2</v>
      </c>
      <c r="U1373" s="144">
        <f t="shared" si="531"/>
        <v>57</v>
      </c>
      <c r="V1373" s="144">
        <v>252</v>
      </c>
      <c r="W1373" s="143">
        <f t="shared" si="543"/>
        <v>1.0080317940000001</v>
      </c>
      <c r="X1373" s="139">
        <f t="shared" si="544"/>
        <v>10.15058045</v>
      </c>
      <c r="Y1373" s="124">
        <f t="shared" si="545"/>
        <v>0</v>
      </c>
      <c r="Z1373" s="147" t="s">
        <v>64</v>
      </c>
      <c r="AA1373" s="141">
        <f t="shared" si="553"/>
        <v>45124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4"/>
      <c r="BL1373" s="1"/>
      <c r="BM1373" s="1"/>
      <c r="BN1373" s="1"/>
      <c r="BO1373" s="1"/>
      <c r="BP1373" s="1"/>
      <c r="BQ1373" s="1"/>
    </row>
    <row r="1374" spans="1:69" x14ac:dyDescent="0.15">
      <c r="A1374" s="138">
        <f t="shared" si="546"/>
        <v>45025</v>
      </c>
      <c r="B1374" s="148">
        <f t="shared" si="535"/>
        <v>1273.95048045</v>
      </c>
      <c r="C1374" s="139">
        <f t="shared" si="547"/>
        <v>1000</v>
      </c>
      <c r="D1374" s="140">
        <f t="shared" si="548"/>
        <v>6563.07</v>
      </c>
      <c r="E1374" s="124">
        <f>IF(K1374=1,VLOOKUP(A1373,[1]Plan1!$BO$80:$BQ$314,3),E1373)</f>
        <v>6609.67</v>
      </c>
      <c r="F1374" s="141">
        <f t="shared" si="549"/>
        <v>45001</v>
      </c>
      <c r="G1374" s="142">
        <f t="shared" si="536"/>
        <v>7.1003356660832573E-3</v>
      </c>
      <c r="H1374" s="141">
        <f t="shared" si="550"/>
        <v>45033</v>
      </c>
      <c r="I1374" s="141">
        <f t="shared" si="537"/>
        <v>45033</v>
      </c>
      <c r="J1374" s="125">
        <f t="shared" si="551"/>
        <v>22</v>
      </c>
      <c r="K1374" s="125">
        <f t="shared" si="533"/>
        <v>17</v>
      </c>
      <c r="L1374" s="139">
        <f t="shared" si="538"/>
        <v>1.0054822000000001</v>
      </c>
      <c r="M1374" s="143">
        <f t="shared" si="534"/>
        <v>1.0083999100000001</v>
      </c>
      <c r="N1374" s="143">
        <f t="shared" si="530"/>
        <v>1.2569092755089328</v>
      </c>
      <c r="O1374" s="139">
        <f t="shared" si="532"/>
        <v>1.2637999</v>
      </c>
      <c r="P1374" s="139">
        <f t="shared" si="539"/>
        <v>1263.7999</v>
      </c>
      <c r="Q1374" s="144">
        <f t="shared" si="540"/>
        <v>0</v>
      </c>
      <c r="R1374" s="145">
        <f t="shared" si="541"/>
        <v>0</v>
      </c>
      <c r="S1374" s="139">
        <f t="shared" si="542"/>
        <v>0</v>
      </c>
      <c r="T1374" s="146">
        <f t="shared" si="552"/>
        <v>3.5999999999999997E-2</v>
      </c>
      <c r="U1374" s="144">
        <f t="shared" si="531"/>
        <v>57</v>
      </c>
      <c r="V1374" s="144">
        <v>252</v>
      </c>
      <c r="W1374" s="143">
        <f t="shared" si="543"/>
        <v>1.0080317940000001</v>
      </c>
      <c r="X1374" s="139">
        <f t="shared" si="544"/>
        <v>10.15058045</v>
      </c>
      <c r="Y1374" s="124">
        <f t="shared" si="545"/>
        <v>0</v>
      </c>
      <c r="Z1374" s="147" t="s">
        <v>64</v>
      </c>
      <c r="AA1374" s="141">
        <f t="shared" si="553"/>
        <v>45124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4"/>
      <c r="BL1374" s="1"/>
      <c r="BM1374" s="1"/>
      <c r="BN1374" s="1"/>
      <c r="BO1374" s="1"/>
      <c r="BP1374" s="1"/>
      <c r="BQ1374" s="1"/>
    </row>
    <row r="1375" spans="1:69" x14ac:dyDescent="0.15">
      <c r="A1375" s="138">
        <f t="shared" si="546"/>
        <v>45026</v>
      </c>
      <c r="B1375" s="148">
        <f t="shared" si="535"/>
        <v>1273.95048045</v>
      </c>
      <c r="C1375" s="139">
        <f t="shared" si="547"/>
        <v>1000</v>
      </c>
      <c r="D1375" s="140">
        <f t="shared" si="548"/>
        <v>6563.07</v>
      </c>
      <c r="E1375" s="124">
        <f>IF(K1375=1,VLOOKUP(A1374,[1]Plan1!$BO$80:$BQ$314,3),E1374)</f>
        <v>6609.67</v>
      </c>
      <c r="F1375" s="141">
        <f t="shared" si="549"/>
        <v>45001</v>
      </c>
      <c r="G1375" s="142">
        <f t="shared" si="536"/>
        <v>7.1003356660832573E-3</v>
      </c>
      <c r="H1375" s="141">
        <f t="shared" si="550"/>
        <v>45033</v>
      </c>
      <c r="I1375" s="141">
        <f t="shared" si="537"/>
        <v>45033</v>
      </c>
      <c r="J1375" s="125">
        <f t="shared" si="551"/>
        <v>22</v>
      </c>
      <c r="K1375" s="125">
        <f t="shared" si="533"/>
        <v>17</v>
      </c>
      <c r="L1375" s="139">
        <f t="shared" si="538"/>
        <v>1.0054822000000001</v>
      </c>
      <c r="M1375" s="143">
        <f t="shared" si="534"/>
        <v>1.0083999100000001</v>
      </c>
      <c r="N1375" s="143">
        <f t="shared" ref="N1375:N1438" si="554">IF(I1375&gt;I1374,N1374*M1375,N1374)</f>
        <v>1.2569092755089328</v>
      </c>
      <c r="O1375" s="139">
        <f t="shared" si="532"/>
        <v>1.2637999</v>
      </c>
      <c r="P1375" s="139">
        <f t="shared" si="539"/>
        <v>1263.7999</v>
      </c>
      <c r="Q1375" s="144">
        <f t="shared" si="540"/>
        <v>0</v>
      </c>
      <c r="R1375" s="145">
        <f t="shared" si="541"/>
        <v>0</v>
      </c>
      <c r="S1375" s="139">
        <f t="shared" si="542"/>
        <v>0</v>
      </c>
      <c r="T1375" s="146">
        <f t="shared" si="552"/>
        <v>3.5999999999999997E-2</v>
      </c>
      <c r="U1375" s="144">
        <f t="shared" si="531"/>
        <v>57</v>
      </c>
      <c r="V1375" s="144">
        <v>252</v>
      </c>
      <c r="W1375" s="143">
        <f t="shared" si="543"/>
        <v>1.0080317940000001</v>
      </c>
      <c r="X1375" s="139">
        <f t="shared" si="544"/>
        <v>10.15058045</v>
      </c>
      <c r="Y1375" s="124">
        <f t="shared" si="545"/>
        <v>0</v>
      </c>
      <c r="Z1375" s="147" t="s">
        <v>64</v>
      </c>
      <c r="AA1375" s="141">
        <f t="shared" si="553"/>
        <v>45124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4"/>
      <c r="BL1375" s="1"/>
      <c r="BM1375" s="1"/>
      <c r="BN1375" s="1"/>
      <c r="BO1375" s="1"/>
      <c r="BP1375" s="1"/>
      <c r="BQ1375" s="1"/>
    </row>
    <row r="1376" spans="1:69" x14ac:dyDescent="0.15">
      <c r="A1376" s="138">
        <f t="shared" si="546"/>
        <v>45027</v>
      </c>
      <c r="B1376" s="148">
        <f t="shared" si="535"/>
        <v>1274.53911917</v>
      </c>
      <c r="C1376" s="139">
        <f t="shared" si="547"/>
        <v>1000</v>
      </c>
      <c r="D1376" s="140">
        <f t="shared" si="548"/>
        <v>6563.07</v>
      </c>
      <c r="E1376" s="124">
        <f>IF(K1376=1,VLOOKUP(A1375,[1]Plan1!$BO$80:$BQ$314,3),E1375)</f>
        <v>6609.67</v>
      </c>
      <c r="F1376" s="141">
        <f t="shared" si="549"/>
        <v>45001</v>
      </c>
      <c r="G1376" s="142">
        <f t="shared" si="536"/>
        <v>7.1003356660832573E-3</v>
      </c>
      <c r="H1376" s="141">
        <f t="shared" si="550"/>
        <v>45033</v>
      </c>
      <c r="I1376" s="141">
        <f t="shared" si="537"/>
        <v>45033</v>
      </c>
      <c r="J1376" s="125">
        <f t="shared" si="551"/>
        <v>22</v>
      </c>
      <c r="K1376" s="125">
        <f t="shared" si="533"/>
        <v>18</v>
      </c>
      <c r="L1376" s="139">
        <f t="shared" si="538"/>
        <v>1.0058056200000001</v>
      </c>
      <c r="M1376" s="143">
        <f t="shared" si="534"/>
        <v>1.0083999100000001</v>
      </c>
      <c r="N1376" s="143">
        <f t="shared" si="554"/>
        <v>1.2569092755089328</v>
      </c>
      <c r="O1376" s="139">
        <f t="shared" si="532"/>
        <v>1.2642064099999999</v>
      </c>
      <c r="P1376" s="139">
        <f t="shared" si="539"/>
        <v>1264.20641</v>
      </c>
      <c r="Q1376" s="144">
        <f t="shared" si="540"/>
        <v>0</v>
      </c>
      <c r="R1376" s="145">
        <f t="shared" si="541"/>
        <v>0</v>
      </c>
      <c r="S1376" s="139">
        <f t="shared" si="542"/>
        <v>0</v>
      </c>
      <c r="T1376" s="146">
        <f t="shared" si="552"/>
        <v>3.5999999999999997E-2</v>
      </c>
      <c r="U1376" s="144">
        <f t="shared" si="531"/>
        <v>58</v>
      </c>
      <c r="V1376" s="144">
        <v>252</v>
      </c>
      <c r="W1376" s="143">
        <f t="shared" si="543"/>
        <v>1.008173277</v>
      </c>
      <c r="X1376" s="139">
        <f t="shared" si="544"/>
        <v>10.332709169999999</v>
      </c>
      <c r="Y1376" s="124">
        <f t="shared" si="545"/>
        <v>0</v>
      </c>
      <c r="Z1376" s="147" t="s">
        <v>64</v>
      </c>
      <c r="AA1376" s="141">
        <f t="shared" si="553"/>
        <v>45124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4"/>
      <c r="BL1376" s="1"/>
      <c r="BM1376" s="1"/>
      <c r="BN1376" s="1"/>
      <c r="BO1376" s="1"/>
      <c r="BP1376" s="1"/>
      <c r="BQ1376" s="1"/>
    </row>
    <row r="1377" spans="1:69" x14ac:dyDescent="0.15">
      <c r="A1377" s="138">
        <f t="shared" si="546"/>
        <v>45028</v>
      </c>
      <c r="B1377" s="148">
        <f t="shared" si="535"/>
        <v>1275.12801921</v>
      </c>
      <c r="C1377" s="139">
        <f t="shared" si="547"/>
        <v>1000</v>
      </c>
      <c r="D1377" s="140">
        <f t="shared" si="548"/>
        <v>6563.07</v>
      </c>
      <c r="E1377" s="124">
        <f>IF(K1377=1,VLOOKUP(A1376,[1]Plan1!$BO$80:$BQ$314,3),E1376)</f>
        <v>6609.67</v>
      </c>
      <c r="F1377" s="141">
        <f t="shared" si="549"/>
        <v>45001</v>
      </c>
      <c r="G1377" s="142">
        <f t="shared" si="536"/>
        <v>7.1003356660832573E-3</v>
      </c>
      <c r="H1377" s="141">
        <f t="shared" si="550"/>
        <v>45033</v>
      </c>
      <c r="I1377" s="141">
        <f t="shared" si="537"/>
        <v>45033</v>
      </c>
      <c r="J1377" s="125">
        <f t="shared" si="551"/>
        <v>22</v>
      </c>
      <c r="K1377" s="125">
        <f t="shared" si="533"/>
        <v>19</v>
      </c>
      <c r="L1377" s="139">
        <f t="shared" si="538"/>
        <v>1.0061291400000001</v>
      </c>
      <c r="M1377" s="143">
        <f t="shared" si="534"/>
        <v>1.0083999100000001</v>
      </c>
      <c r="N1377" s="143">
        <f t="shared" si="554"/>
        <v>1.2569092755089328</v>
      </c>
      <c r="O1377" s="139">
        <f t="shared" si="532"/>
        <v>1.26461304</v>
      </c>
      <c r="P1377" s="139">
        <f t="shared" si="539"/>
        <v>1264.61304</v>
      </c>
      <c r="Q1377" s="144">
        <f t="shared" si="540"/>
        <v>0</v>
      </c>
      <c r="R1377" s="145">
        <f t="shared" si="541"/>
        <v>0</v>
      </c>
      <c r="S1377" s="139">
        <f t="shared" si="542"/>
        <v>0</v>
      </c>
      <c r="T1377" s="146">
        <f t="shared" si="552"/>
        <v>3.5999999999999997E-2</v>
      </c>
      <c r="U1377" s="144">
        <f t="shared" si="531"/>
        <v>59</v>
      </c>
      <c r="V1377" s="144">
        <v>252</v>
      </c>
      <c r="W1377" s="143">
        <f t="shared" si="543"/>
        <v>1.0083147800000001</v>
      </c>
      <c r="X1377" s="139">
        <f t="shared" si="544"/>
        <v>10.51497921</v>
      </c>
      <c r="Y1377" s="124">
        <f t="shared" si="545"/>
        <v>0</v>
      </c>
      <c r="Z1377" s="147" t="s">
        <v>64</v>
      </c>
      <c r="AA1377" s="141">
        <f t="shared" si="553"/>
        <v>45124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4"/>
      <c r="BL1377" s="1"/>
      <c r="BM1377" s="1"/>
      <c r="BN1377" s="1"/>
      <c r="BO1377" s="1"/>
      <c r="BP1377" s="1"/>
      <c r="BQ1377" s="1"/>
    </row>
    <row r="1378" spans="1:69" x14ac:dyDescent="0.15">
      <c r="A1378" s="138">
        <f t="shared" si="546"/>
        <v>45029</v>
      </c>
      <c r="B1378" s="148">
        <f t="shared" si="535"/>
        <v>1275.7172108899999</v>
      </c>
      <c r="C1378" s="139">
        <f t="shared" si="547"/>
        <v>1000</v>
      </c>
      <c r="D1378" s="140">
        <f t="shared" si="548"/>
        <v>6563.07</v>
      </c>
      <c r="E1378" s="124">
        <f>IF(K1378=1,VLOOKUP(A1377,[1]Plan1!$BO$80:$BQ$314,3),E1377)</f>
        <v>6609.67</v>
      </c>
      <c r="F1378" s="141">
        <f t="shared" si="549"/>
        <v>45001</v>
      </c>
      <c r="G1378" s="142">
        <f t="shared" si="536"/>
        <v>7.1003356660832573E-3</v>
      </c>
      <c r="H1378" s="141">
        <f t="shared" si="550"/>
        <v>45033</v>
      </c>
      <c r="I1378" s="141">
        <f t="shared" si="537"/>
        <v>45033</v>
      </c>
      <c r="J1378" s="125">
        <f t="shared" si="551"/>
        <v>22</v>
      </c>
      <c r="K1378" s="125">
        <f t="shared" si="533"/>
        <v>20</v>
      </c>
      <c r="L1378" s="139">
        <f t="shared" si="538"/>
        <v>1.0064527700000001</v>
      </c>
      <c r="M1378" s="143">
        <f t="shared" si="534"/>
        <v>1.0083999100000001</v>
      </c>
      <c r="N1378" s="143">
        <f t="shared" si="554"/>
        <v>1.2569092755089328</v>
      </c>
      <c r="O1378" s="139">
        <f t="shared" si="532"/>
        <v>1.26501982</v>
      </c>
      <c r="P1378" s="139">
        <f t="shared" si="539"/>
        <v>1265.01982</v>
      </c>
      <c r="Q1378" s="144">
        <f t="shared" si="540"/>
        <v>0</v>
      </c>
      <c r="R1378" s="145">
        <f t="shared" si="541"/>
        <v>0</v>
      </c>
      <c r="S1378" s="139">
        <f t="shared" si="542"/>
        <v>0</v>
      </c>
      <c r="T1378" s="146">
        <f t="shared" si="552"/>
        <v>3.5999999999999997E-2</v>
      </c>
      <c r="U1378" s="144">
        <f t="shared" si="531"/>
        <v>60</v>
      </c>
      <c r="V1378" s="144">
        <v>252</v>
      </c>
      <c r="W1378" s="143">
        <f t="shared" si="543"/>
        <v>1.008456303</v>
      </c>
      <c r="X1378" s="139">
        <f t="shared" si="544"/>
        <v>10.697390889999999</v>
      </c>
      <c r="Y1378" s="124">
        <f t="shared" si="545"/>
        <v>0</v>
      </c>
      <c r="Z1378" s="147" t="s">
        <v>64</v>
      </c>
      <c r="AA1378" s="141">
        <f t="shared" si="553"/>
        <v>45124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4"/>
      <c r="BL1378" s="1"/>
      <c r="BM1378" s="1"/>
      <c r="BN1378" s="1"/>
      <c r="BO1378" s="1"/>
      <c r="BP1378" s="1"/>
      <c r="BQ1378" s="1"/>
    </row>
    <row r="1379" spans="1:69" x14ac:dyDescent="0.15">
      <c r="A1379" s="138">
        <f t="shared" si="546"/>
        <v>45030</v>
      </c>
      <c r="B1379" s="148">
        <f t="shared" si="535"/>
        <v>1276.30666279</v>
      </c>
      <c r="C1379" s="139">
        <f t="shared" si="547"/>
        <v>1000</v>
      </c>
      <c r="D1379" s="140">
        <f t="shared" si="548"/>
        <v>6563.07</v>
      </c>
      <c r="E1379" s="124">
        <f>IF(K1379=1,VLOOKUP(A1378,[1]Plan1!$BO$80:$BQ$314,3),E1378)</f>
        <v>6609.67</v>
      </c>
      <c r="F1379" s="141">
        <f t="shared" si="549"/>
        <v>45001</v>
      </c>
      <c r="G1379" s="142">
        <f t="shared" si="536"/>
        <v>7.1003356660832573E-3</v>
      </c>
      <c r="H1379" s="141">
        <f t="shared" si="550"/>
        <v>45033</v>
      </c>
      <c r="I1379" s="141">
        <f t="shared" si="537"/>
        <v>45033</v>
      </c>
      <c r="J1379" s="125">
        <f t="shared" si="551"/>
        <v>22</v>
      </c>
      <c r="K1379" s="125">
        <f t="shared" si="533"/>
        <v>21</v>
      </c>
      <c r="L1379" s="139">
        <f t="shared" si="538"/>
        <v>1.0067765</v>
      </c>
      <c r="M1379" s="143">
        <f t="shared" si="534"/>
        <v>1.0083999100000001</v>
      </c>
      <c r="N1379" s="143">
        <f t="shared" si="554"/>
        <v>1.2569092755089328</v>
      </c>
      <c r="O1379" s="139">
        <f t="shared" si="532"/>
        <v>1.26542672</v>
      </c>
      <c r="P1379" s="139">
        <f t="shared" si="539"/>
        <v>1265.4267199999999</v>
      </c>
      <c r="Q1379" s="144">
        <f t="shared" si="540"/>
        <v>0</v>
      </c>
      <c r="R1379" s="145">
        <f t="shared" si="541"/>
        <v>0</v>
      </c>
      <c r="S1379" s="139">
        <f t="shared" si="542"/>
        <v>0</v>
      </c>
      <c r="T1379" s="146">
        <f t="shared" si="552"/>
        <v>3.5999999999999997E-2</v>
      </c>
      <c r="U1379" s="144">
        <f t="shared" si="531"/>
        <v>61</v>
      </c>
      <c r="V1379" s="144">
        <v>252</v>
      </c>
      <c r="W1379" s="143">
        <f t="shared" si="543"/>
        <v>1.0085978449999999</v>
      </c>
      <c r="X1379" s="139">
        <f t="shared" si="544"/>
        <v>10.879942789999999</v>
      </c>
      <c r="Y1379" s="124">
        <f t="shared" si="545"/>
        <v>0</v>
      </c>
      <c r="Z1379" s="147" t="s">
        <v>64</v>
      </c>
      <c r="AA1379" s="141">
        <f t="shared" si="553"/>
        <v>45124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4"/>
      <c r="BL1379" s="1"/>
      <c r="BM1379" s="1"/>
      <c r="BN1379" s="1"/>
      <c r="BO1379" s="1"/>
      <c r="BP1379" s="1"/>
      <c r="BQ1379" s="1"/>
    </row>
    <row r="1380" spans="1:69" x14ac:dyDescent="0.15">
      <c r="A1380" s="138">
        <f t="shared" si="546"/>
        <v>45031</v>
      </c>
      <c r="B1380" s="148">
        <f t="shared" si="535"/>
        <v>1276.8963775100001</v>
      </c>
      <c r="C1380" s="139">
        <f t="shared" si="547"/>
        <v>1000</v>
      </c>
      <c r="D1380" s="140">
        <f t="shared" si="548"/>
        <v>6563.07</v>
      </c>
      <c r="E1380" s="124">
        <f>IF(K1380=1,VLOOKUP(A1379,[1]Plan1!$BO$80:$BQ$314,3),E1379)</f>
        <v>6609.67</v>
      </c>
      <c r="F1380" s="141">
        <f t="shared" si="549"/>
        <v>45001</v>
      </c>
      <c r="G1380" s="142">
        <f t="shared" si="536"/>
        <v>7.1003356660832573E-3</v>
      </c>
      <c r="H1380" s="141">
        <f t="shared" si="550"/>
        <v>45061</v>
      </c>
      <c r="I1380" s="141">
        <f t="shared" si="537"/>
        <v>45033</v>
      </c>
      <c r="J1380" s="125">
        <f t="shared" si="551"/>
        <v>22</v>
      </c>
      <c r="K1380" s="125">
        <f t="shared" si="533"/>
        <v>22</v>
      </c>
      <c r="L1380" s="139">
        <f t="shared" si="538"/>
        <v>1.0071003300000001</v>
      </c>
      <c r="M1380" s="143">
        <f t="shared" si="534"/>
        <v>1.0083999100000001</v>
      </c>
      <c r="N1380" s="143">
        <f t="shared" si="554"/>
        <v>1.2569092755089328</v>
      </c>
      <c r="O1380" s="139">
        <f t="shared" si="532"/>
        <v>1.2658337399999999</v>
      </c>
      <c r="P1380" s="139">
        <f t="shared" si="539"/>
        <v>1265.83374</v>
      </c>
      <c r="Q1380" s="144">
        <f t="shared" si="540"/>
        <v>0</v>
      </c>
      <c r="R1380" s="145">
        <f t="shared" si="541"/>
        <v>0</v>
      </c>
      <c r="S1380" s="139">
        <f t="shared" si="542"/>
        <v>0</v>
      </c>
      <c r="T1380" s="146">
        <f t="shared" si="552"/>
        <v>3.5999999999999997E-2</v>
      </c>
      <c r="U1380" s="144">
        <f t="shared" si="531"/>
        <v>62</v>
      </c>
      <c r="V1380" s="144">
        <v>252</v>
      </c>
      <c r="W1380" s="143">
        <f t="shared" si="543"/>
        <v>1.0087394080000001</v>
      </c>
      <c r="X1380" s="139">
        <f t="shared" si="544"/>
        <v>11.06263751</v>
      </c>
      <c r="Y1380" s="124">
        <f t="shared" si="545"/>
        <v>0</v>
      </c>
      <c r="Z1380" s="147" t="s">
        <v>64</v>
      </c>
      <c r="AA1380" s="141">
        <f t="shared" si="553"/>
        <v>45124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4"/>
      <c r="BL1380" s="1"/>
      <c r="BM1380" s="1"/>
      <c r="BN1380" s="1"/>
      <c r="BO1380" s="1"/>
      <c r="BP1380" s="1"/>
      <c r="BQ1380" s="1"/>
    </row>
    <row r="1381" spans="1:69" x14ac:dyDescent="0.15">
      <c r="A1381" s="138">
        <f t="shared" si="546"/>
        <v>45032</v>
      </c>
      <c r="B1381" s="148">
        <f t="shared" si="535"/>
        <v>1276.8963775100001</v>
      </c>
      <c r="C1381" s="139">
        <f t="shared" si="547"/>
        <v>1000</v>
      </c>
      <c r="D1381" s="140">
        <f t="shared" si="548"/>
        <v>6563.07</v>
      </c>
      <c r="E1381" s="124">
        <f>IF(K1381=1,VLOOKUP(A1380,[1]Plan1!$BO$80:$BQ$314,3),E1380)</f>
        <v>6609.67</v>
      </c>
      <c r="F1381" s="141">
        <f t="shared" si="549"/>
        <v>45001</v>
      </c>
      <c r="G1381" s="142">
        <f t="shared" si="536"/>
        <v>7.1003356660832573E-3</v>
      </c>
      <c r="H1381" s="141">
        <f t="shared" si="550"/>
        <v>45061</v>
      </c>
      <c r="I1381" s="141">
        <f t="shared" si="537"/>
        <v>45033</v>
      </c>
      <c r="J1381" s="125">
        <f t="shared" si="551"/>
        <v>22</v>
      </c>
      <c r="K1381" s="125">
        <f t="shared" si="533"/>
        <v>22</v>
      </c>
      <c r="L1381" s="139">
        <f t="shared" si="538"/>
        <v>1.0071003300000001</v>
      </c>
      <c r="M1381" s="143">
        <f t="shared" si="534"/>
        <v>1.0083999100000001</v>
      </c>
      <c r="N1381" s="143">
        <f t="shared" si="554"/>
        <v>1.2569092755089328</v>
      </c>
      <c r="O1381" s="139">
        <f t="shared" si="532"/>
        <v>1.2658337399999999</v>
      </c>
      <c r="P1381" s="139">
        <f t="shared" si="539"/>
        <v>1265.83374</v>
      </c>
      <c r="Q1381" s="144">
        <f t="shared" si="540"/>
        <v>0</v>
      </c>
      <c r="R1381" s="145">
        <f t="shared" si="541"/>
        <v>0</v>
      </c>
      <c r="S1381" s="139">
        <f t="shared" si="542"/>
        <v>0</v>
      </c>
      <c r="T1381" s="146">
        <f t="shared" si="552"/>
        <v>3.5999999999999997E-2</v>
      </c>
      <c r="U1381" s="144">
        <f t="shared" ref="U1381:U1444" si="555">IF(Q1380&gt;0,1,IF(K1381=K1380,U1380,U1380+1))</f>
        <v>62</v>
      </c>
      <c r="V1381" s="144">
        <v>252</v>
      </c>
      <c r="W1381" s="143">
        <f t="shared" si="543"/>
        <v>1.0087394080000001</v>
      </c>
      <c r="X1381" s="139">
        <f t="shared" si="544"/>
        <v>11.06263751</v>
      </c>
      <c r="Y1381" s="124">
        <f t="shared" si="545"/>
        <v>0</v>
      </c>
      <c r="Z1381" s="147" t="s">
        <v>64</v>
      </c>
      <c r="AA1381" s="141">
        <f t="shared" si="553"/>
        <v>45124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4"/>
      <c r="BL1381" s="1"/>
      <c r="BM1381" s="1"/>
      <c r="BN1381" s="1"/>
      <c r="BO1381" s="1"/>
      <c r="BP1381" s="1"/>
      <c r="BQ1381" s="1"/>
    </row>
    <row r="1382" spans="1:69" x14ac:dyDescent="0.15">
      <c r="A1382" s="138">
        <f t="shared" si="546"/>
        <v>45033</v>
      </c>
      <c r="B1382" s="148">
        <f t="shared" si="535"/>
        <v>1276.8963775100001</v>
      </c>
      <c r="C1382" s="139">
        <f t="shared" si="547"/>
        <v>1000</v>
      </c>
      <c r="D1382" s="140">
        <f t="shared" si="548"/>
        <v>6563.07</v>
      </c>
      <c r="E1382" s="124">
        <f>IF(K1382=1,VLOOKUP(A1381,[1]Plan1!$BO$80:$BQ$314,3),E1381)</f>
        <v>6609.67</v>
      </c>
      <c r="F1382" s="141">
        <f t="shared" si="549"/>
        <v>45001</v>
      </c>
      <c r="G1382" s="142">
        <f t="shared" si="536"/>
        <v>7.1003356660832573E-3</v>
      </c>
      <c r="H1382" s="141">
        <f t="shared" si="550"/>
        <v>45061</v>
      </c>
      <c r="I1382" s="141">
        <f t="shared" si="537"/>
        <v>45033</v>
      </c>
      <c r="J1382" s="125">
        <f t="shared" si="551"/>
        <v>22</v>
      </c>
      <c r="K1382" s="125">
        <f t="shared" si="533"/>
        <v>22</v>
      </c>
      <c r="L1382" s="139">
        <f t="shared" si="538"/>
        <v>1.0071003300000001</v>
      </c>
      <c r="M1382" s="143">
        <f t="shared" si="534"/>
        <v>1.0083999100000001</v>
      </c>
      <c r="N1382" s="143">
        <f t="shared" si="554"/>
        <v>1.2569092755089328</v>
      </c>
      <c r="O1382" s="139">
        <f t="shared" si="532"/>
        <v>1.2658337399999999</v>
      </c>
      <c r="P1382" s="139">
        <f t="shared" si="539"/>
        <v>1265.83374</v>
      </c>
      <c r="Q1382" s="144">
        <f t="shared" si="540"/>
        <v>0</v>
      </c>
      <c r="R1382" s="145">
        <f t="shared" si="541"/>
        <v>0</v>
      </c>
      <c r="S1382" s="139">
        <f t="shared" si="542"/>
        <v>0</v>
      </c>
      <c r="T1382" s="146">
        <f t="shared" si="552"/>
        <v>3.5999999999999997E-2</v>
      </c>
      <c r="U1382" s="144">
        <f t="shared" si="555"/>
        <v>62</v>
      </c>
      <c r="V1382" s="144">
        <v>252</v>
      </c>
      <c r="W1382" s="143">
        <f t="shared" si="543"/>
        <v>1.0087394080000001</v>
      </c>
      <c r="X1382" s="139">
        <f t="shared" si="544"/>
        <v>11.06263751</v>
      </c>
      <c r="Y1382" s="124">
        <f t="shared" si="545"/>
        <v>0</v>
      </c>
      <c r="Z1382" s="147" t="s">
        <v>64</v>
      </c>
      <c r="AA1382" s="141">
        <f t="shared" si="553"/>
        <v>45124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4"/>
      <c r="BL1382" s="1"/>
      <c r="BM1382" s="1"/>
      <c r="BN1382" s="1"/>
      <c r="BO1382" s="1"/>
      <c r="BP1382" s="1"/>
      <c r="BQ1382" s="1"/>
    </row>
    <row r="1383" spans="1:69" x14ac:dyDescent="0.15">
      <c r="A1383" s="138">
        <f t="shared" si="546"/>
        <v>45034</v>
      </c>
      <c r="B1383" s="148">
        <f t="shared" si="535"/>
        <v>1277.5071456300002</v>
      </c>
      <c r="C1383" s="139">
        <f t="shared" si="547"/>
        <v>1000</v>
      </c>
      <c r="D1383" s="140">
        <f t="shared" si="548"/>
        <v>6609.67</v>
      </c>
      <c r="E1383" s="124">
        <f>IF(K1383=1,VLOOKUP(A1382,[1]Plan1!$BO$80:$BQ$314,3),E1382)</f>
        <v>6649.99</v>
      </c>
      <c r="F1383" s="141">
        <f t="shared" si="549"/>
        <v>45034</v>
      </c>
      <c r="G1383" s="142">
        <f t="shared" si="536"/>
        <v>6.1001532602988906E-3</v>
      </c>
      <c r="H1383" s="141">
        <f t="shared" si="550"/>
        <v>45061</v>
      </c>
      <c r="I1383" s="141">
        <f t="shared" si="537"/>
        <v>45061</v>
      </c>
      <c r="J1383" s="125">
        <f t="shared" si="551"/>
        <v>18</v>
      </c>
      <c r="K1383" s="125">
        <f t="shared" si="533"/>
        <v>1</v>
      </c>
      <c r="L1383" s="139">
        <f t="shared" si="538"/>
        <v>1.00033792</v>
      </c>
      <c r="M1383" s="143">
        <f t="shared" si="534"/>
        <v>1.0071003300000001</v>
      </c>
      <c r="N1383" s="143">
        <f t="shared" si="554"/>
        <v>1.2658337461451072</v>
      </c>
      <c r="O1383" s="139">
        <f t="shared" si="532"/>
        <v>1.26626149</v>
      </c>
      <c r="P1383" s="139">
        <f t="shared" si="539"/>
        <v>1266.2614900000001</v>
      </c>
      <c r="Q1383" s="144">
        <f t="shared" si="540"/>
        <v>0</v>
      </c>
      <c r="R1383" s="145">
        <f t="shared" si="541"/>
        <v>0</v>
      </c>
      <c r="S1383" s="139">
        <f t="shared" si="542"/>
        <v>0</v>
      </c>
      <c r="T1383" s="146">
        <f t="shared" si="552"/>
        <v>3.5999999999999997E-2</v>
      </c>
      <c r="U1383" s="144">
        <f t="shared" si="555"/>
        <v>63</v>
      </c>
      <c r="V1383" s="144">
        <v>252</v>
      </c>
      <c r="W1383" s="143">
        <f t="shared" si="543"/>
        <v>1.00888099</v>
      </c>
      <c r="X1383" s="139">
        <f t="shared" si="544"/>
        <v>11.24565563</v>
      </c>
      <c r="Y1383" s="124">
        <f t="shared" si="545"/>
        <v>0</v>
      </c>
      <c r="Z1383" s="147" t="s">
        <v>64</v>
      </c>
      <c r="AA1383" s="141">
        <f t="shared" si="553"/>
        <v>45124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4"/>
      <c r="BL1383" s="1"/>
      <c r="BM1383" s="1"/>
      <c r="BN1383" s="1"/>
      <c r="BO1383" s="1"/>
      <c r="BP1383" s="1"/>
      <c r="BQ1383" s="1"/>
    </row>
    <row r="1384" spans="1:69" x14ac:dyDescent="0.15">
      <c r="A1384" s="138">
        <f t="shared" si="546"/>
        <v>45035</v>
      </c>
      <c r="B1384" s="148">
        <f t="shared" si="535"/>
        <v>1278.1182115500001</v>
      </c>
      <c r="C1384" s="139">
        <f t="shared" si="547"/>
        <v>1000</v>
      </c>
      <c r="D1384" s="140">
        <f t="shared" si="548"/>
        <v>6609.67</v>
      </c>
      <c r="E1384" s="124">
        <f>IF(K1384=1,VLOOKUP(A1383,[1]Plan1!$BO$80:$BQ$314,3),E1383)</f>
        <v>6649.99</v>
      </c>
      <c r="F1384" s="141">
        <f t="shared" si="549"/>
        <v>45034</v>
      </c>
      <c r="G1384" s="142">
        <f t="shared" si="536"/>
        <v>6.1001532602988906E-3</v>
      </c>
      <c r="H1384" s="141">
        <f t="shared" si="550"/>
        <v>45061</v>
      </c>
      <c r="I1384" s="141">
        <f t="shared" si="537"/>
        <v>45061</v>
      </c>
      <c r="J1384" s="125">
        <f t="shared" si="551"/>
        <v>18</v>
      </c>
      <c r="K1384" s="125">
        <f t="shared" si="533"/>
        <v>2</v>
      </c>
      <c r="L1384" s="139">
        <f t="shared" si="538"/>
        <v>1.0006759599999999</v>
      </c>
      <c r="M1384" s="143">
        <f t="shared" si="534"/>
        <v>1.0071003300000001</v>
      </c>
      <c r="N1384" s="143">
        <f t="shared" si="554"/>
        <v>1.2658337461451072</v>
      </c>
      <c r="O1384" s="139">
        <f t="shared" si="532"/>
        <v>1.26668939</v>
      </c>
      <c r="P1384" s="139">
        <f t="shared" si="539"/>
        <v>1266.68939</v>
      </c>
      <c r="Q1384" s="144">
        <f t="shared" si="540"/>
        <v>0</v>
      </c>
      <c r="R1384" s="145">
        <f t="shared" si="541"/>
        <v>0</v>
      </c>
      <c r="S1384" s="139">
        <f t="shared" si="542"/>
        <v>0</v>
      </c>
      <c r="T1384" s="146">
        <f t="shared" si="552"/>
        <v>3.5999999999999997E-2</v>
      </c>
      <c r="U1384" s="144">
        <f t="shared" si="555"/>
        <v>64</v>
      </c>
      <c r="V1384" s="144">
        <v>252</v>
      </c>
      <c r="W1384" s="143">
        <f t="shared" si="543"/>
        <v>1.009022592</v>
      </c>
      <c r="X1384" s="139">
        <f t="shared" si="544"/>
        <v>11.42882155</v>
      </c>
      <c r="Y1384" s="124">
        <f t="shared" si="545"/>
        <v>0</v>
      </c>
      <c r="Z1384" s="147" t="s">
        <v>64</v>
      </c>
      <c r="AA1384" s="141">
        <f t="shared" si="553"/>
        <v>45124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4"/>
      <c r="BL1384" s="1"/>
      <c r="BM1384" s="1"/>
      <c r="BN1384" s="1"/>
      <c r="BO1384" s="1"/>
      <c r="BP1384" s="1"/>
      <c r="BQ1384" s="1"/>
    </row>
    <row r="1385" spans="1:69" x14ac:dyDescent="0.15">
      <c r="A1385" s="138">
        <f t="shared" si="546"/>
        <v>45036</v>
      </c>
      <c r="B1385" s="148">
        <f t="shared" si="535"/>
        <v>1278.7295753799999</v>
      </c>
      <c r="C1385" s="139">
        <f t="shared" si="547"/>
        <v>1000</v>
      </c>
      <c r="D1385" s="140">
        <f t="shared" si="548"/>
        <v>6609.67</v>
      </c>
      <c r="E1385" s="124">
        <f>IF(K1385=1,VLOOKUP(A1384,[1]Plan1!$BO$80:$BQ$314,3),E1384)</f>
        <v>6649.99</v>
      </c>
      <c r="F1385" s="141">
        <f t="shared" si="549"/>
        <v>45034</v>
      </c>
      <c r="G1385" s="142">
        <f t="shared" si="536"/>
        <v>6.1001532602988906E-3</v>
      </c>
      <c r="H1385" s="141">
        <f t="shared" si="550"/>
        <v>45061</v>
      </c>
      <c r="I1385" s="141">
        <f t="shared" si="537"/>
        <v>45061</v>
      </c>
      <c r="J1385" s="125">
        <f t="shared" si="551"/>
        <v>18</v>
      </c>
      <c r="K1385" s="125">
        <f t="shared" si="533"/>
        <v>3</v>
      </c>
      <c r="L1385" s="139">
        <f t="shared" si="538"/>
        <v>1.0010141100000001</v>
      </c>
      <c r="M1385" s="143">
        <f t="shared" si="534"/>
        <v>1.0071003300000001</v>
      </c>
      <c r="N1385" s="143">
        <f t="shared" si="554"/>
        <v>1.2658337461451072</v>
      </c>
      <c r="O1385" s="139">
        <f t="shared" ref="O1385:O1448" si="556">TRUNC(TRUNC((L1385*N1385),15),8)</f>
        <v>1.26711744</v>
      </c>
      <c r="P1385" s="139">
        <f t="shared" si="539"/>
        <v>1267.11744</v>
      </c>
      <c r="Q1385" s="144">
        <f t="shared" si="540"/>
        <v>0</v>
      </c>
      <c r="R1385" s="145">
        <f t="shared" si="541"/>
        <v>0</v>
      </c>
      <c r="S1385" s="139">
        <f t="shared" si="542"/>
        <v>0</v>
      </c>
      <c r="T1385" s="146">
        <f t="shared" si="552"/>
        <v>3.5999999999999997E-2</v>
      </c>
      <c r="U1385" s="144">
        <f t="shared" si="555"/>
        <v>65</v>
      </c>
      <c r="V1385" s="144">
        <v>252</v>
      </c>
      <c r="W1385" s="143">
        <f t="shared" si="543"/>
        <v>1.0091642139999999</v>
      </c>
      <c r="X1385" s="139">
        <f t="shared" si="544"/>
        <v>11.61213538</v>
      </c>
      <c r="Y1385" s="124">
        <f t="shared" si="545"/>
        <v>0</v>
      </c>
      <c r="Z1385" s="147" t="s">
        <v>64</v>
      </c>
      <c r="AA1385" s="141">
        <f t="shared" si="553"/>
        <v>45124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4"/>
      <c r="BL1385" s="1"/>
      <c r="BM1385" s="1"/>
      <c r="BN1385" s="1"/>
      <c r="BO1385" s="1"/>
      <c r="BP1385" s="1"/>
      <c r="BQ1385" s="1"/>
    </row>
    <row r="1386" spans="1:69" x14ac:dyDescent="0.15">
      <c r="A1386" s="138">
        <f t="shared" si="546"/>
        <v>45037</v>
      </c>
      <c r="B1386" s="148">
        <f t="shared" si="535"/>
        <v>1279.3412271</v>
      </c>
      <c r="C1386" s="139">
        <f t="shared" si="547"/>
        <v>1000</v>
      </c>
      <c r="D1386" s="140">
        <f t="shared" si="548"/>
        <v>6609.67</v>
      </c>
      <c r="E1386" s="124">
        <f>IF(K1386=1,VLOOKUP(A1385,[1]Plan1!$BO$80:$BQ$314,3),E1385)</f>
        <v>6649.99</v>
      </c>
      <c r="F1386" s="141">
        <f t="shared" si="549"/>
        <v>45034</v>
      </c>
      <c r="G1386" s="142">
        <f t="shared" si="536"/>
        <v>6.1001532602988906E-3</v>
      </c>
      <c r="H1386" s="141">
        <f t="shared" si="550"/>
        <v>45061</v>
      </c>
      <c r="I1386" s="141">
        <f t="shared" si="537"/>
        <v>45061</v>
      </c>
      <c r="J1386" s="125">
        <f t="shared" si="551"/>
        <v>18</v>
      </c>
      <c r="K1386" s="125">
        <f t="shared" ref="K1386:K1449" si="557">(J1386-(NETWORKDAYS(A1386,I1386,AD$118:AD$502)-1))</f>
        <v>4</v>
      </c>
      <c r="L1386" s="139">
        <f t="shared" si="538"/>
        <v>1.0013523799999999</v>
      </c>
      <c r="M1386" s="143">
        <f t="shared" ref="M1386:M1449" si="558">IF(I1386&gt;I1385,L1385,M1385)</f>
        <v>1.0071003300000001</v>
      </c>
      <c r="N1386" s="143">
        <f t="shared" si="554"/>
        <v>1.2658337461451072</v>
      </c>
      <c r="O1386" s="139">
        <f t="shared" si="556"/>
        <v>1.2675456300000001</v>
      </c>
      <c r="P1386" s="139">
        <f t="shared" si="539"/>
        <v>1267.5456300000001</v>
      </c>
      <c r="Q1386" s="144">
        <f t="shared" si="540"/>
        <v>0</v>
      </c>
      <c r="R1386" s="145">
        <f t="shared" si="541"/>
        <v>0</v>
      </c>
      <c r="S1386" s="139">
        <f t="shared" si="542"/>
        <v>0</v>
      </c>
      <c r="T1386" s="146">
        <f t="shared" si="552"/>
        <v>3.5999999999999997E-2</v>
      </c>
      <c r="U1386" s="144">
        <f t="shared" si="555"/>
        <v>66</v>
      </c>
      <c r="V1386" s="144">
        <v>252</v>
      </c>
      <c r="W1386" s="143">
        <f t="shared" si="543"/>
        <v>1.0093058559999999</v>
      </c>
      <c r="X1386" s="139">
        <f t="shared" si="544"/>
        <v>11.7955971</v>
      </c>
      <c r="Y1386" s="124">
        <f t="shared" si="545"/>
        <v>0</v>
      </c>
      <c r="Z1386" s="147" t="s">
        <v>64</v>
      </c>
      <c r="AA1386" s="141">
        <f t="shared" si="553"/>
        <v>45124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4"/>
      <c r="BL1386" s="1"/>
      <c r="BM1386" s="1"/>
      <c r="BN1386" s="1"/>
      <c r="BO1386" s="1"/>
      <c r="BP1386" s="1"/>
      <c r="BQ1386" s="1"/>
    </row>
    <row r="1387" spans="1:69" x14ac:dyDescent="0.15">
      <c r="A1387" s="138">
        <f t="shared" si="546"/>
        <v>45038</v>
      </c>
      <c r="B1387" s="148">
        <f t="shared" si="535"/>
        <v>1279.3412271</v>
      </c>
      <c r="C1387" s="139">
        <f t="shared" si="547"/>
        <v>1000</v>
      </c>
      <c r="D1387" s="140">
        <f t="shared" si="548"/>
        <v>6609.67</v>
      </c>
      <c r="E1387" s="124">
        <f>IF(K1387=1,VLOOKUP(A1386,[1]Plan1!$BO$80:$BQ$314,3),E1386)</f>
        <v>6649.99</v>
      </c>
      <c r="F1387" s="141">
        <f t="shared" si="549"/>
        <v>45034</v>
      </c>
      <c r="G1387" s="142">
        <f t="shared" si="536"/>
        <v>6.1001532602988906E-3</v>
      </c>
      <c r="H1387" s="141">
        <f t="shared" si="550"/>
        <v>45061</v>
      </c>
      <c r="I1387" s="141">
        <f t="shared" si="537"/>
        <v>45061</v>
      </c>
      <c r="J1387" s="125">
        <f t="shared" si="551"/>
        <v>18</v>
      </c>
      <c r="K1387" s="125">
        <f t="shared" si="557"/>
        <v>4</v>
      </c>
      <c r="L1387" s="139">
        <f t="shared" si="538"/>
        <v>1.0013523799999999</v>
      </c>
      <c r="M1387" s="143">
        <f t="shared" si="558"/>
        <v>1.0071003300000001</v>
      </c>
      <c r="N1387" s="143">
        <f t="shared" si="554"/>
        <v>1.2658337461451072</v>
      </c>
      <c r="O1387" s="139">
        <f t="shared" si="556"/>
        <v>1.2675456300000001</v>
      </c>
      <c r="P1387" s="139">
        <f t="shared" si="539"/>
        <v>1267.5456300000001</v>
      </c>
      <c r="Q1387" s="144">
        <f t="shared" si="540"/>
        <v>0</v>
      </c>
      <c r="R1387" s="145">
        <f t="shared" si="541"/>
        <v>0</v>
      </c>
      <c r="S1387" s="139">
        <f t="shared" si="542"/>
        <v>0</v>
      </c>
      <c r="T1387" s="146">
        <f t="shared" si="552"/>
        <v>3.5999999999999997E-2</v>
      </c>
      <c r="U1387" s="144">
        <f t="shared" si="555"/>
        <v>66</v>
      </c>
      <c r="V1387" s="144">
        <v>252</v>
      </c>
      <c r="W1387" s="143">
        <f t="shared" si="543"/>
        <v>1.0093058559999999</v>
      </c>
      <c r="X1387" s="139">
        <f t="shared" si="544"/>
        <v>11.7955971</v>
      </c>
      <c r="Y1387" s="124">
        <f t="shared" si="545"/>
        <v>0</v>
      </c>
      <c r="Z1387" s="147" t="s">
        <v>64</v>
      </c>
      <c r="AA1387" s="141">
        <f t="shared" si="553"/>
        <v>45124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4"/>
      <c r="BL1387" s="1"/>
      <c r="BM1387" s="1"/>
      <c r="BN1387" s="1"/>
      <c r="BO1387" s="1"/>
      <c r="BP1387" s="1"/>
      <c r="BQ1387" s="1"/>
    </row>
    <row r="1388" spans="1:69" x14ac:dyDescent="0.15">
      <c r="A1388" s="138">
        <f t="shared" si="546"/>
        <v>45039</v>
      </c>
      <c r="B1388" s="148">
        <f t="shared" si="535"/>
        <v>1279.3412271</v>
      </c>
      <c r="C1388" s="139">
        <f t="shared" si="547"/>
        <v>1000</v>
      </c>
      <c r="D1388" s="140">
        <f t="shared" si="548"/>
        <v>6609.67</v>
      </c>
      <c r="E1388" s="124">
        <f>IF(K1388=1,VLOOKUP(A1387,[1]Plan1!$BO$80:$BQ$314,3),E1387)</f>
        <v>6649.99</v>
      </c>
      <c r="F1388" s="141">
        <f t="shared" si="549"/>
        <v>45034</v>
      </c>
      <c r="G1388" s="142">
        <f t="shared" si="536"/>
        <v>6.1001532602988906E-3</v>
      </c>
      <c r="H1388" s="141">
        <f t="shared" si="550"/>
        <v>45061</v>
      </c>
      <c r="I1388" s="141">
        <f t="shared" si="537"/>
        <v>45061</v>
      </c>
      <c r="J1388" s="125">
        <f t="shared" si="551"/>
        <v>18</v>
      </c>
      <c r="K1388" s="125">
        <f t="shared" si="557"/>
        <v>4</v>
      </c>
      <c r="L1388" s="139">
        <f t="shared" si="538"/>
        <v>1.0013523799999999</v>
      </c>
      <c r="M1388" s="143">
        <f t="shared" si="558"/>
        <v>1.0071003300000001</v>
      </c>
      <c r="N1388" s="143">
        <f t="shared" si="554"/>
        <v>1.2658337461451072</v>
      </c>
      <c r="O1388" s="139">
        <f t="shared" si="556"/>
        <v>1.2675456300000001</v>
      </c>
      <c r="P1388" s="139">
        <f t="shared" si="539"/>
        <v>1267.5456300000001</v>
      </c>
      <c r="Q1388" s="144">
        <f t="shared" si="540"/>
        <v>0</v>
      </c>
      <c r="R1388" s="145">
        <f t="shared" si="541"/>
        <v>0</v>
      </c>
      <c r="S1388" s="139">
        <f t="shared" si="542"/>
        <v>0</v>
      </c>
      <c r="T1388" s="146">
        <f t="shared" si="552"/>
        <v>3.5999999999999997E-2</v>
      </c>
      <c r="U1388" s="144">
        <f t="shared" si="555"/>
        <v>66</v>
      </c>
      <c r="V1388" s="144">
        <v>252</v>
      </c>
      <c r="W1388" s="143">
        <f t="shared" si="543"/>
        <v>1.0093058559999999</v>
      </c>
      <c r="X1388" s="139">
        <f t="shared" si="544"/>
        <v>11.7955971</v>
      </c>
      <c r="Y1388" s="124">
        <f t="shared" si="545"/>
        <v>0</v>
      </c>
      <c r="Z1388" s="147" t="s">
        <v>64</v>
      </c>
      <c r="AA1388" s="141">
        <f t="shared" si="553"/>
        <v>45124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4"/>
      <c r="BL1388" s="1"/>
      <c r="BM1388" s="1"/>
      <c r="BN1388" s="1"/>
      <c r="BO1388" s="1"/>
      <c r="BP1388" s="1"/>
      <c r="BQ1388" s="1"/>
    </row>
    <row r="1389" spans="1:69" x14ac:dyDescent="0.15">
      <c r="A1389" s="138">
        <f t="shared" si="546"/>
        <v>45040</v>
      </c>
      <c r="B1389" s="148">
        <f t="shared" si="535"/>
        <v>1279.3412271</v>
      </c>
      <c r="C1389" s="139">
        <f t="shared" si="547"/>
        <v>1000</v>
      </c>
      <c r="D1389" s="140">
        <f t="shared" si="548"/>
        <v>6609.67</v>
      </c>
      <c r="E1389" s="124">
        <f>IF(K1389=1,VLOOKUP(A1388,[1]Plan1!$BO$80:$BQ$314,3),E1388)</f>
        <v>6649.99</v>
      </c>
      <c r="F1389" s="141">
        <f t="shared" si="549"/>
        <v>45034</v>
      </c>
      <c r="G1389" s="142">
        <f t="shared" si="536"/>
        <v>6.1001532602988906E-3</v>
      </c>
      <c r="H1389" s="141">
        <f t="shared" si="550"/>
        <v>45061</v>
      </c>
      <c r="I1389" s="141">
        <f t="shared" si="537"/>
        <v>45061</v>
      </c>
      <c r="J1389" s="125">
        <f t="shared" si="551"/>
        <v>18</v>
      </c>
      <c r="K1389" s="125">
        <f t="shared" si="557"/>
        <v>4</v>
      </c>
      <c r="L1389" s="139">
        <f t="shared" si="538"/>
        <v>1.0013523799999999</v>
      </c>
      <c r="M1389" s="143">
        <f t="shared" si="558"/>
        <v>1.0071003300000001</v>
      </c>
      <c r="N1389" s="143">
        <f t="shared" si="554"/>
        <v>1.2658337461451072</v>
      </c>
      <c r="O1389" s="139">
        <f t="shared" si="556"/>
        <v>1.2675456300000001</v>
      </c>
      <c r="P1389" s="139">
        <f t="shared" si="539"/>
        <v>1267.5456300000001</v>
      </c>
      <c r="Q1389" s="144">
        <f t="shared" si="540"/>
        <v>0</v>
      </c>
      <c r="R1389" s="145">
        <f t="shared" si="541"/>
        <v>0</v>
      </c>
      <c r="S1389" s="139">
        <f t="shared" si="542"/>
        <v>0</v>
      </c>
      <c r="T1389" s="146">
        <f t="shared" si="552"/>
        <v>3.5999999999999997E-2</v>
      </c>
      <c r="U1389" s="144">
        <f t="shared" si="555"/>
        <v>66</v>
      </c>
      <c r="V1389" s="144">
        <v>252</v>
      </c>
      <c r="W1389" s="143">
        <f t="shared" si="543"/>
        <v>1.0093058559999999</v>
      </c>
      <c r="X1389" s="139">
        <f t="shared" si="544"/>
        <v>11.7955971</v>
      </c>
      <c r="Y1389" s="124">
        <f t="shared" si="545"/>
        <v>0</v>
      </c>
      <c r="Z1389" s="147" t="s">
        <v>64</v>
      </c>
      <c r="AA1389" s="141">
        <f t="shared" si="553"/>
        <v>45124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4"/>
      <c r="BL1389" s="1"/>
      <c r="BM1389" s="1"/>
      <c r="BN1389" s="1"/>
      <c r="BO1389" s="1"/>
      <c r="BP1389" s="1"/>
      <c r="BQ1389" s="1"/>
    </row>
    <row r="1390" spans="1:69" x14ac:dyDescent="0.15">
      <c r="A1390" s="138">
        <f t="shared" si="546"/>
        <v>45041</v>
      </c>
      <c r="B1390" s="148">
        <f t="shared" si="535"/>
        <v>1279.9531668100001</v>
      </c>
      <c r="C1390" s="139">
        <f t="shared" si="547"/>
        <v>1000</v>
      </c>
      <c r="D1390" s="140">
        <f t="shared" si="548"/>
        <v>6609.67</v>
      </c>
      <c r="E1390" s="124">
        <f>IF(K1390=1,VLOOKUP(A1389,[1]Plan1!$BO$80:$BQ$314,3),E1389)</f>
        <v>6649.99</v>
      </c>
      <c r="F1390" s="141">
        <f t="shared" si="549"/>
        <v>45034</v>
      </c>
      <c r="G1390" s="142">
        <f t="shared" si="536"/>
        <v>6.1001532602988906E-3</v>
      </c>
      <c r="H1390" s="141">
        <f t="shared" si="550"/>
        <v>45061</v>
      </c>
      <c r="I1390" s="141">
        <f t="shared" si="537"/>
        <v>45061</v>
      </c>
      <c r="J1390" s="125">
        <f t="shared" si="551"/>
        <v>18</v>
      </c>
      <c r="K1390" s="125">
        <f t="shared" si="557"/>
        <v>5</v>
      </c>
      <c r="L1390" s="139">
        <f t="shared" si="538"/>
        <v>1.00169076</v>
      </c>
      <c r="M1390" s="143">
        <f t="shared" si="558"/>
        <v>1.0071003300000001</v>
      </c>
      <c r="N1390" s="143">
        <f t="shared" si="554"/>
        <v>1.2658337461451072</v>
      </c>
      <c r="O1390" s="139">
        <f t="shared" si="556"/>
        <v>1.26797396</v>
      </c>
      <c r="P1390" s="139">
        <f t="shared" si="539"/>
        <v>1267.97396</v>
      </c>
      <c r="Q1390" s="144">
        <f t="shared" si="540"/>
        <v>0</v>
      </c>
      <c r="R1390" s="145">
        <f t="shared" si="541"/>
        <v>0</v>
      </c>
      <c r="S1390" s="139">
        <f t="shared" si="542"/>
        <v>0</v>
      </c>
      <c r="T1390" s="146">
        <f t="shared" si="552"/>
        <v>3.5999999999999997E-2</v>
      </c>
      <c r="U1390" s="144">
        <f t="shared" si="555"/>
        <v>67</v>
      </c>
      <c r="V1390" s="144">
        <v>252</v>
      </c>
      <c r="W1390" s="143">
        <f t="shared" si="543"/>
        <v>1.009447518</v>
      </c>
      <c r="X1390" s="139">
        <f t="shared" si="544"/>
        <v>11.979206810000001</v>
      </c>
      <c r="Y1390" s="124">
        <f t="shared" si="545"/>
        <v>0</v>
      </c>
      <c r="Z1390" s="147" t="s">
        <v>64</v>
      </c>
      <c r="AA1390" s="141">
        <f t="shared" si="553"/>
        <v>45124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4"/>
      <c r="BL1390" s="1"/>
      <c r="BM1390" s="1"/>
      <c r="BN1390" s="1"/>
      <c r="BO1390" s="1"/>
      <c r="BP1390" s="1"/>
      <c r="BQ1390" s="1"/>
    </row>
    <row r="1391" spans="1:69" x14ac:dyDescent="0.15">
      <c r="A1391" s="138">
        <f t="shared" si="546"/>
        <v>45042</v>
      </c>
      <c r="B1391" s="148">
        <f t="shared" si="535"/>
        <v>1280.56541477</v>
      </c>
      <c r="C1391" s="139">
        <f t="shared" si="547"/>
        <v>1000</v>
      </c>
      <c r="D1391" s="140">
        <f t="shared" si="548"/>
        <v>6609.67</v>
      </c>
      <c r="E1391" s="124">
        <f>IF(K1391=1,VLOOKUP(A1390,[1]Plan1!$BO$80:$BQ$314,3),E1390)</f>
        <v>6649.99</v>
      </c>
      <c r="F1391" s="141">
        <f t="shared" si="549"/>
        <v>45034</v>
      </c>
      <c r="G1391" s="142">
        <f t="shared" si="536"/>
        <v>6.1001532602988906E-3</v>
      </c>
      <c r="H1391" s="141">
        <f t="shared" si="550"/>
        <v>45061</v>
      </c>
      <c r="I1391" s="141">
        <f t="shared" si="537"/>
        <v>45061</v>
      </c>
      <c r="J1391" s="125">
        <f t="shared" si="551"/>
        <v>18</v>
      </c>
      <c r="K1391" s="125">
        <f t="shared" si="557"/>
        <v>6</v>
      </c>
      <c r="L1391" s="139">
        <f t="shared" si="538"/>
        <v>1.00202926</v>
      </c>
      <c r="M1391" s="143">
        <f t="shared" si="558"/>
        <v>1.0071003300000001</v>
      </c>
      <c r="N1391" s="143">
        <f t="shared" si="554"/>
        <v>1.2658337461451072</v>
      </c>
      <c r="O1391" s="139">
        <f t="shared" si="556"/>
        <v>1.26840245</v>
      </c>
      <c r="P1391" s="139">
        <f t="shared" si="539"/>
        <v>1268.40245</v>
      </c>
      <c r="Q1391" s="144">
        <f t="shared" si="540"/>
        <v>0</v>
      </c>
      <c r="R1391" s="145">
        <f t="shared" si="541"/>
        <v>0</v>
      </c>
      <c r="S1391" s="139">
        <f t="shared" si="542"/>
        <v>0</v>
      </c>
      <c r="T1391" s="146">
        <f t="shared" si="552"/>
        <v>3.5999999999999997E-2</v>
      </c>
      <c r="U1391" s="144">
        <f t="shared" si="555"/>
        <v>68</v>
      </c>
      <c r="V1391" s="144">
        <v>252</v>
      </c>
      <c r="W1391" s="143">
        <f t="shared" si="543"/>
        <v>1.0095892</v>
      </c>
      <c r="X1391" s="139">
        <f t="shared" si="544"/>
        <v>12.16296477</v>
      </c>
      <c r="Y1391" s="124">
        <f t="shared" si="545"/>
        <v>0</v>
      </c>
      <c r="Z1391" s="147" t="s">
        <v>64</v>
      </c>
      <c r="AA1391" s="141">
        <f t="shared" si="553"/>
        <v>45124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4"/>
      <c r="BL1391" s="1"/>
      <c r="BM1391" s="1"/>
      <c r="BN1391" s="1"/>
      <c r="BO1391" s="1"/>
      <c r="BP1391" s="1"/>
      <c r="BQ1391" s="1"/>
    </row>
    <row r="1392" spans="1:69" x14ac:dyDescent="0.15">
      <c r="A1392" s="138">
        <f t="shared" si="546"/>
        <v>45043</v>
      </c>
      <c r="B1392" s="148">
        <f t="shared" si="535"/>
        <v>1281.1779395199999</v>
      </c>
      <c r="C1392" s="139">
        <f t="shared" si="547"/>
        <v>1000</v>
      </c>
      <c r="D1392" s="140">
        <f t="shared" si="548"/>
        <v>6609.67</v>
      </c>
      <c r="E1392" s="124">
        <f>IF(K1392=1,VLOOKUP(A1391,[1]Plan1!$BO$80:$BQ$314,3),E1391)</f>
        <v>6649.99</v>
      </c>
      <c r="F1392" s="141">
        <f t="shared" si="549"/>
        <v>45034</v>
      </c>
      <c r="G1392" s="142">
        <f t="shared" si="536"/>
        <v>6.1001532602988906E-3</v>
      </c>
      <c r="H1392" s="141">
        <f t="shared" si="550"/>
        <v>45061</v>
      </c>
      <c r="I1392" s="141">
        <f t="shared" si="537"/>
        <v>45061</v>
      </c>
      <c r="J1392" s="125">
        <f t="shared" si="551"/>
        <v>18</v>
      </c>
      <c r="K1392" s="125">
        <f t="shared" si="557"/>
        <v>7</v>
      </c>
      <c r="L1392" s="139">
        <f t="shared" si="538"/>
        <v>1.00236787</v>
      </c>
      <c r="M1392" s="143">
        <f t="shared" si="558"/>
        <v>1.0071003300000001</v>
      </c>
      <c r="N1392" s="143">
        <f t="shared" si="554"/>
        <v>1.2658337461451072</v>
      </c>
      <c r="O1392" s="139">
        <f t="shared" si="556"/>
        <v>1.2688310700000001</v>
      </c>
      <c r="P1392" s="139">
        <f t="shared" si="539"/>
        <v>1268.83107</v>
      </c>
      <c r="Q1392" s="144">
        <f t="shared" si="540"/>
        <v>0</v>
      </c>
      <c r="R1392" s="145">
        <f t="shared" si="541"/>
        <v>0</v>
      </c>
      <c r="S1392" s="139">
        <f t="shared" si="542"/>
        <v>0</v>
      </c>
      <c r="T1392" s="146">
        <f t="shared" si="552"/>
        <v>3.5999999999999997E-2</v>
      </c>
      <c r="U1392" s="144">
        <f t="shared" si="555"/>
        <v>69</v>
      </c>
      <c r="V1392" s="144">
        <v>252</v>
      </c>
      <c r="W1392" s="143">
        <f t="shared" si="543"/>
        <v>1.009730901</v>
      </c>
      <c r="X1392" s="139">
        <f t="shared" si="544"/>
        <v>12.34686952</v>
      </c>
      <c r="Y1392" s="124">
        <f t="shared" si="545"/>
        <v>0</v>
      </c>
      <c r="Z1392" s="147" t="s">
        <v>64</v>
      </c>
      <c r="AA1392" s="141">
        <f t="shared" si="553"/>
        <v>45124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4"/>
      <c r="BL1392" s="1"/>
      <c r="BM1392" s="1"/>
      <c r="BN1392" s="1"/>
      <c r="BO1392" s="1"/>
      <c r="BP1392" s="1"/>
      <c r="BQ1392" s="1"/>
    </row>
    <row r="1393" spans="1:69" x14ac:dyDescent="0.15">
      <c r="A1393" s="138">
        <f t="shared" si="546"/>
        <v>45044</v>
      </c>
      <c r="B1393" s="148">
        <f t="shared" si="535"/>
        <v>1281.7907537900001</v>
      </c>
      <c r="C1393" s="139">
        <f t="shared" si="547"/>
        <v>1000</v>
      </c>
      <c r="D1393" s="140">
        <f t="shared" si="548"/>
        <v>6609.67</v>
      </c>
      <c r="E1393" s="124">
        <f>IF(K1393=1,VLOOKUP(A1392,[1]Plan1!$BO$80:$BQ$314,3),E1392)</f>
        <v>6649.99</v>
      </c>
      <c r="F1393" s="141">
        <f t="shared" si="549"/>
        <v>45034</v>
      </c>
      <c r="G1393" s="142">
        <f t="shared" si="536"/>
        <v>6.1001532602988906E-3</v>
      </c>
      <c r="H1393" s="141">
        <f t="shared" si="550"/>
        <v>45061</v>
      </c>
      <c r="I1393" s="141">
        <f t="shared" si="537"/>
        <v>45061</v>
      </c>
      <c r="J1393" s="125">
        <f t="shared" si="551"/>
        <v>18</v>
      </c>
      <c r="K1393" s="125">
        <f t="shared" si="557"/>
        <v>8</v>
      </c>
      <c r="L1393" s="139">
        <f t="shared" si="538"/>
        <v>1.0027065900000001</v>
      </c>
      <c r="M1393" s="143">
        <f t="shared" si="558"/>
        <v>1.0071003300000001</v>
      </c>
      <c r="N1393" s="143">
        <f t="shared" si="554"/>
        <v>1.2658337461451072</v>
      </c>
      <c r="O1393" s="139">
        <f t="shared" si="556"/>
        <v>1.26925983</v>
      </c>
      <c r="P1393" s="139">
        <f t="shared" si="539"/>
        <v>1269.25983</v>
      </c>
      <c r="Q1393" s="144">
        <f t="shared" si="540"/>
        <v>0</v>
      </c>
      <c r="R1393" s="145">
        <f t="shared" si="541"/>
        <v>0</v>
      </c>
      <c r="S1393" s="139">
        <f t="shared" si="542"/>
        <v>0</v>
      </c>
      <c r="T1393" s="146">
        <f t="shared" si="552"/>
        <v>3.5999999999999997E-2</v>
      </c>
      <c r="U1393" s="144">
        <f t="shared" si="555"/>
        <v>70</v>
      </c>
      <c r="V1393" s="144">
        <v>252</v>
      </c>
      <c r="W1393" s="143">
        <f t="shared" si="543"/>
        <v>1.0098726229999999</v>
      </c>
      <c r="X1393" s="139">
        <f t="shared" si="544"/>
        <v>12.530923789999999</v>
      </c>
      <c r="Y1393" s="124">
        <f t="shared" si="545"/>
        <v>0</v>
      </c>
      <c r="Z1393" s="147" t="s">
        <v>64</v>
      </c>
      <c r="AA1393" s="141">
        <f t="shared" si="553"/>
        <v>45124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4"/>
      <c r="BL1393" s="1"/>
      <c r="BM1393" s="1"/>
      <c r="BN1393" s="1"/>
      <c r="BO1393" s="1"/>
      <c r="BP1393" s="1"/>
      <c r="BQ1393" s="1"/>
    </row>
    <row r="1394" spans="1:69" x14ac:dyDescent="0.15">
      <c r="A1394" s="138">
        <f t="shared" si="546"/>
        <v>45045</v>
      </c>
      <c r="B1394" s="148">
        <f t="shared" si="535"/>
        <v>1282.4038753</v>
      </c>
      <c r="C1394" s="139">
        <f t="shared" si="547"/>
        <v>1000</v>
      </c>
      <c r="D1394" s="140">
        <f t="shared" si="548"/>
        <v>6609.67</v>
      </c>
      <c r="E1394" s="124">
        <f>IF(K1394=1,VLOOKUP(A1393,[1]Plan1!$BO$80:$BQ$314,3),E1393)</f>
        <v>6649.99</v>
      </c>
      <c r="F1394" s="141">
        <f t="shared" si="549"/>
        <v>45034</v>
      </c>
      <c r="G1394" s="142">
        <f t="shared" si="536"/>
        <v>6.1001532602988906E-3</v>
      </c>
      <c r="H1394" s="141">
        <f t="shared" si="550"/>
        <v>45061</v>
      </c>
      <c r="I1394" s="141">
        <f t="shared" si="537"/>
        <v>45061</v>
      </c>
      <c r="J1394" s="125">
        <f t="shared" si="551"/>
        <v>18</v>
      </c>
      <c r="K1394" s="125">
        <f t="shared" si="557"/>
        <v>9</v>
      </c>
      <c r="L1394" s="139">
        <f t="shared" si="538"/>
        <v>1.00304543</v>
      </c>
      <c r="M1394" s="143">
        <f t="shared" si="558"/>
        <v>1.0071003300000001</v>
      </c>
      <c r="N1394" s="143">
        <f t="shared" si="554"/>
        <v>1.2658337461451072</v>
      </c>
      <c r="O1394" s="139">
        <f t="shared" si="556"/>
        <v>1.26968875</v>
      </c>
      <c r="P1394" s="139">
        <f t="shared" si="539"/>
        <v>1269.68875</v>
      </c>
      <c r="Q1394" s="144">
        <f t="shared" si="540"/>
        <v>0</v>
      </c>
      <c r="R1394" s="145">
        <f t="shared" si="541"/>
        <v>0</v>
      </c>
      <c r="S1394" s="139">
        <f t="shared" si="542"/>
        <v>0</v>
      </c>
      <c r="T1394" s="146">
        <f t="shared" si="552"/>
        <v>3.5999999999999997E-2</v>
      </c>
      <c r="U1394" s="144">
        <f t="shared" si="555"/>
        <v>71</v>
      </c>
      <c r="V1394" s="144">
        <v>252</v>
      </c>
      <c r="W1394" s="143">
        <f t="shared" si="543"/>
        <v>1.0100143640000001</v>
      </c>
      <c r="X1394" s="139">
        <f t="shared" si="544"/>
        <v>12.7151253</v>
      </c>
      <c r="Y1394" s="124">
        <f t="shared" si="545"/>
        <v>0</v>
      </c>
      <c r="Z1394" s="147" t="s">
        <v>64</v>
      </c>
      <c r="AA1394" s="141">
        <f t="shared" si="553"/>
        <v>45124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4"/>
      <c r="BL1394" s="1"/>
      <c r="BM1394" s="1"/>
      <c r="BN1394" s="1"/>
      <c r="BO1394" s="1"/>
      <c r="BP1394" s="1"/>
      <c r="BQ1394" s="1"/>
    </row>
    <row r="1395" spans="1:69" x14ac:dyDescent="0.15">
      <c r="A1395" s="138">
        <f t="shared" si="546"/>
        <v>45046</v>
      </c>
      <c r="B1395" s="148">
        <f t="shared" si="535"/>
        <v>1282.4038753</v>
      </c>
      <c r="C1395" s="139">
        <f t="shared" si="547"/>
        <v>1000</v>
      </c>
      <c r="D1395" s="140">
        <f t="shared" si="548"/>
        <v>6609.67</v>
      </c>
      <c r="E1395" s="124">
        <f>IF(K1395=1,VLOOKUP(A1394,[1]Plan1!$BO$80:$BQ$314,3),E1394)</f>
        <v>6649.99</v>
      </c>
      <c r="F1395" s="141">
        <f t="shared" si="549"/>
        <v>45034</v>
      </c>
      <c r="G1395" s="142">
        <f t="shared" si="536"/>
        <v>6.1001532602988906E-3</v>
      </c>
      <c r="H1395" s="141">
        <f t="shared" si="550"/>
        <v>45061</v>
      </c>
      <c r="I1395" s="141">
        <f t="shared" si="537"/>
        <v>45061</v>
      </c>
      <c r="J1395" s="125">
        <f t="shared" si="551"/>
        <v>18</v>
      </c>
      <c r="K1395" s="125">
        <f t="shared" si="557"/>
        <v>9</v>
      </c>
      <c r="L1395" s="139">
        <f t="shared" si="538"/>
        <v>1.00304543</v>
      </c>
      <c r="M1395" s="143">
        <f t="shared" si="558"/>
        <v>1.0071003300000001</v>
      </c>
      <c r="N1395" s="143">
        <f t="shared" si="554"/>
        <v>1.2658337461451072</v>
      </c>
      <c r="O1395" s="139">
        <f t="shared" si="556"/>
        <v>1.26968875</v>
      </c>
      <c r="P1395" s="139">
        <f t="shared" si="539"/>
        <v>1269.68875</v>
      </c>
      <c r="Q1395" s="144">
        <f t="shared" si="540"/>
        <v>0</v>
      </c>
      <c r="R1395" s="145">
        <f t="shared" si="541"/>
        <v>0</v>
      </c>
      <c r="S1395" s="139">
        <f t="shared" si="542"/>
        <v>0</v>
      </c>
      <c r="T1395" s="146">
        <f t="shared" si="552"/>
        <v>3.5999999999999997E-2</v>
      </c>
      <c r="U1395" s="144">
        <f t="shared" si="555"/>
        <v>71</v>
      </c>
      <c r="V1395" s="144">
        <v>252</v>
      </c>
      <c r="W1395" s="143">
        <f t="shared" si="543"/>
        <v>1.0100143640000001</v>
      </c>
      <c r="X1395" s="139">
        <f t="shared" si="544"/>
        <v>12.7151253</v>
      </c>
      <c r="Y1395" s="124">
        <f t="shared" si="545"/>
        <v>0</v>
      </c>
      <c r="Z1395" s="147" t="s">
        <v>64</v>
      </c>
      <c r="AA1395" s="141">
        <f t="shared" si="553"/>
        <v>45124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4"/>
      <c r="BL1395" s="1"/>
      <c r="BM1395" s="1"/>
      <c r="BN1395" s="1"/>
      <c r="BO1395" s="1"/>
      <c r="BP1395" s="1"/>
      <c r="BQ1395" s="1"/>
    </row>
    <row r="1396" spans="1:69" x14ac:dyDescent="0.15">
      <c r="A1396" s="138">
        <f t="shared" si="546"/>
        <v>45047</v>
      </c>
      <c r="B1396" s="148">
        <f t="shared" si="535"/>
        <v>1282.4038753</v>
      </c>
      <c r="C1396" s="139">
        <f t="shared" si="547"/>
        <v>1000</v>
      </c>
      <c r="D1396" s="140">
        <f t="shared" si="548"/>
        <v>6609.67</v>
      </c>
      <c r="E1396" s="124">
        <f>IF(K1396=1,VLOOKUP(A1395,[1]Plan1!$BO$80:$BQ$314,3),E1395)</f>
        <v>6649.99</v>
      </c>
      <c r="F1396" s="141">
        <f t="shared" si="549"/>
        <v>45034</v>
      </c>
      <c r="G1396" s="142">
        <f t="shared" si="536"/>
        <v>6.1001532602988906E-3</v>
      </c>
      <c r="H1396" s="141">
        <f t="shared" si="550"/>
        <v>45061</v>
      </c>
      <c r="I1396" s="141">
        <f t="shared" si="537"/>
        <v>45061</v>
      </c>
      <c r="J1396" s="125">
        <f t="shared" si="551"/>
        <v>18</v>
      </c>
      <c r="K1396" s="125">
        <f t="shared" si="557"/>
        <v>9</v>
      </c>
      <c r="L1396" s="139">
        <f t="shared" si="538"/>
        <v>1.00304543</v>
      </c>
      <c r="M1396" s="143">
        <f t="shared" si="558"/>
        <v>1.0071003300000001</v>
      </c>
      <c r="N1396" s="143">
        <f t="shared" si="554"/>
        <v>1.2658337461451072</v>
      </c>
      <c r="O1396" s="139">
        <f t="shared" si="556"/>
        <v>1.26968875</v>
      </c>
      <c r="P1396" s="139">
        <f t="shared" si="539"/>
        <v>1269.68875</v>
      </c>
      <c r="Q1396" s="144">
        <f t="shared" si="540"/>
        <v>0</v>
      </c>
      <c r="R1396" s="145">
        <f t="shared" si="541"/>
        <v>0</v>
      </c>
      <c r="S1396" s="139">
        <f t="shared" si="542"/>
        <v>0</v>
      </c>
      <c r="T1396" s="146">
        <f t="shared" si="552"/>
        <v>3.5999999999999997E-2</v>
      </c>
      <c r="U1396" s="144">
        <f t="shared" si="555"/>
        <v>71</v>
      </c>
      <c r="V1396" s="144">
        <v>252</v>
      </c>
      <c r="W1396" s="143">
        <f t="shared" si="543"/>
        <v>1.0100143640000001</v>
      </c>
      <c r="X1396" s="139">
        <f t="shared" si="544"/>
        <v>12.7151253</v>
      </c>
      <c r="Y1396" s="124">
        <f t="shared" si="545"/>
        <v>0</v>
      </c>
      <c r="Z1396" s="147" t="s">
        <v>64</v>
      </c>
      <c r="AA1396" s="141">
        <f t="shared" si="553"/>
        <v>45124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4"/>
      <c r="BL1396" s="1"/>
      <c r="BM1396" s="1"/>
      <c r="BN1396" s="1"/>
      <c r="BO1396" s="1"/>
      <c r="BP1396" s="1"/>
      <c r="BQ1396" s="1"/>
    </row>
    <row r="1397" spans="1:69" x14ac:dyDescent="0.15">
      <c r="A1397" s="138">
        <f t="shared" si="546"/>
        <v>45048</v>
      </c>
      <c r="B1397" s="148">
        <f t="shared" si="535"/>
        <v>1282.4038753</v>
      </c>
      <c r="C1397" s="139">
        <f t="shared" si="547"/>
        <v>1000</v>
      </c>
      <c r="D1397" s="140">
        <f t="shared" si="548"/>
        <v>6609.67</v>
      </c>
      <c r="E1397" s="124">
        <f>IF(K1397=1,VLOOKUP(A1396,[1]Plan1!$BO$80:$BQ$314,3),E1396)</f>
        <v>6649.99</v>
      </c>
      <c r="F1397" s="141">
        <f t="shared" si="549"/>
        <v>45034</v>
      </c>
      <c r="G1397" s="142">
        <f t="shared" si="536"/>
        <v>6.1001532602988906E-3</v>
      </c>
      <c r="H1397" s="141">
        <f t="shared" si="550"/>
        <v>45061</v>
      </c>
      <c r="I1397" s="141">
        <f t="shared" si="537"/>
        <v>45061</v>
      </c>
      <c r="J1397" s="125">
        <f t="shared" si="551"/>
        <v>18</v>
      </c>
      <c r="K1397" s="125">
        <f t="shared" si="557"/>
        <v>9</v>
      </c>
      <c r="L1397" s="139">
        <f t="shared" si="538"/>
        <v>1.00304543</v>
      </c>
      <c r="M1397" s="143">
        <f t="shared" si="558"/>
        <v>1.0071003300000001</v>
      </c>
      <c r="N1397" s="143">
        <f t="shared" si="554"/>
        <v>1.2658337461451072</v>
      </c>
      <c r="O1397" s="139">
        <f t="shared" si="556"/>
        <v>1.26968875</v>
      </c>
      <c r="P1397" s="139">
        <f t="shared" si="539"/>
        <v>1269.68875</v>
      </c>
      <c r="Q1397" s="144">
        <f t="shared" si="540"/>
        <v>0</v>
      </c>
      <c r="R1397" s="145">
        <f t="shared" si="541"/>
        <v>0</v>
      </c>
      <c r="S1397" s="139">
        <f t="shared" si="542"/>
        <v>0</v>
      </c>
      <c r="T1397" s="146">
        <f t="shared" si="552"/>
        <v>3.5999999999999997E-2</v>
      </c>
      <c r="U1397" s="144">
        <f t="shared" si="555"/>
        <v>71</v>
      </c>
      <c r="V1397" s="144">
        <v>252</v>
      </c>
      <c r="W1397" s="143">
        <f t="shared" si="543"/>
        <v>1.0100143640000001</v>
      </c>
      <c r="X1397" s="139">
        <f t="shared" si="544"/>
        <v>12.7151253</v>
      </c>
      <c r="Y1397" s="124">
        <f t="shared" si="545"/>
        <v>0</v>
      </c>
      <c r="Z1397" s="147" t="s">
        <v>64</v>
      </c>
      <c r="AA1397" s="141">
        <f t="shared" si="553"/>
        <v>45124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4"/>
      <c r="BL1397" s="1"/>
      <c r="BM1397" s="1"/>
      <c r="BN1397" s="1"/>
      <c r="BO1397" s="1"/>
      <c r="BP1397" s="1"/>
      <c r="BQ1397" s="1"/>
    </row>
    <row r="1398" spans="1:69" x14ac:dyDescent="0.15">
      <c r="A1398" s="138">
        <f t="shared" si="546"/>
        <v>45049</v>
      </c>
      <c r="B1398" s="148">
        <f t="shared" si="535"/>
        <v>1283.0172953399999</v>
      </c>
      <c r="C1398" s="139">
        <f t="shared" si="547"/>
        <v>1000</v>
      </c>
      <c r="D1398" s="140">
        <f t="shared" si="548"/>
        <v>6609.67</v>
      </c>
      <c r="E1398" s="124">
        <f>IF(K1398=1,VLOOKUP(A1397,[1]Plan1!$BO$80:$BQ$314,3),E1397)</f>
        <v>6649.99</v>
      </c>
      <c r="F1398" s="141">
        <f t="shared" si="549"/>
        <v>45034</v>
      </c>
      <c r="G1398" s="142">
        <f t="shared" si="536"/>
        <v>6.1001532602988906E-3</v>
      </c>
      <c r="H1398" s="141">
        <f t="shared" si="550"/>
        <v>45061</v>
      </c>
      <c r="I1398" s="141">
        <f t="shared" si="537"/>
        <v>45061</v>
      </c>
      <c r="J1398" s="125">
        <f t="shared" si="551"/>
        <v>18</v>
      </c>
      <c r="K1398" s="125">
        <f t="shared" si="557"/>
        <v>10</v>
      </c>
      <c r="L1398" s="139">
        <f t="shared" si="538"/>
        <v>1.0033843899999999</v>
      </c>
      <c r="M1398" s="143">
        <f t="shared" si="558"/>
        <v>1.0071003300000001</v>
      </c>
      <c r="N1398" s="143">
        <f t="shared" si="554"/>
        <v>1.2658337461451072</v>
      </c>
      <c r="O1398" s="139">
        <f t="shared" si="556"/>
        <v>1.2701178200000001</v>
      </c>
      <c r="P1398" s="139">
        <f t="shared" si="539"/>
        <v>1270.1178199999999</v>
      </c>
      <c r="Q1398" s="144">
        <f t="shared" si="540"/>
        <v>0</v>
      </c>
      <c r="R1398" s="145">
        <f t="shared" si="541"/>
        <v>0</v>
      </c>
      <c r="S1398" s="139">
        <f t="shared" si="542"/>
        <v>0</v>
      </c>
      <c r="T1398" s="146">
        <f t="shared" si="552"/>
        <v>3.5999999999999997E-2</v>
      </c>
      <c r="U1398" s="144">
        <f t="shared" si="555"/>
        <v>72</v>
      </c>
      <c r="V1398" s="144">
        <v>252</v>
      </c>
      <c r="W1398" s="143">
        <f t="shared" si="543"/>
        <v>1.010156125</v>
      </c>
      <c r="X1398" s="139">
        <f t="shared" si="544"/>
        <v>12.89947534</v>
      </c>
      <c r="Y1398" s="124">
        <f t="shared" si="545"/>
        <v>0</v>
      </c>
      <c r="Z1398" s="147" t="s">
        <v>64</v>
      </c>
      <c r="AA1398" s="141">
        <f t="shared" si="553"/>
        <v>45124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4"/>
      <c r="BL1398" s="1"/>
      <c r="BM1398" s="1"/>
      <c r="BN1398" s="1"/>
      <c r="BO1398" s="1"/>
      <c r="BP1398" s="1"/>
      <c r="BQ1398" s="1"/>
    </row>
    <row r="1399" spans="1:69" x14ac:dyDescent="0.15">
      <c r="A1399" s="138">
        <f t="shared" si="546"/>
        <v>45050</v>
      </c>
      <c r="B1399" s="148">
        <f t="shared" si="535"/>
        <v>1283.6309937799999</v>
      </c>
      <c r="C1399" s="139">
        <f t="shared" si="547"/>
        <v>1000</v>
      </c>
      <c r="D1399" s="140">
        <f t="shared" si="548"/>
        <v>6609.67</v>
      </c>
      <c r="E1399" s="124">
        <f>IF(K1399=1,VLOOKUP(A1398,[1]Plan1!$BO$80:$BQ$314,3),E1398)</f>
        <v>6649.99</v>
      </c>
      <c r="F1399" s="141">
        <f t="shared" si="549"/>
        <v>45034</v>
      </c>
      <c r="G1399" s="142">
        <f t="shared" si="536"/>
        <v>6.1001532602988906E-3</v>
      </c>
      <c r="H1399" s="141">
        <f t="shared" si="550"/>
        <v>45061</v>
      </c>
      <c r="I1399" s="141">
        <f t="shared" si="537"/>
        <v>45061</v>
      </c>
      <c r="J1399" s="125">
        <f t="shared" si="551"/>
        <v>18</v>
      </c>
      <c r="K1399" s="125">
        <f t="shared" si="557"/>
        <v>11</v>
      </c>
      <c r="L1399" s="139">
        <f t="shared" si="538"/>
        <v>1.00372346</v>
      </c>
      <c r="M1399" s="143">
        <f t="shared" si="558"/>
        <v>1.0071003300000001</v>
      </c>
      <c r="N1399" s="143">
        <f t="shared" si="554"/>
        <v>1.2658337461451072</v>
      </c>
      <c r="O1399" s="139">
        <f t="shared" si="556"/>
        <v>1.27054702</v>
      </c>
      <c r="P1399" s="139">
        <f t="shared" si="539"/>
        <v>1270.54702</v>
      </c>
      <c r="Q1399" s="144">
        <f t="shared" si="540"/>
        <v>0</v>
      </c>
      <c r="R1399" s="145">
        <f t="shared" si="541"/>
        <v>0</v>
      </c>
      <c r="S1399" s="139">
        <f t="shared" si="542"/>
        <v>0</v>
      </c>
      <c r="T1399" s="146">
        <f t="shared" si="552"/>
        <v>3.5999999999999997E-2</v>
      </c>
      <c r="U1399" s="144">
        <f t="shared" si="555"/>
        <v>73</v>
      </c>
      <c r="V1399" s="144">
        <v>252</v>
      </c>
      <c r="W1399" s="143">
        <f t="shared" si="543"/>
        <v>1.0102979059999999</v>
      </c>
      <c r="X1399" s="139">
        <f t="shared" si="544"/>
        <v>13.083973780000001</v>
      </c>
      <c r="Y1399" s="124">
        <f t="shared" si="545"/>
        <v>0</v>
      </c>
      <c r="Z1399" s="147" t="s">
        <v>64</v>
      </c>
      <c r="AA1399" s="141">
        <f t="shared" si="553"/>
        <v>45124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4"/>
      <c r="BL1399" s="1"/>
      <c r="BM1399" s="1"/>
      <c r="BN1399" s="1"/>
      <c r="BO1399" s="1"/>
      <c r="BP1399" s="1"/>
      <c r="BQ1399" s="1"/>
    </row>
    <row r="1400" spans="1:69" x14ac:dyDescent="0.15">
      <c r="A1400" s="138">
        <f t="shared" si="546"/>
        <v>45051</v>
      </c>
      <c r="B1400" s="148">
        <f t="shared" si="535"/>
        <v>1284.2449909000002</v>
      </c>
      <c r="C1400" s="139">
        <f t="shared" si="547"/>
        <v>1000</v>
      </c>
      <c r="D1400" s="140">
        <f t="shared" si="548"/>
        <v>6609.67</v>
      </c>
      <c r="E1400" s="124">
        <f>IF(K1400=1,VLOOKUP(A1399,[1]Plan1!$BO$80:$BQ$314,3),E1399)</f>
        <v>6649.99</v>
      </c>
      <c r="F1400" s="141">
        <f t="shared" si="549"/>
        <v>45034</v>
      </c>
      <c r="G1400" s="142">
        <f t="shared" si="536"/>
        <v>6.1001532602988906E-3</v>
      </c>
      <c r="H1400" s="141">
        <f t="shared" si="550"/>
        <v>45061</v>
      </c>
      <c r="I1400" s="141">
        <f t="shared" si="537"/>
        <v>45061</v>
      </c>
      <c r="J1400" s="125">
        <f t="shared" si="551"/>
        <v>18</v>
      </c>
      <c r="K1400" s="125">
        <f t="shared" si="557"/>
        <v>12</v>
      </c>
      <c r="L1400" s="139">
        <f t="shared" si="538"/>
        <v>1.0040626399999999</v>
      </c>
      <c r="M1400" s="143">
        <f t="shared" si="558"/>
        <v>1.0071003300000001</v>
      </c>
      <c r="N1400" s="143">
        <f t="shared" si="554"/>
        <v>1.2658337461451072</v>
      </c>
      <c r="O1400" s="139">
        <f t="shared" si="556"/>
        <v>1.2709763700000001</v>
      </c>
      <c r="P1400" s="139">
        <f t="shared" si="539"/>
        <v>1270.9763700000001</v>
      </c>
      <c r="Q1400" s="144">
        <f t="shared" si="540"/>
        <v>0</v>
      </c>
      <c r="R1400" s="145">
        <f t="shared" si="541"/>
        <v>0</v>
      </c>
      <c r="S1400" s="139">
        <f t="shared" si="542"/>
        <v>0</v>
      </c>
      <c r="T1400" s="146">
        <f t="shared" si="552"/>
        <v>3.5999999999999997E-2</v>
      </c>
      <c r="U1400" s="144">
        <f t="shared" si="555"/>
        <v>74</v>
      </c>
      <c r="V1400" s="144">
        <v>252</v>
      </c>
      <c r="W1400" s="143">
        <f t="shared" si="543"/>
        <v>1.010439707</v>
      </c>
      <c r="X1400" s="139">
        <f t="shared" si="544"/>
        <v>13.2686209</v>
      </c>
      <c r="Y1400" s="124">
        <f t="shared" si="545"/>
        <v>0</v>
      </c>
      <c r="Z1400" s="147" t="s">
        <v>64</v>
      </c>
      <c r="AA1400" s="141">
        <f t="shared" si="553"/>
        <v>45124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4"/>
      <c r="BL1400" s="1"/>
      <c r="BM1400" s="1"/>
      <c r="BN1400" s="1"/>
      <c r="BO1400" s="1"/>
      <c r="BP1400" s="1"/>
      <c r="BQ1400" s="1"/>
    </row>
    <row r="1401" spans="1:69" x14ac:dyDescent="0.15">
      <c r="A1401" s="138">
        <f t="shared" si="546"/>
        <v>45052</v>
      </c>
      <c r="B1401" s="148">
        <f t="shared" si="535"/>
        <v>1284.85928681</v>
      </c>
      <c r="C1401" s="139">
        <f t="shared" si="547"/>
        <v>1000</v>
      </c>
      <c r="D1401" s="140">
        <f t="shared" si="548"/>
        <v>6609.67</v>
      </c>
      <c r="E1401" s="124">
        <f>IF(K1401=1,VLOOKUP(A1400,[1]Plan1!$BO$80:$BQ$314,3),E1400)</f>
        <v>6649.99</v>
      </c>
      <c r="F1401" s="141">
        <f t="shared" si="549"/>
        <v>45034</v>
      </c>
      <c r="G1401" s="142">
        <f t="shared" si="536"/>
        <v>6.1001532602988906E-3</v>
      </c>
      <c r="H1401" s="141">
        <f t="shared" si="550"/>
        <v>45061</v>
      </c>
      <c r="I1401" s="141">
        <f t="shared" si="537"/>
        <v>45061</v>
      </c>
      <c r="J1401" s="125">
        <f t="shared" si="551"/>
        <v>18</v>
      </c>
      <c r="K1401" s="125">
        <f t="shared" si="557"/>
        <v>13</v>
      </c>
      <c r="L1401" s="139">
        <f t="shared" si="538"/>
        <v>1.0044019399999999</v>
      </c>
      <c r="M1401" s="143">
        <f t="shared" si="558"/>
        <v>1.0071003300000001</v>
      </c>
      <c r="N1401" s="143">
        <f t="shared" si="554"/>
        <v>1.2658337461451072</v>
      </c>
      <c r="O1401" s="139">
        <f t="shared" si="556"/>
        <v>1.2714058699999999</v>
      </c>
      <c r="P1401" s="139">
        <f t="shared" si="539"/>
        <v>1271.40587</v>
      </c>
      <c r="Q1401" s="144">
        <f t="shared" si="540"/>
        <v>0</v>
      </c>
      <c r="R1401" s="145">
        <f t="shared" si="541"/>
        <v>0</v>
      </c>
      <c r="S1401" s="139">
        <f t="shared" si="542"/>
        <v>0</v>
      </c>
      <c r="T1401" s="146">
        <f t="shared" si="552"/>
        <v>3.5999999999999997E-2</v>
      </c>
      <c r="U1401" s="144">
        <f t="shared" si="555"/>
        <v>75</v>
      </c>
      <c r="V1401" s="144">
        <v>252</v>
      </c>
      <c r="W1401" s="143">
        <f t="shared" si="543"/>
        <v>1.0105815279999999</v>
      </c>
      <c r="X1401" s="139">
        <f t="shared" si="544"/>
        <v>13.45341681</v>
      </c>
      <c r="Y1401" s="124">
        <f t="shared" si="545"/>
        <v>0</v>
      </c>
      <c r="Z1401" s="147" t="s">
        <v>64</v>
      </c>
      <c r="AA1401" s="141">
        <f t="shared" si="553"/>
        <v>45124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4"/>
      <c r="BL1401" s="1"/>
      <c r="BM1401" s="1"/>
      <c r="BN1401" s="1"/>
      <c r="BO1401" s="1"/>
      <c r="BP1401" s="1"/>
      <c r="BQ1401" s="1"/>
    </row>
    <row r="1402" spans="1:69" x14ac:dyDescent="0.15">
      <c r="A1402" s="138">
        <f t="shared" si="546"/>
        <v>45053</v>
      </c>
      <c r="B1402" s="148">
        <f t="shared" si="535"/>
        <v>1284.85928681</v>
      </c>
      <c r="C1402" s="139">
        <f t="shared" si="547"/>
        <v>1000</v>
      </c>
      <c r="D1402" s="140">
        <f t="shared" si="548"/>
        <v>6609.67</v>
      </c>
      <c r="E1402" s="124">
        <f>IF(K1402=1,VLOOKUP(A1401,[1]Plan1!$BO$80:$BQ$314,3),E1401)</f>
        <v>6649.99</v>
      </c>
      <c r="F1402" s="141">
        <f t="shared" si="549"/>
        <v>45034</v>
      </c>
      <c r="G1402" s="142">
        <f t="shared" si="536"/>
        <v>6.1001532602988906E-3</v>
      </c>
      <c r="H1402" s="141">
        <f t="shared" si="550"/>
        <v>45061</v>
      </c>
      <c r="I1402" s="141">
        <f t="shared" si="537"/>
        <v>45061</v>
      </c>
      <c r="J1402" s="125">
        <f t="shared" si="551"/>
        <v>18</v>
      </c>
      <c r="K1402" s="125">
        <f t="shared" si="557"/>
        <v>13</v>
      </c>
      <c r="L1402" s="139">
        <f t="shared" si="538"/>
        <v>1.0044019399999999</v>
      </c>
      <c r="M1402" s="143">
        <f t="shared" si="558"/>
        <v>1.0071003300000001</v>
      </c>
      <c r="N1402" s="143">
        <f t="shared" si="554"/>
        <v>1.2658337461451072</v>
      </c>
      <c r="O1402" s="139">
        <f t="shared" si="556"/>
        <v>1.2714058699999999</v>
      </c>
      <c r="P1402" s="139">
        <f t="shared" si="539"/>
        <v>1271.40587</v>
      </c>
      <c r="Q1402" s="144">
        <f t="shared" si="540"/>
        <v>0</v>
      </c>
      <c r="R1402" s="145">
        <f t="shared" si="541"/>
        <v>0</v>
      </c>
      <c r="S1402" s="139">
        <f t="shared" si="542"/>
        <v>0</v>
      </c>
      <c r="T1402" s="146">
        <f t="shared" si="552"/>
        <v>3.5999999999999997E-2</v>
      </c>
      <c r="U1402" s="144">
        <f t="shared" si="555"/>
        <v>75</v>
      </c>
      <c r="V1402" s="144">
        <v>252</v>
      </c>
      <c r="W1402" s="143">
        <f t="shared" si="543"/>
        <v>1.0105815279999999</v>
      </c>
      <c r="X1402" s="139">
        <f t="shared" si="544"/>
        <v>13.45341681</v>
      </c>
      <c r="Y1402" s="124">
        <f t="shared" si="545"/>
        <v>0</v>
      </c>
      <c r="Z1402" s="147" t="s">
        <v>64</v>
      </c>
      <c r="AA1402" s="141">
        <f t="shared" si="553"/>
        <v>45124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4"/>
      <c r="BL1402" s="1"/>
      <c r="BM1402" s="1"/>
      <c r="BN1402" s="1"/>
      <c r="BO1402" s="1"/>
      <c r="BP1402" s="1"/>
      <c r="BQ1402" s="1"/>
    </row>
    <row r="1403" spans="1:69" x14ac:dyDescent="0.15">
      <c r="A1403" s="138">
        <f t="shared" si="546"/>
        <v>45054</v>
      </c>
      <c r="B1403" s="148">
        <f t="shared" si="535"/>
        <v>1284.85928681</v>
      </c>
      <c r="C1403" s="139">
        <f t="shared" si="547"/>
        <v>1000</v>
      </c>
      <c r="D1403" s="140">
        <f t="shared" si="548"/>
        <v>6609.67</v>
      </c>
      <c r="E1403" s="124">
        <f>IF(K1403=1,VLOOKUP(A1402,[1]Plan1!$BO$80:$BQ$314,3),E1402)</f>
        <v>6649.99</v>
      </c>
      <c r="F1403" s="141">
        <f t="shared" si="549"/>
        <v>45034</v>
      </c>
      <c r="G1403" s="142">
        <f t="shared" si="536"/>
        <v>6.1001532602988906E-3</v>
      </c>
      <c r="H1403" s="141">
        <f t="shared" si="550"/>
        <v>45061</v>
      </c>
      <c r="I1403" s="141">
        <f t="shared" si="537"/>
        <v>45061</v>
      </c>
      <c r="J1403" s="125">
        <f t="shared" si="551"/>
        <v>18</v>
      </c>
      <c r="K1403" s="125">
        <f t="shared" si="557"/>
        <v>13</v>
      </c>
      <c r="L1403" s="139">
        <f t="shared" si="538"/>
        <v>1.0044019399999999</v>
      </c>
      <c r="M1403" s="143">
        <f t="shared" si="558"/>
        <v>1.0071003300000001</v>
      </c>
      <c r="N1403" s="143">
        <f t="shared" si="554"/>
        <v>1.2658337461451072</v>
      </c>
      <c r="O1403" s="139">
        <f t="shared" si="556"/>
        <v>1.2714058699999999</v>
      </c>
      <c r="P1403" s="139">
        <f t="shared" si="539"/>
        <v>1271.40587</v>
      </c>
      <c r="Q1403" s="144">
        <f t="shared" si="540"/>
        <v>0</v>
      </c>
      <c r="R1403" s="145">
        <f t="shared" si="541"/>
        <v>0</v>
      </c>
      <c r="S1403" s="139">
        <f t="shared" si="542"/>
        <v>0</v>
      </c>
      <c r="T1403" s="146">
        <f t="shared" si="552"/>
        <v>3.5999999999999997E-2</v>
      </c>
      <c r="U1403" s="144">
        <f t="shared" si="555"/>
        <v>75</v>
      </c>
      <c r="V1403" s="144">
        <v>252</v>
      </c>
      <c r="W1403" s="143">
        <f t="shared" si="543"/>
        <v>1.0105815279999999</v>
      </c>
      <c r="X1403" s="139">
        <f t="shared" si="544"/>
        <v>13.45341681</v>
      </c>
      <c r="Y1403" s="124">
        <f t="shared" si="545"/>
        <v>0</v>
      </c>
      <c r="Z1403" s="147" t="s">
        <v>64</v>
      </c>
      <c r="AA1403" s="141">
        <f t="shared" si="553"/>
        <v>45124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4"/>
      <c r="BL1403" s="1"/>
      <c r="BM1403" s="1"/>
      <c r="BN1403" s="1"/>
      <c r="BO1403" s="1"/>
      <c r="BP1403" s="1"/>
      <c r="BQ1403" s="1"/>
    </row>
    <row r="1404" spans="1:69" x14ac:dyDescent="0.15">
      <c r="A1404" s="138">
        <f t="shared" si="546"/>
        <v>45055</v>
      </c>
      <c r="B1404" s="148">
        <f t="shared" si="535"/>
        <v>1285.4738613699999</v>
      </c>
      <c r="C1404" s="139">
        <f t="shared" si="547"/>
        <v>1000</v>
      </c>
      <c r="D1404" s="140">
        <f t="shared" si="548"/>
        <v>6609.67</v>
      </c>
      <c r="E1404" s="124">
        <f>IF(K1404=1,VLOOKUP(A1403,[1]Plan1!$BO$80:$BQ$314,3),E1403)</f>
        <v>6649.99</v>
      </c>
      <c r="F1404" s="141">
        <f t="shared" si="549"/>
        <v>45034</v>
      </c>
      <c r="G1404" s="142">
        <f t="shared" si="536"/>
        <v>6.1001532602988906E-3</v>
      </c>
      <c r="H1404" s="141">
        <f t="shared" si="550"/>
        <v>45061</v>
      </c>
      <c r="I1404" s="141">
        <f t="shared" si="537"/>
        <v>45061</v>
      </c>
      <c r="J1404" s="125">
        <f t="shared" si="551"/>
        <v>18</v>
      </c>
      <c r="K1404" s="125">
        <f t="shared" si="557"/>
        <v>14</v>
      </c>
      <c r="L1404" s="139">
        <f t="shared" si="538"/>
        <v>1.00474135</v>
      </c>
      <c r="M1404" s="143">
        <f t="shared" si="558"/>
        <v>1.0071003300000001</v>
      </c>
      <c r="N1404" s="143">
        <f t="shared" si="554"/>
        <v>1.2658337461451072</v>
      </c>
      <c r="O1404" s="139">
        <f t="shared" si="556"/>
        <v>1.2718354999999999</v>
      </c>
      <c r="P1404" s="139">
        <f t="shared" si="539"/>
        <v>1271.8354999999999</v>
      </c>
      <c r="Q1404" s="144">
        <f t="shared" si="540"/>
        <v>0</v>
      </c>
      <c r="R1404" s="145">
        <f t="shared" si="541"/>
        <v>0</v>
      </c>
      <c r="S1404" s="139">
        <f t="shared" si="542"/>
        <v>0</v>
      </c>
      <c r="T1404" s="146">
        <f t="shared" si="552"/>
        <v>3.5999999999999997E-2</v>
      </c>
      <c r="U1404" s="144">
        <f t="shared" si="555"/>
        <v>76</v>
      </c>
      <c r="V1404" s="144">
        <v>252</v>
      </c>
      <c r="W1404" s="143">
        <f t="shared" si="543"/>
        <v>1.0107233689999999</v>
      </c>
      <c r="X1404" s="139">
        <f t="shared" si="544"/>
        <v>13.63836137</v>
      </c>
      <c r="Y1404" s="124">
        <f t="shared" si="545"/>
        <v>0</v>
      </c>
      <c r="Z1404" s="147" t="s">
        <v>64</v>
      </c>
      <c r="AA1404" s="141">
        <f t="shared" si="553"/>
        <v>45124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4"/>
      <c r="BL1404" s="1"/>
      <c r="BM1404" s="1"/>
      <c r="BN1404" s="1"/>
      <c r="BO1404" s="1"/>
      <c r="BP1404" s="1"/>
      <c r="BQ1404" s="1"/>
    </row>
    <row r="1405" spans="1:69" x14ac:dyDescent="0.15">
      <c r="A1405" s="138">
        <f t="shared" si="546"/>
        <v>45056</v>
      </c>
      <c r="B1405" s="148">
        <f t="shared" si="535"/>
        <v>1286.0887449900001</v>
      </c>
      <c r="C1405" s="139">
        <f t="shared" si="547"/>
        <v>1000</v>
      </c>
      <c r="D1405" s="140">
        <f t="shared" si="548"/>
        <v>6609.67</v>
      </c>
      <c r="E1405" s="124">
        <f>IF(K1405=1,VLOOKUP(A1404,[1]Plan1!$BO$80:$BQ$314,3),E1404)</f>
        <v>6649.99</v>
      </c>
      <c r="F1405" s="141">
        <f t="shared" si="549"/>
        <v>45034</v>
      </c>
      <c r="G1405" s="142">
        <f t="shared" si="536"/>
        <v>6.1001532602988906E-3</v>
      </c>
      <c r="H1405" s="141">
        <f t="shared" si="550"/>
        <v>45061</v>
      </c>
      <c r="I1405" s="141">
        <f t="shared" si="537"/>
        <v>45061</v>
      </c>
      <c r="J1405" s="125">
        <f t="shared" si="551"/>
        <v>18</v>
      </c>
      <c r="K1405" s="125">
        <f t="shared" si="557"/>
        <v>15</v>
      </c>
      <c r="L1405" s="139">
        <f t="shared" si="538"/>
        <v>1.00508088</v>
      </c>
      <c r="M1405" s="143">
        <f t="shared" si="558"/>
        <v>1.0071003300000001</v>
      </c>
      <c r="N1405" s="143">
        <f t="shared" si="554"/>
        <v>1.2658337461451072</v>
      </c>
      <c r="O1405" s="139">
        <f t="shared" si="556"/>
        <v>1.27226529</v>
      </c>
      <c r="P1405" s="139">
        <f t="shared" si="539"/>
        <v>1272.26529</v>
      </c>
      <c r="Q1405" s="144">
        <f t="shared" si="540"/>
        <v>0</v>
      </c>
      <c r="R1405" s="145">
        <f t="shared" si="541"/>
        <v>0</v>
      </c>
      <c r="S1405" s="139">
        <f t="shared" si="542"/>
        <v>0</v>
      </c>
      <c r="T1405" s="146">
        <f t="shared" si="552"/>
        <v>3.5999999999999997E-2</v>
      </c>
      <c r="U1405" s="144">
        <f t="shared" si="555"/>
        <v>77</v>
      </c>
      <c r="V1405" s="144">
        <v>252</v>
      </c>
      <c r="W1405" s="143">
        <f t="shared" si="543"/>
        <v>1.0108652300000001</v>
      </c>
      <c r="X1405" s="139">
        <f t="shared" si="544"/>
        <v>13.82345499</v>
      </c>
      <c r="Y1405" s="124">
        <f t="shared" si="545"/>
        <v>0</v>
      </c>
      <c r="Z1405" s="147" t="s">
        <v>64</v>
      </c>
      <c r="AA1405" s="141">
        <f t="shared" si="553"/>
        <v>45124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4"/>
      <c r="BL1405" s="1"/>
      <c r="BM1405" s="1"/>
      <c r="BN1405" s="1"/>
      <c r="BO1405" s="1"/>
      <c r="BP1405" s="1"/>
      <c r="BQ1405" s="1"/>
    </row>
    <row r="1406" spans="1:69" x14ac:dyDescent="0.15">
      <c r="A1406" s="138">
        <f t="shared" si="546"/>
        <v>45057</v>
      </c>
      <c r="B1406" s="148">
        <f t="shared" si="535"/>
        <v>1286.7039162800002</v>
      </c>
      <c r="C1406" s="139">
        <f t="shared" si="547"/>
        <v>1000</v>
      </c>
      <c r="D1406" s="140">
        <f t="shared" si="548"/>
        <v>6609.67</v>
      </c>
      <c r="E1406" s="124">
        <f>IF(K1406=1,VLOOKUP(A1405,[1]Plan1!$BO$80:$BQ$314,3),E1405)</f>
        <v>6649.99</v>
      </c>
      <c r="F1406" s="141">
        <f t="shared" si="549"/>
        <v>45034</v>
      </c>
      <c r="G1406" s="142">
        <f t="shared" si="536"/>
        <v>6.1001532602988906E-3</v>
      </c>
      <c r="H1406" s="141">
        <f t="shared" si="550"/>
        <v>45061</v>
      </c>
      <c r="I1406" s="141">
        <f t="shared" si="537"/>
        <v>45061</v>
      </c>
      <c r="J1406" s="125">
        <f t="shared" si="551"/>
        <v>18</v>
      </c>
      <c r="K1406" s="125">
        <f t="shared" si="557"/>
        <v>16</v>
      </c>
      <c r="L1406" s="139">
        <f t="shared" si="538"/>
        <v>1.0054205199999999</v>
      </c>
      <c r="M1406" s="143">
        <f t="shared" si="558"/>
        <v>1.0071003300000001</v>
      </c>
      <c r="N1406" s="143">
        <f t="shared" si="554"/>
        <v>1.2658337461451072</v>
      </c>
      <c r="O1406" s="139">
        <f t="shared" si="556"/>
        <v>1.2726952199999999</v>
      </c>
      <c r="P1406" s="139">
        <f t="shared" si="539"/>
        <v>1272.6952200000001</v>
      </c>
      <c r="Q1406" s="144">
        <f t="shared" si="540"/>
        <v>0</v>
      </c>
      <c r="R1406" s="145">
        <f t="shared" si="541"/>
        <v>0</v>
      </c>
      <c r="S1406" s="139">
        <f t="shared" si="542"/>
        <v>0</v>
      </c>
      <c r="T1406" s="146">
        <f t="shared" si="552"/>
        <v>3.5999999999999997E-2</v>
      </c>
      <c r="U1406" s="144">
        <f t="shared" si="555"/>
        <v>78</v>
      </c>
      <c r="V1406" s="144">
        <v>252</v>
      </c>
      <c r="W1406" s="143">
        <f t="shared" si="543"/>
        <v>1.01100711</v>
      </c>
      <c r="X1406" s="139">
        <f t="shared" si="544"/>
        <v>14.008696280000001</v>
      </c>
      <c r="Y1406" s="124">
        <f t="shared" si="545"/>
        <v>0</v>
      </c>
      <c r="Z1406" s="147" t="s">
        <v>64</v>
      </c>
      <c r="AA1406" s="141">
        <f t="shared" si="553"/>
        <v>45124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4"/>
      <c r="BL1406" s="1"/>
      <c r="BM1406" s="1"/>
      <c r="BN1406" s="1"/>
      <c r="BO1406" s="1"/>
      <c r="BP1406" s="1"/>
      <c r="BQ1406" s="1"/>
    </row>
    <row r="1407" spans="1:69" x14ac:dyDescent="0.15">
      <c r="A1407" s="138">
        <f t="shared" si="546"/>
        <v>45058</v>
      </c>
      <c r="B1407" s="148">
        <f t="shared" si="535"/>
        <v>1287.31938797</v>
      </c>
      <c r="C1407" s="139">
        <f t="shared" si="547"/>
        <v>1000</v>
      </c>
      <c r="D1407" s="140">
        <f t="shared" si="548"/>
        <v>6609.67</v>
      </c>
      <c r="E1407" s="124">
        <f>IF(K1407=1,VLOOKUP(A1406,[1]Plan1!$BO$80:$BQ$314,3),E1406)</f>
        <v>6649.99</v>
      </c>
      <c r="F1407" s="141">
        <f t="shared" si="549"/>
        <v>45034</v>
      </c>
      <c r="G1407" s="142">
        <f t="shared" si="536"/>
        <v>6.1001532602988906E-3</v>
      </c>
      <c r="H1407" s="141">
        <f t="shared" si="550"/>
        <v>45061</v>
      </c>
      <c r="I1407" s="141">
        <f t="shared" si="537"/>
        <v>45061</v>
      </c>
      <c r="J1407" s="125">
        <f t="shared" si="551"/>
        <v>18</v>
      </c>
      <c r="K1407" s="125">
        <f t="shared" si="557"/>
        <v>17</v>
      </c>
      <c r="L1407" s="139">
        <f t="shared" si="538"/>
        <v>1.0057602800000001</v>
      </c>
      <c r="M1407" s="143">
        <f t="shared" si="558"/>
        <v>1.0071003300000001</v>
      </c>
      <c r="N1407" s="143">
        <f t="shared" si="554"/>
        <v>1.2658337461451072</v>
      </c>
      <c r="O1407" s="139">
        <f t="shared" si="556"/>
        <v>1.2731253</v>
      </c>
      <c r="P1407" s="139">
        <f t="shared" si="539"/>
        <v>1273.1252999999999</v>
      </c>
      <c r="Q1407" s="144">
        <f t="shared" si="540"/>
        <v>0</v>
      </c>
      <c r="R1407" s="145">
        <f t="shared" si="541"/>
        <v>0</v>
      </c>
      <c r="S1407" s="139">
        <f t="shared" si="542"/>
        <v>0</v>
      </c>
      <c r="T1407" s="146">
        <f t="shared" si="552"/>
        <v>3.5999999999999997E-2</v>
      </c>
      <c r="U1407" s="144">
        <f t="shared" si="555"/>
        <v>79</v>
      </c>
      <c r="V1407" s="144">
        <v>252</v>
      </c>
      <c r="W1407" s="143">
        <f t="shared" si="543"/>
        <v>1.0111490110000001</v>
      </c>
      <c r="X1407" s="139">
        <f t="shared" si="544"/>
        <v>14.19408797</v>
      </c>
      <c r="Y1407" s="124">
        <f t="shared" si="545"/>
        <v>0</v>
      </c>
      <c r="Z1407" s="147" t="s">
        <v>64</v>
      </c>
      <c r="AA1407" s="141">
        <f t="shared" si="553"/>
        <v>45124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4"/>
      <c r="BL1407" s="1"/>
      <c r="BM1407" s="1"/>
      <c r="BN1407" s="1"/>
      <c r="BO1407" s="1"/>
      <c r="BP1407" s="1"/>
      <c r="BQ1407" s="1"/>
    </row>
    <row r="1408" spans="1:69" x14ac:dyDescent="0.15">
      <c r="A1408" s="138">
        <f t="shared" si="546"/>
        <v>45059</v>
      </c>
      <c r="B1408" s="148">
        <f t="shared" si="535"/>
        <v>1287.9351474999999</v>
      </c>
      <c r="C1408" s="139">
        <f t="shared" si="547"/>
        <v>1000</v>
      </c>
      <c r="D1408" s="140">
        <f t="shared" si="548"/>
        <v>6609.67</v>
      </c>
      <c r="E1408" s="124">
        <f>IF(K1408=1,VLOOKUP(A1407,[1]Plan1!$BO$80:$BQ$314,3),E1407)</f>
        <v>6649.99</v>
      </c>
      <c r="F1408" s="141">
        <f t="shared" si="549"/>
        <v>45034</v>
      </c>
      <c r="G1408" s="142">
        <f t="shared" si="536"/>
        <v>6.1001532602988906E-3</v>
      </c>
      <c r="H1408" s="141">
        <f t="shared" si="550"/>
        <v>45061</v>
      </c>
      <c r="I1408" s="141">
        <f t="shared" si="537"/>
        <v>45061</v>
      </c>
      <c r="J1408" s="125">
        <f t="shared" si="551"/>
        <v>18</v>
      </c>
      <c r="K1408" s="125">
        <f t="shared" si="557"/>
        <v>18</v>
      </c>
      <c r="L1408" s="139">
        <f t="shared" si="538"/>
        <v>1.00610015</v>
      </c>
      <c r="M1408" s="143">
        <f t="shared" si="558"/>
        <v>1.0071003300000001</v>
      </c>
      <c r="N1408" s="143">
        <f t="shared" si="554"/>
        <v>1.2658337461451072</v>
      </c>
      <c r="O1408" s="139">
        <f t="shared" si="556"/>
        <v>1.2735555199999999</v>
      </c>
      <c r="P1408" s="139">
        <f t="shared" si="539"/>
        <v>1273.5555199999999</v>
      </c>
      <c r="Q1408" s="144">
        <f t="shared" si="540"/>
        <v>0</v>
      </c>
      <c r="R1408" s="145">
        <f t="shared" si="541"/>
        <v>0</v>
      </c>
      <c r="S1408" s="139">
        <f t="shared" si="542"/>
        <v>0</v>
      </c>
      <c r="T1408" s="146">
        <f t="shared" si="552"/>
        <v>3.5999999999999997E-2</v>
      </c>
      <c r="U1408" s="144">
        <f t="shared" si="555"/>
        <v>80</v>
      </c>
      <c r="V1408" s="144">
        <v>252</v>
      </c>
      <c r="W1408" s="143">
        <f t="shared" si="543"/>
        <v>1.011290931</v>
      </c>
      <c r="X1408" s="139">
        <f t="shared" si="544"/>
        <v>14.3796275</v>
      </c>
      <c r="Y1408" s="124">
        <f t="shared" si="545"/>
        <v>0</v>
      </c>
      <c r="Z1408" s="147" t="s">
        <v>64</v>
      </c>
      <c r="AA1408" s="141">
        <f t="shared" si="553"/>
        <v>45124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4"/>
      <c r="BL1408" s="1"/>
      <c r="BM1408" s="1"/>
      <c r="BN1408" s="1"/>
      <c r="BO1408" s="1"/>
      <c r="BP1408" s="1"/>
      <c r="BQ1408" s="1"/>
    </row>
    <row r="1409" spans="1:69" x14ac:dyDescent="0.15">
      <c r="A1409" s="138">
        <f t="shared" si="546"/>
        <v>45060</v>
      </c>
      <c r="B1409" s="148">
        <f t="shared" si="535"/>
        <v>1287.9351474999999</v>
      </c>
      <c r="C1409" s="139">
        <f t="shared" si="547"/>
        <v>1000</v>
      </c>
      <c r="D1409" s="140">
        <f t="shared" si="548"/>
        <v>6609.67</v>
      </c>
      <c r="E1409" s="124">
        <f>IF(K1409=1,VLOOKUP(A1408,[1]Plan1!$BO$80:$BQ$314,3),E1408)</f>
        <v>6649.99</v>
      </c>
      <c r="F1409" s="141">
        <f t="shared" si="549"/>
        <v>45034</v>
      </c>
      <c r="G1409" s="142">
        <f t="shared" si="536"/>
        <v>6.1001532602988906E-3</v>
      </c>
      <c r="H1409" s="141">
        <f t="shared" si="550"/>
        <v>45061</v>
      </c>
      <c r="I1409" s="141">
        <f t="shared" si="537"/>
        <v>45061</v>
      </c>
      <c r="J1409" s="125">
        <f t="shared" si="551"/>
        <v>18</v>
      </c>
      <c r="K1409" s="125">
        <f t="shared" si="557"/>
        <v>18</v>
      </c>
      <c r="L1409" s="139">
        <f t="shared" si="538"/>
        <v>1.00610015</v>
      </c>
      <c r="M1409" s="143">
        <f t="shared" si="558"/>
        <v>1.0071003300000001</v>
      </c>
      <c r="N1409" s="143">
        <f t="shared" si="554"/>
        <v>1.2658337461451072</v>
      </c>
      <c r="O1409" s="139">
        <f t="shared" si="556"/>
        <v>1.2735555199999999</v>
      </c>
      <c r="P1409" s="139">
        <f t="shared" si="539"/>
        <v>1273.5555199999999</v>
      </c>
      <c r="Q1409" s="144">
        <f t="shared" si="540"/>
        <v>0</v>
      </c>
      <c r="R1409" s="145">
        <f t="shared" si="541"/>
        <v>0</v>
      </c>
      <c r="S1409" s="139">
        <f t="shared" si="542"/>
        <v>0</v>
      </c>
      <c r="T1409" s="146">
        <f t="shared" si="552"/>
        <v>3.5999999999999997E-2</v>
      </c>
      <c r="U1409" s="144">
        <f t="shared" si="555"/>
        <v>80</v>
      </c>
      <c r="V1409" s="144">
        <v>252</v>
      </c>
      <c r="W1409" s="143">
        <f t="shared" si="543"/>
        <v>1.011290931</v>
      </c>
      <c r="X1409" s="139">
        <f t="shared" si="544"/>
        <v>14.3796275</v>
      </c>
      <c r="Y1409" s="124">
        <f t="shared" si="545"/>
        <v>0</v>
      </c>
      <c r="Z1409" s="147" t="s">
        <v>64</v>
      </c>
      <c r="AA1409" s="141">
        <f t="shared" si="553"/>
        <v>45124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4"/>
      <c r="BL1409" s="1"/>
      <c r="BM1409" s="1"/>
      <c r="BN1409" s="1"/>
      <c r="BO1409" s="1"/>
      <c r="BP1409" s="1"/>
      <c r="BQ1409" s="1"/>
    </row>
    <row r="1410" spans="1:69" x14ac:dyDescent="0.15">
      <c r="A1410" s="138">
        <f t="shared" si="546"/>
        <v>45061</v>
      </c>
      <c r="B1410" s="148">
        <f t="shared" si="535"/>
        <v>1287.9351474999999</v>
      </c>
      <c r="C1410" s="139">
        <f t="shared" si="547"/>
        <v>1000</v>
      </c>
      <c r="D1410" s="140">
        <f t="shared" si="548"/>
        <v>6609.67</v>
      </c>
      <c r="E1410" s="124">
        <f>IF(K1410=1,VLOOKUP(A1409,[1]Plan1!$BO$80:$BQ$314,3),E1409)</f>
        <v>6649.99</v>
      </c>
      <c r="F1410" s="141">
        <f t="shared" si="549"/>
        <v>45034</v>
      </c>
      <c r="G1410" s="142">
        <f t="shared" si="536"/>
        <v>6.1001532602988906E-3</v>
      </c>
      <c r="H1410" s="141">
        <f t="shared" si="550"/>
        <v>45092</v>
      </c>
      <c r="I1410" s="141">
        <f t="shared" si="537"/>
        <v>45061</v>
      </c>
      <c r="J1410" s="125">
        <f t="shared" si="551"/>
        <v>18</v>
      </c>
      <c r="K1410" s="125">
        <f t="shared" si="557"/>
        <v>18</v>
      </c>
      <c r="L1410" s="139">
        <f t="shared" si="538"/>
        <v>1.00610015</v>
      </c>
      <c r="M1410" s="143">
        <f t="shared" si="558"/>
        <v>1.0071003300000001</v>
      </c>
      <c r="N1410" s="143">
        <f t="shared" si="554"/>
        <v>1.2658337461451072</v>
      </c>
      <c r="O1410" s="139">
        <f t="shared" si="556"/>
        <v>1.2735555199999999</v>
      </c>
      <c r="P1410" s="139">
        <f t="shared" si="539"/>
        <v>1273.5555199999999</v>
      </c>
      <c r="Q1410" s="144">
        <f t="shared" si="540"/>
        <v>0</v>
      </c>
      <c r="R1410" s="145">
        <f t="shared" si="541"/>
        <v>0</v>
      </c>
      <c r="S1410" s="139">
        <f t="shared" si="542"/>
        <v>0</v>
      </c>
      <c r="T1410" s="146">
        <f t="shared" si="552"/>
        <v>3.5999999999999997E-2</v>
      </c>
      <c r="U1410" s="144">
        <f t="shared" si="555"/>
        <v>80</v>
      </c>
      <c r="V1410" s="144">
        <v>252</v>
      </c>
      <c r="W1410" s="143">
        <f t="shared" si="543"/>
        <v>1.011290931</v>
      </c>
      <c r="X1410" s="139">
        <f t="shared" si="544"/>
        <v>14.3796275</v>
      </c>
      <c r="Y1410" s="124">
        <f t="shared" si="545"/>
        <v>0</v>
      </c>
      <c r="Z1410" s="147" t="s">
        <v>64</v>
      </c>
      <c r="AA1410" s="141">
        <f t="shared" si="553"/>
        <v>45124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4"/>
      <c r="BL1410" s="1"/>
      <c r="BM1410" s="1"/>
      <c r="BN1410" s="1"/>
      <c r="BO1410" s="1"/>
      <c r="BP1410" s="1"/>
      <c r="BQ1410" s="1"/>
    </row>
    <row r="1411" spans="1:69" x14ac:dyDescent="0.15">
      <c r="A1411" s="138">
        <f t="shared" si="546"/>
        <v>45062</v>
      </c>
      <c r="B1411" s="148">
        <f t="shared" si="535"/>
        <v>1288.2503771300001</v>
      </c>
      <c r="C1411" s="139">
        <f t="shared" si="547"/>
        <v>1000</v>
      </c>
      <c r="D1411" s="140">
        <f t="shared" si="548"/>
        <v>6649.99</v>
      </c>
      <c r="E1411" s="124">
        <f>IF(K1411=1,VLOOKUP(A1410,[1]Plan1!$BO$80:$BQ$314,3),E1410)</f>
        <v>6665.28</v>
      </c>
      <c r="F1411" s="141">
        <f t="shared" si="549"/>
        <v>45062</v>
      </c>
      <c r="G1411" s="142">
        <f t="shared" si="536"/>
        <v>2.2992515778219591E-3</v>
      </c>
      <c r="H1411" s="141">
        <f t="shared" si="550"/>
        <v>45092</v>
      </c>
      <c r="I1411" s="141">
        <f t="shared" si="537"/>
        <v>45092</v>
      </c>
      <c r="J1411" s="125">
        <f t="shared" si="551"/>
        <v>22</v>
      </c>
      <c r="K1411" s="125">
        <f t="shared" si="557"/>
        <v>1</v>
      </c>
      <c r="L1411" s="139">
        <f t="shared" si="538"/>
        <v>1.00010439</v>
      </c>
      <c r="M1411" s="143">
        <f t="shared" si="558"/>
        <v>1.00610015</v>
      </c>
      <c r="N1411" s="143">
        <f t="shared" si="554"/>
        <v>1.2735555218716543</v>
      </c>
      <c r="O1411" s="139">
        <f t="shared" si="556"/>
        <v>1.27368846</v>
      </c>
      <c r="P1411" s="139">
        <f t="shared" si="539"/>
        <v>1273.6884600000001</v>
      </c>
      <c r="Q1411" s="144">
        <f t="shared" si="540"/>
        <v>0</v>
      </c>
      <c r="R1411" s="145">
        <f t="shared" si="541"/>
        <v>0</v>
      </c>
      <c r="S1411" s="139">
        <f t="shared" si="542"/>
        <v>0</v>
      </c>
      <c r="T1411" s="146">
        <f t="shared" si="552"/>
        <v>3.5999999999999997E-2</v>
      </c>
      <c r="U1411" s="144">
        <f t="shared" si="555"/>
        <v>81</v>
      </c>
      <c r="V1411" s="144">
        <v>252</v>
      </c>
      <c r="W1411" s="143">
        <f t="shared" si="543"/>
        <v>1.0114328720000001</v>
      </c>
      <c r="X1411" s="139">
        <f t="shared" si="544"/>
        <v>14.561917129999999</v>
      </c>
      <c r="Y1411" s="124">
        <f t="shared" si="545"/>
        <v>0</v>
      </c>
      <c r="Z1411" s="147" t="s">
        <v>64</v>
      </c>
      <c r="AA1411" s="141">
        <f t="shared" si="553"/>
        <v>45124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4"/>
      <c r="BL1411" s="1"/>
      <c r="BM1411" s="1"/>
      <c r="BN1411" s="1"/>
      <c r="BO1411" s="1"/>
      <c r="BP1411" s="1"/>
      <c r="BQ1411" s="1"/>
    </row>
    <row r="1412" spans="1:69" x14ac:dyDescent="0.15">
      <c r="A1412" s="138">
        <f t="shared" si="546"/>
        <v>45063</v>
      </c>
      <c r="B1412" s="148">
        <f t="shared" si="535"/>
        <v>1288.5657091599999</v>
      </c>
      <c r="C1412" s="139">
        <f t="shared" si="547"/>
        <v>1000</v>
      </c>
      <c r="D1412" s="140">
        <f t="shared" si="548"/>
        <v>6649.99</v>
      </c>
      <c r="E1412" s="124">
        <f>IF(K1412=1,VLOOKUP(A1411,[1]Plan1!$BO$80:$BQ$314,3),E1411)</f>
        <v>6665.28</v>
      </c>
      <c r="F1412" s="141">
        <f t="shared" si="549"/>
        <v>45062</v>
      </c>
      <c r="G1412" s="142">
        <f t="shared" si="536"/>
        <v>2.2992515778219591E-3</v>
      </c>
      <c r="H1412" s="141">
        <f t="shared" si="550"/>
        <v>45092</v>
      </c>
      <c r="I1412" s="141">
        <f t="shared" si="537"/>
        <v>45092</v>
      </c>
      <c r="J1412" s="125">
        <f t="shared" si="551"/>
        <v>22</v>
      </c>
      <c r="K1412" s="125">
        <f t="shared" si="557"/>
        <v>2</v>
      </c>
      <c r="L1412" s="139">
        <f t="shared" si="538"/>
        <v>1.0002088</v>
      </c>
      <c r="M1412" s="143">
        <f t="shared" si="558"/>
        <v>1.00610015</v>
      </c>
      <c r="N1412" s="143">
        <f t="shared" si="554"/>
        <v>1.2735555218716543</v>
      </c>
      <c r="O1412" s="139">
        <f t="shared" si="556"/>
        <v>1.2738214400000001</v>
      </c>
      <c r="P1412" s="139">
        <f t="shared" si="539"/>
        <v>1273.8214399999999</v>
      </c>
      <c r="Q1412" s="144">
        <f t="shared" si="540"/>
        <v>0</v>
      </c>
      <c r="R1412" s="145">
        <f t="shared" si="541"/>
        <v>0</v>
      </c>
      <c r="S1412" s="139">
        <f t="shared" si="542"/>
        <v>0</v>
      </c>
      <c r="T1412" s="146">
        <f t="shared" si="552"/>
        <v>3.5999999999999997E-2</v>
      </c>
      <c r="U1412" s="144">
        <f t="shared" si="555"/>
        <v>82</v>
      </c>
      <c r="V1412" s="144">
        <v>252</v>
      </c>
      <c r="W1412" s="143">
        <f t="shared" si="543"/>
        <v>1.011574832</v>
      </c>
      <c r="X1412" s="139">
        <f t="shared" si="544"/>
        <v>14.74426916</v>
      </c>
      <c r="Y1412" s="124">
        <f t="shared" si="545"/>
        <v>0</v>
      </c>
      <c r="Z1412" s="147" t="s">
        <v>64</v>
      </c>
      <c r="AA1412" s="141">
        <f t="shared" si="553"/>
        <v>45124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4"/>
      <c r="BL1412" s="1"/>
      <c r="BM1412" s="1"/>
      <c r="BN1412" s="1"/>
      <c r="BO1412" s="1"/>
      <c r="BP1412" s="1"/>
      <c r="BQ1412" s="1"/>
    </row>
    <row r="1413" spans="1:69" x14ac:dyDescent="0.15">
      <c r="A1413" s="138">
        <f t="shared" si="546"/>
        <v>45064</v>
      </c>
      <c r="B1413" s="148">
        <f t="shared" si="535"/>
        <v>1288.8811044300001</v>
      </c>
      <c r="C1413" s="139">
        <f t="shared" si="547"/>
        <v>1000</v>
      </c>
      <c r="D1413" s="140">
        <f t="shared" si="548"/>
        <v>6649.99</v>
      </c>
      <c r="E1413" s="124">
        <f>IF(K1413=1,VLOOKUP(A1412,[1]Plan1!$BO$80:$BQ$314,3),E1412)</f>
        <v>6665.28</v>
      </c>
      <c r="F1413" s="141">
        <f t="shared" si="549"/>
        <v>45062</v>
      </c>
      <c r="G1413" s="142">
        <f t="shared" si="536"/>
        <v>2.2992515778219591E-3</v>
      </c>
      <c r="H1413" s="141">
        <f t="shared" si="550"/>
        <v>45092</v>
      </c>
      <c r="I1413" s="141">
        <f t="shared" si="537"/>
        <v>45092</v>
      </c>
      <c r="J1413" s="125">
        <f t="shared" si="551"/>
        <v>22</v>
      </c>
      <c r="K1413" s="125">
        <f t="shared" si="557"/>
        <v>3</v>
      </c>
      <c r="L1413" s="139">
        <f t="shared" si="538"/>
        <v>1.00031322</v>
      </c>
      <c r="M1413" s="143">
        <f t="shared" si="558"/>
        <v>1.00610015</v>
      </c>
      <c r="N1413" s="143">
        <f t="shared" si="554"/>
        <v>1.2735555218716543</v>
      </c>
      <c r="O1413" s="139">
        <f t="shared" si="556"/>
        <v>1.2739544199999999</v>
      </c>
      <c r="P1413" s="139">
        <f t="shared" si="539"/>
        <v>1273.95442</v>
      </c>
      <c r="Q1413" s="144">
        <f t="shared" si="540"/>
        <v>0</v>
      </c>
      <c r="R1413" s="145">
        <f t="shared" si="541"/>
        <v>0</v>
      </c>
      <c r="S1413" s="139">
        <f t="shared" si="542"/>
        <v>0</v>
      </c>
      <c r="T1413" s="146">
        <f t="shared" si="552"/>
        <v>3.5999999999999997E-2</v>
      </c>
      <c r="U1413" s="144">
        <f t="shared" si="555"/>
        <v>83</v>
      </c>
      <c r="V1413" s="144">
        <v>252</v>
      </c>
      <c r="W1413" s="143">
        <f t="shared" si="543"/>
        <v>1.011716812</v>
      </c>
      <c r="X1413" s="139">
        <f t="shared" si="544"/>
        <v>14.92668443</v>
      </c>
      <c r="Y1413" s="124">
        <f t="shared" si="545"/>
        <v>0</v>
      </c>
      <c r="Z1413" s="147" t="s">
        <v>64</v>
      </c>
      <c r="AA1413" s="141">
        <f t="shared" si="553"/>
        <v>45124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4"/>
      <c r="BL1413" s="1"/>
      <c r="BM1413" s="1"/>
      <c r="BN1413" s="1"/>
      <c r="BO1413" s="1"/>
      <c r="BP1413" s="1"/>
      <c r="BQ1413" s="1"/>
    </row>
    <row r="1414" spans="1:69" x14ac:dyDescent="0.15">
      <c r="A1414" s="138">
        <f t="shared" si="546"/>
        <v>45065</v>
      </c>
      <c r="B1414" s="148">
        <f t="shared" si="535"/>
        <v>1289.19658445</v>
      </c>
      <c r="C1414" s="139">
        <f t="shared" si="547"/>
        <v>1000</v>
      </c>
      <c r="D1414" s="140">
        <f t="shared" si="548"/>
        <v>6649.99</v>
      </c>
      <c r="E1414" s="124">
        <f>IF(K1414=1,VLOOKUP(A1413,[1]Plan1!$BO$80:$BQ$314,3),E1413)</f>
        <v>6665.28</v>
      </c>
      <c r="F1414" s="141">
        <f t="shared" si="549"/>
        <v>45062</v>
      </c>
      <c r="G1414" s="142">
        <f t="shared" si="536"/>
        <v>2.2992515778219591E-3</v>
      </c>
      <c r="H1414" s="141">
        <f t="shared" si="550"/>
        <v>45092</v>
      </c>
      <c r="I1414" s="141">
        <f t="shared" si="537"/>
        <v>45092</v>
      </c>
      <c r="J1414" s="125">
        <f t="shared" si="551"/>
        <v>22</v>
      </c>
      <c r="K1414" s="125">
        <f t="shared" si="557"/>
        <v>4</v>
      </c>
      <c r="L1414" s="139">
        <f t="shared" si="538"/>
        <v>1.0004176499999999</v>
      </c>
      <c r="M1414" s="143">
        <f t="shared" si="558"/>
        <v>1.00610015</v>
      </c>
      <c r="N1414" s="143">
        <f t="shared" si="554"/>
        <v>1.2735555218716543</v>
      </c>
      <c r="O1414" s="139">
        <f t="shared" si="556"/>
        <v>1.2740874200000001</v>
      </c>
      <c r="P1414" s="139">
        <f t="shared" si="539"/>
        <v>1274.0874200000001</v>
      </c>
      <c r="Q1414" s="144">
        <f t="shared" si="540"/>
        <v>0</v>
      </c>
      <c r="R1414" s="145">
        <f t="shared" si="541"/>
        <v>0</v>
      </c>
      <c r="S1414" s="139">
        <f t="shared" si="542"/>
        <v>0</v>
      </c>
      <c r="T1414" s="146">
        <f t="shared" si="552"/>
        <v>3.5999999999999997E-2</v>
      </c>
      <c r="U1414" s="144">
        <f t="shared" si="555"/>
        <v>84</v>
      </c>
      <c r="V1414" s="144">
        <v>252</v>
      </c>
      <c r="W1414" s="143">
        <f t="shared" si="543"/>
        <v>1.0118588129999999</v>
      </c>
      <c r="X1414" s="139">
        <f t="shared" si="544"/>
        <v>15.10916445</v>
      </c>
      <c r="Y1414" s="124">
        <f t="shared" si="545"/>
        <v>0</v>
      </c>
      <c r="Z1414" s="147" t="s">
        <v>64</v>
      </c>
      <c r="AA1414" s="141">
        <f t="shared" si="553"/>
        <v>45124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4"/>
      <c r="BL1414" s="1"/>
      <c r="BM1414" s="1"/>
      <c r="BN1414" s="1"/>
      <c r="BO1414" s="1"/>
      <c r="BP1414" s="1"/>
      <c r="BQ1414" s="1"/>
    </row>
    <row r="1415" spans="1:69" x14ac:dyDescent="0.15">
      <c r="A1415" s="138">
        <f t="shared" si="546"/>
        <v>45066</v>
      </c>
      <c r="B1415" s="148">
        <f t="shared" si="535"/>
        <v>1289.5121365800001</v>
      </c>
      <c r="C1415" s="139">
        <f t="shared" si="547"/>
        <v>1000</v>
      </c>
      <c r="D1415" s="140">
        <f t="shared" si="548"/>
        <v>6649.99</v>
      </c>
      <c r="E1415" s="124">
        <f>IF(K1415=1,VLOOKUP(A1414,[1]Plan1!$BO$80:$BQ$314,3),E1414)</f>
        <v>6665.28</v>
      </c>
      <c r="F1415" s="141">
        <f t="shared" si="549"/>
        <v>45062</v>
      </c>
      <c r="G1415" s="142">
        <f t="shared" si="536"/>
        <v>2.2992515778219591E-3</v>
      </c>
      <c r="H1415" s="141">
        <f t="shared" si="550"/>
        <v>45092</v>
      </c>
      <c r="I1415" s="141">
        <f t="shared" si="537"/>
        <v>45092</v>
      </c>
      <c r="J1415" s="125">
        <f t="shared" si="551"/>
        <v>22</v>
      </c>
      <c r="K1415" s="125">
        <f t="shared" si="557"/>
        <v>5</v>
      </c>
      <c r="L1415" s="139">
        <f t="shared" si="538"/>
        <v>1.00052209</v>
      </c>
      <c r="M1415" s="143">
        <f t="shared" si="558"/>
        <v>1.00610015</v>
      </c>
      <c r="N1415" s="143">
        <f t="shared" si="554"/>
        <v>1.2735555218716543</v>
      </c>
      <c r="O1415" s="139">
        <f t="shared" si="556"/>
        <v>1.27422043</v>
      </c>
      <c r="P1415" s="139">
        <f t="shared" si="539"/>
        <v>1274.2204300000001</v>
      </c>
      <c r="Q1415" s="144">
        <f t="shared" si="540"/>
        <v>0</v>
      </c>
      <c r="R1415" s="145">
        <f t="shared" si="541"/>
        <v>0</v>
      </c>
      <c r="S1415" s="139">
        <f t="shared" si="542"/>
        <v>0</v>
      </c>
      <c r="T1415" s="146">
        <f t="shared" si="552"/>
        <v>3.5999999999999997E-2</v>
      </c>
      <c r="U1415" s="144">
        <f t="shared" si="555"/>
        <v>85</v>
      </c>
      <c r="V1415" s="144">
        <v>252</v>
      </c>
      <c r="W1415" s="143">
        <f t="shared" si="543"/>
        <v>1.0120008330000001</v>
      </c>
      <c r="X1415" s="139">
        <f t="shared" si="544"/>
        <v>15.29170658</v>
      </c>
      <c r="Y1415" s="124">
        <f t="shared" si="545"/>
        <v>0</v>
      </c>
      <c r="Z1415" s="147" t="s">
        <v>64</v>
      </c>
      <c r="AA1415" s="141">
        <f t="shared" si="553"/>
        <v>45124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4"/>
      <c r="BL1415" s="1"/>
      <c r="BM1415" s="1"/>
      <c r="BN1415" s="1"/>
      <c r="BO1415" s="1"/>
      <c r="BP1415" s="1"/>
      <c r="BQ1415" s="1"/>
    </row>
    <row r="1416" spans="1:69" x14ac:dyDescent="0.15">
      <c r="A1416" s="138">
        <f t="shared" si="546"/>
        <v>45067</v>
      </c>
      <c r="B1416" s="148">
        <f t="shared" si="535"/>
        <v>1289.5121365800001</v>
      </c>
      <c r="C1416" s="139">
        <f t="shared" si="547"/>
        <v>1000</v>
      </c>
      <c r="D1416" s="140">
        <f t="shared" si="548"/>
        <v>6649.99</v>
      </c>
      <c r="E1416" s="124">
        <f>IF(K1416=1,VLOOKUP(A1415,[1]Plan1!$BO$80:$BQ$314,3),E1415)</f>
        <v>6665.28</v>
      </c>
      <c r="F1416" s="141">
        <f t="shared" si="549"/>
        <v>45062</v>
      </c>
      <c r="G1416" s="142">
        <f t="shared" si="536"/>
        <v>2.2992515778219591E-3</v>
      </c>
      <c r="H1416" s="141">
        <f t="shared" si="550"/>
        <v>45092</v>
      </c>
      <c r="I1416" s="141">
        <f t="shared" si="537"/>
        <v>45092</v>
      </c>
      <c r="J1416" s="125">
        <f t="shared" si="551"/>
        <v>22</v>
      </c>
      <c r="K1416" s="125">
        <f t="shared" si="557"/>
        <v>5</v>
      </c>
      <c r="L1416" s="139">
        <f t="shared" si="538"/>
        <v>1.00052209</v>
      </c>
      <c r="M1416" s="143">
        <f t="shared" si="558"/>
        <v>1.00610015</v>
      </c>
      <c r="N1416" s="143">
        <f t="shared" si="554"/>
        <v>1.2735555218716543</v>
      </c>
      <c r="O1416" s="139">
        <f t="shared" si="556"/>
        <v>1.27422043</v>
      </c>
      <c r="P1416" s="139">
        <f t="shared" si="539"/>
        <v>1274.2204300000001</v>
      </c>
      <c r="Q1416" s="144">
        <f t="shared" si="540"/>
        <v>0</v>
      </c>
      <c r="R1416" s="145">
        <f t="shared" si="541"/>
        <v>0</v>
      </c>
      <c r="S1416" s="139">
        <f t="shared" si="542"/>
        <v>0</v>
      </c>
      <c r="T1416" s="146">
        <f t="shared" si="552"/>
        <v>3.5999999999999997E-2</v>
      </c>
      <c r="U1416" s="144">
        <f t="shared" si="555"/>
        <v>85</v>
      </c>
      <c r="V1416" s="144">
        <v>252</v>
      </c>
      <c r="W1416" s="143">
        <f t="shared" si="543"/>
        <v>1.0120008330000001</v>
      </c>
      <c r="X1416" s="139">
        <f t="shared" si="544"/>
        <v>15.29170658</v>
      </c>
      <c r="Y1416" s="124">
        <f t="shared" si="545"/>
        <v>0</v>
      </c>
      <c r="Z1416" s="147" t="s">
        <v>64</v>
      </c>
      <c r="AA1416" s="141">
        <f t="shared" si="553"/>
        <v>45124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4"/>
      <c r="BL1416" s="1"/>
      <c r="BM1416" s="1"/>
      <c r="BN1416" s="1"/>
      <c r="BO1416" s="1"/>
      <c r="BP1416" s="1"/>
      <c r="BQ1416" s="1"/>
    </row>
    <row r="1417" spans="1:69" x14ac:dyDescent="0.15">
      <c r="A1417" s="138">
        <f t="shared" si="546"/>
        <v>45068</v>
      </c>
      <c r="B1417" s="148">
        <f t="shared" si="535"/>
        <v>1289.5121365800001</v>
      </c>
      <c r="C1417" s="139">
        <f t="shared" si="547"/>
        <v>1000</v>
      </c>
      <c r="D1417" s="140">
        <f t="shared" si="548"/>
        <v>6649.99</v>
      </c>
      <c r="E1417" s="124">
        <f>IF(K1417=1,VLOOKUP(A1416,[1]Plan1!$BO$80:$BQ$314,3),E1416)</f>
        <v>6665.28</v>
      </c>
      <c r="F1417" s="141">
        <f t="shared" si="549"/>
        <v>45062</v>
      </c>
      <c r="G1417" s="142">
        <f t="shared" si="536"/>
        <v>2.2992515778219591E-3</v>
      </c>
      <c r="H1417" s="141">
        <f t="shared" si="550"/>
        <v>45092</v>
      </c>
      <c r="I1417" s="141">
        <f t="shared" si="537"/>
        <v>45092</v>
      </c>
      <c r="J1417" s="125">
        <f t="shared" si="551"/>
        <v>22</v>
      </c>
      <c r="K1417" s="125">
        <f t="shared" si="557"/>
        <v>5</v>
      </c>
      <c r="L1417" s="139">
        <f t="shared" si="538"/>
        <v>1.00052209</v>
      </c>
      <c r="M1417" s="143">
        <f t="shared" si="558"/>
        <v>1.00610015</v>
      </c>
      <c r="N1417" s="143">
        <f t="shared" si="554"/>
        <v>1.2735555218716543</v>
      </c>
      <c r="O1417" s="139">
        <f t="shared" si="556"/>
        <v>1.27422043</v>
      </c>
      <c r="P1417" s="139">
        <f t="shared" si="539"/>
        <v>1274.2204300000001</v>
      </c>
      <c r="Q1417" s="144">
        <f t="shared" si="540"/>
        <v>0</v>
      </c>
      <c r="R1417" s="145">
        <f t="shared" si="541"/>
        <v>0</v>
      </c>
      <c r="S1417" s="139">
        <f t="shared" si="542"/>
        <v>0</v>
      </c>
      <c r="T1417" s="146">
        <f t="shared" si="552"/>
        <v>3.5999999999999997E-2</v>
      </c>
      <c r="U1417" s="144">
        <f t="shared" si="555"/>
        <v>85</v>
      </c>
      <c r="V1417" s="144">
        <v>252</v>
      </c>
      <c r="W1417" s="143">
        <f t="shared" si="543"/>
        <v>1.0120008330000001</v>
      </c>
      <c r="X1417" s="139">
        <f t="shared" si="544"/>
        <v>15.29170658</v>
      </c>
      <c r="Y1417" s="124">
        <f t="shared" si="545"/>
        <v>0</v>
      </c>
      <c r="Z1417" s="147" t="s">
        <v>64</v>
      </c>
      <c r="AA1417" s="141">
        <f t="shared" si="553"/>
        <v>45124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4"/>
      <c r="BL1417" s="1"/>
      <c r="BM1417" s="1"/>
      <c r="BN1417" s="1"/>
      <c r="BO1417" s="1"/>
      <c r="BP1417" s="1"/>
      <c r="BQ1417" s="1"/>
    </row>
    <row r="1418" spans="1:69" x14ac:dyDescent="0.15">
      <c r="A1418" s="138">
        <f t="shared" si="546"/>
        <v>45069</v>
      </c>
      <c r="B1418" s="148">
        <f t="shared" ref="B1418:B1481" si="559">(P1418+X1418)</f>
        <v>1289.8277621</v>
      </c>
      <c r="C1418" s="139">
        <f t="shared" si="547"/>
        <v>1000</v>
      </c>
      <c r="D1418" s="140">
        <f t="shared" si="548"/>
        <v>6649.99</v>
      </c>
      <c r="E1418" s="124">
        <f>IF(K1418=1,VLOOKUP(A1417,[1]Plan1!$BO$80:$BQ$314,3),E1417)</f>
        <v>6665.28</v>
      </c>
      <c r="F1418" s="141">
        <f t="shared" si="549"/>
        <v>45062</v>
      </c>
      <c r="G1418" s="142">
        <f t="shared" ref="G1418:G1481" si="560">(E1418/D1418)-1</f>
        <v>2.2992515778219591E-3</v>
      </c>
      <c r="H1418" s="141">
        <f t="shared" si="550"/>
        <v>45092</v>
      </c>
      <c r="I1418" s="141">
        <f t="shared" ref="I1418:I1481" si="561">IF(A1418&gt;I1417,H1418,I1417)</f>
        <v>45092</v>
      </c>
      <c r="J1418" s="125">
        <f t="shared" si="551"/>
        <v>22</v>
      </c>
      <c r="K1418" s="125">
        <f t="shared" si="557"/>
        <v>6</v>
      </c>
      <c r="L1418" s="139">
        <f t="shared" ref="L1418:L1481" si="562">TRUNC((E1418/D1418)^TRUNC((K1418/J1418),9),8)</f>
        <v>1.0006265400000001</v>
      </c>
      <c r="M1418" s="143">
        <f t="shared" si="558"/>
        <v>1.00610015</v>
      </c>
      <c r="N1418" s="143">
        <f t="shared" si="554"/>
        <v>1.2735555218716543</v>
      </c>
      <c r="O1418" s="139">
        <f t="shared" si="556"/>
        <v>1.27435345</v>
      </c>
      <c r="P1418" s="139">
        <f t="shared" ref="P1418:P1481" si="563">TRUNC(C1418*O1418,8)</f>
        <v>1274.3534500000001</v>
      </c>
      <c r="Q1418" s="144">
        <f t="shared" ref="Q1418:Q1481" si="564">IF(VLOOKUP(A1418,AD$10:AK$114,8)=VLOOKUP(A1417,AD$10:AK$114,8),0,VLOOKUP(A1418,AD$10:AK$114,8))</f>
        <v>0</v>
      </c>
      <c r="R1418" s="145">
        <f t="shared" ref="R1418:R1481" si="565">IF(Q1418&gt;0,VLOOKUP($A1418,$AD$10:$AI$114,6),0)</f>
        <v>0</v>
      </c>
      <c r="S1418" s="139">
        <f t="shared" ref="S1418:S1481" si="566">IF(R1418&gt;0,TRUNC(R1418*P1418,8),0)</f>
        <v>0</v>
      </c>
      <c r="T1418" s="146">
        <f t="shared" si="552"/>
        <v>3.5999999999999997E-2</v>
      </c>
      <c r="U1418" s="144">
        <f t="shared" si="555"/>
        <v>86</v>
      </c>
      <c r="V1418" s="144">
        <v>252</v>
      </c>
      <c r="W1418" s="143">
        <f t="shared" ref="W1418:W1481" si="567">ROUND((1+T1418)^TRUNC((U1418/V1418),9),9)</f>
        <v>1.0121428729999999</v>
      </c>
      <c r="X1418" s="139">
        <f t="shared" ref="X1418:X1481" si="568">TRUNC((P1418*(W1418-1)),8)</f>
        <v>15.474312100000001</v>
      </c>
      <c r="Y1418" s="124">
        <f t="shared" ref="Y1418:Y1481" si="569">IF(Q1418&gt;0,S1418+X1418,0)</f>
        <v>0</v>
      </c>
      <c r="Z1418" s="147" t="s">
        <v>64</v>
      </c>
      <c r="AA1418" s="141">
        <f t="shared" si="553"/>
        <v>45124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4"/>
      <c r="BL1418" s="1"/>
      <c r="BM1418" s="1"/>
      <c r="BN1418" s="1"/>
      <c r="BO1418" s="1"/>
      <c r="BP1418" s="1"/>
      <c r="BQ1418" s="1"/>
    </row>
    <row r="1419" spans="1:69" x14ac:dyDescent="0.15">
      <c r="A1419" s="138">
        <f t="shared" ref="A1419:A1482" si="570">(A1418+1)</f>
        <v>45070</v>
      </c>
      <c r="B1419" s="148">
        <f t="shared" si="559"/>
        <v>1290.1434711300001</v>
      </c>
      <c r="C1419" s="139">
        <f t="shared" ref="C1419:C1482" si="571">TRUNC(IF(Q1418&gt;0,VLOOKUP(A1418,$AD$12:$AE$114,2),C1418),8)</f>
        <v>1000</v>
      </c>
      <c r="D1419" s="140">
        <f t="shared" ref="D1419:D1482" si="572">IF(E1419=E1418,D1418,E1418)</f>
        <v>6649.99</v>
      </c>
      <c r="E1419" s="124">
        <f>IF(K1419=1,VLOOKUP(A1418,[1]Plan1!$BO$80:$BQ$314,3),E1418)</f>
        <v>6665.28</v>
      </c>
      <c r="F1419" s="141">
        <f t="shared" ref="F1419:F1482" si="573">IF(D1419=D1418,F1418,A1419)</f>
        <v>45062</v>
      </c>
      <c r="G1419" s="142">
        <f t="shared" si="560"/>
        <v>2.2992515778219591E-3</v>
      </c>
      <c r="H1419" s="141">
        <f t="shared" ref="H1419:H1482" si="574">IF(DAY(A1419)=15,VLOOKUP(A1419,AH$118:AM$450,4),H1418)</f>
        <v>45092</v>
      </c>
      <c r="I1419" s="141">
        <f t="shared" si="561"/>
        <v>45092</v>
      </c>
      <c r="J1419" s="125">
        <f t="shared" ref="J1419:J1482" si="575">IF(I1419=I1418,J1418,NETWORKDAYS(I1418,I1419,$AD$118:$AD$502)-1)</f>
        <v>22</v>
      </c>
      <c r="K1419" s="125">
        <f t="shared" si="557"/>
        <v>7</v>
      </c>
      <c r="L1419" s="139">
        <f t="shared" si="562"/>
        <v>1.000731</v>
      </c>
      <c r="M1419" s="143">
        <f t="shared" si="558"/>
        <v>1.00610015</v>
      </c>
      <c r="N1419" s="143">
        <f t="shared" si="554"/>
        <v>1.2735555218716543</v>
      </c>
      <c r="O1419" s="139">
        <f t="shared" si="556"/>
        <v>1.2744864899999999</v>
      </c>
      <c r="P1419" s="139">
        <f t="shared" si="563"/>
        <v>1274.48649</v>
      </c>
      <c r="Q1419" s="144">
        <f t="shared" si="564"/>
        <v>0</v>
      </c>
      <c r="R1419" s="145">
        <f t="shared" si="565"/>
        <v>0</v>
      </c>
      <c r="S1419" s="139">
        <f t="shared" si="566"/>
        <v>0</v>
      </c>
      <c r="T1419" s="146">
        <f t="shared" ref="T1419:T1482" si="576">(T1418)</f>
        <v>3.5999999999999997E-2</v>
      </c>
      <c r="U1419" s="144">
        <f t="shared" si="555"/>
        <v>87</v>
      </c>
      <c r="V1419" s="144">
        <v>252</v>
      </c>
      <c r="W1419" s="143">
        <f t="shared" si="567"/>
        <v>1.0122849330000001</v>
      </c>
      <c r="X1419" s="139">
        <f t="shared" si="568"/>
        <v>15.65698113</v>
      </c>
      <c r="Y1419" s="124">
        <f t="shared" si="569"/>
        <v>0</v>
      </c>
      <c r="Z1419" s="147" t="s">
        <v>64</v>
      </c>
      <c r="AA1419" s="141">
        <f t="shared" ref="AA1419:AA1482" si="577">IF(Q1418&gt;0,VLOOKUP(A1418,$AD$10:$AL$114,9),AA1418)</f>
        <v>45124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4"/>
      <c r="BL1419" s="1"/>
      <c r="BM1419" s="1"/>
      <c r="BN1419" s="1"/>
      <c r="BO1419" s="1"/>
      <c r="BP1419" s="1"/>
      <c r="BQ1419" s="1"/>
    </row>
    <row r="1420" spans="1:69" x14ac:dyDescent="0.15">
      <c r="A1420" s="138">
        <f t="shared" si="570"/>
        <v>45071</v>
      </c>
      <c r="B1420" s="148">
        <f t="shared" si="559"/>
        <v>1290.45926371</v>
      </c>
      <c r="C1420" s="139">
        <f t="shared" si="571"/>
        <v>1000</v>
      </c>
      <c r="D1420" s="140">
        <f t="shared" si="572"/>
        <v>6649.99</v>
      </c>
      <c r="E1420" s="124">
        <f>IF(K1420=1,VLOOKUP(A1419,[1]Plan1!$BO$80:$BQ$314,3),E1419)</f>
        <v>6665.28</v>
      </c>
      <c r="F1420" s="141">
        <f t="shared" si="573"/>
        <v>45062</v>
      </c>
      <c r="G1420" s="142">
        <f t="shared" si="560"/>
        <v>2.2992515778219591E-3</v>
      </c>
      <c r="H1420" s="141">
        <f t="shared" si="574"/>
        <v>45092</v>
      </c>
      <c r="I1420" s="141">
        <f t="shared" si="561"/>
        <v>45092</v>
      </c>
      <c r="J1420" s="125">
        <f t="shared" si="575"/>
        <v>22</v>
      </c>
      <c r="K1420" s="125">
        <f t="shared" si="557"/>
        <v>8</v>
      </c>
      <c r="L1420" s="139">
        <f t="shared" si="562"/>
        <v>1.0008354800000001</v>
      </c>
      <c r="M1420" s="143">
        <f t="shared" si="558"/>
        <v>1.00610015</v>
      </c>
      <c r="N1420" s="143">
        <f t="shared" si="554"/>
        <v>1.2735555218716543</v>
      </c>
      <c r="O1420" s="139">
        <f t="shared" si="556"/>
        <v>1.2746195499999999</v>
      </c>
      <c r="P1420" s="139">
        <f t="shared" si="563"/>
        <v>1274.6195499999999</v>
      </c>
      <c r="Q1420" s="144">
        <f t="shared" si="564"/>
        <v>0</v>
      </c>
      <c r="R1420" s="145">
        <f t="shared" si="565"/>
        <v>0</v>
      </c>
      <c r="S1420" s="139">
        <f t="shared" si="566"/>
        <v>0</v>
      </c>
      <c r="T1420" s="146">
        <f t="shared" si="576"/>
        <v>3.5999999999999997E-2</v>
      </c>
      <c r="U1420" s="144">
        <f t="shared" si="555"/>
        <v>88</v>
      </c>
      <c r="V1420" s="144">
        <v>252</v>
      </c>
      <c r="W1420" s="143">
        <f t="shared" si="567"/>
        <v>1.0124270129999999</v>
      </c>
      <c r="X1420" s="139">
        <f t="shared" si="568"/>
        <v>15.83971371</v>
      </c>
      <c r="Y1420" s="124">
        <f t="shared" si="569"/>
        <v>0</v>
      </c>
      <c r="Z1420" s="147" t="s">
        <v>64</v>
      </c>
      <c r="AA1420" s="141">
        <f t="shared" si="577"/>
        <v>45124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4"/>
      <c r="BL1420" s="1"/>
      <c r="BM1420" s="1"/>
      <c r="BN1420" s="1"/>
      <c r="BO1420" s="1"/>
      <c r="BP1420" s="1"/>
      <c r="BQ1420" s="1"/>
    </row>
    <row r="1421" spans="1:69" x14ac:dyDescent="0.15">
      <c r="A1421" s="138">
        <f t="shared" si="570"/>
        <v>45072</v>
      </c>
      <c r="B1421" s="148">
        <f t="shared" si="559"/>
        <v>1290.7751195999999</v>
      </c>
      <c r="C1421" s="139">
        <f t="shared" si="571"/>
        <v>1000</v>
      </c>
      <c r="D1421" s="140">
        <f t="shared" si="572"/>
        <v>6649.99</v>
      </c>
      <c r="E1421" s="124">
        <f>IF(K1421=1,VLOOKUP(A1420,[1]Plan1!$BO$80:$BQ$314,3),E1420)</f>
        <v>6665.28</v>
      </c>
      <c r="F1421" s="141">
        <f t="shared" si="573"/>
        <v>45062</v>
      </c>
      <c r="G1421" s="142">
        <f t="shared" si="560"/>
        <v>2.2992515778219591E-3</v>
      </c>
      <c r="H1421" s="141">
        <f t="shared" si="574"/>
        <v>45092</v>
      </c>
      <c r="I1421" s="141">
        <f t="shared" si="561"/>
        <v>45092</v>
      </c>
      <c r="J1421" s="125">
        <f t="shared" si="575"/>
        <v>22</v>
      </c>
      <c r="K1421" s="125">
        <f t="shared" si="557"/>
        <v>9</v>
      </c>
      <c r="L1421" s="139">
        <f t="shared" si="562"/>
        <v>1.00093996</v>
      </c>
      <c r="M1421" s="143">
        <f t="shared" si="558"/>
        <v>1.00610015</v>
      </c>
      <c r="N1421" s="143">
        <f t="shared" si="554"/>
        <v>1.2735555218716543</v>
      </c>
      <c r="O1421" s="139">
        <f t="shared" si="556"/>
        <v>1.27475261</v>
      </c>
      <c r="P1421" s="139">
        <f t="shared" si="563"/>
        <v>1274.75261</v>
      </c>
      <c r="Q1421" s="144">
        <f t="shared" si="564"/>
        <v>0</v>
      </c>
      <c r="R1421" s="145">
        <f t="shared" si="565"/>
        <v>0</v>
      </c>
      <c r="S1421" s="139">
        <f t="shared" si="566"/>
        <v>0</v>
      </c>
      <c r="T1421" s="146">
        <f t="shared" si="576"/>
        <v>3.5999999999999997E-2</v>
      </c>
      <c r="U1421" s="144">
        <f t="shared" si="555"/>
        <v>89</v>
      </c>
      <c r="V1421" s="144">
        <v>252</v>
      </c>
      <c r="W1421" s="143">
        <f t="shared" si="567"/>
        <v>1.0125691130000001</v>
      </c>
      <c r="X1421" s="139">
        <f t="shared" si="568"/>
        <v>16.022509599999999</v>
      </c>
      <c r="Y1421" s="124">
        <f t="shared" si="569"/>
        <v>0</v>
      </c>
      <c r="Z1421" s="147" t="s">
        <v>64</v>
      </c>
      <c r="AA1421" s="141">
        <f t="shared" si="577"/>
        <v>45124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4"/>
      <c r="BL1421" s="1"/>
      <c r="BM1421" s="1"/>
      <c r="BN1421" s="1"/>
      <c r="BO1421" s="1"/>
      <c r="BP1421" s="1"/>
      <c r="BQ1421" s="1"/>
    </row>
    <row r="1422" spans="1:69" x14ac:dyDescent="0.15">
      <c r="A1422" s="138">
        <f t="shared" si="570"/>
        <v>45073</v>
      </c>
      <c r="B1422" s="148">
        <f t="shared" si="559"/>
        <v>1291.0910476500001</v>
      </c>
      <c r="C1422" s="139">
        <f t="shared" si="571"/>
        <v>1000</v>
      </c>
      <c r="D1422" s="140">
        <f t="shared" si="572"/>
        <v>6649.99</v>
      </c>
      <c r="E1422" s="124">
        <f>IF(K1422=1,VLOOKUP(A1421,[1]Plan1!$BO$80:$BQ$314,3),E1421)</f>
        <v>6665.28</v>
      </c>
      <c r="F1422" s="141">
        <f t="shared" si="573"/>
        <v>45062</v>
      </c>
      <c r="G1422" s="142">
        <f t="shared" si="560"/>
        <v>2.2992515778219591E-3</v>
      </c>
      <c r="H1422" s="141">
        <f t="shared" si="574"/>
        <v>45092</v>
      </c>
      <c r="I1422" s="141">
        <f t="shared" si="561"/>
        <v>45092</v>
      </c>
      <c r="J1422" s="125">
        <f t="shared" si="575"/>
        <v>22</v>
      </c>
      <c r="K1422" s="125">
        <f t="shared" si="557"/>
        <v>10</v>
      </c>
      <c r="L1422" s="139">
        <f t="shared" si="562"/>
        <v>1.00104445</v>
      </c>
      <c r="M1422" s="143">
        <f t="shared" si="558"/>
        <v>1.00610015</v>
      </c>
      <c r="N1422" s="143">
        <f t="shared" si="554"/>
        <v>1.2735555218716543</v>
      </c>
      <c r="O1422" s="139">
        <f t="shared" si="556"/>
        <v>1.2748856799999999</v>
      </c>
      <c r="P1422" s="139">
        <f t="shared" si="563"/>
        <v>1274.8856800000001</v>
      </c>
      <c r="Q1422" s="144">
        <f t="shared" si="564"/>
        <v>0</v>
      </c>
      <c r="R1422" s="145">
        <f t="shared" si="565"/>
        <v>0</v>
      </c>
      <c r="S1422" s="139">
        <f t="shared" si="566"/>
        <v>0</v>
      </c>
      <c r="T1422" s="146">
        <f t="shared" si="576"/>
        <v>3.5999999999999997E-2</v>
      </c>
      <c r="U1422" s="144">
        <f t="shared" si="555"/>
        <v>90</v>
      </c>
      <c r="V1422" s="144">
        <v>252</v>
      </c>
      <c r="W1422" s="143">
        <f t="shared" si="567"/>
        <v>1.012711232</v>
      </c>
      <c r="X1422" s="139">
        <f t="shared" si="568"/>
        <v>16.205367649999999</v>
      </c>
      <c r="Y1422" s="124">
        <f t="shared" si="569"/>
        <v>0</v>
      </c>
      <c r="Z1422" s="147" t="s">
        <v>64</v>
      </c>
      <c r="AA1422" s="141">
        <f t="shared" si="577"/>
        <v>45124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4"/>
      <c r="BL1422" s="1"/>
      <c r="BM1422" s="1"/>
      <c r="BN1422" s="1"/>
      <c r="BO1422" s="1"/>
      <c r="BP1422" s="1"/>
      <c r="BQ1422" s="1"/>
    </row>
    <row r="1423" spans="1:69" x14ac:dyDescent="0.15">
      <c r="A1423" s="138">
        <f t="shared" si="570"/>
        <v>45074</v>
      </c>
      <c r="B1423" s="148">
        <f t="shared" si="559"/>
        <v>1291.0910476500001</v>
      </c>
      <c r="C1423" s="139">
        <f t="shared" si="571"/>
        <v>1000</v>
      </c>
      <c r="D1423" s="140">
        <f t="shared" si="572"/>
        <v>6649.99</v>
      </c>
      <c r="E1423" s="124">
        <f>IF(K1423=1,VLOOKUP(A1422,[1]Plan1!$BO$80:$BQ$314,3),E1422)</f>
        <v>6665.28</v>
      </c>
      <c r="F1423" s="141">
        <f t="shared" si="573"/>
        <v>45062</v>
      </c>
      <c r="G1423" s="142">
        <f t="shared" si="560"/>
        <v>2.2992515778219591E-3</v>
      </c>
      <c r="H1423" s="141">
        <f t="shared" si="574"/>
        <v>45092</v>
      </c>
      <c r="I1423" s="141">
        <f t="shared" si="561"/>
        <v>45092</v>
      </c>
      <c r="J1423" s="125">
        <f t="shared" si="575"/>
        <v>22</v>
      </c>
      <c r="K1423" s="125">
        <f t="shared" si="557"/>
        <v>10</v>
      </c>
      <c r="L1423" s="139">
        <f t="shared" si="562"/>
        <v>1.00104445</v>
      </c>
      <c r="M1423" s="143">
        <f t="shared" si="558"/>
        <v>1.00610015</v>
      </c>
      <c r="N1423" s="143">
        <f t="shared" si="554"/>
        <v>1.2735555218716543</v>
      </c>
      <c r="O1423" s="139">
        <f t="shared" si="556"/>
        <v>1.2748856799999999</v>
      </c>
      <c r="P1423" s="139">
        <f t="shared" si="563"/>
        <v>1274.8856800000001</v>
      </c>
      <c r="Q1423" s="144">
        <f t="shared" si="564"/>
        <v>0</v>
      </c>
      <c r="R1423" s="145">
        <f t="shared" si="565"/>
        <v>0</v>
      </c>
      <c r="S1423" s="139">
        <f t="shared" si="566"/>
        <v>0</v>
      </c>
      <c r="T1423" s="146">
        <f t="shared" si="576"/>
        <v>3.5999999999999997E-2</v>
      </c>
      <c r="U1423" s="144">
        <f t="shared" si="555"/>
        <v>90</v>
      </c>
      <c r="V1423" s="144">
        <v>252</v>
      </c>
      <c r="W1423" s="143">
        <f t="shared" si="567"/>
        <v>1.012711232</v>
      </c>
      <c r="X1423" s="139">
        <f t="shared" si="568"/>
        <v>16.205367649999999</v>
      </c>
      <c r="Y1423" s="124">
        <f t="shared" si="569"/>
        <v>0</v>
      </c>
      <c r="Z1423" s="147" t="s">
        <v>64</v>
      </c>
      <c r="AA1423" s="141">
        <f t="shared" si="577"/>
        <v>45124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4"/>
      <c r="BL1423" s="1"/>
      <c r="BM1423" s="1"/>
      <c r="BN1423" s="1"/>
      <c r="BO1423" s="1"/>
      <c r="BP1423" s="1"/>
      <c r="BQ1423" s="1"/>
    </row>
    <row r="1424" spans="1:69" x14ac:dyDescent="0.15">
      <c r="A1424" s="138">
        <f t="shared" si="570"/>
        <v>45075</v>
      </c>
      <c r="B1424" s="148">
        <f t="shared" si="559"/>
        <v>1291.0910476500001</v>
      </c>
      <c r="C1424" s="139">
        <f t="shared" si="571"/>
        <v>1000</v>
      </c>
      <c r="D1424" s="140">
        <f t="shared" si="572"/>
        <v>6649.99</v>
      </c>
      <c r="E1424" s="124">
        <f>IF(K1424=1,VLOOKUP(A1423,[1]Plan1!$BO$80:$BQ$314,3),E1423)</f>
        <v>6665.28</v>
      </c>
      <c r="F1424" s="141">
        <f t="shared" si="573"/>
        <v>45062</v>
      </c>
      <c r="G1424" s="142">
        <f t="shared" si="560"/>
        <v>2.2992515778219591E-3</v>
      </c>
      <c r="H1424" s="141">
        <f t="shared" si="574"/>
        <v>45092</v>
      </c>
      <c r="I1424" s="141">
        <f t="shared" si="561"/>
        <v>45092</v>
      </c>
      <c r="J1424" s="125">
        <f t="shared" si="575"/>
        <v>22</v>
      </c>
      <c r="K1424" s="125">
        <f t="shared" si="557"/>
        <v>10</v>
      </c>
      <c r="L1424" s="139">
        <f t="shared" si="562"/>
        <v>1.00104445</v>
      </c>
      <c r="M1424" s="143">
        <f t="shared" si="558"/>
        <v>1.00610015</v>
      </c>
      <c r="N1424" s="143">
        <f t="shared" si="554"/>
        <v>1.2735555218716543</v>
      </c>
      <c r="O1424" s="139">
        <f t="shared" si="556"/>
        <v>1.2748856799999999</v>
      </c>
      <c r="P1424" s="139">
        <f t="shared" si="563"/>
        <v>1274.8856800000001</v>
      </c>
      <c r="Q1424" s="144">
        <f t="shared" si="564"/>
        <v>0</v>
      </c>
      <c r="R1424" s="145">
        <f t="shared" si="565"/>
        <v>0</v>
      </c>
      <c r="S1424" s="139">
        <f t="shared" si="566"/>
        <v>0</v>
      </c>
      <c r="T1424" s="146">
        <f t="shared" si="576"/>
        <v>3.5999999999999997E-2</v>
      </c>
      <c r="U1424" s="144">
        <f t="shared" si="555"/>
        <v>90</v>
      </c>
      <c r="V1424" s="144">
        <v>252</v>
      </c>
      <c r="W1424" s="143">
        <f t="shared" si="567"/>
        <v>1.012711232</v>
      </c>
      <c r="X1424" s="139">
        <f t="shared" si="568"/>
        <v>16.205367649999999</v>
      </c>
      <c r="Y1424" s="124">
        <f t="shared" si="569"/>
        <v>0</v>
      </c>
      <c r="Z1424" s="147" t="s">
        <v>64</v>
      </c>
      <c r="AA1424" s="141">
        <f t="shared" si="577"/>
        <v>45124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4"/>
      <c r="BL1424" s="1"/>
      <c r="BM1424" s="1"/>
      <c r="BN1424" s="1"/>
      <c r="BO1424" s="1"/>
      <c r="BP1424" s="1"/>
      <c r="BQ1424" s="1"/>
    </row>
    <row r="1425" spans="1:69" x14ac:dyDescent="0.15">
      <c r="A1425" s="138">
        <f t="shared" si="570"/>
        <v>45076</v>
      </c>
      <c r="B1425" s="148">
        <f t="shared" si="559"/>
        <v>1291.4070706800001</v>
      </c>
      <c r="C1425" s="139">
        <f t="shared" si="571"/>
        <v>1000</v>
      </c>
      <c r="D1425" s="140">
        <f t="shared" si="572"/>
        <v>6649.99</v>
      </c>
      <c r="E1425" s="124">
        <f>IF(K1425=1,VLOOKUP(A1424,[1]Plan1!$BO$80:$BQ$314,3),E1424)</f>
        <v>6665.28</v>
      </c>
      <c r="F1425" s="141">
        <f t="shared" si="573"/>
        <v>45062</v>
      </c>
      <c r="G1425" s="142">
        <f t="shared" si="560"/>
        <v>2.2992515778219591E-3</v>
      </c>
      <c r="H1425" s="141">
        <f t="shared" si="574"/>
        <v>45092</v>
      </c>
      <c r="I1425" s="141">
        <f t="shared" si="561"/>
        <v>45092</v>
      </c>
      <c r="J1425" s="125">
        <f t="shared" si="575"/>
        <v>22</v>
      </c>
      <c r="K1425" s="125">
        <f t="shared" si="557"/>
        <v>11</v>
      </c>
      <c r="L1425" s="139">
        <f t="shared" si="562"/>
        <v>1.0011489600000001</v>
      </c>
      <c r="M1425" s="143">
        <f t="shared" si="558"/>
        <v>1.00610015</v>
      </c>
      <c r="N1425" s="143">
        <f t="shared" si="554"/>
        <v>1.2735555218716543</v>
      </c>
      <c r="O1425" s="139">
        <f t="shared" si="556"/>
        <v>1.2750187799999999</v>
      </c>
      <c r="P1425" s="139">
        <f t="shared" si="563"/>
        <v>1275.0187800000001</v>
      </c>
      <c r="Q1425" s="144">
        <f t="shared" si="564"/>
        <v>0</v>
      </c>
      <c r="R1425" s="145">
        <f t="shared" si="565"/>
        <v>0</v>
      </c>
      <c r="S1425" s="139">
        <f t="shared" si="566"/>
        <v>0</v>
      </c>
      <c r="T1425" s="146">
        <f t="shared" si="576"/>
        <v>3.5999999999999997E-2</v>
      </c>
      <c r="U1425" s="144">
        <f t="shared" si="555"/>
        <v>91</v>
      </c>
      <c r="V1425" s="144">
        <v>252</v>
      </c>
      <c r="W1425" s="143">
        <f t="shared" si="567"/>
        <v>1.0128533719999999</v>
      </c>
      <c r="X1425" s="139">
        <f t="shared" si="568"/>
        <v>16.388290680000001</v>
      </c>
      <c r="Y1425" s="124">
        <f t="shared" si="569"/>
        <v>0</v>
      </c>
      <c r="Z1425" s="147" t="s">
        <v>64</v>
      </c>
      <c r="AA1425" s="141">
        <f t="shared" si="577"/>
        <v>45124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4"/>
      <c r="BL1425" s="1"/>
      <c r="BM1425" s="1"/>
      <c r="BN1425" s="1"/>
      <c r="BO1425" s="1"/>
      <c r="BP1425" s="1"/>
      <c r="BQ1425" s="1"/>
    </row>
    <row r="1426" spans="1:69" x14ac:dyDescent="0.15">
      <c r="A1426" s="138">
        <f t="shared" si="570"/>
        <v>45077</v>
      </c>
      <c r="B1426" s="148">
        <f t="shared" si="559"/>
        <v>1291.7231671900001</v>
      </c>
      <c r="C1426" s="139">
        <f t="shared" si="571"/>
        <v>1000</v>
      </c>
      <c r="D1426" s="140">
        <f t="shared" si="572"/>
        <v>6649.99</v>
      </c>
      <c r="E1426" s="124">
        <f>IF(K1426=1,VLOOKUP(A1425,[1]Plan1!$BO$80:$BQ$314,3),E1425)</f>
        <v>6665.28</v>
      </c>
      <c r="F1426" s="141">
        <f t="shared" si="573"/>
        <v>45062</v>
      </c>
      <c r="G1426" s="142">
        <f t="shared" si="560"/>
        <v>2.2992515778219591E-3</v>
      </c>
      <c r="H1426" s="141">
        <f t="shared" si="574"/>
        <v>45092</v>
      </c>
      <c r="I1426" s="141">
        <f t="shared" si="561"/>
        <v>45092</v>
      </c>
      <c r="J1426" s="125">
        <f t="shared" si="575"/>
        <v>22</v>
      </c>
      <c r="K1426" s="125">
        <f t="shared" si="557"/>
        <v>12</v>
      </c>
      <c r="L1426" s="139">
        <f t="shared" si="562"/>
        <v>1.0012534799999999</v>
      </c>
      <c r="M1426" s="143">
        <f t="shared" si="558"/>
        <v>1.00610015</v>
      </c>
      <c r="N1426" s="143">
        <f t="shared" si="554"/>
        <v>1.2735555218716543</v>
      </c>
      <c r="O1426" s="139">
        <f t="shared" si="556"/>
        <v>1.2751518900000001</v>
      </c>
      <c r="P1426" s="139">
        <f t="shared" si="563"/>
        <v>1275.1518900000001</v>
      </c>
      <c r="Q1426" s="144">
        <f t="shared" si="564"/>
        <v>0</v>
      </c>
      <c r="R1426" s="145">
        <f t="shared" si="565"/>
        <v>0</v>
      </c>
      <c r="S1426" s="139">
        <f t="shared" si="566"/>
        <v>0</v>
      </c>
      <c r="T1426" s="146">
        <f t="shared" si="576"/>
        <v>3.5999999999999997E-2</v>
      </c>
      <c r="U1426" s="144">
        <f t="shared" si="555"/>
        <v>92</v>
      </c>
      <c r="V1426" s="144">
        <v>252</v>
      </c>
      <c r="W1426" s="143">
        <f t="shared" si="567"/>
        <v>1.0129955319999999</v>
      </c>
      <c r="X1426" s="139">
        <f t="shared" si="568"/>
        <v>16.57127719</v>
      </c>
      <c r="Y1426" s="124">
        <f t="shared" si="569"/>
        <v>0</v>
      </c>
      <c r="Z1426" s="147" t="s">
        <v>64</v>
      </c>
      <c r="AA1426" s="141">
        <f t="shared" si="577"/>
        <v>45124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4"/>
      <c r="BL1426" s="1"/>
      <c r="BM1426" s="1"/>
      <c r="BN1426" s="1"/>
      <c r="BO1426" s="1"/>
      <c r="BP1426" s="1"/>
      <c r="BQ1426" s="1"/>
    </row>
    <row r="1427" spans="1:69" x14ac:dyDescent="0.15">
      <c r="A1427" s="138">
        <f t="shared" si="570"/>
        <v>45078</v>
      </c>
      <c r="B1427" s="148">
        <f t="shared" si="559"/>
        <v>1292.0393460299999</v>
      </c>
      <c r="C1427" s="139">
        <f t="shared" si="571"/>
        <v>1000</v>
      </c>
      <c r="D1427" s="140">
        <f t="shared" si="572"/>
        <v>6649.99</v>
      </c>
      <c r="E1427" s="124">
        <f>IF(K1427=1,VLOOKUP(A1426,[1]Plan1!$BO$80:$BQ$314,3),E1426)</f>
        <v>6665.28</v>
      </c>
      <c r="F1427" s="141">
        <f t="shared" si="573"/>
        <v>45062</v>
      </c>
      <c r="G1427" s="142">
        <f t="shared" si="560"/>
        <v>2.2992515778219591E-3</v>
      </c>
      <c r="H1427" s="141">
        <f t="shared" si="574"/>
        <v>45092</v>
      </c>
      <c r="I1427" s="141">
        <f t="shared" si="561"/>
        <v>45092</v>
      </c>
      <c r="J1427" s="125">
        <f t="shared" si="575"/>
        <v>22</v>
      </c>
      <c r="K1427" s="125">
        <f t="shared" si="557"/>
        <v>13</v>
      </c>
      <c r="L1427" s="139">
        <f t="shared" si="562"/>
        <v>1.0013580099999999</v>
      </c>
      <c r="M1427" s="143">
        <f t="shared" si="558"/>
        <v>1.00610015</v>
      </c>
      <c r="N1427" s="143">
        <f t="shared" si="554"/>
        <v>1.2735555218716543</v>
      </c>
      <c r="O1427" s="139">
        <f t="shared" si="556"/>
        <v>1.2752850200000001</v>
      </c>
      <c r="P1427" s="139">
        <f t="shared" si="563"/>
        <v>1275.28502</v>
      </c>
      <c r="Q1427" s="144">
        <f t="shared" si="564"/>
        <v>0</v>
      </c>
      <c r="R1427" s="145">
        <f t="shared" si="565"/>
        <v>0</v>
      </c>
      <c r="S1427" s="139">
        <f t="shared" si="566"/>
        <v>0</v>
      </c>
      <c r="T1427" s="146">
        <f t="shared" si="576"/>
        <v>3.5999999999999997E-2</v>
      </c>
      <c r="U1427" s="144">
        <f t="shared" si="555"/>
        <v>93</v>
      </c>
      <c r="V1427" s="144">
        <v>252</v>
      </c>
      <c r="W1427" s="143">
        <f t="shared" si="567"/>
        <v>1.0131377109999999</v>
      </c>
      <c r="X1427" s="139">
        <f t="shared" si="568"/>
        <v>16.754326030000001</v>
      </c>
      <c r="Y1427" s="124">
        <f t="shared" si="569"/>
        <v>0</v>
      </c>
      <c r="Z1427" s="147" t="s">
        <v>64</v>
      </c>
      <c r="AA1427" s="141">
        <f t="shared" si="577"/>
        <v>45124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4"/>
      <c r="BL1427" s="1"/>
      <c r="BM1427" s="1"/>
      <c r="BN1427" s="1"/>
      <c r="BO1427" s="1"/>
      <c r="BP1427" s="1"/>
      <c r="BQ1427" s="1"/>
    </row>
    <row r="1428" spans="1:69" x14ac:dyDescent="0.15">
      <c r="A1428" s="138">
        <f t="shared" si="570"/>
        <v>45079</v>
      </c>
      <c r="B1428" s="148">
        <f t="shared" si="559"/>
        <v>1292.3555793800001</v>
      </c>
      <c r="C1428" s="139">
        <f t="shared" si="571"/>
        <v>1000</v>
      </c>
      <c r="D1428" s="140">
        <f t="shared" si="572"/>
        <v>6649.99</v>
      </c>
      <c r="E1428" s="124">
        <f>IF(K1428=1,VLOOKUP(A1427,[1]Plan1!$BO$80:$BQ$314,3),E1427)</f>
        <v>6665.28</v>
      </c>
      <c r="F1428" s="141">
        <f t="shared" si="573"/>
        <v>45062</v>
      </c>
      <c r="G1428" s="142">
        <f t="shared" si="560"/>
        <v>2.2992515778219591E-3</v>
      </c>
      <c r="H1428" s="141">
        <f t="shared" si="574"/>
        <v>45092</v>
      </c>
      <c r="I1428" s="141">
        <f t="shared" si="561"/>
        <v>45092</v>
      </c>
      <c r="J1428" s="125">
        <f t="shared" si="575"/>
        <v>22</v>
      </c>
      <c r="K1428" s="125">
        <f t="shared" si="557"/>
        <v>14</v>
      </c>
      <c r="L1428" s="139">
        <f t="shared" si="562"/>
        <v>1.0014625399999999</v>
      </c>
      <c r="M1428" s="143">
        <f t="shared" si="558"/>
        <v>1.00610015</v>
      </c>
      <c r="N1428" s="143">
        <f t="shared" si="554"/>
        <v>1.2735555218716543</v>
      </c>
      <c r="O1428" s="139">
        <f t="shared" si="556"/>
        <v>1.27541814</v>
      </c>
      <c r="P1428" s="139">
        <f t="shared" si="563"/>
        <v>1275.41814</v>
      </c>
      <c r="Q1428" s="144">
        <f t="shared" si="564"/>
        <v>0</v>
      </c>
      <c r="R1428" s="145">
        <f t="shared" si="565"/>
        <v>0</v>
      </c>
      <c r="S1428" s="139">
        <f t="shared" si="566"/>
        <v>0</v>
      </c>
      <c r="T1428" s="146">
        <f t="shared" si="576"/>
        <v>3.5999999999999997E-2</v>
      </c>
      <c r="U1428" s="144">
        <f t="shared" si="555"/>
        <v>94</v>
      </c>
      <c r="V1428" s="144">
        <v>252</v>
      </c>
      <c r="W1428" s="143">
        <f t="shared" si="567"/>
        <v>1.0132799109999999</v>
      </c>
      <c r="X1428" s="139">
        <f t="shared" si="568"/>
        <v>16.937439380000001</v>
      </c>
      <c r="Y1428" s="124">
        <f t="shared" si="569"/>
        <v>0</v>
      </c>
      <c r="Z1428" s="147" t="s">
        <v>64</v>
      </c>
      <c r="AA1428" s="141">
        <f t="shared" si="577"/>
        <v>45124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4"/>
      <c r="BL1428" s="1"/>
      <c r="BM1428" s="1"/>
      <c r="BN1428" s="1"/>
      <c r="BO1428" s="1"/>
      <c r="BP1428" s="1"/>
      <c r="BQ1428" s="1"/>
    </row>
    <row r="1429" spans="1:69" x14ac:dyDescent="0.15">
      <c r="A1429" s="138">
        <f t="shared" si="570"/>
        <v>45080</v>
      </c>
      <c r="B1429" s="148">
        <f t="shared" si="559"/>
        <v>1292.6719065100001</v>
      </c>
      <c r="C1429" s="139">
        <f t="shared" si="571"/>
        <v>1000</v>
      </c>
      <c r="D1429" s="140">
        <f t="shared" si="572"/>
        <v>6649.99</v>
      </c>
      <c r="E1429" s="124">
        <f>IF(K1429=1,VLOOKUP(A1428,[1]Plan1!$BO$80:$BQ$314,3),E1428)</f>
        <v>6665.28</v>
      </c>
      <c r="F1429" s="141">
        <f t="shared" si="573"/>
        <v>45062</v>
      </c>
      <c r="G1429" s="142">
        <f t="shared" si="560"/>
        <v>2.2992515778219591E-3</v>
      </c>
      <c r="H1429" s="141">
        <f t="shared" si="574"/>
        <v>45092</v>
      </c>
      <c r="I1429" s="141">
        <f t="shared" si="561"/>
        <v>45092</v>
      </c>
      <c r="J1429" s="125">
        <f t="shared" si="575"/>
        <v>22</v>
      </c>
      <c r="K1429" s="125">
        <f t="shared" si="557"/>
        <v>15</v>
      </c>
      <c r="L1429" s="139">
        <f t="shared" si="562"/>
        <v>1.00156709</v>
      </c>
      <c r="M1429" s="143">
        <f t="shared" si="558"/>
        <v>1.00610015</v>
      </c>
      <c r="N1429" s="143">
        <f t="shared" si="554"/>
        <v>1.2735555218716543</v>
      </c>
      <c r="O1429" s="139">
        <f t="shared" si="556"/>
        <v>1.2755512899999999</v>
      </c>
      <c r="P1429" s="139">
        <f t="shared" si="563"/>
        <v>1275.5512900000001</v>
      </c>
      <c r="Q1429" s="144">
        <f t="shared" si="564"/>
        <v>0</v>
      </c>
      <c r="R1429" s="145">
        <f t="shared" si="565"/>
        <v>0</v>
      </c>
      <c r="S1429" s="139">
        <f t="shared" si="566"/>
        <v>0</v>
      </c>
      <c r="T1429" s="146">
        <f t="shared" si="576"/>
        <v>3.5999999999999997E-2</v>
      </c>
      <c r="U1429" s="144">
        <f t="shared" si="555"/>
        <v>95</v>
      </c>
      <c r="V1429" s="144">
        <v>252</v>
      </c>
      <c r="W1429" s="143">
        <f t="shared" si="567"/>
        <v>1.013422131</v>
      </c>
      <c r="X1429" s="139">
        <f t="shared" si="568"/>
        <v>17.120616510000001</v>
      </c>
      <c r="Y1429" s="124">
        <f t="shared" si="569"/>
        <v>0</v>
      </c>
      <c r="Z1429" s="147" t="s">
        <v>64</v>
      </c>
      <c r="AA1429" s="141">
        <f t="shared" si="577"/>
        <v>45124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4"/>
      <c r="BL1429" s="1"/>
      <c r="BM1429" s="1"/>
      <c r="BN1429" s="1"/>
      <c r="BO1429" s="1"/>
      <c r="BP1429" s="1"/>
      <c r="BQ1429" s="1"/>
    </row>
    <row r="1430" spans="1:69" x14ac:dyDescent="0.15">
      <c r="A1430" s="138">
        <f t="shared" si="570"/>
        <v>45081</v>
      </c>
      <c r="B1430" s="148">
        <f t="shared" si="559"/>
        <v>1292.6719065100001</v>
      </c>
      <c r="C1430" s="139">
        <f t="shared" si="571"/>
        <v>1000</v>
      </c>
      <c r="D1430" s="140">
        <f t="shared" si="572"/>
        <v>6649.99</v>
      </c>
      <c r="E1430" s="124">
        <f>IF(K1430=1,VLOOKUP(A1429,[1]Plan1!$BO$80:$BQ$314,3),E1429)</f>
        <v>6665.28</v>
      </c>
      <c r="F1430" s="141">
        <f t="shared" si="573"/>
        <v>45062</v>
      </c>
      <c r="G1430" s="142">
        <f t="shared" si="560"/>
        <v>2.2992515778219591E-3</v>
      </c>
      <c r="H1430" s="141">
        <f t="shared" si="574"/>
        <v>45092</v>
      </c>
      <c r="I1430" s="141">
        <f t="shared" si="561"/>
        <v>45092</v>
      </c>
      <c r="J1430" s="125">
        <f t="shared" si="575"/>
        <v>22</v>
      </c>
      <c r="K1430" s="125">
        <f t="shared" si="557"/>
        <v>15</v>
      </c>
      <c r="L1430" s="139">
        <f t="shared" si="562"/>
        <v>1.00156709</v>
      </c>
      <c r="M1430" s="143">
        <f t="shared" si="558"/>
        <v>1.00610015</v>
      </c>
      <c r="N1430" s="143">
        <f t="shared" si="554"/>
        <v>1.2735555218716543</v>
      </c>
      <c r="O1430" s="139">
        <f t="shared" si="556"/>
        <v>1.2755512899999999</v>
      </c>
      <c r="P1430" s="139">
        <f t="shared" si="563"/>
        <v>1275.5512900000001</v>
      </c>
      <c r="Q1430" s="144">
        <f t="shared" si="564"/>
        <v>0</v>
      </c>
      <c r="R1430" s="145">
        <f t="shared" si="565"/>
        <v>0</v>
      </c>
      <c r="S1430" s="139">
        <f t="shared" si="566"/>
        <v>0</v>
      </c>
      <c r="T1430" s="146">
        <f t="shared" si="576"/>
        <v>3.5999999999999997E-2</v>
      </c>
      <c r="U1430" s="144">
        <f t="shared" si="555"/>
        <v>95</v>
      </c>
      <c r="V1430" s="144">
        <v>252</v>
      </c>
      <c r="W1430" s="143">
        <f t="shared" si="567"/>
        <v>1.013422131</v>
      </c>
      <c r="X1430" s="139">
        <f t="shared" si="568"/>
        <v>17.120616510000001</v>
      </c>
      <c r="Y1430" s="124">
        <f t="shared" si="569"/>
        <v>0</v>
      </c>
      <c r="Z1430" s="147" t="s">
        <v>64</v>
      </c>
      <c r="AA1430" s="141">
        <f t="shared" si="577"/>
        <v>45124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4"/>
      <c r="BL1430" s="1"/>
      <c r="BM1430" s="1"/>
      <c r="BN1430" s="1"/>
      <c r="BO1430" s="1"/>
      <c r="BP1430" s="1"/>
      <c r="BQ1430" s="1"/>
    </row>
    <row r="1431" spans="1:69" x14ac:dyDescent="0.15">
      <c r="A1431" s="138">
        <f t="shared" si="570"/>
        <v>45082</v>
      </c>
      <c r="B1431" s="148">
        <f t="shared" si="559"/>
        <v>1292.6719065100001</v>
      </c>
      <c r="C1431" s="139">
        <f t="shared" si="571"/>
        <v>1000</v>
      </c>
      <c r="D1431" s="140">
        <f t="shared" si="572"/>
        <v>6649.99</v>
      </c>
      <c r="E1431" s="124">
        <f>IF(K1431=1,VLOOKUP(A1430,[1]Plan1!$BO$80:$BQ$314,3),E1430)</f>
        <v>6665.28</v>
      </c>
      <c r="F1431" s="141">
        <f t="shared" si="573"/>
        <v>45062</v>
      </c>
      <c r="G1431" s="142">
        <f t="shared" si="560"/>
        <v>2.2992515778219591E-3</v>
      </c>
      <c r="H1431" s="141">
        <f t="shared" si="574"/>
        <v>45092</v>
      </c>
      <c r="I1431" s="141">
        <f t="shared" si="561"/>
        <v>45092</v>
      </c>
      <c r="J1431" s="125">
        <f t="shared" si="575"/>
        <v>22</v>
      </c>
      <c r="K1431" s="125">
        <f t="shared" si="557"/>
        <v>15</v>
      </c>
      <c r="L1431" s="139">
        <f t="shared" si="562"/>
        <v>1.00156709</v>
      </c>
      <c r="M1431" s="143">
        <f t="shared" si="558"/>
        <v>1.00610015</v>
      </c>
      <c r="N1431" s="143">
        <f t="shared" si="554"/>
        <v>1.2735555218716543</v>
      </c>
      <c r="O1431" s="139">
        <f t="shared" si="556"/>
        <v>1.2755512899999999</v>
      </c>
      <c r="P1431" s="139">
        <f t="shared" si="563"/>
        <v>1275.5512900000001</v>
      </c>
      <c r="Q1431" s="144">
        <f t="shared" si="564"/>
        <v>0</v>
      </c>
      <c r="R1431" s="145">
        <f t="shared" si="565"/>
        <v>0</v>
      </c>
      <c r="S1431" s="139">
        <f t="shared" si="566"/>
        <v>0</v>
      </c>
      <c r="T1431" s="146">
        <f t="shared" si="576"/>
        <v>3.5999999999999997E-2</v>
      </c>
      <c r="U1431" s="144">
        <f t="shared" si="555"/>
        <v>95</v>
      </c>
      <c r="V1431" s="144">
        <v>252</v>
      </c>
      <c r="W1431" s="143">
        <f t="shared" si="567"/>
        <v>1.013422131</v>
      </c>
      <c r="X1431" s="139">
        <f t="shared" si="568"/>
        <v>17.120616510000001</v>
      </c>
      <c r="Y1431" s="124">
        <f t="shared" si="569"/>
        <v>0</v>
      </c>
      <c r="Z1431" s="147" t="s">
        <v>64</v>
      </c>
      <c r="AA1431" s="141">
        <f t="shared" si="577"/>
        <v>45124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4"/>
      <c r="BL1431" s="1"/>
      <c r="BM1431" s="1"/>
      <c r="BN1431" s="1"/>
      <c r="BO1431" s="1"/>
      <c r="BP1431" s="1"/>
      <c r="BQ1431" s="1"/>
    </row>
    <row r="1432" spans="1:69" x14ac:dyDescent="0.15">
      <c r="A1432" s="138">
        <f t="shared" si="570"/>
        <v>45083</v>
      </c>
      <c r="B1432" s="148">
        <f t="shared" si="559"/>
        <v>1292.9883160099998</v>
      </c>
      <c r="C1432" s="139">
        <f t="shared" si="571"/>
        <v>1000</v>
      </c>
      <c r="D1432" s="140">
        <f t="shared" si="572"/>
        <v>6649.99</v>
      </c>
      <c r="E1432" s="124">
        <f>IF(K1432=1,VLOOKUP(A1431,[1]Plan1!$BO$80:$BQ$314,3),E1431)</f>
        <v>6665.28</v>
      </c>
      <c r="F1432" s="141">
        <f t="shared" si="573"/>
        <v>45062</v>
      </c>
      <c r="G1432" s="142">
        <f t="shared" si="560"/>
        <v>2.2992515778219591E-3</v>
      </c>
      <c r="H1432" s="141">
        <f t="shared" si="574"/>
        <v>45092</v>
      </c>
      <c r="I1432" s="141">
        <f t="shared" si="561"/>
        <v>45092</v>
      </c>
      <c r="J1432" s="125">
        <f t="shared" si="575"/>
        <v>22</v>
      </c>
      <c r="K1432" s="125">
        <f t="shared" si="557"/>
        <v>16</v>
      </c>
      <c r="L1432" s="139">
        <f t="shared" si="562"/>
        <v>1.00167165</v>
      </c>
      <c r="M1432" s="143">
        <f t="shared" si="558"/>
        <v>1.00610015</v>
      </c>
      <c r="N1432" s="143">
        <f t="shared" si="554"/>
        <v>1.2735555218716543</v>
      </c>
      <c r="O1432" s="139">
        <f t="shared" si="556"/>
        <v>1.2756844599999999</v>
      </c>
      <c r="P1432" s="139">
        <f t="shared" si="563"/>
        <v>1275.6844599999999</v>
      </c>
      <c r="Q1432" s="144">
        <f t="shared" si="564"/>
        <v>0</v>
      </c>
      <c r="R1432" s="145">
        <f t="shared" si="565"/>
        <v>0</v>
      </c>
      <c r="S1432" s="139">
        <f t="shared" si="566"/>
        <v>0</v>
      </c>
      <c r="T1432" s="146">
        <f t="shared" si="576"/>
        <v>3.5999999999999997E-2</v>
      </c>
      <c r="U1432" s="144">
        <f t="shared" si="555"/>
        <v>96</v>
      </c>
      <c r="V1432" s="144">
        <v>252</v>
      </c>
      <c r="W1432" s="143">
        <f t="shared" si="567"/>
        <v>1.0135643700000001</v>
      </c>
      <c r="X1432" s="139">
        <f t="shared" si="568"/>
        <v>17.303856010000001</v>
      </c>
      <c r="Y1432" s="124">
        <f t="shared" si="569"/>
        <v>0</v>
      </c>
      <c r="Z1432" s="147" t="s">
        <v>64</v>
      </c>
      <c r="AA1432" s="141">
        <f t="shared" si="577"/>
        <v>45124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4"/>
      <c r="BL1432" s="1"/>
      <c r="BM1432" s="1"/>
      <c r="BN1432" s="1"/>
      <c r="BO1432" s="1"/>
      <c r="BP1432" s="1"/>
      <c r="BQ1432" s="1"/>
    </row>
    <row r="1433" spans="1:69" x14ac:dyDescent="0.15">
      <c r="A1433" s="138">
        <f t="shared" si="570"/>
        <v>45084</v>
      </c>
      <c r="B1433" s="148">
        <f t="shared" si="559"/>
        <v>1293.30480033</v>
      </c>
      <c r="C1433" s="139">
        <f t="shared" si="571"/>
        <v>1000</v>
      </c>
      <c r="D1433" s="140">
        <f t="shared" si="572"/>
        <v>6649.99</v>
      </c>
      <c r="E1433" s="124">
        <f>IF(K1433=1,VLOOKUP(A1432,[1]Plan1!$BO$80:$BQ$314,3),E1432)</f>
        <v>6665.28</v>
      </c>
      <c r="F1433" s="141">
        <f t="shared" si="573"/>
        <v>45062</v>
      </c>
      <c r="G1433" s="142">
        <f t="shared" si="560"/>
        <v>2.2992515778219591E-3</v>
      </c>
      <c r="H1433" s="141">
        <f t="shared" si="574"/>
        <v>45092</v>
      </c>
      <c r="I1433" s="141">
        <f t="shared" si="561"/>
        <v>45092</v>
      </c>
      <c r="J1433" s="125">
        <f t="shared" si="575"/>
        <v>22</v>
      </c>
      <c r="K1433" s="125">
        <f t="shared" si="557"/>
        <v>17</v>
      </c>
      <c r="L1433" s="139">
        <f t="shared" si="562"/>
        <v>1.0017762299999999</v>
      </c>
      <c r="M1433" s="143">
        <f t="shared" si="558"/>
        <v>1.00610015</v>
      </c>
      <c r="N1433" s="143">
        <f t="shared" si="554"/>
        <v>1.2735555218716543</v>
      </c>
      <c r="O1433" s="139">
        <f t="shared" si="556"/>
        <v>1.2758176400000001</v>
      </c>
      <c r="P1433" s="139">
        <f t="shared" si="563"/>
        <v>1275.81764</v>
      </c>
      <c r="Q1433" s="144">
        <f t="shared" si="564"/>
        <v>0</v>
      </c>
      <c r="R1433" s="145">
        <f t="shared" si="565"/>
        <v>0</v>
      </c>
      <c r="S1433" s="139">
        <f t="shared" si="566"/>
        <v>0</v>
      </c>
      <c r="T1433" s="146">
        <f t="shared" si="576"/>
        <v>3.5999999999999997E-2</v>
      </c>
      <c r="U1433" s="144">
        <f t="shared" si="555"/>
        <v>97</v>
      </c>
      <c r="V1433" s="144">
        <v>252</v>
      </c>
      <c r="W1433" s="143">
        <f t="shared" si="567"/>
        <v>1.0137066299999999</v>
      </c>
      <c r="X1433" s="139">
        <f t="shared" si="568"/>
        <v>17.487160329999998</v>
      </c>
      <c r="Y1433" s="124">
        <f t="shared" si="569"/>
        <v>0</v>
      </c>
      <c r="Z1433" s="147" t="s">
        <v>64</v>
      </c>
      <c r="AA1433" s="141">
        <f t="shared" si="577"/>
        <v>45124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4"/>
      <c r="BL1433" s="1"/>
      <c r="BM1433" s="1"/>
      <c r="BN1433" s="1"/>
      <c r="BO1433" s="1"/>
      <c r="BP1433" s="1"/>
      <c r="BQ1433" s="1"/>
    </row>
    <row r="1434" spans="1:69" x14ac:dyDescent="0.15">
      <c r="A1434" s="138">
        <f t="shared" si="570"/>
        <v>45085</v>
      </c>
      <c r="B1434" s="148">
        <f t="shared" si="559"/>
        <v>1293.62135693</v>
      </c>
      <c r="C1434" s="139">
        <f t="shared" si="571"/>
        <v>1000</v>
      </c>
      <c r="D1434" s="140">
        <f t="shared" si="572"/>
        <v>6649.99</v>
      </c>
      <c r="E1434" s="124">
        <f>IF(K1434=1,VLOOKUP(A1433,[1]Plan1!$BO$80:$BQ$314,3),E1433)</f>
        <v>6665.28</v>
      </c>
      <c r="F1434" s="141">
        <f t="shared" si="573"/>
        <v>45062</v>
      </c>
      <c r="G1434" s="142">
        <f t="shared" si="560"/>
        <v>2.2992515778219591E-3</v>
      </c>
      <c r="H1434" s="141">
        <f t="shared" si="574"/>
        <v>45092</v>
      </c>
      <c r="I1434" s="141">
        <f t="shared" si="561"/>
        <v>45092</v>
      </c>
      <c r="J1434" s="125">
        <f t="shared" si="575"/>
        <v>22</v>
      </c>
      <c r="K1434" s="125">
        <f t="shared" si="557"/>
        <v>18</v>
      </c>
      <c r="L1434" s="139">
        <f t="shared" si="562"/>
        <v>1.0018808100000001</v>
      </c>
      <c r="M1434" s="143">
        <f t="shared" si="558"/>
        <v>1.00610015</v>
      </c>
      <c r="N1434" s="143">
        <f t="shared" si="554"/>
        <v>1.2735555218716543</v>
      </c>
      <c r="O1434" s="139">
        <f t="shared" si="556"/>
        <v>1.27595083</v>
      </c>
      <c r="P1434" s="139">
        <f t="shared" si="563"/>
        <v>1275.95083</v>
      </c>
      <c r="Q1434" s="144">
        <f t="shared" si="564"/>
        <v>0</v>
      </c>
      <c r="R1434" s="145">
        <f t="shared" si="565"/>
        <v>0</v>
      </c>
      <c r="S1434" s="139">
        <f t="shared" si="566"/>
        <v>0</v>
      </c>
      <c r="T1434" s="146">
        <f t="shared" si="576"/>
        <v>3.5999999999999997E-2</v>
      </c>
      <c r="U1434" s="144">
        <f t="shared" si="555"/>
        <v>98</v>
      </c>
      <c r="V1434" s="144">
        <v>252</v>
      </c>
      <c r="W1434" s="143">
        <f t="shared" si="567"/>
        <v>1.013848909</v>
      </c>
      <c r="X1434" s="139">
        <f t="shared" si="568"/>
        <v>17.670526930000001</v>
      </c>
      <c r="Y1434" s="124">
        <f t="shared" si="569"/>
        <v>0</v>
      </c>
      <c r="Z1434" s="147" t="s">
        <v>64</v>
      </c>
      <c r="AA1434" s="141">
        <f t="shared" si="577"/>
        <v>45124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4"/>
      <c r="BL1434" s="1"/>
      <c r="BM1434" s="1"/>
      <c r="BN1434" s="1"/>
      <c r="BO1434" s="1"/>
      <c r="BP1434" s="1"/>
      <c r="BQ1434" s="1"/>
    </row>
    <row r="1435" spans="1:69" x14ac:dyDescent="0.15">
      <c r="A1435" s="138">
        <f t="shared" si="570"/>
        <v>45086</v>
      </c>
      <c r="B1435" s="148">
        <f t="shared" si="559"/>
        <v>1293.62135693</v>
      </c>
      <c r="C1435" s="139">
        <f t="shared" si="571"/>
        <v>1000</v>
      </c>
      <c r="D1435" s="140">
        <f t="shared" si="572"/>
        <v>6649.99</v>
      </c>
      <c r="E1435" s="124">
        <f>IF(K1435=1,VLOOKUP(A1434,[1]Plan1!$BO$80:$BQ$314,3),E1434)</f>
        <v>6665.28</v>
      </c>
      <c r="F1435" s="141">
        <f t="shared" si="573"/>
        <v>45062</v>
      </c>
      <c r="G1435" s="142">
        <f t="shared" si="560"/>
        <v>2.2992515778219591E-3</v>
      </c>
      <c r="H1435" s="141">
        <f t="shared" si="574"/>
        <v>45092</v>
      </c>
      <c r="I1435" s="141">
        <f t="shared" si="561"/>
        <v>45092</v>
      </c>
      <c r="J1435" s="125">
        <f t="shared" si="575"/>
        <v>22</v>
      </c>
      <c r="K1435" s="125">
        <f t="shared" si="557"/>
        <v>18</v>
      </c>
      <c r="L1435" s="139">
        <f t="shared" si="562"/>
        <v>1.0018808100000001</v>
      </c>
      <c r="M1435" s="143">
        <f t="shared" si="558"/>
        <v>1.00610015</v>
      </c>
      <c r="N1435" s="143">
        <f t="shared" si="554"/>
        <v>1.2735555218716543</v>
      </c>
      <c r="O1435" s="139">
        <f t="shared" si="556"/>
        <v>1.27595083</v>
      </c>
      <c r="P1435" s="139">
        <f t="shared" si="563"/>
        <v>1275.95083</v>
      </c>
      <c r="Q1435" s="144">
        <f t="shared" si="564"/>
        <v>0</v>
      </c>
      <c r="R1435" s="145">
        <f t="shared" si="565"/>
        <v>0</v>
      </c>
      <c r="S1435" s="139">
        <f t="shared" si="566"/>
        <v>0</v>
      </c>
      <c r="T1435" s="146">
        <f t="shared" si="576"/>
        <v>3.5999999999999997E-2</v>
      </c>
      <c r="U1435" s="144">
        <f t="shared" si="555"/>
        <v>98</v>
      </c>
      <c r="V1435" s="144">
        <v>252</v>
      </c>
      <c r="W1435" s="143">
        <f t="shared" si="567"/>
        <v>1.013848909</v>
      </c>
      <c r="X1435" s="139">
        <f t="shared" si="568"/>
        <v>17.670526930000001</v>
      </c>
      <c r="Y1435" s="124">
        <f t="shared" si="569"/>
        <v>0</v>
      </c>
      <c r="Z1435" s="147" t="s">
        <v>64</v>
      </c>
      <c r="AA1435" s="141">
        <f t="shared" si="577"/>
        <v>45124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4"/>
      <c r="BL1435" s="1"/>
      <c r="BM1435" s="1"/>
      <c r="BN1435" s="1"/>
      <c r="BO1435" s="1"/>
      <c r="BP1435" s="1"/>
      <c r="BQ1435" s="1"/>
    </row>
    <row r="1436" spans="1:69" x14ac:dyDescent="0.15">
      <c r="A1436" s="138">
        <f t="shared" si="570"/>
        <v>45087</v>
      </c>
      <c r="B1436" s="148">
        <f t="shared" si="559"/>
        <v>1293.93798836</v>
      </c>
      <c r="C1436" s="139">
        <f t="shared" si="571"/>
        <v>1000</v>
      </c>
      <c r="D1436" s="140">
        <f t="shared" si="572"/>
        <v>6649.99</v>
      </c>
      <c r="E1436" s="124">
        <f>IF(K1436=1,VLOOKUP(A1435,[1]Plan1!$BO$80:$BQ$314,3),E1435)</f>
        <v>6665.28</v>
      </c>
      <c r="F1436" s="141">
        <f t="shared" si="573"/>
        <v>45062</v>
      </c>
      <c r="G1436" s="142">
        <f t="shared" si="560"/>
        <v>2.2992515778219591E-3</v>
      </c>
      <c r="H1436" s="141">
        <f t="shared" si="574"/>
        <v>45092</v>
      </c>
      <c r="I1436" s="141">
        <f t="shared" si="561"/>
        <v>45092</v>
      </c>
      <c r="J1436" s="125">
        <f t="shared" si="575"/>
        <v>22</v>
      </c>
      <c r="K1436" s="125">
        <f t="shared" si="557"/>
        <v>19</v>
      </c>
      <c r="L1436" s="139">
        <f t="shared" si="562"/>
        <v>1.0019853999999999</v>
      </c>
      <c r="M1436" s="143">
        <f t="shared" si="558"/>
        <v>1.00610015</v>
      </c>
      <c r="N1436" s="143">
        <f t="shared" si="554"/>
        <v>1.2735555218716543</v>
      </c>
      <c r="O1436" s="139">
        <f t="shared" si="556"/>
        <v>1.27608403</v>
      </c>
      <c r="P1436" s="139">
        <f t="shared" si="563"/>
        <v>1276.08403</v>
      </c>
      <c r="Q1436" s="144">
        <f t="shared" si="564"/>
        <v>0</v>
      </c>
      <c r="R1436" s="145">
        <f t="shared" si="565"/>
        <v>0</v>
      </c>
      <c r="S1436" s="139">
        <f t="shared" si="566"/>
        <v>0</v>
      </c>
      <c r="T1436" s="146">
        <f t="shared" si="576"/>
        <v>3.5999999999999997E-2</v>
      </c>
      <c r="U1436" s="144">
        <f t="shared" si="555"/>
        <v>99</v>
      </c>
      <c r="V1436" s="144">
        <v>252</v>
      </c>
      <c r="W1436" s="143">
        <f t="shared" si="567"/>
        <v>1.0139912090000001</v>
      </c>
      <c r="X1436" s="139">
        <f t="shared" si="568"/>
        <v>17.85395836</v>
      </c>
      <c r="Y1436" s="124">
        <f t="shared" si="569"/>
        <v>0</v>
      </c>
      <c r="Z1436" s="147" t="s">
        <v>64</v>
      </c>
      <c r="AA1436" s="141">
        <f t="shared" si="577"/>
        <v>45124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4"/>
      <c r="BL1436" s="1"/>
      <c r="BM1436" s="1"/>
      <c r="BN1436" s="1"/>
      <c r="BO1436" s="1"/>
      <c r="BP1436" s="1"/>
      <c r="BQ1436" s="1"/>
    </row>
    <row r="1437" spans="1:69" x14ac:dyDescent="0.15">
      <c r="A1437" s="138">
        <f t="shared" si="570"/>
        <v>45088</v>
      </c>
      <c r="B1437" s="148">
        <f t="shared" si="559"/>
        <v>1293.93798836</v>
      </c>
      <c r="C1437" s="139">
        <f t="shared" si="571"/>
        <v>1000</v>
      </c>
      <c r="D1437" s="140">
        <f t="shared" si="572"/>
        <v>6649.99</v>
      </c>
      <c r="E1437" s="124">
        <f>IF(K1437=1,VLOOKUP(A1436,[1]Plan1!$BO$80:$BQ$314,3),E1436)</f>
        <v>6665.28</v>
      </c>
      <c r="F1437" s="141">
        <f t="shared" si="573"/>
        <v>45062</v>
      </c>
      <c r="G1437" s="142">
        <f t="shared" si="560"/>
        <v>2.2992515778219591E-3</v>
      </c>
      <c r="H1437" s="141">
        <f t="shared" si="574"/>
        <v>45092</v>
      </c>
      <c r="I1437" s="141">
        <f t="shared" si="561"/>
        <v>45092</v>
      </c>
      <c r="J1437" s="125">
        <f t="shared" si="575"/>
        <v>22</v>
      </c>
      <c r="K1437" s="125">
        <f t="shared" si="557"/>
        <v>19</v>
      </c>
      <c r="L1437" s="139">
        <f t="shared" si="562"/>
        <v>1.0019853999999999</v>
      </c>
      <c r="M1437" s="143">
        <f t="shared" si="558"/>
        <v>1.00610015</v>
      </c>
      <c r="N1437" s="143">
        <f t="shared" si="554"/>
        <v>1.2735555218716543</v>
      </c>
      <c r="O1437" s="139">
        <f t="shared" si="556"/>
        <v>1.27608403</v>
      </c>
      <c r="P1437" s="139">
        <f t="shared" si="563"/>
        <v>1276.08403</v>
      </c>
      <c r="Q1437" s="144">
        <f t="shared" si="564"/>
        <v>0</v>
      </c>
      <c r="R1437" s="145">
        <f t="shared" si="565"/>
        <v>0</v>
      </c>
      <c r="S1437" s="139">
        <f t="shared" si="566"/>
        <v>0</v>
      </c>
      <c r="T1437" s="146">
        <f t="shared" si="576"/>
        <v>3.5999999999999997E-2</v>
      </c>
      <c r="U1437" s="144">
        <f t="shared" si="555"/>
        <v>99</v>
      </c>
      <c r="V1437" s="144">
        <v>252</v>
      </c>
      <c r="W1437" s="143">
        <f t="shared" si="567"/>
        <v>1.0139912090000001</v>
      </c>
      <c r="X1437" s="139">
        <f t="shared" si="568"/>
        <v>17.85395836</v>
      </c>
      <c r="Y1437" s="124">
        <f t="shared" si="569"/>
        <v>0</v>
      </c>
      <c r="Z1437" s="147" t="s">
        <v>64</v>
      </c>
      <c r="AA1437" s="141">
        <f t="shared" si="577"/>
        <v>45124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4"/>
      <c r="BL1437" s="1"/>
      <c r="BM1437" s="1"/>
      <c r="BN1437" s="1"/>
      <c r="BO1437" s="1"/>
      <c r="BP1437" s="1"/>
      <c r="BQ1437" s="1"/>
    </row>
    <row r="1438" spans="1:69" x14ac:dyDescent="0.15">
      <c r="A1438" s="138">
        <f t="shared" si="570"/>
        <v>45089</v>
      </c>
      <c r="B1438" s="148">
        <f t="shared" si="559"/>
        <v>1293.93798836</v>
      </c>
      <c r="C1438" s="139">
        <f t="shared" si="571"/>
        <v>1000</v>
      </c>
      <c r="D1438" s="140">
        <f t="shared" si="572"/>
        <v>6649.99</v>
      </c>
      <c r="E1438" s="124">
        <f>IF(K1438=1,VLOOKUP(A1437,[1]Plan1!$BO$80:$BQ$314,3),E1437)</f>
        <v>6665.28</v>
      </c>
      <c r="F1438" s="141">
        <f t="shared" si="573"/>
        <v>45062</v>
      </c>
      <c r="G1438" s="142">
        <f t="shared" si="560"/>
        <v>2.2992515778219591E-3</v>
      </c>
      <c r="H1438" s="141">
        <f t="shared" si="574"/>
        <v>45092</v>
      </c>
      <c r="I1438" s="141">
        <f t="shared" si="561"/>
        <v>45092</v>
      </c>
      <c r="J1438" s="125">
        <f t="shared" si="575"/>
        <v>22</v>
      </c>
      <c r="K1438" s="125">
        <f t="shared" si="557"/>
        <v>19</v>
      </c>
      <c r="L1438" s="139">
        <f t="shared" si="562"/>
        <v>1.0019853999999999</v>
      </c>
      <c r="M1438" s="143">
        <f t="shared" si="558"/>
        <v>1.00610015</v>
      </c>
      <c r="N1438" s="143">
        <f t="shared" si="554"/>
        <v>1.2735555218716543</v>
      </c>
      <c r="O1438" s="139">
        <f t="shared" si="556"/>
        <v>1.27608403</v>
      </c>
      <c r="P1438" s="139">
        <f t="shared" si="563"/>
        <v>1276.08403</v>
      </c>
      <c r="Q1438" s="144">
        <f t="shared" si="564"/>
        <v>0</v>
      </c>
      <c r="R1438" s="145">
        <f t="shared" si="565"/>
        <v>0</v>
      </c>
      <c r="S1438" s="139">
        <f t="shared" si="566"/>
        <v>0</v>
      </c>
      <c r="T1438" s="146">
        <f t="shared" si="576"/>
        <v>3.5999999999999997E-2</v>
      </c>
      <c r="U1438" s="144">
        <f t="shared" si="555"/>
        <v>99</v>
      </c>
      <c r="V1438" s="144">
        <v>252</v>
      </c>
      <c r="W1438" s="143">
        <f t="shared" si="567"/>
        <v>1.0139912090000001</v>
      </c>
      <c r="X1438" s="139">
        <f t="shared" si="568"/>
        <v>17.85395836</v>
      </c>
      <c r="Y1438" s="124">
        <f t="shared" si="569"/>
        <v>0</v>
      </c>
      <c r="Z1438" s="147" t="s">
        <v>64</v>
      </c>
      <c r="AA1438" s="141">
        <f t="shared" si="577"/>
        <v>45124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4"/>
      <c r="BL1438" s="1"/>
      <c r="BM1438" s="1"/>
      <c r="BN1438" s="1"/>
      <c r="BO1438" s="1"/>
      <c r="BP1438" s="1"/>
      <c r="BQ1438" s="1"/>
    </row>
    <row r="1439" spans="1:69" x14ac:dyDescent="0.15">
      <c r="A1439" s="138">
        <f t="shared" si="570"/>
        <v>45090</v>
      </c>
      <c r="B1439" s="148">
        <f t="shared" si="559"/>
        <v>1294.2547123699999</v>
      </c>
      <c r="C1439" s="139">
        <f t="shared" si="571"/>
        <v>1000</v>
      </c>
      <c r="D1439" s="140">
        <f t="shared" si="572"/>
        <v>6649.99</v>
      </c>
      <c r="E1439" s="124">
        <f>IF(K1439=1,VLOOKUP(A1438,[1]Plan1!$BO$80:$BQ$314,3),E1438)</f>
        <v>6665.28</v>
      </c>
      <c r="F1439" s="141">
        <f t="shared" si="573"/>
        <v>45062</v>
      </c>
      <c r="G1439" s="142">
        <f t="shared" si="560"/>
        <v>2.2992515778219591E-3</v>
      </c>
      <c r="H1439" s="141">
        <f t="shared" si="574"/>
        <v>45092</v>
      </c>
      <c r="I1439" s="141">
        <f t="shared" si="561"/>
        <v>45092</v>
      </c>
      <c r="J1439" s="125">
        <f t="shared" si="575"/>
        <v>22</v>
      </c>
      <c r="K1439" s="125">
        <f t="shared" si="557"/>
        <v>20</v>
      </c>
      <c r="L1439" s="139">
        <f t="shared" si="562"/>
        <v>1.0020900100000001</v>
      </c>
      <c r="M1439" s="143">
        <f t="shared" si="558"/>
        <v>1.00610015</v>
      </c>
      <c r="N1439" s="143">
        <f t="shared" ref="N1439:N1502" si="578">IF(I1439&gt;I1438,N1438*M1439,N1438)</f>
        <v>1.2735555218716543</v>
      </c>
      <c r="O1439" s="139">
        <f t="shared" si="556"/>
        <v>1.2762172599999999</v>
      </c>
      <c r="P1439" s="139">
        <f t="shared" si="563"/>
        <v>1276.2172599999999</v>
      </c>
      <c r="Q1439" s="144">
        <f t="shared" si="564"/>
        <v>0</v>
      </c>
      <c r="R1439" s="145">
        <f t="shared" si="565"/>
        <v>0</v>
      </c>
      <c r="S1439" s="139">
        <f t="shared" si="566"/>
        <v>0</v>
      </c>
      <c r="T1439" s="146">
        <f t="shared" si="576"/>
        <v>3.5999999999999997E-2</v>
      </c>
      <c r="U1439" s="144">
        <f t="shared" si="555"/>
        <v>100</v>
      </c>
      <c r="V1439" s="144">
        <v>252</v>
      </c>
      <c r="W1439" s="143">
        <f t="shared" si="567"/>
        <v>1.0141335279999999</v>
      </c>
      <c r="X1439" s="139">
        <f t="shared" si="568"/>
        <v>18.03745237</v>
      </c>
      <c r="Y1439" s="124">
        <f t="shared" si="569"/>
        <v>0</v>
      </c>
      <c r="Z1439" s="147" t="s">
        <v>64</v>
      </c>
      <c r="AA1439" s="141">
        <f t="shared" si="577"/>
        <v>45124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4"/>
      <c r="BL1439" s="1"/>
      <c r="BM1439" s="1"/>
      <c r="BN1439" s="1"/>
      <c r="BO1439" s="1"/>
      <c r="BP1439" s="1"/>
      <c r="BQ1439" s="1"/>
    </row>
    <row r="1440" spans="1:69" x14ac:dyDescent="0.15">
      <c r="A1440" s="138">
        <f t="shared" si="570"/>
        <v>45091</v>
      </c>
      <c r="B1440" s="148">
        <f t="shared" si="559"/>
        <v>1294.5714998400001</v>
      </c>
      <c r="C1440" s="139">
        <f t="shared" si="571"/>
        <v>1000</v>
      </c>
      <c r="D1440" s="140">
        <f t="shared" si="572"/>
        <v>6649.99</v>
      </c>
      <c r="E1440" s="124">
        <f>IF(K1440=1,VLOOKUP(A1439,[1]Plan1!$BO$80:$BQ$314,3),E1439)</f>
        <v>6665.28</v>
      </c>
      <c r="F1440" s="141">
        <f t="shared" si="573"/>
        <v>45062</v>
      </c>
      <c r="G1440" s="142">
        <f t="shared" si="560"/>
        <v>2.2992515778219591E-3</v>
      </c>
      <c r="H1440" s="141">
        <f t="shared" si="574"/>
        <v>45092</v>
      </c>
      <c r="I1440" s="141">
        <f t="shared" si="561"/>
        <v>45092</v>
      </c>
      <c r="J1440" s="125">
        <f t="shared" si="575"/>
        <v>22</v>
      </c>
      <c r="K1440" s="125">
        <f t="shared" si="557"/>
        <v>21</v>
      </c>
      <c r="L1440" s="139">
        <f t="shared" si="562"/>
        <v>1.00219462</v>
      </c>
      <c r="M1440" s="143">
        <f t="shared" si="558"/>
        <v>1.00610015</v>
      </c>
      <c r="N1440" s="143">
        <f t="shared" si="578"/>
        <v>1.2735555218716543</v>
      </c>
      <c r="O1440" s="139">
        <f t="shared" si="556"/>
        <v>1.27635049</v>
      </c>
      <c r="P1440" s="139">
        <f t="shared" si="563"/>
        <v>1276.35049</v>
      </c>
      <c r="Q1440" s="144">
        <f t="shared" si="564"/>
        <v>0</v>
      </c>
      <c r="R1440" s="145">
        <f t="shared" si="565"/>
        <v>0</v>
      </c>
      <c r="S1440" s="139">
        <f t="shared" si="566"/>
        <v>0</v>
      </c>
      <c r="T1440" s="146">
        <f t="shared" si="576"/>
        <v>3.5999999999999997E-2</v>
      </c>
      <c r="U1440" s="144">
        <f t="shared" si="555"/>
        <v>101</v>
      </c>
      <c r="V1440" s="144">
        <v>252</v>
      </c>
      <c r="W1440" s="143">
        <f t="shared" si="567"/>
        <v>1.0142758670000001</v>
      </c>
      <c r="X1440" s="139">
        <f t="shared" si="568"/>
        <v>18.221009840000001</v>
      </c>
      <c r="Y1440" s="124">
        <f t="shared" si="569"/>
        <v>0</v>
      </c>
      <c r="Z1440" s="147" t="s">
        <v>64</v>
      </c>
      <c r="AA1440" s="141">
        <f t="shared" si="577"/>
        <v>45124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4"/>
      <c r="BL1440" s="1"/>
      <c r="BM1440" s="1"/>
      <c r="BN1440" s="1"/>
      <c r="BO1440" s="1"/>
      <c r="BP1440" s="1"/>
      <c r="BQ1440" s="1"/>
    </row>
    <row r="1441" spans="1:69" x14ac:dyDescent="0.15">
      <c r="A1441" s="138">
        <f t="shared" si="570"/>
        <v>45092</v>
      </c>
      <c r="B1441" s="148">
        <f t="shared" si="559"/>
        <v>1294.8883723199999</v>
      </c>
      <c r="C1441" s="139">
        <f t="shared" si="571"/>
        <v>1000</v>
      </c>
      <c r="D1441" s="140">
        <f t="shared" si="572"/>
        <v>6649.99</v>
      </c>
      <c r="E1441" s="124">
        <f>IF(K1441=1,VLOOKUP(A1440,[1]Plan1!$BO$80:$BQ$314,3),E1440)</f>
        <v>6665.28</v>
      </c>
      <c r="F1441" s="141">
        <f t="shared" si="573"/>
        <v>45062</v>
      </c>
      <c r="G1441" s="142">
        <f t="shared" si="560"/>
        <v>2.2992515778219591E-3</v>
      </c>
      <c r="H1441" s="141">
        <f t="shared" si="574"/>
        <v>45124</v>
      </c>
      <c r="I1441" s="141">
        <f t="shared" si="561"/>
        <v>45092</v>
      </c>
      <c r="J1441" s="125">
        <f t="shared" si="575"/>
        <v>22</v>
      </c>
      <c r="K1441" s="125">
        <f t="shared" si="557"/>
        <v>22</v>
      </c>
      <c r="L1441" s="139">
        <f t="shared" si="562"/>
        <v>1.0022992500000001</v>
      </c>
      <c r="M1441" s="143">
        <f t="shared" si="558"/>
        <v>1.00610015</v>
      </c>
      <c r="N1441" s="143">
        <f t="shared" si="578"/>
        <v>1.2735555218716543</v>
      </c>
      <c r="O1441" s="139">
        <f t="shared" si="556"/>
        <v>1.27648374</v>
      </c>
      <c r="P1441" s="139">
        <f t="shared" si="563"/>
        <v>1276.4837399999999</v>
      </c>
      <c r="Q1441" s="144">
        <f t="shared" si="564"/>
        <v>0</v>
      </c>
      <c r="R1441" s="145">
        <f t="shared" si="565"/>
        <v>0</v>
      </c>
      <c r="S1441" s="139">
        <f t="shared" si="566"/>
        <v>0</v>
      </c>
      <c r="T1441" s="146">
        <f t="shared" si="576"/>
        <v>3.5999999999999997E-2</v>
      </c>
      <c r="U1441" s="144">
        <f t="shared" si="555"/>
        <v>102</v>
      </c>
      <c r="V1441" s="144">
        <v>252</v>
      </c>
      <c r="W1441" s="143">
        <f t="shared" si="567"/>
        <v>1.014418227</v>
      </c>
      <c r="X1441" s="139">
        <f t="shared" si="568"/>
        <v>18.404632320000001</v>
      </c>
      <c r="Y1441" s="124">
        <f t="shared" si="569"/>
        <v>0</v>
      </c>
      <c r="Z1441" s="147" t="s">
        <v>64</v>
      </c>
      <c r="AA1441" s="141">
        <f t="shared" si="577"/>
        <v>45124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4"/>
      <c r="BL1441" s="1"/>
      <c r="BM1441" s="1"/>
      <c r="BN1441" s="1"/>
      <c r="BO1441" s="1"/>
      <c r="BP1441" s="1"/>
      <c r="BQ1441" s="1"/>
    </row>
    <row r="1442" spans="1:69" x14ac:dyDescent="0.15">
      <c r="A1442" s="138">
        <f t="shared" si="570"/>
        <v>45093</v>
      </c>
      <c r="B1442" s="148">
        <f t="shared" si="559"/>
        <v>1295.0230107500001</v>
      </c>
      <c r="C1442" s="139">
        <f t="shared" si="571"/>
        <v>1000</v>
      </c>
      <c r="D1442" s="140">
        <f t="shared" si="572"/>
        <v>6665.28</v>
      </c>
      <c r="E1442" s="124">
        <f>IF(K1442=1,VLOOKUP(A1441,[1]Plan1!$BO$80:$BQ$314,3),E1441)</f>
        <v>6659.95</v>
      </c>
      <c r="F1442" s="141">
        <f t="shared" si="573"/>
        <v>45093</v>
      </c>
      <c r="G1442" s="142">
        <f t="shared" si="560"/>
        <v>-7.9966633059680436E-4</v>
      </c>
      <c r="H1442" s="141">
        <f t="shared" si="574"/>
        <v>45124</v>
      </c>
      <c r="I1442" s="141">
        <f t="shared" si="561"/>
        <v>45124</v>
      </c>
      <c r="J1442" s="125">
        <f t="shared" si="575"/>
        <v>22</v>
      </c>
      <c r="K1442" s="125">
        <f t="shared" si="557"/>
        <v>1</v>
      </c>
      <c r="L1442" s="139">
        <f t="shared" si="562"/>
        <v>0.99996362999999999</v>
      </c>
      <c r="M1442" s="143">
        <f t="shared" si="558"/>
        <v>1.0022992500000001</v>
      </c>
      <c r="N1442" s="143">
        <f t="shared" si="578"/>
        <v>1.2764837444053179</v>
      </c>
      <c r="O1442" s="139">
        <f t="shared" si="556"/>
        <v>1.2764373099999999</v>
      </c>
      <c r="P1442" s="139">
        <f t="shared" si="563"/>
        <v>1276.43731</v>
      </c>
      <c r="Q1442" s="144">
        <f t="shared" si="564"/>
        <v>0</v>
      </c>
      <c r="R1442" s="145">
        <f t="shared" si="565"/>
        <v>0</v>
      </c>
      <c r="S1442" s="139">
        <f t="shared" si="566"/>
        <v>0</v>
      </c>
      <c r="T1442" s="146">
        <f t="shared" si="576"/>
        <v>3.5999999999999997E-2</v>
      </c>
      <c r="U1442" s="144">
        <f t="shared" si="555"/>
        <v>103</v>
      </c>
      <c r="V1442" s="144">
        <v>252</v>
      </c>
      <c r="W1442" s="143">
        <f t="shared" si="567"/>
        <v>1.0145606060000001</v>
      </c>
      <c r="X1442" s="139">
        <f t="shared" si="568"/>
        <v>18.585700750000001</v>
      </c>
      <c r="Y1442" s="124">
        <f t="shared" si="569"/>
        <v>0</v>
      </c>
      <c r="Z1442" s="147" t="s">
        <v>64</v>
      </c>
      <c r="AA1442" s="141">
        <f t="shared" si="577"/>
        <v>45124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4"/>
      <c r="BL1442" s="1"/>
      <c r="BM1442" s="1"/>
      <c r="BN1442" s="1"/>
      <c r="BO1442" s="1"/>
      <c r="BP1442" s="1"/>
      <c r="BQ1442" s="1"/>
    </row>
    <row r="1443" spans="1:69" x14ac:dyDescent="0.15">
      <c r="A1443" s="138">
        <f t="shared" si="570"/>
        <v>45094</v>
      </c>
      <c r="B1443" s="148">
        <f t="shared" si="559"/>
        <v>1295.1576817800001</v>
      </c>
      <c r="C1443" s="139">
        <f t="shared" si="571"/>
        <v>1000</v>
      </c>
      <c r="D1443" s="140">
        <f t="shared" si="572"/>
        <v>6665.28</v>
      </c>
      <c r="E1443" s="124">
        <f>IF(K1443=1,VLOOKUP(A1442,[1]Plan1!$BO$80:$BQ$314,3),E1442)</f>
        <v>6659.95</v>
      </c>
      <c r="F1443" s="141">
        <f t="shared" si="573"/>
        <v>45093</v>
      </c>
      <c r="G1443" s="142">
        <f t="shared" si="560"/>
        <v>-7.9966633059680436E-4</v>
      </c>
      <c r="H1443" s="141">
        <f t="shared" si="574"/>
        <v>45124</v>
      </c>
      <c r="I1443" s="141">
        <f t="shared" si="561"/>
        <v>45124</v>
      </c>
      <c r="J1443" s="125">
        <f t="shared" si="575"/>
        <v>22</v>
      </c>
      <c r="K1443" s="125">
        <f t="shared" si="557"/>
        <v>2</v>
      </c>
      <c r="L1443" s="139">
        <f t="shared" si="562"/>
        <v>0.99992727000000003</v>
      </c>
      <c r="M1443" s="143">
        <f t="shared" si="558"/>
        <v>1.0022992500000001</v>
      </c>
      <c r="N1443" s="143">
        <f t="shared" si="578"/>
        <v>1.2764837444053179</v>
      </c>
      <c r="O1443" s="139">
        <f t="shared" si="556"/>
        <v>1.2763909</v>
      </c>
      <c r="P1443" s="139">
        <f t="shared" si="563"/>
        <v>1276.3909000000001</v>
      </c>
      <c r="Q1443" s="144">
        <f t="shared" si="564"/>
        <v>0</v>
      </c>
      <c r="R1443" s="145">
        <f t="shared" si="565"/>
        <v>0</v>
      </c>
      <c r="S1443" s="139">
        <f t="shared" si="566"/>
        <v>0</v>
      </c>
      <c r="T1443" s="146">
        <f t="shared" si="576"/>
        <v>3.5999999999999997E-2</v>
      </c>
      <c r="U1443" s="144">
        <f t="shared" si="555"/>
        <v>104</v>
      </c>
      <c r="V1443" s="144">
        <v>252</v>
      </c>
      <c r="W1443" s="143">
        <f t="shared" si="567"/>
        <v>1.0147030050000001</v>
      </c>
      <c r="X1443" s="139">
        <f t="shared" si="568"/>
        <v>18.766781779999999</v>
      </c>
      <c r="Y1443" s="124">
        <f t="shared" si="569"/>
        <v>0</v>
      </c>
      <c r="Z1443" s="147" t="s">
        <v>64</v>
      </c>
      <c r="AA1443" s="141">
        <f t="shared" si="577"/>
        <v>45124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4"/>
      <c r="BL1443" s="1"/>
      <c r="BM1443" s="1"/>
      <c r="BN1443" s="1"/>
      <c r="BO1443" s="1"/>
      <c r="BP1443" s="1"/>
      <c r="BQ1443" s="1"/>
    </row>
    <row r="1444" spans="1:69" x14ac:dyDescent="0.15">
      <c r="A1444" s="138">
        <f t="shared" si="570"/>
        <v>45095</v>
      </c>
      <c r="B1444" s="148">
        <f t="shared" si="559"/>
        <v>1295.1576817800001</v>
      </c>
      <c r="C1444" s="139">
        <f t="shared" si="571"/>
        <v>1000</v>
      </c>
      <c r="D1444" s="140">
        <f t="shared" si="572"/>
        <v>6665.28</v>
      </c>
      <c r="E1444" s="124">
        <f>IF(K1444=1,VLOOKUP(A1443,[1]Plan1!$BO$80:$BQ$314,3),E1443)</f>
        <v>6659.95</v>
      </c>
      <c r="F1444" s="141">
        <f t="shared" si="573"/>
        <v>45093</v>
      </c>
      <c r="G1444" s="142">
        <f t="shared" si="560"/>
        <v>-7.9966633059680436E-4</v>
      </c>
      <c r="H1444" s="141">
        <f t="shared" si="574"/>
        <v>45124</v>
      </c>
      <c r="I1444" s="141">
        <f t="shared" si="561"/>
        <v>45124</v>
      </c>
      <c r="J1444" s="125">
        <f t="shared" si="575"/>
        <v>22</v>
      </c>
      <c r="K1444" s="125">
        <f t="shared" si="557"/>
        <v>2</v>
      </c>
      <c r="L1444" s="139">
        <f t="shared" si="562"/>
        <v>0.99992727000000003</v>
      </c>
      <c r="M1444" s="143">
        <f t="shared" si="558"/>
        <v>1.0022992500000001</v>
      </c>
      <c r="N1444" s="143">
        <f t="shared" si="578"/>
        <v>1.2764837444053179</v>
      </c>
      <c r="O1444" s="139">
        <f t="shared" si="556"/>
        <v>1.2763909</v>
      </c>
      <c r="P1444" s="139">
        <f t="shared" si="563"/>
        <v>1276.3909000000001</v>
      </c>
      <c r="Q1444" s="144">
        <f t="shared" si="564"/>
        <v>0</v>
      </c>
      <c r="R1444" s="145">
        <f t="shared" si="565"/>
        <v>0</v>
      </c>
      <c r="S1444" s="139">
        <f t="shared" si="566"/>
        <v>0</v>
      </c>
      <c r="T1444" s="146">
        <f t="shared" si="576"/>
        <v>3.5999999999999997E-2</v>
      </c>
      <c r="U1444" s="144">
        <f t="shared" si="555"/>
        <v>104</v>
      </c>
      <c r="V1444" s="144">
        <v>252</v>
      </c>
      <c r="W1444" s="143">
        <f t="shared" si="567"/>
        <v>1.0147030050000001</v>
      </c>
      <c r="X1444" s="139">
        <f t="shared" si="568"/>
        <v>18.766781779999999</v>
      </c>
      <c r="Y1444" s="124">
        <f t="shared" si="569"/>
        <v>0</v>
      </c>
      <c r="Z1444" s="147" t="s">
        <v>64</v>
      </c>
      <c r="AA1444" s="141">
        <f t="shared" si="577"/>
        <v>45124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4"/>
      <c r="BL1444" s="1"/>
      <c r="BM1444" s="1"/>
      <c r="BN1444" s="1"/>
      <c r="BO1444" s="1"/>
      <c r="BP1444" s="1"/>
      <c r="BQ1444" s="1"/>
    </row>
    <row r="1445" spans="1:69" x14ac:dyDescent="0.15">
      <c r="A1445" s="138">
        <f t="shared" si="570"/>
        <v>45096</v>
      </c>
      <c r="B1445" s="148">
        <f t="shared" si="559"/>
        <v>1295.1576817800001</v>
      </c>
      <c r="C1445" s="139">
        <f t="shared" si="571"/>
        <v>1000</v>
      </c>
      <c r="D1445" s="140">
        <f t="shared" si="572"/>
        <v>6665.28</v>
      </c>
      <c r="E1445" s="124">
        <f>IF(K1445=1,VLOOKUP(A1444,[1]Plan1!$BO$80:$BQ$314,3),E1444)</f>
        <v>6659.95</v>
      </c>
      <c r="F1445" s="141">
        <f t="shared" si="573"/>
        <v>45093</v>
      </c>
      <c r="G1445" s="142">
        <f t="shared" si="560"/>
        <v>-7.9966633059680436E-4</v>
      </c>
      <c r="H1445" s="141">
        <f t="shared" si="574"/>
        <v>45124</v>
      </c>
      <c r="I1445" s="141">
        <f t="shared" si="561"/>
        <v>45124</v>
      </c>
      <c r="J1445" s="125">
        <f t="shared" si="575"/>
        <v>22</v>
      </c>
      <c r="K1445" s="125">
        <f t="shared" si="557"/>
        <v>2</v>
      </c>
      <c r="L1445" s="139">
        <f t="shared" si="562"/>
        <v>0.99992727000000003</v>
      </c>
      <c r="M1445" s="143">
        <f t="shared" si="558"/>
        <v>1.0022992500000001</v>
      </c>
      <c r="N1445" s="143">
        <f t="shared" si="578"/>
        <v>1.2764837444053179</v>
      </c>
      <c r="O1445" s="139">
        <f t="shared" si="556"/>
        <v>1.2763909</v>
      </c>
      <c r="P1445" s="139">
        <f t="shared" si="563"/>
        <v>1276.3909000000001</v>
      </c>
      <c r="Q1445" s="144">
        <f t="shared" si="564"/>
        <v>0</v>
      </c>
      <c r="R1445" s="145">
        <f t="shared" si="565"/>
        <v>0</v>
      </c>
      <c r="S1445" s="139">
        <f t="shared" si="566"/>
        <v>0</v>
      </c>
      <c r="T1445" s="146">
        <f t="shared" si="576"/>
        <v>3.5999999999999997E-2</v>
      </c>
      <c r="U1445" s="144">
        <f t="shared" ref="U1445:U1508" si="579">IF(Q1444&gt;0,1,IF(K1445=K1444,U1444,U1444+1))</f>
        <v>104</v>
      </c>
      <c r="V1445" s="144">
        <v>252</v>
      </c>
      <c r="W1445" s="143">
        <f t="shared" si="567"/>
        <v>1.0147030050000001</v>
      </c>
      <c r="X1445" s="139">
        <f t="shared" si="568"/>
        <v>18.766781779999999</v>
      </c>
      <c r="Y1445" s="124">
        <f t="shared" si="569"/>
        <v>0</v>
      </c>
      <c r="Z1445" s="147" t="s">
        <v>64</v>
      </c>
      <c r="AA1445" s="141">
        <f t="shared" si="577"/>
        <v>45124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4"/>
      <c r="BL1445" s="1"/>
      <c r="BM1445" s="1"/>
      <c r="BN1445" s="1"/>
      <c r="BO1445" s="1"/>
      <c r="BP1445" s="1"/>
      <c r="BQ1445" s="1"/>
    </row>
    <row r="1446" spans="1:69" x14ac:dyDescent="0.15">
      <c r="A1446" s="138">
        <f t="shared" si="570"/>
        <v>45097</v>
      </c>
      <c r="B1446" s="148">
        <f t="shared" si="559"/>
        <v>1295.2923664</v>
      </c>
      <c r="C1446" s="139">
        <f t="shared" si="571"/>
        <v>1000</v>
      </c>
      <c r="D1446" s="140">
        <f t="shared" si="572"/>
        <v>6665.28</v>
      </c>
      <c r="E1446" s="124">
        <f>IF(K1446=1,VLOOKUP(A1445,[1]Plan1!$BO$80:$BQ$314,3),E1445)</f>
        <v>6659.95</v>
      </c>
      <c r="F1446" s="141">
        <f t="shared" si="573"/>
        <v>45093</v>
      </c>
      <c r="G1446" s="142">
        <f t="shared" si="560"/>
        <v>-7.9966633059680436E-4</v>
      </c>
      <c r="H1446" s="141">
        <f t="shared" si="574"/>
        <v>45124</v>
      </c>
      <c r="I1446" s="141">
        <f t="shared" si="561"/>
        <v>45124</v>
      </c>
      <c r="J1446" s="125">
        <f t="shared" si="575"/>
        <v>22</v>
      </c>
      <c r="K1446" s="125">
        <f t="shared" si="557"/>
        <v>3</v>
      </c>
      <c r="L1446" s="139">
        <f t="shared" si="562"/>
        <v>0.99989090999999997</v>
      </c>
      <c r="M1446" s="143">
        <f t="shared" si="558"/>
        <v>1.0022992500000001</v>
      </c>
      <c r="N1446" s="143">
        <f t="shared" si="578"/>
        <v>1.2764837444053179</v>
      </c>
      <c r="O1446" s="139">
        <f t="shared" si="556"/>
        <v>1.2763444900000001</v>
      </c>
      <c r="P1446" s="139">
        <f t="shared" si="563"/>
        <v>1276.34449</v>
      </c>
      <c r="Q1446" s="144">
        <f t="shared" si="564"/>
        <v>0</v>
      </c>
      <c r="R1446" s="145">
        <f t="shared" si="565"/>
        <v>0</v>
      </c>
      <c r="S1446" s="139">
        <f t="shared" si="566"/>
        <v>0</v>
      </c>
      <c r="T1446" s="146">
        <f t="shared" si="576"/>
        <v>3.5999999999999997E-2</v>
      </c>
      <c r="U1446" s="144">
        <f t="shared" si="579"/>
        <v>105</v>
      </c>
      <c r="V1446" s="144">
        <v>252</v>
      </c>
      <c r="W1446" s="143">
        <f t="shared" si="567"/>
        <v>1.0148454250000001</v>
      </c>
      <c r="X1446" s="139">
        <f t="shared" si="568"/>
        <v>18.947876399999998</v>
      </c>
      <c r="Y1446" s="124">
        <f t="shared" si="569"/>
        <v>0</v>
      </c>
      <c r="Z1446" s="147" t="s">
        <v>64</v>
      </c>
      <c r="AA1446" s="141">
        <f t="shared" si="577"/>
        <v>45124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4"/>
      <c r="BL1446" s="1"/>
      <c r="BM1446" s="1"/>
      <c r="BN1446" s="1"/>
      <c r="BO1446" s="1"/>
      <c r="BP1446" s="1"/>
      <c r="BQ1446" s="1"/>
    </row>
    <row r="1447" spans="1:69" x14ac:dyDescent="0.15">
      <c r="A1447" s="138">
        <f t="shared" si="570"/>
        <v>45098</v>
      </c>
      <c r="B1447" s="148">
        <f t="shared" si="559"/>
        <v>1295.42705189</v>
      </c>
      <c r="C1447" s="139">
        <f t="shared" si="571"/>
        <v>1000</v>
      </c>
      <c r="D1447" s="140">
        <f t="shared" si="572"/>
        <v>6665.28</v>
      </c>
      <c r="E1447" s="124">
        <f>IF(K1447=1,VLOOKUP(A1446,[1]Plan1!$BO$80:$BQ$314,3),E1446)</f>
        <v>6659.95</v>
      </c>
      <c r="F1447" s="141">
        <f t="shared" si="573"/>
        <v>45093</v>
      </c>
      <c r="G1447" s="142">
        <f t="shared" si="560"/>
        <v>-7.9966633059680436E-4</v>
      </c>
      <c r="H1447" s="141">
        <f t="shared" si="574"/>
        <v>45124</v>
      </c>
      <c r="I1447" s="141">
        <f t="shared" si="561"/>
        <v>45124</v>
      </c>
      <c r="J1447" s="125">
        <f t="shared" si="575"/>
        <v>22</v>
      </c>
      <c r="K1447" s="125">
        <f t="shared" si="557"/>
        <v>4</v>
      </c>
      <c r="L1447" s="139">
        <f t="shared" si="562"/>
        <v>0.99985455000000001</v>
      </c>
      <c r="M1447" s="143">
        <f t="shared" si="558"/>
        <v>1.0022992500000001</v>
      </c>
      <c r="N1447" s="143">
        <f t="shared" si="578"/>
        <v>1.2764837444053179</v>
      </c>
      <c r="O1447" s="139">
        <f t="shared" si="556"/>
        <v>1.27629807</v>
      </c>
      <c r="P1447" s="139">
        <f t="shared" si="563"/>
        <v>1276.2980700000001</v>
      </c>
      <c r="Q1447" s="144">
        <f t="shared" si="564"/>
        <v>0</v>
      </c>
      <c r="R1447" s="145">
        <f t="shared" si="565"/>
        <v>0</v>
      </c>
      <c r="S1447" s="139">
        <f t="shared" si="566"/>
        <v>0</v>
      </c>
      <c r="T1447" s="146">
        <f t="shared" si="576"/>
        <v>3.5999999999999997E-2</v>
      </c>
      <c r="U1447" s="144">
        <f t="shared" si="579"/>
        <v>106</v>
      </c>
      <c r="V1447" s="144">
        <v>252</v>
      </c>
      <c r="W1447" s="143">
        <f t="shared" si="567"/>
        <v>1.0149878640000001</v>
      </c>
      <c r="X1447" s="139">
        <f t="shared" si="568"/>
        <v>19.128981889999999</v>
      </c>
      <c r="Y1447" s="124">
        <f t="shared" si="569"/>
        <v>0</v>
      </c>
      <c r="Z1447" s="147" t="s">
        <v>64</v>
      </c>
      <c r="AA1447" s="141">
        <f t="shared" si="577"/>
        <v>45124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4"/>
      <c r="BL1447" s="1"/>
      <c r="BM1447" s="1"/>
      <c r="BN1447" s="1"/>
      <c r="BO1447" s="1"/>
      <c r="BP1447" s="1"/>
      <c r="BQ1447" s="1"/>
    </row>
    <row r="1448" spans="1:69" x14ac:dyDescent="0.15">
      <c r="A1448" s="138">
        <f t="shared" si="570"/>
        <v>45099</v>
      </c>
      <c r="B1448" s="148">
        <f t="shared" si="559"/>
        <v>1295.5617699900001</v>
      </c>
      <c r="C1448" s="139">
        <f t="shared" si="571"/>
        <v>1000</v>
      </c>
      <c r="D1448" s="140">
        <f t="shared" si="572"/>
        <v>6665.28</v>
      </c>
      <c r="E1448" s="124">
        <f>IF(K1448=1,VLOOKUP(A1447,[1]Plan1!$BO$80:$BQ$314,3),E1447)</f>
        <v>6659.95</v>
      </c>
      <c r="F1448" s="141">
        <f t="shared" si="573"/>
        <v>45093</v>
      </c>
      <c r="G1448" s="142">
        <f t="shared" si="560"/>
        <v>-7.9966633059680436E-4</v>
      </c>
      <c r="H1448" s="141">
        <f t="shared" si="574"/>
        <v>45124</v>
      </c>
      <c r="I1448" s="141">
        <f t="shared" si="561"/>
        <v>45124</v>
      </c>
      <c r="J1448" s="125">
        <f t="shared" si="575"/>
        <v>22</v>
      </c>
      <c r="K1448" s="125">
        <f t="shared" si="557"/>
        <v>5</v>
      </c>
      <c r="L1448" s="139">
        <f t="shared" si="562"/>
        <v>0.99981819999999999</v>
      </c>
      <c r="M1448" s="143">
        <f t="shared" si="558"/>
        <v>1.0022992500000001</v>
      </c>
      <c r="N1448" s="143">
        <f t="shared" si="578"/>
        <v>1.2764837444053179</v>
      </c>
      <c r="O1448" s="139">
        <f t="shared" si="556"/>
        <v>1.2762516699999999</v>
      </c>
      <c r="P1448" s="139">
        <f t="shared" si="563"/>
        <v>1276.2516700000001</v>
      </c>
      <c r="Q1448" s="144">
        <f t="shared" si="564"/>
        <v>0</v>
      </c>
      <c r="R1448" s="145">
        <f t="shared" si="565"/>
        <v>0</v>
      </c>
      <c r="S1448" s="139">
        <f t="shared" si="566"/>
        <v>0</v>
      </c>
      <c r="T1448" s="146">
        <f t="shared" si="576"/>
        <v>3.5999999999999997E-2</v>
      </c>
      <c r="U1448" s="144">
        <f t="shared" si="579"/>
        <v>107</v>
      </c>
      <c r="V1448" s="144">
        <v>252</v>
      </c>
      <c r="W1448" s="143">
        <f t="shared" si="567"/>
        <v>1.0151303229999999</v>
      </c>
      <c r="X1448" s="139">
        <f t="shared" si="568"/>
        <v>19.310099990000001</v>
      </c>
      <c r="Y1448" s="124">
        <f t="shared" si="569"/>
        <v>0</v>
      </c>
      <c r="Z1448" s="147" t="s">
        <v>64</v>
      </c>
      <c r="AA1448" s="141">
        <f t="shared" si="577"/>
        <v>45124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4"/>
      <c r="BL1448" s="1"/>
      <c r="BM1448" s="1"/>
      <c r="BN1448" s="1"/>
      <c r="BO1448" s="1"/>
      <c r="BP1448" s="1"/>
      <c r="BQ1448" s="1"/>
    </row>
    <row r="1449" spans="1:69" x14ac:dyDescent="0.15">
      <c r="A1449" s="138">
        <f t="shared" si="570"/>
        <v>45100</v>
      </c>
      <c r="B1449" s="148">
        <f t="shared" si="559"/>
        <v>1295.6964915199999</v>
      </c>
      <c r="C1449" s="139">
        <f t="shared" si="571"/>
        <v>1000</v>
      </c>
      <c r="D1449" s="140">
        <f t="shared" si="572"/>
        <v>6665.28</v>
      </c>
      <c r="E1449" s="124">
        <f>IF(K1449=1,VLOOKUP(A1448,[1]Plan1!$BO$80:$BQ$314,3),E1448)</f>
        <v>6659.95</v>
      </c>
      <c r="F1449" s="141">
        <f t="shared" si="573"/>
        <v>45093</v>
      </c>
      <c r="G1449" s="142">
        <f t="shared" si="560"/>
        <v>-7.9966633059680436E-4</v>
      </c>
      <c r="H1449" s="141">
        <f t="shared" si="574"/>
        <v>45124</v>
      </c>
      <c r="I1449" s="141">
        <f t="shared" si="561"/>
        <v>45124</v>
      </c>
      <c r="J1449" s="125">
        <f t="shared" si="575"/>
        <v>22</v>
      </c>
      <c r="K1449" s="125">
        <f t="shared" si="557"/>
        <v>6</v>
      </c>
      <c r="L1449" s="139">
        <f t="shared" si="562"/>
        <v>0.99978184000000003</v>
      </c>
      <c r="M1449" s="143">
        <f t="shared" si="558"/>
        <v>1.0022992500000001</v>
      </c>
      <c r="N1449" s="143">
        <f t="shared" si="578"/>
        <v>1.2764837444053179</v>
      </c>
      <c r="O1449" s="139">
        <f t="shared" ref="O1449:O1512" si="580">TRUNC(TRUNC((L1449*N1449),15),8)</f>
        <v>1.27620526</v>
      </c>
      <c r="P1449" s="139">
        <f t="shared" si="563"/>
        <v>1276.20526</v>
      </c>
      <c r="Q1449" s="144">
        <f t="shared" si="564"/>
        <v>0</v>
      </c>
      <c r="R1449" s="145">
        <f t="shared" si="565"/>
        <v>0</v>
      </c>
      <c r="S1449" s="139">
        <f t="shared" si="566"/>
        <v>0</v>
      </c>
      <c r="T1449" s="146">
        <f t="shared" si="576"/>
        <v>3.5999999999999997E-2</v>
      </c>
      <c r="U1449" s="144">
        <f t="shared" si="579"/>
        <v>108</v>
      </c>
      <c r="V1449" s="144">
        <v>252</v>
      </c>
      <c r="W1449" s="143">
        <f t="shared" si="567"/>
        <v>1.015272803</v>
      </c>
      <c r="X1449" s="139">
        <f t="shared" si="568"/>
        <v>19.491231519999999</v>
      </c>
      <c r="Y1449" s="124">
        <f t="shared" si="569"/>
        <v>0</v>
      </c>
      <c r="Z1449" s="147" t="s">
        <v>64</v>
      </c>
      <c r="AA1449" s="141">
        <f t="shared" si="577"/>
        <v>45124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4"/>
      <c r="BL1449" s="1"/>
      <c r="BM1449" s="1"/>
      <c r="BN1449" s="1"/>
      <c r="BO1449" s="1"/>
      <c r="BP1449" s="1"/>
      <c r="BQ1449" s="1"/>
    </row>
    <row r="1450" spans="1:69" x14ac:dyDescent="0.15">
      <c r="A1450" s="138">
        <f t="shared" si="570"/>
        <v>45101</v>
      </c>
      <c r="B1450" s="148">
        <f t="shared" si="559"/>
        <v>1295.8312342199999</v>
      </c>
      <c r="C1450" s="139">
        <f t="shared" si="571"/>
        <v>1000</v>
      </c>
      <c r="D1450" s="140">
        <f t="shared" si="572"/>
        <v>6665.28</v>
      </c>
      <c r="E1450" s="124">
        <f>IF(K1450=1,VLOOKUP(A1449,[1]Plan1!$BO$80:$BQ$314,3),E1449)</f>
        <v>6659.95</v>
      </c>
      <c r="F1450" s="141">
        <f t="shared" si="573"/>
        <v>45093</v>
      </c>
      <c r="G1450" s="142">
        <f t="shared" si="560"/>
        <v>-7.9966633059680436E-4</v>
      </c>
      <c r="H1450" s="141">
        <f t="shared" si="574"/>
        <v>45124</v>
      </c>
      <c r="I1450" s="141">
        <f t="shared" si="561"/>
        <v>45124</v>
      </c>
      <c r="J1450" s="125">
        <f t="shared" si="575"/>
        <v>22</v>
      </c>
      <c r="K1450" s="125">
        <f t="shared" ref="K1450:K1513" si="581">(J1450-(NETWORKDAYS(A1450,I1450,AD$118:AD$502)-1))</f>
        <v>7</v>
      </c>
      <c r="L1450" s="139">
        <f t="shared" si="562"/>
        <v>0.99974549000000001</v>
      </c>
      <c r="M1450" s="143">
        <f t="shared" ref="M1450:M1513" si="582">IF(I1450&gt;I1449,L1449,M1449)</f>
        <v>1.0022992500000001</v>
      </c>
      <c r="N1450" s="143">
        <f t="shared" si="578"/>
        <v>1.2764837444053179</v>
      </c>
      <c r="O1450" s="139">
        <f t="shared" si="580"/>
        <v>1.27615886</v>
      </c>
      <c r="P1450" s="139">
        <f t="shared" si="563"/>
        <v>1276.15886</v>
      </c>
      <c r="Q1450" s="144">
        <f t="shared" si="564"/>
        <v>0</v>
      </c>
      <c r="R1450" s="145">
        <f t="shared" si="565"/>
        <v>0</v>
      </c>
      <c r="S1450" s="139">
        <f t="shared" si="566"/>
        <v>0</v>
      </c>
      <c r="T1450" s="146">
        <f t="shared" si="576"/>
        <v>3.5999999999999997E-2</v>
      </c>
      <c r="U1450" s="144">
        <f t="shared" si="579"/>
        <v>109</v>
      </c>
      <c r="V1450" s="144">
        <v>252</v>
      </c>
      <c r="W1450" s="143">
        <f t="shared" si="567"/>
        <v>1.0154153020000001</v>
      </c>
      <c r="X1450" s="139">
        <f t="shared" si="568"/>
        <v>19.672374219999998</v>
      </c>
      <c r="Y1450" s="124">
        <f t="shared" si="569"/>
        <v>0</v>
      </c>
      <c r="Z1450" s="147" t="s">
        <v>64</v>
      </c>
      <c r="AA1450" s="141">
        <f t="shared" si="577"/>
        <v>45124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4"/>
      <c r="BL1450" s="1"/>
      <c r="BM1450" s="1"/>
      <c r="BN1450" s="1"/>
      <c r="BO1450" s="1"/>
      <c r="BP1450" s="1"/>
      <c r="BQ1450" s="1"/>
    </row>
    <row r="1451" spans="1:69" x14ac:dyDescent="0.15">
      <c r="A1451" s="138">
        <f t="shared" si="570"/>
        <v>45102</v>
      </c>
      <c r="B1451" s="148">
        <f t="shared" si="559"/>
        <v>1295.8312342199999</v>
      </c>
      <c r="C1451" s="139">
        <f t="shared" si="571"/>
        <v>1000</v>
      </c>
      <c r="D1451" s="140">
        <f t="shared" si="572"/>
        <v>6665.28</v>
      </c>
      <c r="E1451" s="124">
        <f>IF(K1451=1,VLOOKUP(A1450,[1]Plan1!$BO$80:$BQ$314,3),E1450)</f>
        <v>6659.95</v>
      </c>
      <c r="F1451" s="141">
        <f t="shared" si="573"/>
        <v>45093</v>
      </c>
      <c r="G1451" s="142">
        <f t="shared" si="560"/>
        <v>-7.9966633059680436E-4</v>
      </c>
      <c r="H1451" s="141">
        <f t="shared" si="574"/>
        <v>45124</v>
      </c>
      <c r="I1451" s="141">
        <f t="shared" si="561"/>
        <v>45124</v>
      </c>
      <c r="J1451" s="125">
        <f t="shared" si="575"/>
        <v>22</v>
      </c>
      <c r="K1451" s="125">
        <f t="shared" si="581"/>
        <v>7</v>
      </c>
      <c r="L1451" s="139">
        <f t="shared" si="562"/>
        <v>0.99974549000000001</v>
      </c>
      <c r="M1451" s="143">
        <f t="shared" si="582"/>
        <v>1.0022992500000001</v>
      </c>
      <c r="N1451" s="143">
        <f t="shared" si="578"/>
        <v>1.2764837444053179</v>
      </c>
      <c r="O1451" s="139">
        <f t="shared" si="580"/>
        <v>1.27615886</v>
      </c>
      <c r="P1451" s="139">
        <f t="shared" si="563"/>
        <v>1276.15886</v>
      </c>
      <c r="Q1451" s="144">
        <f t="shared" si="564"/>
        <v>0</v>
      </c>
      <c r="R1451" s="145">
        <f t="shared" si="565"/>
        <v>0</v>
      </c>
      <c r="S1451" s="139">
        <f t="shared" si="566"/>
        <v>0</v>
      </c>
      <c r="T1451" s="146">
        <f t="shared" si="576"/>
        <v>3.5999999999999997E-2</v>
      </c>
      <c r="U1451" s="144">
        <f t="shared" si="579"/>
        <v>109</v>
      </c>
      <c r="V1451" s="144">
        <v>252</v>
      </c>
      <c r="W1451" s="143">
        <f t="shared" si="567"/>
        <v>1.0154153020000001</v>
      </c>
      <c r="X1451" s="139">
        <f t="shared" si="568"/>
        <v>19.672374219999998</v>
      </c>
      <c r="Y1451" s="124">
        <f t="shared" si="569"/>
        <v>0</v>
      </c>
      <c r="Z1451" s="147" t="s">
        <v>64</v>
      </c>
      <c r="AA1451" s="141">
        <f t="shared" si="577"/>
        <v>45124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4"/>
      <c r="BL1451" s="1"/>
      <c r="BM1451" s="1"/>
      <c r="BN1451" s="1"/>
      <c r="BO1451" s="1"/>
      <c r="BP1451" s="1"/>
      <c r="BQ1451" s="1"/>
    </row>
    <row r="1452" spans="1:69" x14ac:dyDescent="0.15">
      <c r="A1452" s="138">
        <f t="shared" si="570"/>
        <v>45103</v>
      </c>
      <c r="B1452" s="148">
        <f t="shared" si="559"/>
        <v>1295.8312342199999</v>
      </c>
      <c r="C1452" s="139">
        <f t="shared" si="571"/>
        <v>1000</v>
      </c>
      <c r="D1452" s="140">
        <f t="shared" si="572"/>
        <v>6665.28</v>
      </c>
      <c r="E1452" s="124">
        <f>IF(K1452=1,VLOOKUP(A1451,[1]Plan1!$BO$80:$BQ$314,3),E1451)</f>
        <v>6659.95</v>
      </c>
      <c r="F1452" s="141">
        <f t="shared" si="573"/>
        <v>45093</v>
      </c>
      <c r="G1452" s="142">
        <f t="shared" si="560"/>
        <v>-7.9966633059680436E-4</v>
      </c>
      <c r="H1452" s="141">
        <f t="shared" si="574"/>
        <v>45124</v>
      </c>
      <c r="I1452" s="141">
        <f t="shared" si="561"/>
        <v>45124</v>
      </c>
      <c r="J1452" s="125">
        <f t="shared" si="575"/>
        <v>22</v>
      </c>
      <c r="K1452" s="125">
        <f t="shared" si="581"/>
        <v>7</v>
      </c>
      <c r="L1452" s="139">
        <f t="shared" si="562"/>
        <v>0.99974549000000001</v>
      </c>
      <c r="M1452" s="143">
        <f t="shared" si="582"/>
        <v>1.0022992500000001</v>
      </c>
      <c r="N1452" s="143">
        <f t="shared" si="578"/>
        <v>1.2764837444053179</v>
      </c>
      <c r="O1452" s="139">
        <f t="shared" si="580"/>
        <v>1.27615886</v>
      </c>
      <c r="P1452" s="139">
        <f t="shared" si="563"/>
        <v>1276.15886</v>
      </c>
      <c r="Q1452" s="144">
        <f t="shared" si="564"/>
        <v>0</v>
      </c>
      <c r="R1452" s="145">
        <f t="shared" si="565"/>
        <v>0</v>
      </c>
      <c r="S1452" s="139">
        <f t="shared" si="566"/>
        <v>0</v>
      </c>
      <c r="T1452" s="146">
        <f t="shared" si="576"/>
        <v>3.5999999999999997E-2</v>
      </c>
      <c r="U1452" s="144">
        <f t="shared" si="579"/>
        <v>109</v>
      </c>
      <c r="V1452" s="144">
        <v>252</v>
      </c>
      <c r="W1452" s="143">
        <f t="shared" si="567"/>
        <v>1.0154153020000001</v>
      </c>
      <c r="X1452" s="139">
        <f t="shared" si="568"/>
        <v>19.672374219999998</v>
      </c>
      <c r="Y1452" s="124">
        <f t="shared" si="569"/>
        <v>0</v>
      </c>
      <c r="Z1452" s="147" t="s">
        <v>64</v>
      </c>
      <c r="AA1452" s="141">
        <f t="shared" si="577"/>
        <v>45124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4"/>
      <c r="BL1452" s="1"/>
      <c r="BM1452" s="1"/>
      <c r="BN1452" s="1"/>
      <c r="BO1452" s="1"/>
      <c r="BP1452" s="1"/>
      <c r="BQ1452" s="1"/>
    </row>
    <row r="1453" spans="1:69" x14ac:dyDescent="0.15">
      <c r="A1453" s="138">
        <f t="shared" si="570"/>
        <v>45104</v>
      </c>
      <c r="B1453" s="148">
        <f t="shared" si="559"/>
        <v>1295.96597907</v>
      </c>
      <c r="C1453" s="139">
        <f t="shared" si="571"/>
        <v>1000</v>
      </c>
      <c r="D1453" s="140">
        <f t="shared" si="572"/>
        <v>6665.28</v>
      </c>
      <c r="E1453" s="124">
        <f>IF(K1453=1,VLOOKUP(A1452,[1]Plan1!$BO$80:$BQ$314,3),E1452)</f>
        <v>6659.95</v>
      </c>
      <c r="F1453" s="141">
        <f t="shared" si="573"/>
        <v>45093</v>
      </c>
      <c r="G1453" s="142">
        <f t="shared" si="560"/>
        <v>-7.9966633059680436E-4</v>
      </c>
      <c r="H1453" s="141">
        <f t="shared" si="574"/>
        <v>45124</v>
      </c>
      <c r="I1453" s="141">
        <f t="shared" si="561"/>
        <v>45124</v>
      </c>
      <c r="J1453" s="125">
        <f t="shared" si="575"/>
        <v>22</v>
      </c>
      <c r="K1453" s="125">
        <f t="shared" si="581"/>
        <v>8</v>
      </c>
      <c r="L1453" s="139">
        <f t="shared" si="562"/>
        <v>0.99970912999999995</v>
      </c>
      <c r="M1453" s="143">
        <f t="shared" si="582"/>
        <v>1.0022992500000001</v>
      </c>
      <c r="N1453" s="143">
        <f t="shared" si="578"/>
        <v>1.2764837444053179</v>
      </c>
      <c r="O1453" s="139">
        <f t="shared" si="580"/>
        <v>1.2761124500000001</v>
      </c>
      <c r="P1453" s="139">
        <f t="shared" si="563"/>
        <v>1276.1124500000001</v>
      </c>
      <c r="Q1453" s="144">
        <f t="shared" si="564"/>
        <v>0</v>
      </c>
      <c r="R1453" s="145">
        <f t="shared" si="565"/>
        <v>0</v>
      </c>
      <c r="S1453" s="139">
        <f t="shared" si="566"/>
        <v>0</v>
      </c>
      <c r="T1453" s="146">
        <f t="shared" si="576"/>
        <v>3.5999999999999997E-2</v>
      </c>
      <c r="U1453" s="144">
        <f t="shared" si="579"/>
        <v>110</v>
      </c>
      <c r="V1453" s="144">
        <v>252</v>
      </c>
      <c r="W1453" s="143">
        <f t="shared" si="567"/>
        <v>1.015557821</v>
      </c>
      <c r="X1453" s="139">
        <f t="shared" si="568"/>
        <v>19.85352907</v>
      </c>
      <c r="Y1453" s="124">
        <f t="shared" si="569"/>
        <v>0</v>
      </c>
      <c r="Z1453" s="147" t="s">
        <v>64</v>
      </c>
      <c r="AA1453" s="141">
        <f t="shared" si="577"/>
        <v>45124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4"/>
      <c r="BL1453" s="1"/>
      <c r="BM1453" s="1"/>
      <c r="BN1453" s="1"/>
      <c r="BO1453" s="1"/>
      <c r="BP1453" s="1"/>
      <c r="BQ1453" s="1"/>
    </row>
    <row r="1454" spans="1:69" x14ac:dyDescent="0.15">
      <c r="A1454" s="138">
        <f t="shared" si="570"/>
        <v>45105</v>
      </c>
      <c r="B1454" s="148">
        <f t="shared" si="559"/>
        <v>1296.1007463599999</v>
      </c>
      <c r="C1454" s="139">
        <f t="shared" si="571"/>
        <v>1000</v>
      </c>
      <c r="D1454" s="140">
        <f t="shared" si="572"/>
        <v>6665.28</v>
      </c>
      <c r="E1454" s="124">
        <f>IF(K1454=1,VLOOKUP(A1453,[1]Plan1!$BO$80:$BQ$314,3),E1453)</f>
        <v>6659.95</v>
      </c>
      <c r="F1454" s="141">
        <f t="shared" si="573"/>
        <v>45093</v>
      </c>
      <c r="G1454" s="142">
        <f t="shared" si="560"/>
        <v>-7.9966633059680436E-4</v>
      </c>
      <c r="H1454" s="141">
        <f t="shared" si="574"/>
        <v>45124</v>
      </c>
      <c r="I1454" s="141">
        <f t="shared" si="561"/>
        <v>45124</v>
      </c>
      <c r="J1454" s="125">
        <f t="shared" si="575"/>
        <v>22</v>
      </c>
      <c r="K1454" s="125">
        <f t="shared" si="581"/>
        <v>9</v>
      </c>
      <c r="L1454" s="139">
        <f t="shared" si="562"/>
        <v>0.99967278000000004</v>
      </c>
      <c r="M1454" s="143">
        <f t="shared" si="582"/>
        <v>1.0022992500000001</v>
      </c>
      <c r="N1454" s="143">
        <f t="shared" si="578"/>
        <v>1.2764837444053179</v>
      </c>
      <c r="O1454" s="139">
        <f t="shared" si="580"/>
        <v>1.2760660500000001</v>
      </c>
      <c r="P1454" s="139">
        <f t="shared" si="563"/>
        <v>1276.0660499999999</v>
      </c>
      <c r="Q1454" s="144">
        <f t="shared" si="564"/>
        <v>0</v>
      </c>
      <c r="R1454" s="145">
        <f t="shared" si="565"/>
        <v>0</v>
      </c>
      <c r="S1454" s="139">
        <f t="shared" si="566"/>
        <v>0</v>
      </c>
      <c r="T1454" s="146">
        <f t="shared" si="576"/>
        <v>3.5999999999999997E-2</v>
      </c>
      <c r="U1454" s="144">
        <f t="shared" si="579"/>
        <v>111</v>
      </c>
      <c r="V1454" s="144">
        <v>252</v>
      </c>
      <c r="W1454" s="143">
        <f t="shared" si="567"/>
        <v>1.0157003600000001</v>
      </c>
      <c r="X1454" s="139">
        <f t="shared" si="568"/>
        <v>20.034696360000002</v>
      </c>
      <c r="Y1454" s="124">
        <f t="shared" si="569"/>
        <v>0</v>
      </c>
      <c r="Z1454" s="147" t="s">
        <v>64</v>
      </c>
      <c r="AA1454" s="141">
        <f t="shared" si="577"/>
        <v>45124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4"/>
      <c r="BL1454" s="1"/>
      <c r="BM1454" s="1"/>
      <c r="BN1454" s="1"/>
      <c r="BO1454" s="1"/>
      <c r="BP1454" s="1"/>
      <c r="BQ1454" s="1"/>
    </row>
    <row r="1455" spans="1:69" x14ac:dyDescent="0.15">
      <c r="A1455" s="138">
        <f t="shared" si="570"/>
        <v>45106</v>
      </c>
      <c r="B1455" s="148">
        <f t="shared" si="559"/>
        <v>1296.2355272299999</v>
      </c>
      <c r="C1455" s="139">
        <f t="shared" si="571"/>
        <v>1000</v>
      </c>
      <c r="D1455" s="140">
        <f t="shared" si="572"/>
        <v>6665.28</v>
      </c>
      <c r="E1455" s="124">
        <f>IF(K1455=1,VLOOKUP(A1454,[1]Plan1!$BO$80:$BQ$314,3),E1454)</f>
        <v>6659.95</v>
      </c>
      <c r="F1455" s="141">
        <f t="shared" si="573"/>
        <v>45093</v>
      </c>
      <c r="G1455" s="142">
        <f t="shared" si="560"/>
        <v>-7.9966633059680436E-4</v>
      </c>
      <c r="H1455" s="141">
        <f t="shared" si="574"/>
        <v>45124</v>
      </c>
      <c r="I1455" s="141">
        <f t="shared" si="561"/>
        <v>45124</v>
      </c>
      <c r="J1455" s="125">
        <f t="shared" si="575"/>
        <v>22</v>
      </c>
      <c r="K1455" s="125">
        <f t="shared" si="581"/>
        <v>10</v>
      </c>
      <c r="L1455" s="139">
        <f t="shared" si="562"/>
        <v>0.99963643000000002</v>
      </c>
      <c r="M1455" s="143">
        <f t="shared" si="582"/>
        <v>1.0022992500000001</v>
      </c>
      <c r="N1455" s="143">
        <f t="shared" si="578"/>
        <v>1.2764837444053179</v>
      </c>
      <c r="O1455" s="139">
        <f t="shared" si="580"/>
        <v>1.2760196500000001</v>
      </c>
      <c r="P1455" s="139">
        <f t="shared" si="563"/>
        <v>1276.01965</v>
      </c>
      <c r="Q1455" s="144">
        <f t="shared" si="564"/>
        <v>0</v>
      </c>
      <c r="R1455" s="145">
        <f t="shared" si="565"/>
        <v>0</v>
      </c>
      <c r="S1455" s="139">
        <f t="shared" si="566"/>
        <v>0</v>
      </c>
      <c r="T1455" s="146">
        <f t="shared" si="576"/>
        <v>3.5999999999999997E-2</v>
      </c>
      <c r="U1455" s="144">
        <f t="shared" si="579"/>
        <v>112</v>
      </c>
      <c r="V1455" s="144">
        <v>252</v>
      </c>
      <c r="W1455" s="143">
        <f t="shared" si="567"/>
        <v>1.0158429200000001</v>
      </c>
      <c r="X1455" s="139">
        <f t="shared" si="568"/>
        <v>20.21587723</v>
      </c>
      <c r="Y1455" s="124">
        <f t="shared" si="569"/>
        <v>0</v>
      </c>
      <c r="Z1455" s="147" t="s">
        <v>64</v>
      </c>
      <c r="AA1455" s="141">
        <f t="shared" si="577"/>
        <v>45124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4"/>
      <c r="BL1455" s="1"/>
      <c r="BM1455" s="1"/>
      <c r="BN1455" s="1"/>
      <c r="BO1455" s="1"/>
      <c r="BP1455" s="1"/>
      <c r="BQ1455" s="1"/>
    </row>
    <row r="1456" spans="1:69" x14ac:dyDescent="0.15">
      <c r="A1456" s="138">
        <f t="shared" si="570"/>
        <v>45107</v>
      </c>
      <c r="B1456" s="148">
        <f t="shared" si="559"/>
        <v>1296.3703191100001</v>
      </c>
      <c r="C1456" s="139">
        <f t="shared" si="571"/>
        <v>1000</v>
      </c>
      <c r="D1456" s="140">
        <f t="shared" si="572"/>
        <v>6665.28</v>
      </c>
      <c r="E1456" s="124">
        <f>IF(K1456=1,VLOOKUP(A1455,[1]Plan1!$BO$80:$BQ$314,3),E1455)</f>
        <v>6659.95</v>
      </c>
      <c r="F1456" s="141">
        <f t="shared" si="573"/>
        <v>45093</v>
      </c>
      <c r="G1456" s="142">
        <f t="shared" si="560"/>
        <v>-7.9966633059680436E-4</v>
      </c>
      <c r="H1456" s="141">
        <f t="shared" si="574"/>
        <v>45124</v>
      </c>
      <c r="I1456" s="141">
        <f t="shared" si="561"/>
        <v>45124</v>
      </c>
      <c r="J1456" s="125">
        <f t="shared" si="575"/>
        <v>22</v>
      </c>
      <c r="K1456" s="125">
        <f t="shared" si="581"/>
        <v>11</v>
      </c>
      <c r="L1456" s="139">
        <f t="shared" si="562"/>
        <v>0.99960008</v>
      </c>
      <c r="M1456" s="143">
        <f t="shared" si="582"/>
        <v>1.0022992500000001</v>
      </c>
      <c r="N1456" s="143">
        <f t="shared" si="578"/>
        <v>1.2764837444053179</v>
      </c>
      <c r="O1456" s="139">
        <f t="shared" si="580"/>
        <v>1.2759732500000001</v>
      </c>
      <c r="P1456" s="139">
        <f t="shared" si="563"/>
        <v>1275.97325</v>
      </c>
      <c r="Q1456" s="144">
        <f t="shared" si="564"/>
        <v>0</v>
      </c>
      <c r="R1456" s="145">
        <f t="shared" si="565"/>
        <v>0</v>
      </c>
      <c r="S1456" s="139">
        <f t="shared" si="566"/>
        <v>0</v>
      </c>
      <c r="T1456" s="146">
        <f t="shared" si="576"/>
        <v>3.5999999999999997E-2</v>
      </c>
      <c r="U1456" s="144">
        <f t="shared" si="579"/>
        <v>113</v>
      </c>
      <c r="V1456" s="144">
        <v>252</v>
      </c>
      <c r="W1456" s="143">
        <f t="shared" si="567"/>
        <v>1.0159854989999999</v>
      </c>
      <c r="X1456" s="139">
        <f t="shared" si="568"/>
        <v>20.39706911</v>
      </c>
      <c r="Y1456" s="124">
        <f t="shared" si="569"/>
        <v>0</v>
      </c>
      <c r="Z1456" s="147" t="s">
        <v>64</v>
      </c>
      <c r="AA1456" s="141">
        <f t="shared" si="577"/>
        <v>45124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4"/>
      <c r="BL1456" s="1"/>
      <c r="BM1456" s="1"/>
      <c r="BN1456" s="1"/>
      <c r="BO1456" s="1"/>
      <c r="BP1456" s="1"/>
      <c r="BQ1456" s="1"/>
    </row>
    <row r="1457" spans="1:69" x14ac:dyDescent="0.15">
      <c r="A1457" s="138">
        <f t="shared" si="570"/>
        <v>45108</v>
      </c>
      <c r="B1457" s="148">
        <f t="shared" si="559"/>
        <v>1296.50512327</v>
      </c>
      <c r="C1457" s="139">
        <f t="shared" si="571"/>
        <v>1000</v>
      </c>
      <c r="D1457" s="140">
        <f t="shared" si="572"/>
        <v>6665.28</v>
      </c>
      <c r="E1457" s="124">
        <f>IF(K1457=1,VLOOKUP(A1456,[1]Plan1!$BO$80:$BQ$314,3),E1456)</f>
        <v>6659.95</v>
      </c>
      <c r="F1457" s="141">
        <f t="shared" si="573"/>
        <v>45093</v>
      </c>
      <c r="G1457" s="142">
        <f t="shared" si="560"/>
        <v>-7.9966633059680436E-4</v>
      </c>
      <c r="H1457" s="141">
        <f t="shared" si="574"/>
        <v>45124</v>
      </c>
      <c r="I1457" s="141">
        <f t="shared" si="561"/>
        <v>45124</v>
      </c>
      <c r="J1457" s="125">
        <f t="shared" si="575"/>
        <v>22</v>
      </c>
      <c r="K1457" s="125">
        <f t="shared" si="581"/>
        <v>12</v>
      </c>
      <c r="L1457" s="139">
        <f t="shared" si="562"/>
        <v>0.99956372999999998</v>
      </c>
      <c r="M1457" s="143">
        <f t="shared" si="582"/>
        <v>1.0022992500000001</v>
      </c>
      <c r="N1457" s="143">
        <f t="shared" si="578"/>
        <v>1.2764837444053179</v>
      </c>
      <c r="O1457" s="139">
        <f t="shared" si="580"/>
        <v>1.2759268500000001</v>
      </c>
      <c r="P1457" s="139">
        <f t="shared" si="563"/>
        <v>1275.9268500000001</v>
      </c>
      <c r="Q1457" s="144">
        <f t="shared" si="564"/>
        <v>0</v>
      </c>
      <c r="R1457" s="145">
        <f t="shared" si="565"/>
        <v>0</v>
      </c>
      <c r="S1457" s="139">
        <f t="shared" si="566"/>
        <v>0</v>
      </c>
      <c r="T1457" s="146">
        <f t="shared" si="576"/>
        <v>3.5999999999999997E-2</v>
      </c>
      <c r="U1457" s="144">
        <f t="shared" si="579"/>
        <v>114</v>
      </c>
      <c r="V1457" s="144">
        <v>252</v>
      </c>
      <c r="W1457" s="143">
        <f t="shared" si="567"/>
        <v>1.016128098</v>
      </c>
      <c r="X1457" s="139">
        <f t="shared" si="568"/>
        <v>20.57827327</v>
      </c>
      <c r="Y1457" s="124">
        <f t="shared" si="569"/>
        <v>0</v>
      </c>
      <c r="Z1457" s="147" t="s">
        <v>64</v>
      </c>
      <c r="AA1457" s="141">
        <f t="shared" si="577"/>
        <v>45124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4"/>
      <c r="BL1457" s="1"/>
      <c r="BM1457" s="1"/>
      <c r="BN1457" s="1"/>
      <c r="BO1457" s="1"/>
      <c r="BP1457" s="1"/>
      <c r="BQ1457" s="1"/>
    </row>
    <row r="1458" spans="1:69" x14ac:dyDescent="0.15">
      <c r="A1458" s="138">
        <f t="shared" si="570"/>
        <v>45109</v>
      </c>
      <c r="B1458" s="148">
        <f t="shared" si="559"/>
        <v>1296.50512327</v>
      </c>
      <c r="C1458" s="139">
        <f t="shared" si="571"/>
        <v>1000</v>
      </c>
      <c r="D1458" s="140">
        <f t="shared" si="572"/>
        <v>6665.28</v>
      </c>
      <c r="E1458" s="124">
        <f>IF(K1458=1,VLOOKUP(A1457,[1]Plan1!$BO$80:$BQ$314,3),E1457)</f>
        <v>6659.95</v>
      </c>
      <c r="F1458" s="141">
        <f t="shared" si="573"/>
        <v>45093</v>
      </c>
      <c r="G1458" s="142">
        <f t="shared" si="560"/>
        <v>-7.9966633059680436E-4</v>
      </c>
      <c r="H1458" s="141">
        <f t="shared" si="574"/>
        <v>45124</v>
      </c>
      <c r="I1458" s="141">
        <f t="shared" si="561"/>
        <v>45124</v>
      </c>
      <c r="J1458" s="125">
        <f t="shared" si="575"/>
        <v>22</v>
      </c>
      <c r="K1458" s="125">
        <f t="shared" si="581"/>
        <v>12</v>
      </c>
      <c r="L1458" s="139">
        <f t="shared" si="562"/>
        <v>0.99956372999999998</v>
      </c>
      <c r="M1458" s="143">
        <f t="shared" si="582"/>
        <v>1.0022992500000001</v>
      </c>
      <c r="N1458" s="143">
        <f t="shared" si="578"/>
        <v>1.2764837444053179</v>
      </c>
      <c r="O1458" s="139">
        <f t="shared" si="580"/>
        <v>1.2759268500000001</v>
      </c>
      <c r="P1458" s="139">
        <f t="shared" si="563"/>
        <v>1275.9268500000001</v>
      </c>
      <c r="Q1458" s="144">
        <f t="shared" si="564"/>
        <v>0</v>
      </c>
      <c r="R1458" s="145">
        <f t="shared" si="565"/>
        <v>0</v>
      </c>
      <c r="S1458" s="139">
        <f t="shared" si="566"/>
        <v>0</v>
      </c>
      <c r="T1458" s="146">
        <f t="shared" si="576"/>
        <v>3.5999999999999997E-2</v>
      </c>
      <c r="U1458" s="144">
        <f t="shared" si="579"/>
        <v>114</v>
      </c>
      <c r="V1458" s="144">
        <v>252</v>
      </c>
      <c r="W1458" s="143">
        <f t="shared" si="567"/>
        <v>1.016128098</v>
      </c>
      <c r="X1458" s="139">
        <f t="shared" si="568"/>
        <v>20.57827327</v>
      </c>
      <c r="Y1458" s="124">
        <f t="shared" si="569"/>
        <v>0</v>
      </c>
      <c r="Z1458" s="147" t="s">
        <v>64</v>
      </c>
      <c r="AA1458" s="141">
        <f t="shared" si="577"/>
        <v>45124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4"/>
      <c r="BL1458" s="1"/>
      <c r="BM1458" s="1"/>
      <c r="BN1458" s="1"/>
      <c r="BO1458" s="1"/>
      <c r="BP1458" s="1"/>
      <c r="BQ1458" s="1"/>
    </row>
    <row r="1459" spans="1:69" x14ac:dyDescent="0.15">
      <c r="A1459" s="138">
        <f t="shared" si="570"/>
        <v>45110</v>
      </c>
      <c r="B1459" s="148">
        <f t="shared" si="559"/>
        <v>1296.50512327</v>
      </c>
      <c r="C1459" s="139">
        <f t="shared" si="571"/>
        <v>1000</v>
      </c>
      <c r="D1459" s="140">
        <f t="shared" si="572"/>
        <v>6665.28</v>
      </c>
      <c r="E1459" s="124">
        <f>IF(K1459=1,VLOOKUP(A1458,[1]Plan1!$BO$80:$BQ$314,3),E1458)</f>
        <v>6659.95</v>
      </c>
      <c r="F1459" s="141">
        <f t="shared" si="573"/>
        <v>45093</v>
      </c>
      <c r="G1459" s="142">
        <f t="shared" si="560"/>
        <v>-7.9966633059680436E-4</v>
      </c>
      <c r="H1459" s="141">
        <f t="shared" si="574"/>
        <v>45124</v>
      </c>
      <c r="I1459" s="141">
        <f t="shared" si="561"/>
        <v>45124</v>
      </c>
      <c r="J1459" s="125">
        <f t="shared" si="575"/>
        <v>22</v>
      </c>
      <c r="K1459" s="125">
        <f t="shared" si="581"/>
        <v>12</v>
      </c>
      <c r="L1459" s="139">
        <f t="shared" si="562"/>
        <v>0.99956372999999998</v>
      </c>
      <c r="M1459" s="143">
        <f t="shared" si="582"/>
        <v>1.0022992500000001</v>
      </c>
      <c r="N1459" s="143">
        <f t="shared" si="578"/>
        <v>1.2764837444053179</v>
      </c>
      <c r="O1459" s="139">
        <f t="shared" si="580"/>
        <v>1.2759268500000001</v>
      </c>
      <c r="P1459" s="139">
        <f t="shared" si="563"/>
        <v>1275.9268500000001</v>
      </c>
      <c r="Q1459" s="144">
        <f t="shared" si="564"/>
        <v>0</v>
      </c>
      <c r="R1459" s="145">
        <f t="shared" si="565"/>
        <v>0</v>
      </c>
      <c r="S1459" s="139">
        <f t="shared" si="566"/>
        <v>0</v>
      </c>
      <c r="T1459" s="146">
        <f t="shared" si="576"/>
        <v>3.5999999999999997E-2</v>
      </c>
      <c r="U1459" s="144">
        <f t="shared" si="579"/>
        <v>114</v>
      </c>
      <c r="V1459" s="144">
        <v>252</v>
      </c>
      <c r="W1459" s="143">
        <f t="shared" si="567"/>
        <v>1.016128098</v>
      </c>
      <c r="X1459" s="139">
        <f t="shared" si="568"/>
        <v>20.57827327</v>
      </c>
      <c r="Y1459" s="124">
        <f t="shared" si="569"/>
        <v>0</v>
      </c>
      <c r="Z1459" s="147" t="s">
        <v>64</v>
      </c>
      <c r="AA1459" s="141">
        <f t="shared" si="577"/>
        <v>45124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4"/>
      <c r="BL1459" s="1"/>
      <c r="BM1459" s="1"/>
      <c r="BN1459" s="1"/>
      <c r="BO1459" s="1"/>
      <c r="BP1459" s="1"/>
      <c r="BQ1459" s="1"/>
    </row>
    <row r="1460" spans="1:69" x14ac:dyDescent="0.15">
      <c r="A1460" s="138">
        <f t="shared" si="570"/>
        <v>45111</v>
      </c>
      <c r="B1460" s="148">
        <f t="shared" si="559"/>
        <v>1296.63995116</v>
      </c>
      <c r="C1460" s="139">
        <f t="shared" si="571"/>
        <v>1000</v>
      </c>
      <c r="D1460" s="140">
        <f t="shared" si="572"/>
        <v>6665.28</v>
      </c>
      <c r="E1460" s="124">
        <f>IF(K1460=1,VLOOKUP(A1459,[1]Plan1!$BO$80:$BQ$314,3),E1459)</f>
        <v>6659.95</v>
      </c>
      <c r="F1460" s="141">
        <f t="shared" si="573"/>
        <v>45093</v>
      </c>
      <c r="G1460" s="142">
        <f t="shared" si="560"/>
        <v>-7.9966633059680436E-4</v>
      </c>
      <c r="H1460" s="141">
        <f t="shared" si="574"/>
        <v>45124</v>
      </c>
      <c r="I1460" s="141">
        <f t="shared" si="561"/>
        <v>45124</v>
      </c>
      <c r="J1460" s="125">
        <f t="shared" si="575"/>
        <v>22</v>
      </c>
      <c r="K1460" s="125">
        <f t="shared" si="581"/>
        <v>13</v>
      </c>
      <c r="L1460" s="139">
        <f t="shared" si="562"/>
        <v>0.99952739000000002</v>
      </c>
      <c r="M1460" s="143">
        <f t="shared" si="582"/>
        <v>1.0022992500000001</v>
      </c>
      <c r="N1460" s="143">
        <f t="shared" si="578"/>
        <v>1.2764837444053179</v>
      </c>
      <c r="O1460" s="139">
        <f t="shared" si="580"/>
        <v>1.27588046</v>
      </c>
      <c r="P1460" s="139">
        <f t="shared" si="563"/>
        <v>1275.8804600000001</v>
      </c>
      <c r="Q1460" s="144">
        <f t="shared" si="564"/>
        <v>0</v>
      </c>
      <c r="R1460" s="145">
        <f t="shared" si="565"/>
        <v>0</v>
      </c>
      <c r="S1460" s="139">
        <f t="shared" si="566"/>
        <v>0</v>
      </c>
      <c r="T1460" s="146">
        <f t="shared" si="576"/>
        <v>3.5999999999999997E-2</v>
      </c>
      <c r="U1460" s="144">
        <f t="shared" si="579"/>
        <v>115</v>
      </c>
      <c r="V1460" s="144">
        <v>252</v>
      </c>
      <c r="W1460" s="143">
        <f t="shared" si="567"/>
        <v>1.0162707179999999</v>
      </c>
      <c r="X1460" s="139">
        <f t="shared" si="568"/>
        <v>20.75949116</v>
      </c>
      <c r="Y1460" s="124">
        <f t="shared" si="569"/>
        <v>0</v>
      </c>
      <c r="Z1460" s="147" t="s">
        <v>64</v>
      </c>
      <c r="AA1460" s="141">
        <f t="shared" si="577"/>
        <v>45124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4"/>
      <c r="BL1460" s="1"/>
      <c r="BM1460" s="1"/>
      <c r="BN1460" s="1"/>
      <c r="BO1460" s="1"/>
      <c r="BP1460" s="1"/>
      <c r="BQ1460" s="1"/>
    </row>
    <row r="1461" spans="1:69" x14ac:dyDescent="0.15">
      <c r="A1461" s="138">
        <f t="shared" si="570"/>
        <v>45112</v>
      </c>
      <c r="B1461" s="148">
        <f t="shared" si="559"/>
        <v>1296.77477989</v>
      </c>
      <c r="C1461" s="139">
        <f t="shared" si="571"/>
        <v>1000</v>
      </c>
      <c r="D1461" s="140">
        <f t="shared" si="572"/>
        <v>6665.28</v>
      </c>
      <c r="E1461" s="124">
        <f>IF(K1461=1,VLOOKUP(A1460,[1]Plan1!$BO$80:$BQ$314,3),E1460)</f>
        <v>6659.95</v>
      </c>
      <c r="F1461" s="141">
        <f t="shared" si="573"/>
        <v>45093</v>
      </c>
      <c r="G1461" s="142">
        <f t="shared" si="560"/>
        <v>-7.9966633059680436E-4</v>
      </c>
      <c r="H1461" s="141">
        <f t="shared" si="574"/>
        <v>45124</v>
      </c>
      <c r="I1461" s="141">
        <f t="shared" si="561"/>
        <v>45124</v>
      </c>
      <c r="J1461" s="125">
        <f t="shared" si="575"/>
        <v>22</v>
      </c>
      <c r="K1461" s="125">
        <f t="shared" si="581"/>
        <v>14</v>
      </c>
      <c r="L1461" s="139">
        <f t="shared" si="562"/>
        <v>0.99949104</v>
      </c>
      <c r="M1461" s="143">
        <f t="shared" si="582"/>
        <v>1.0022992500000001</v>
      </c>
      <c r="N1461" s="143">
        <f t="shared" si="578"/>
        <v>1.2764837444053179</v>
      </c>
      <c r="O1461" s="139">
        <f t="shared" si="580"/>
        <v>1.27583406</v>
      </c>
      <c r="P1461" s="139">
        <f t="shared" si="563"/>
        <v>1275.8340599999999</v>
      </c>
      <c r="Q1461" s="144">
        <f t="shared" si="564"/>
        <v>0</v>
      </c>
      <c r="R1461" s="145">
        <f t="shared" si="565"/>
        <v>0</v>
      </c>
      <c r="S1461" s="139">
        <f t="shared" si="566"/>
        <v>0</v>
      </c>
      <c r="T1461" s="146">
        <f t="shared" si="576"/>
        <v>3.5999999999999997E-2</v>
      </c>
      <c r="U1461" s="144">
        <f t="shared" si="579"/>
        <v>116</v>
      </c>
      <c r="V1461" s="144">
        <v>252</v>
      </c>
      <c r="W1461" s="143">
        <f t="shared" si="567"/>
        <v>1.016413357</v>
      </c>
      <c r="X1461" s="139">
        <f t="shared" si="568"/>
        <v>20.94071989</v>
      </c>
      <c r="Y1461" s="124">
        <f t="shared" si="569"/>
        <v>0</v>
      </c>
      <c r="Z1461" s="147" t="s">
        <v>64</v>
      </c>
      <c r="AA1461" s="141">
        <f t="shared" si="577"/>
        <v>45124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4"/>
      <c r="BL1461" s="1"/>
      <c r="BM1461" s="1"/>
      <c r="BN1461" s="1"/>
      <c r="BO1461" s="1"/>
      <c r="BP1461" s="1"/>
      <c r="BQ1461" s="1"/>
    </row>
    <row r="1462" spans="1:69" x14ac:dyDescent="0.15">
      <c r="A1462" s="138">
        <f t="shared" si="570"/>
        <v>45113</v>
      </c>
      <c r="B1462" s="148">
        <f t="shared" si="559"/>
        <v>1296.9096310699999</v>
      </c>
      <c r="C1462" s="139">
        <f t="shared" si="571"/>
        <v>1000</v>
      </c>
      <c r="D1462" s="140">
        <f t="shared" si="572"/>
        <v>6665.28</v>
      </c>
      <c r="E1462" s="124">
        <f>IF(K1462=1,VLOOKUP(A1461,[1]Plan1!$BO$80:$BQ$314,3),E1461)</f>
        <v>6659.95</v>
      </c>
      <c r="F1462" s="141">
        <f t="shared" si="573"/>
        <v>45093</v>
      </c>
      <c r="G1462" s="142">
        <f t="shared" si="560"/>
        <v>-7.9966633059680436E-4</v>
      </c>
      <c r="H1462" s="141">
        <f t="shared" si="574"/>
        <v>45124</v>
      </c>
      <c r="I1462" s="141">
        <f t="shared" si="561"/>
        <v>45124</v>
      </c>
      <c r="J1462" s="125">
        <f t="shared" si="575"/>
        <v>22</v>
      </c>
      <c r="K1462" s="125">
        <f t="shared" si="581"/>
        <v>15</v>
      </c>
      <c r="L1462" s="139">
        <f t="shared" si="562"/>
        <v>0.99945470000000003</v>
      </c>
      <c r="M1462" s="143">
        <f t="shared" si="582"/>
        <v>1.0022992500000001</v>
      </c>
      <c r="N1462" s="143">
        <f t="shared" si="578"/>
        <v>1.2764837444053179</v>
      </c>
      <c r="O1462" s="139">
        <f t="shared" si="580"/>
        <v>1.2757876699999999</v>
      </c>
      <c r="P1462" s="139">
        <f t="shared" si="563"/>
        <v>1275.7876699999999</v>
      </c>
      <c r="Q1462" s="144">
        <f t="shared" si="564"/>
        <v>0</v>
      </c>
      <c r="R1462" s="145">
        <f t="shared" si="565"/>
        <v>0</v>
      </c>
      <c r="S1462" s="139">
        <f t="shared" si="566"/>
        <v>0</v>
      </c>
      <c r="T1462" s="146">
        <f t="shared" si="576"/>
        <v>3.5999999999999997E-2</v>
      </c>
      <c r="U1462" s="144">
        <f t="shared" si="579"/>
        <v>117</v>
      </c>
      <c r="V1462" s="144">
        <v>252</v>
      </c>
      <c r="W1462" s="143">
        <f t="shared" si="567"/>
        <v>1.016556016</v>
      </c>
      <c r="X1462" s="139">
        <f t="shared" si="568"/>
        <v>21.121961070000001</v>
      </c>
      <c r="Y1462" s="124">
        <f t="shared" si="569"/>
        <v>0</v>
      </c>
      <c r="Z1462" s="147" t="s">
        <v>64</v>
      </c>
      <c r="AA1462" s="141">
        <f t="shared" si="577"/>
        <v>45124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4"/>
      <c r="BL1462" s="1"/>
      <c r="BM1462" s="1"/>
      <c r="BN1462" s="1"/>
      <c r="BO1462" s="1"/>
      <c r="BP1462" s="1"/>
      <c r="BQ1462" s="1"/>
    </row>
    <row r="1463" spans="1:69" x14ac:dyDescent="0.15">
      <c r="A1463" s="138">
        <f t="shared" si="570"/>
        <v>45114</v>
      </c>
      <c r="B1463" s="148">
        <f t="shared" si="559"/>
        <v>1297.04450597</v>
      </c>
      <c r="C1463" s="139">
        <f t="shared" si="571"/>
        <v>1000</v>
      </c>
      <c r="D1463" s="140">
        <f t="shared" si="572"/>
        <v>6665.28</v>
      </c>
      <c r="E1463" s="124">
        <f>IF(K1463=1,VLOOKUP(A1462,[1]Plan1!$BO$80:$BQ$314,3),E1462)</f>
        <v>6659.95</v>
      </c>
      <c r="F1463" s="141">
        <f t="shared" si="573"/>
        <v>45093</v>
      </c>
      <c r="G1463" s="142">
        <f t="shared" si="560"/>
        <v>-7.9966633059680436E-4</v>
      </c>
      <c r="H1463" s="141">
        <f t="shared" si="574"/>
        <v>45124</v>
      </c>
      <c r="I1463" s="141">
        <f t="shared" si="561"/>
        <v>45124</v>
      </c>
      <c r="J1463" s="125">
        <f t="shared" si="575"/>
        <v>22</v>
      </c>
      <c r="K1463" s="125">
        <f t="shared" si="581"/>
        <v>16</v>
      </c>
      <c r="L1463" s="139">
        <f t="shared" si="562"/>
        <v>0.99941835999999995</v>
      </c>
      <c r="M1463" s="143">
        <f t="shared" si="582"/>
        <v>1.0022992500000001</v>
      </c>
      <c r="N1463" s="143">
        <f t="shared" si="578"/>
        <v>1.2764837444053179</v>
      </c>
      <c r="O1463" s="139">
        <f t="shared" si="580"/>
        <v>1.27574129</v>
      </c>
      <c r="P1463" s="139">
        <f t="shared" si="563"/>
        <v>1275.7412899999999</v>
      </c>
      <c r="Q1463" s="144">
        <f t="shared" si="564"/>
        <v>0</v>
      </c>
      <c r="R1463" s="145">
        <f t="shared" si="565"/>
        <v>0</v>
      </c>
      <c r="S1463" s="139">
        <f t="shared" si="566"/>
        <v>0</v>
      </c>
      <c r="T1463" s="146">
        <f t="shared" si="576"/>
        <v>3.5999999999999997E-2</v>
      </c>
      <c r="U1463" s="144">
        <f t="shared" si="579"/>
        <v>118</v>
      </c>
      <c r="V1463" s="144">
        <v>252</v>
      </c>
      <c r="W1463" s="143">
        <f t="shared" si="567"/>
        <v>1.016698696</v>
      </c>
      <c r="X1463" s="139">
        <f t="shared" si="568"/>
        <v>21.30321597</v>
      </c>
      <c r="Y1463" s="124">
        <f t="shared" si="569"/>
        <v>0</v>
      </c>
      <c r="Z1463" s="147" t="s">
        <v>64</v>
      </c>
      <c r="AA1463" s="141">
        <f t="shared" si="577"/>
        <v>45124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4"/>
      <c r="BL1463" s="1"/>
      <c r="BM1463" s="1"/>
      <c r="BN1463" s="1"/>
      <c r="BO1463" s="1"/>
      <c r="BP1463" s="1"/>
      <c r="BQ1463" s="1"/>
    </row>
    <row r="1464" spans="1:69" x14ac:dyDescent="0.15">
      <c r="A1464" s="138">
        <f t="shared" si="570"/>
        <v>45115</v>
      </c>
      <c r="B1464" s="148">
        <f t="shared" si="559"/>
        <v>1297.1793715399999</v>
      </c>
      <c r="C1464" s="139">
        <f t="shared" si="571"/>
        <v>1000</v>
      </c>
      <c r="D1464" s="140">
        <f t="shared" si="572"/>
        <v>6665.28</v>
      </c>
      <c r="E1464" s="124">
        <f>IF(K1464=1,VLOOKUP(A1463,[1]Plan1!$BO$80:$BQ$314,3),E1463)</f>
        <v>6659.95</v>
      </c>
      <c r="F1464" s="141">
        <f t="shared" si="573"/>
        <v>45093</v>
      </c>
      <c r="G1464" s="142">
        <f t="shared" si="560"/>
        <v>-7.9966633059680436E-4</v>
      </c>
      <c r="H1464" s="141">
        <f t="shared" si="574"/>
        <v>45124</v>
      </c>
      <c r="I1464" s="141">
        <f t="shared" si="561"/>
        <v>45124</v>
      </c>
      <c r="J1464" s="125">
        <f t="shared" si="575"/>
        <v>22</v>
      </c>
      <c r="K1464" s="125">
        <f t="shared" si="581"/>
        <v>17</v>
      </c>
      <c r="L1464" s="139">
        <f t="shared" si="562"/>
        <v>0.99938201000000004</v>
      </c>
      <c r="M1464" s="143">
        <f t="shared" si="582"/>
        <v>1.0022992500000001</v>
      </c>
      <c r="N1464" s="143">
        <f t="shared" si="578"/>
        <v>1.2764837444053179</v>
      </c>
      <c r="O1464" s="139">
        <f t="shared" si="580"/>
        <v>1.27569489</v>
      </c>
      <c r="P1464" s="139">
        <f t="shared" si="563"/>
        <v>1275.69489</v>
      </c>
      <c r="Q1464" s="144">
        <f t="shared" si="564"/>
        <v>0</v>
      </c>
      <c r="R1464" s="145">
        <f t="shared" si="565"/>
        <v>0</v>
      </c>
      <c r="S1464" s="139">
        <f t="shared" si="566"/>
        <v>0</v>
      </c>
      <c r="T1464" s="146">
        <f t="shared" si="576"/>
        <v>3.5999999999999997E-2</v>
      </c>
      <c r="U1464" s="144">
        <f t="shared" si="579"/>
        <v>119</v>
      </c>
      <c r="V1464" s="144">
        <v>252</v>
      </c>
      <c r="W1464" s="143">
        <f t="shared" si="567"/>
        <v>1.0168413949999999</v>
      </c>
      <c r="X1464" s="139">
        <f t="shared" si="568"/>
        <v>21.484481540000001</v>
      </c>
      <c r="Y1464" s="124">
        <f t="shared" si="569"/>
        <v>0</v>
      </c>
      <c r="Z1464" s="147" t="s">
        <v>64</v>
      </c>
      <c r="AA1464" s="141">
        <f t="shared" si="577"/>
        <v>45124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4"/>
      <c r="BL1464" s="1"/>
      <c r="BM1464" s="1"/>
      <c r="BN1464" s="1"/>
      <c r="BO1464" s="1"/>
      <c r="BP1464" s="1"/>
      <c r="BQ1464" s="1"/>
    </row>
    <row r="1465" spans="1:69" x14ac:dyDescent="0.15">
      <c r="A1465" s="138">
        <f t="shared" si="570"/>
        <v>45116</v>
      </c>
      <c r="B1465" s="148">
        <f t="shared" si="559"/>
        <v>1297.1793715399999</v>
      </c>
      <c r="C1465" s="139">
        <f t="shared" si="571"/>
        <v>1000</v>
      </c>
      <c r="D1465" s="140">
        <f t="shared" si="572"/>
        <v>6665.28</v>
      </c>
      <c r="E1465" s="124">
        <f>IF(K1465=1,VLOOKUP(A1464,[1]Plan1!$BO$80:$BQ$314,3),E1464)</f>
        <v>6659.95</v>
      </c>
      <c r="F1465" s="141">
        <f t="shared" si="573"/>
        <v>45093</v>
      </c>
      <c r="G1465" s="142">
        <f t="shared" si="560"/>
        <v>-7.9966633059680436E-4</v>
      </c>
      <c r="H1465" s="141">
        <f t="shared" si="574"/>
        <v>45124</v>
      </c>
      <c r="I1465" s="141">
        <f t="shared" si="561"/>
        <v>45124</v>
      </c>
      <c r="J1465" s="125">
        <f t="shared" si="575"/>
        <v>22</v>
      </c>
      <c r="K1465" s="125">
        <f t="shared" si="581"/>
        <v>17</v>
      </c>
      <c r="L1465" s="139">
        <f t="shared" si="562"/>
        <v>0.99938201000000004</v>
      </c>
      <c r="M1465" s="143">
        <f t="shared" si="582"/>
        <v>1.0022992500000001</v>
      </c>
      <c r="N1465" s="143">
        <f t="shared" si="578"/>
        <v>1.2764837444053179</v>
      </c>
      <c r="O1465" s="139">
        <f t="shared" si="580"/>
        <v>1.27569489</v>
      </c>
      <c r="P1465" s="139">
        <f t="shared" si="563"/>
        <v>1275.69489</v>
      </c>
      <c r="Q1465" s="144">
        <f t="shared" si="564"/>
        <v>0</v>
      </c>
      <c r="R1465" s="145">
        <f t="shared" si="565"/>
        <v>0</v>
      </c>
      <c r="S1465" s="139">
        <f t="shared" si="566"/>
        <v>0</v>
      </c>
      <c r="T1465" s="146">
        <f t="shared" si="576"/>
        <v>3.5999999999999997E-2</v>
      </c>
      <c r="U1465" s="144">
        <f t="shared" si="579"/>
        <v>119</v>
      </c>
      <c r="V1465" s="144">
        <v>252</v>
      </c>
      <c r="W1465" s="143">
        <f t="shared" si="567"/>
        <v>1.0168413949999999</v>
      </c>
      <c r="X1465" s="139">
        <f t="shared" si="568"/>
        <v>21.484481540000001</v>
      </c>
      <c r="Y1465" s="124">
        <f t="shared" si="569"/>
        <v>0</v>
      </c>
      <c r="Z1465" s="147" t="s">
        <v>64</v>
      </c>
      <c r="AA1465" s="141">
        <f t="shared" si="577"/>
        <v>45124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4"/>
      <c r="BL1465" s="1"/>
      <c r="BM1465" s="1"/>
      <c r="BN1465" s="1"/>
      <c r="BO1465" s="1"/>
      <c r="BP1465" s="1"/>
      <c r="BQ1465" s="1"/>
    </row>
    <row r="1466" spans="1:69" x14ac:dyDescent="0.15">
      <c r="A1466" s="138">
        <f t="shared" si="570"/>
        <v>45117</v>
      </c>
      <c r="B1466" s="148">
        <f t="shared" si="559"/>
        <v>1297.1793715399999</v>
      </c>
      <c r="C1466" s="139">
        <f t="shared" si="571"/>
        <v>1000</v>
      </c>
      <c r="D1466" s="140">
        <f t="shared" si="572"/>
        <v>6665.28</v>
      </c>
      <c r="E1466" s="124">
        <f>IF(K1466=1,VLOOKUP(A1465,[1]Plan1!$BO$80:$BQ$314,3),E1465)</f>
        <v>6659.95</v>
      </c>
      <c r="F1466" s="141">
        <f t="shared" si="573"/>
        <v>45093</v>
      </c>
      <c r="G1466" s="142">
        <f t="shared" si="560"/>
        <v>-7.9966633059680436E-4</v>
      </c>
      <c r="H1466" s="141">
        <f t="shared" si="574"/>
        <v>45124</v>
      </c>
      <c r="I1466" s="141">
        <f t="shared" si="561"/>
        <v>45124</v>
      </c>
      <c r="J1466" s="125">
        <f t="shared" si="575"/>
        <v>22</v>
      </c>
      <c r="K1466" s="125">
        <f t="shared" si="581"/>
        <v>17</v>
      </c>
      <c r="L1466" s="139">
        <f t="shared" si="562"/>
        <v>0.99938201000000004</v>
      </c>
      <c r="M1466" s="143">
        <f t="shared" si="582"/>
        <v>1.0022992500000001</v>
      </c>
      <c r="N1466" s="143">
        <f t="shared" si="578"/>
        <v>1.2764837444053179</v>
      </c>
      <c r="O1466" s="139">
        <f t="shared" si="580"/>
        <v>1.27569489</v>
      </c>
      <c r="P1466" s="139">
        <f t="shared" si="563"/>
        <v>1275.69489</v>
      </c>
      <c r="Q1466" s="144">
        <f t="shared" si="564"/>
        <v>0</v>
      </c>
      <c r="R1466" s="145">
        <f t="shared" si="565"/>
        <v>0</v>
      </c>
      <c r="S1466" s="139">
        <f t="shared" si="566"/>
        <v>0</v>
      </c>
      <c r="T1466" s="146">
        <f t="shared" si="576"/>
        <v>3.5999999999999997E-2</v>
      </c>
      <c r="U1466" s="144">
        <f t="shared" si="579"/>
        <v>119</v>
      </c>
      <c r="V1466" s="144">
        <v>252</v>
      </c>
      <c r="W1466" s="143">
        <f t="shared" si="567"/>
        <v>1.0168413949999999</v>
      </c>
      <c r="X1466" s="139">
        <f t="shared" si="568"/>
        <v>21.484481540000001</v>
      </c>
      <c r="Y1466" s="124">
        <f t="shared" si="569"/>
        <v>0</v>
      </c>
      <c r="Z1466" s="147" t="s">
        <v>64</v>
      </c>
      <c r="AA1466" s="141">
        <f t="shared" si="577"/>
        <v>45124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4"/>
      <c r="BL1466" s="1"/>
      <c r="BM1466" s="1"/>
      <c r="BN1466" s="1"/>
      <c r="BO1466" s="1"/>
      <c r="BP1466" s="1"/>
      <c r="BQ1466" s="1"/>
    </row>
    <row r="1467" spans="1:69" x14ac:dyDescent="0.15">
      <c r="A1467" s="138">
        <f t="shared" si="570"/>
        <v>45118</v>
      </c>
      <c r="B1467" s="148">
        <f t="shared" si="559"/>
        <v>1297.3142608200001</v>
      </c>
      <c r="C1467" s="139">
        <f t="shared" si="571"/>
        <v>1000</v>
      </c>
      <c r="D1467" s="140">
        <f t="shared" si="572"/>
        <v>6665.28</v>
      </c>
      <c r="E1467" s="124">
        <f>IF(K1467=1,VLOOKUP(A1466,[1]Plan1!$BO$80:$BQ$314,3),E1466)</f>
        <v>6659.95</v>
      </c>
      <c r="F1467" s="141">
        <f t="shared" si="573"/>
        <v>45093</v>
      </c>
      <c r="G1467" s="142">
        <f t="shared" si="560"/>
        <v>-7.9966633059680436E-4</v>
      </c>
      <c r="H1467" s="141">
        <f t="shared" si="574"/>
        <v>45124</v>
      </c>
      <c r="I1467" s="141">
        <f t="shared" si="561"/>
        <v>45124</v>
      </c>
      <c r="J1467" s="125">
        <f t="shared" si="575"/>
        <v>22</v>
      </c>
      <c r="K1467" s="125">
        <f t="shared" si="581"/>
        <v>18</v>
      </c>
      <c r="L1467" s="139">
        <f t="shared" si="562"/>
        <v>0.99934566999999996</v>
      </c>
      <c r="M1467" s="143">
        <f t="shared" si="582"/>
        <v>1.0022992500000001</v>
      </c>
      <c r="N1467" s="143">
        <f t="shared" si="578"/>
        <v>1.2764837444053179</v>
      </c>
      <c r="O1467" s="139">
        <f t="shared" si="580"/>
        <v>1.2756485</v>
      </c>
      <c r="P1467" s="139">
        <f t="shared" si="563"/>
        <v>1275.6485</v>
      </c>
      <c r="Q1467" s="144">
        <f t="shared" si="564"/>
        <v>0</v>
      </c>
      <c r="R1467" s="145">
        <f t="shared" si="565"/>
        <v>0</v>
      </c>
      <c r="S1467" s="139">
        <f t="shared" si="566"/>
        <v>0</v>
      </c>
      <c r="T1467" s="146">
        <f t="shared" si="576"/>
        <v>3.5999999999999997E-2</v>
      </c>
      <c r="U1467" s="144">
        <f t="shared" si="579"/>
        <v>120</v>
      </c>
      <c r="V1467" s="144">
        <v>252</v>
      </c>
      <c r="W1467" s="143">
        <f t="shared" si="567"/>
        <v>1.0169841150000001</v>
      </c>
      <c r="X1467" s="139">
        <f t="shared" si="568"/>
        <v>21.665760819999999</v>
      </c>
      <c r="Y1467" s="124">
        <f t="shared" si="569"/>
        <v>0</v>
      </c>
      <c r="Z1467" s="147" t="s">
        <v>64</v>
      </c>
      <c r="AA1467" s="141">
        <f t="shared" si="577"/>
        <v>45124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4"/>
      <c r="BL1467" s="1"/>
      <c r="BM1467" s="1"/>
      <c r="BN1467" s="1"/>
      <c r="BO1467" s="1"/>
      <c r="BP1467" s="1"/>
      <c r="BQ1467" s="1"/>
    </row>
    <row r="1468" spans="1:69" x14ac:dyDescent="0.15">
      <c r="A1468" s="138">
        <f t="shared" si="570"/>
        <v>45119</v>
      </c>
      <c r="B1468" s="148">
        <f t="shared" si="559"/>
        <v>1297.4491712700001</v>
      </c>
      <c r="C1468" s="139">
        <f t="shared" si="571"/>
        <v>1000</v>
      </c>
      <c r="D1468" s="140">
        <f t="shared" si="572"/>
        <v>6665.28</v>
      </c>
      <c r="E1468" s="124">
        <f>IF(K1468=1,VLOOKUP(A1467,[1]Plan1!$BO$80:$BQ$314,3),E1467)</f>
        <v>6659.95</v>
      </c>
      <c r="F1468" s="141">
        <f t="shared" si="573"/>
        <v>45093</v>
      </c>
      <c r="G1468" s="142">
        <f t="shared" si="560"/>
        <v>-7.9966633059680436E-4</v>
      </c>
      <c r="H1468" s="141">
        <f t="shared" si="574"/>
        <v>45124</v>
      </c>
      <c r="I1468" s="141">
        <f t="shared" si="561"/>
        <v>45124</v>
      </c>
      <c r="J1468" s="125">
        <f t="shared" si="575"/>
        <v>22</v>
      </c>
      <c r="K1468" s="125">
        <f t="shared" si="581"/>
        <v>19</v>
      </c>
      <c r="L1468" s="139">
        <f t="shared" si="562"/>
        <v>0.99930934000000005</v>
      </c>
      <c r="M1468" s="143">
        <f t="shared" si="582"/>
        <v>1.0022992500000001</v>
      </c>
      <c r="N1468" s="143">
        <f t="shared" si="578"/>
        <v>1.2764837444053179</v>
      </c>
      <c r="O1468" s="139">
        <f t="shared" si="580"/>
        <v>1.2756021200000001</v>
      </c>
      <c r="P1468" s="139">
        <f t="shared" si="563"/>
        <v>1275.60212</v>
      </c>
      <c r="Q1468" s="144">
        <f t="shared" si="564"/>
        <v>0</v>
      </c>
      <c r="R1468" s="145">
        <f t="shared" si="565"/>
        <v>0</v>
      </c>
      <c r="S1468" s="139">
        <f t="shared" si="566"/>
        <v>0</v>
      </c>
      <c r="T1468" s="146">
        <f t="shared" si="576"/>
        <v>3.5999999999999997E-2</v>
      </c>
      <c r="U1468" s="144">
        <f t="shared" si="579"/>
        <v>121</v>
      </c>
      <c r="V1468" s="144">
        <v>252</v>
      </c>
      <c r="W1468" s="143">
        <f t="shared" si="567"/>
        <v>1.017126854</v>
      </c>
      <c r="X1468" s="139">
        <f t="shared" si="568"/>
        <v>21.847051270000001</v>
      </c>
      <c r="Y1468" s="124">
        <f t="shared" si="569"/>
        <v>0</v>
      </c>
      <c r="Z1468" s="147" t="s">
        <v>64</v>
      </c>
      <c r="AA1468" s="141">
        <f t="shared" si="577"/>
        <v>45124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4"/>
      <c r="BL1468" s="1"/>
      <c r="BM1468" s="1"/>
      <c r="BN1468" s="1"/>
      <c r="BO1468" s="1"/>
      <c r="BP1468" s="1"/>
      <c r="BQ1468" s="1"/>
    </row>
    <row r="1469" spans="1:69" x14ac:dyDescent="0.15">
      <c r="A1469" s="138">
        <f t="shared" si="570"/>
        <v>45120</v>
      </c>
      <c r="B1469" s="148">
        <f t="shared" si="559"/>
        <v>1297.5840952599999</v>
      </c>
      <c r="C1469" s="139">
        <f t="shared" si="571"/>
        <v>1000</v>
      </c>
      <c r="D1469" s="140">
        <f t="shared" si="572"/>
        <v>6665.28</v>
      </c>
      <c r="E1469" s="124">
        <f>IF(K1469=1,VLOOKUP(A1468,[1]Plan1!$BO$80:$BQ$314,3),E1468)</f>
        <v>6659.95</v>
      </c>
      <c r="F1469" s="141">
        <f t="shared" si="573"/>
        <v>45093</v>
      </c>
      <c r="G1469" s="142">
        <f t="shared" si="560"/>
        <v>-7.9966633059680436E-4</v>
      </c>
      <c r="H1469" s="141">
        <f t="shared" si="574"/>
        <v>45124</v>
      </c>
      <c r="I1469" s="141">
        <f t="shared" si="561"/>
        <v>45124</v>
      </c>
      <c r="J1469" s="125">
        <f t="shared" si="575"/>
        <v>22</v>
      </c>
      <c r="K1469" s="125">
        <f t="shared" si="581"/>
        <v>20</v>
      </c>
      <c r="L1469" s="139">
        <f t="shared" si="562"/>
        <v>0.99927299999999997</v>
      </c>
      <c r="M1469" s="143">
        <f t="shared" si="582"/>
        <v>1.0022992500000001</v>
      </c>
      <c r="N1469" s="143">
        <f t="shared" si="578"/>
        <v>1.2764837444053179</v>
      </c>
      <c r="O1469" s="139">
        <f t="shared" si="580"/>
        <v>1.2755557399999999</v>
      </c>
      <c r="P1469" s="139">
        <f t="shared" si="563"/>
        <v>1275.55574</v>
      </c>
      <c r="Q1469" s="144">
        <f t="shared" si="564"/>
        <v>0</v>
      </c>
      <c r="R1469" s="145">
        <f t="shared" si="565"/>
        <v>0</v>
      </c>
      <c r="S1469" s="139">
        <f t="shared" si="566"/>
        <v>0</v>
      </c>
      <c r="T1469" s="146">
        <f t="shared" si="576"/>
        <v>3.5999999999999997E-2</v>
      </c>
      <c r="U1469" s="144">
        <f t="shared" si="579"/>
        <v>122</v>
      </c>
      <c r="V1469" s="144">
        <v>252</v>
      </c>
      <c r="W1469" s="143">
        <f t="shared" si="567"/>
        <v>1.0172696139999999</v>
      </c>
      <c r="X1469" s="139">
        <f t="shared" si="568"/>
        <v>22.028355260000001</v>
      </c>
      <c r="Y1469" s="124">
        <f t="shared" si="569"/>
        <v>0</v>
      </c>
      <c r="Z1469" s="147" t="s">
        <v>64</v>
      </c>
      <c r="AA1469" s="141">
        <f t="shared" si="577"/>
        <v>45124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4"/>
      <c r="BL1469" s="1"/>
      <c r="BM1469" s="1"/>
      <c r="BN1469" s="1"/>
      <c r="BO1469" s="1"/>
      <c r="BP1469" s="1"/>
      <c r="BQ1469" s="1"/>
    </row>
    <row r="1470" spans="1:69" x14ac:dyDescent="0.15">
      <c r="A1470" s="138">
        <f t="shared" si="570"/>
        <v>45121</v>
      </c>
      <c r="B1470" s="148">
        <f t="shared" si="559"/>
        <v>1297.7190200699999</v>
      </c>
      <c r="C1470" s="139">
        <f t="shared" si="571"/>
        <v>1000</v>
      </c>
      <c r="D1470" s="140">
        <f t="shared" si="572"/>
        <v>6665.28</v>
      </c>
      <c r="E1470" s="124">
        <f>IF(K1470=1,VLOOKUP(A1469,[1]Plan1!$BO$80:$BQ$314,3),E1469)</f>
        <v>6659.95</v>
      </c>
      <c r="F1470" s="141">
        <f t="shared" si="573"/>
        <v>45093</v>
      </c>
      <c r="G1470" s="142">
        <f t="shared" si="560"/>
        <v>-7.9966633059680436E-4</v>
      </c>
      <c r="H1470" s="141">
        <f t="shared" si="574"/>
        <v>45124</v>
      </c>
      <c r="I1470" s="141">
        <f t="shared" si="561"/>
        <v>45124</v>
      </c>
      <c r="J1470" s="125">
        <f t="shared" si="575"/>
        <v>22</v>
      </c>
      <c r="K1470" s="125">
        <f t="shared" si="581"/>
        <v>21</v>
      </c>
      <c r="L1470" s="139">
        <f t="shared" si="562"/>
        <v>0.99923666</v>
      </c>
      <c r="M1470" s="143">
        <f t="shared" si="582"/>
        <v>1.0022992500000001</v>
      </c>
      <c r="N1470" s="143">
        <f t="shared" si="578"/>
        <v>1.2764837444053179</v>
      </c>
      <c r="O1470" s="139">
        <f t="shared" si="580"/>
        <v>1.2755093500000001</v>
      </c>
      <c r="P1470" s="139">
        <f t="shared" si="563"/>
        <v>1275.50935</v>
      </c>
      <c r="Q1470" s="144">
        <f t="shared" si="564"/>
        <v>0</v>
      </c>
      <c r="R1470" s="145">
        <f t="shared" si="565"/>
        <v>0</v>
      </c>
      <c r="S1470" s="139">
        <f t="shared" si="566"/>
        <v>0</v>
      </c>
      <c r="T1470" s="146">
        <f t="shared" si="576"/>
        <v>3.5999999999999997E-2</v>
      </c>
      <c r="U1470" s="144">
        <f t="shared" si="579"/>
        <v>123</v>
      </c>
      <c r="V1470" s="144">
        <v>252</v>
      </c>
      <c r="W1470" s="143">
        <f t="shared" si="567"/>
        <v>1.0174123930000001</v>
      </c>
      <c r="X1470" s="139">
        <f t="shared" si="568"/>
        <v>22.209670070000001</v>
      </c>
      <c r="Y1470" s="124">
        <f t="shared" si="569"/>
        <v>0</v>
      </c>
      <c r="Z1470" s="147" t="s">
        <v>64</v>
      </c>
      <c r="AA1470" s="141">
        <f t="shared" si="577"/>
        <v>45124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4"/>
      <c r="BL1470" s="1"/>
      <c r="BM1470" s="1"/>
      <c r="BN1470" s="1"/>
      <c r="BO1470" s="1"/>
      <c r="BP1470" s="1"/>
      <c r="BQ1470" s="1"/>
    </row>
    <row r="1471" spans="1:69" x14ac:dyDescent="0.15">
      <c r="A1471" s="138">
        <f t="shared" si="570"/>
        <v>45122</v>
      </c>
      <c r="B1471" s="148">
        <f t="shared" si="559"/>
        <v>1297.8539686000001</v>
      </c>
      <c r="C1471" s="139">
        <f t="shared" si="571"/>
        <v>1000</v>
      </c>
      <c r="D1471" s="140">
        <f t="shared" si="572"/>
        <v>6665.28</v>
      </c>
      <c r="E1471" s="124">
        <f>IF(K1471=1,VLOOKUP(A1470,[1]Plan1!$BO$80:$BQ$314,3),E1470)</f>
        <v>6659.95</v>
      </c>
      <c r="F1471" s="141">
        <f t="shared" si="573"/>
        <v>45093</v>
      </c>
      <c r="G1471" s="142">
        <f t="shared" si="560"/>
        <v>-7.9966633059680436E-4</v>
      </c>
      <c r="H1471" s="141">
        <f t="shared" si="574"/>
        <v>45153</v>
      </c>
      <c r="I1471" s="141">
        <f t="shared" si="561"/>
        <v>45124</v>
      </c>
      <c r="J1471" s="125">
        <f t="shared" si="575"/>
        <v>22</v>
      </c>
      <c r="K1471" s="125">
        <f t="shared" si="581"/>
        <v>22</v>
      </c>
      <c r="L1471" s="139">
        <f t="shared" si="562"/>
        <v>0.99920032999999997</v>
      </c>
      <c r="M1471" s="143">
        <f t="shared" si="582"/>
        <v>1.0022992500000001</v>
      </c>
      <c r="N1471" s="143">
        <f t="shared" si="578"/>
        <v>1.2764837444053179</v>
      </c>
      <c r="O1471" s="139">
        <f t="shared" si="580"/>
        <v>1.27546297</v>
      </c>
      <c r="P1471" s="139">
        <f t="shared" si="563"/>
        <v>1275.46297</v>
      </c>
      <c r="Q1471" s="144">
        <f t="shared" si="564"/>
        <v>0</v>
      </c>
      <c r="R1471" s="145">
        <f t="shared" si="565"/>
        <v>0</v>
      </c>
      <c r="S1471" s="139">
        <f t="shared" si="566"/>
        <v>0</v>
      </c>
      <c r="T1471" s="146">
        <f t="shared" si="576"/>
        <v>3.5999999999999997E-2</v>
      </c>
      <c r="U1471" s="144">
        <f t="shared" si="579"/>
        <v>124</v>
      </c>
      <c r="V1471" s="144">
        <v>252</v>
      </c>
      <c r="W1471" s="143">
        <f t="shared" si="567"/>
        <v>1.017555193</v>
      </c>
      <c r="X1471" s="139">
        <f t="shared" si="568"/>
        <v>22.3909986</v>
      </c>
      <c r="Y1471" s="124">
        <f t="shared" si="569"/>
        <v>0</v>
      </c>
      <c r="Z1471" s="147" t="s">
        <v>64</v>
      </c>
      <c r="AA1471" s="141">
        <f t="shared" si="577"/>
        <v>45124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4"/>
      <c r="BL1471" s="1"/>
      <c r="BM1471" s="1"/>
      <c r="BN1471" s="1"/>
      <c r="BO1471" s="1"/>
      <c r="BP1471" s="1"/>
      <c r="BQ1471" s="1"/>
    </row>
    <row r="1472" spans="1:69" x14ac:dyDescent="0.15">
      <c r="A1472" s="138">
        <f t="shared" si="570"/>
        <v>45123</v>
      </c>
      <c r="B1472" s="148">
        <f t="shared" si="559"/>
        <v>1297.8539686000001</v>
      </c>
      <c r="C1472" s="139">
        <f t="shared" si="571"/>
        <v>1000</v>
      </c>
      <c r="D1472" s="140">
        <f t="shared" si="572"/>
        <v>6665.28</v>
      </c>
      <c r="E1472" s="124">
        <f>IF(K1472=1,VLOOKUP(A1471,[1]Plan1!$BO$80:$BQ$314,3),E1471)</f>
        <v>6659.95</v>
      </c>
      <c r="F1472" s="141">
        <f t="shared" si="573"/>
        <v>45093</v>
      </c>
      <c r="G1472" s="142">
        <f t="shared" si="560"/>
        <v>-7.9966633059680436E-4</v>
      </c>
      <c r="H1472" s="141">
        <f t="shared" si="574"/>
        <v>45153</v>
      </c>
      <c r="I1472" s="141">
        <f t="shared" si="561"/>
        <v>45124</v>
      </c>
      <c r="J1472" s="125">
        <f t="shared" si="575"/>
        <v>22</v>
      </c>
      <c r="K1472" s="125">
        <f t="shared" si="581"/>
        <v>22</v>
      </c>
      <c r="L1472" s="139">
        <f t="shared" si="562"/>
        <v>0.99920032999999997</v>
      </c>
      <c r="M1472" s="143">
        <f t="shared" si="582"/>
        <v>1.0022992500000001</v>
      </c>
      <c r="N1472" s="143">
        <f t="shared" si="578"/>
        <v>1.2764837444053179</v>
      </c>
      <c r="O1472" s="139">
        <f t="shared" si="580"/>
        <v>1.27546297</v>
      </c>
      <c r="P1472" s="139">
        <f t="shared" si="563"/>
        <v>1275.46297</v>
      </c>
      <c r="Q1472" s="144">
        <f t="shared" si="564"/>
        <v>0</v>
      </c>
      <c r="R1472" s="145">
        <f t="shared" si="565"/>
        <v>0</v>
      </c>
      <c r="S1472" s="139">
        <f t="shared" si="566"/>
        <v>0</v>
      </c>
      <c r="T1472" s="146">
        <f t="shared" si="576"/>
        <v>3.5999999999999997E-2</v>
      </c>
      <c r="U1472" s="144">
        <f t="shared" si="579"/>
        <v>124</v>
      </c>
      <c r="V1472" s="144">
        <v>252</v>
      </c>
      <c r="W1472" s="143">
        <f t="shared" si="567"/>
        <v>1.017555193</v>
      </c>
      <c r="X1472" s="139">
        <f t="shared" si="568"/>
        <v>22.3909986</v>
      </c>
      <c r="Y1472" s="124">
        <f t="shared" si="569"/>
        <v>0</v>
      </c>
      <c r="Z1472" s="147" t="s">
        <v>64</v>
      </c>
      <c r="AA1472" s="141">
        <f t="shared" si="577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4"/>
      <c r="BL1472" s="1"/>
      <c r="BM1472" s="1"/>
      <c r="BN1472" s="1"/>
      <c r="BO1472" s="1"/>
      <c r="BP1472" s="1"/>
      <c r="BQ1472" s="1"/>
    </row>
    <row r="1473" spans="1:69" x14ac:dyDescent="0.15">
      <c r="A1473" s="138">
        <f t="shared" si="570"/>
        <v>45124</v>
      </c>
      <c r="B1473" s="148">
        <f t="shared" si="559"/>
        <v>1297.8539686000001</v>
      </c>
      <c r="C1473" s="139">
        <f t="shared" si="571"/>
        <v>1000</v>
      </c>
      <c r="D1473" s="140">
        <f t="shared" si="572"/>
        <v>6665.28</v>
      </c>
      <c r="E1473" s="124">
        <f>IF(K1473=1,VLOOKUP(A1472,[1]Plan1!$BO$80:$BQ$314,3),E1472)</f>
        <v>6659.95</v>
      </c>
      <c r="F1473" s="141">
        <f t="shared" si="573"/>
        <v>45093</v>
      </c>
      <c r="G1473" s="142">
        <f t="shared" si="560"/>
        <v>-7.9966633059680436E-4</v>
      </c>
      <c r="H1473" s="141">
        <f t="shared" si="574"/>
        <v>45153</v>
      </c>
      <c r="I1473" s="141">
        <f t="shared" si="561"/>
        <v>45124</v>
      </c>
      <c r="J1473" s="125">
        <f t="shared" si="575"/>
        <v>22</v>
      </c>
      <c r="K1473" s="125">
        <f t="shared" si="581"/>
        <v>22</v>
      </c>
      <c r="L1473" s="139">
        <f t="shared" si="562"/>
        <v>0.99920032999999997</v>
      </c>
      <c r="M1473" s="143">
        <f t="shared" si="582"/>
        <v>1.0022992500000001</v>
      </c>
      <c r="N1473" s="143">
        <f t="shared" si="578"/>
        <v>1.2764837444053179</v>
      </c>
      <c r="O1473" s="139">
        <f t="shared" si="580"/>
        <v>1.27546297</v>
      </c>
      <c r="P1473" s="139">
        <f t="shared" si="563"/>
        <v>1275.46297</v>
      </c>
      <c r="Q1473" s="144">
        <f t="shared" si="564"/>
        <v>5</v>
      </c>
      <c r="R1473" s="145">
        <f t="shared" si="565"/>
        <v>0</v>
      </c>
      <c r="S1473" s="139">
        <f t="shared" si="566"/>
        <v>0</v>
      </c>
      <c r="T1473" s="146">
        <f t="shared" si="576"/>
        <v>3.5999999999999997E-2</v>
      </c>
      <c r="U1473" s="144">
        <f t="shared" si="579"/>
        <v>124</v>
      </c>
      <c r="V1473" s="144">
        <v>252</v>
      </c>
      <c r="W1473" s="143">
        <f t="shared" si="567"/>
        <v>1.017555193</v>
      </c>
      <c r="X1473" s="139">
        <f t="shared" si="568"/>
        <v>22.3909986</v>
      </c>
      <c r="Y1473" s="124">
        <f t="shared" si="569"/>
        <v>22.3909986</v>
      </c>
      <c r="Z1473" s="147" t="s">
        <v>64</v>
      </c>
      <c r="AA1473" s="141">
        <f t="shared" si="577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4"/>
      <c r="BL1473" s="1"/>
      <c r="BM1473" s="1"/>
      <c r="BN1473" s="1"/>
      <c r="BO1473" s="1"/>
      <c r="BP1473" s="1"/>
      <c r="BQ1473" s="1"/>
    </row>
    <row r="1474" spans="1:69" x14ac:dyDescent="0.15">
      <c r="A1474" s="138">
        <f t="shared" si="570"/>
        <v>45125</v>
      </c>
      <c r="B1474" s="148">
        <f t="shared" si="559"/>
        <v>1275.7148190999999</v>
      </c>
      <c r="C1474" s="139">
        <f t="shared" si="571"/>
        <v>1000</v>
      </c>
      <c r="D1474" s="140">
        <f t="shared" si="572"/>
        <v>6659.95</v>
      </c>
      <c r="E1474" s="124">
        <f>IF(K1474=1,VLOOKUP(A1473,[1]Plan1!$BO$80:$BQ$314,3),E1473)</f>
        <v>6667.94</v>
      </c>
      <c r="F1474" s="141">
        <f t="shared" si="573"/>
        <v>45125</v>
      </c>
      <c r="G1474" s="142">
        <f t="shared" si="560"/>
        <v>1.1997087065218626E-3</v>
      </c>
      <c r="H1474" s="141">
        <f t="shared" si="574"/>
        <v>45153</v>
      </c>
      <c r="I1474" s="141">
        <f t="shared" si="561"/>
        <v>45153</v>
      </c>
      <c r="J1474" s="125">
        <f t="shared" si="575"/>
        <v>21</v>
      </c>
      <c r="K1474" s="125">
        <f t="shared" si="581"/>
        <v>1</v>
      </c>
      <c r="L1474" s="139">
        <f t="shared" si="562"/>
        <v>1.0000570900000001</v>
      </c>
      <c r="M1474" s="143">
        <f t="shared" si="582"/>
        <v>0.99920032999999997</v>
      </c>
      <c r="N1474" s="143">
        <f t="shared" si="578"/>
        <v>1.2754629786494291</v>
      </c>
      <c r="O1474" s="139">
        <f t="shared" si="580"/>
        <v>1.2755357899999999</v>
      </c>
      <c r="P1474" s="139">
        <f t="shared" si="563"/>
        <v>1275.5357899999999</v>
      </c>
      <c r="Q1474" s="144">
        <f t="shared" si="564"/>
        <v>0</v>
      </c>
      <c r="R1474" s="145">
        <f t="shared" si="565"/>
        <v>0</v>
      </c>
      <c r="S1474" s="139">
        <f t="shared" si="566"/>
        <v>0</v>
      </c>
      <c r="T1474" s="146">
        <f t="shared" si="576"/>
        <v>3.5999999999999997E-2</v>
      </c>
      <c r="U1474" s="144">
        <f t="shared" si="579"/>
        <v>1</v>
      </c>
      <c r="V1474" s="144">
        <v>252</v>
      </c>
      <c r="W1474" s="143">
        <f t="shared" si="567"/>
        <v>1.000140356</v>
      </c>
      <c r="X1474" s="139">
        <f t="shared" si="568"/>
        <v>0.1790291</v>
      </c>
      <c r="Y1474" s="124">
        <f t="shared" si="569"/>
        <v>0</v>
      </c>
      <c r="Z1474" s="147" t="s">
        <v>64</v>
      </c>
      <c r="AA1474" s="141">
        <f t="shared" si="577"/>
        <v>45306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4"/>
      <c r="BL1474" s="1"/>
      <c r="BM1474" s="1"/>
      <c r="BN1474" s="1"/>
      <c r="BO1474" s="1"/>
      <c r="BP1474" s="1"/>
      <c r="BQ1474" s="1"/>
    </row>
    <row r="1475" spans="1:69" x14ac:dyDescent="0.15">
      <c r="A1475" s="138">
        <f t="shared" si="570"/>
        <v>45126</v>
      </c>
      <c r="B1475" s="148">
        <f t="shared" si="559"/>
        <v>1275.9667228799999</v>
      </c>
      <c r="C1475" s="139">
        <f t="shared" si="571"/>
        <v>1000</v>
      </c>
      <c r="D1475" s="140">
        <f t="shared" si="572"/>
        <v>6659.95</v>
      </c>
      <c r="E1475" s="124">
        <f>IF(K1475=1,VLOOKUP(A1474,[1]Plan1!$BO$80:$BQ$314,3),E1474)</f>
        <v>6667.94</v>
      </c>
      <c r="F1475" s="141">
        <f t="shared" si="573"/>
        <v>45125</v>
      </c>
      <c r="G1475" s="142">
        <f t="shared" si="560"/>
        <v>1.1997087065218626E-3</v>
      </c>
      <c r="H1475" s="141">
        <f t="shared" si="574"/>
        <v>45153</v>
      </c>
      <c r="I1475" s="141">
        <f t="shared" si="561"/>
        <v>45153</v>
      </c>
      <c r="J1475" s="125">
        <f t="shared" si="575"/>
        <v>21</v>
      </c>
      <c r="K1475" s="125">
        <f t="shared" si="581"/>
        <v>2</v>
      </c>
      <c r="L1475" s="139">
        <f t="shared" si="562"/>
        <v>1.0001141899999999</v>
      </c>
      <c r="M1475" s="143">
        <f t="shared" si="582"/>
        <v>0.99920032999999997</v>
      </c>
      <c r="N1475" s="143">
        <f t="shared" si="578"/>
        <v>1.2754629786494291</v>
      </c>
      <c r="O1475" s="139">
        <f t="shared" si="580"/>
        <v>1.2756086200000001</v>
      </c>
      <c r="P1475" s="139">
        <f t="shared" si="563"/>
        <v>1275.60862</v>
      </c>
      <c r="Q1475" s="144">
        <f t="shared" si="564"/>
        <v>0</v>
      </c>
      <c r="R1475" s="145">
        <f t="shared" si="565"/>
        <v>0</v>
      </c>
      <c r="S1475" s="139">
        <f t="shared" si="566"/>
        <v>0</v>
      </c>
      <c r="T1475" s="146">
        <f t="shared" si="576"/>
        <v>3.5999999999999997E-2</v>
      </c>
      <c r="U1475" s="144">
        <f t="shared" si="579"/>
        <v>2</v>
      </c>
      <c r="V1475" s="144">
        <v>252</v>
      </c>
      <c r="W1475" s="143">
        <f t="shared" si="567"/>
        <v>1.0002807309999999</v>
      </c>
      <c r="X1475" s="139">
        <f t="shared" si="568"/>
        <v>0.35810288000000001</v>
      </c>
      <c r="Y1475" s="124">
        <f t="shared" si="569"/>
        <v>0</v>
      </c>
      <c r="Z1475" s="147" t="s">
        <v>64</v>
      </c>
      <c r="AA1475" s="141">
        <f t="shared" si="577"/>
        <v>45306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4"/>
      <c r="BL1475" s="1"/>
      <c r="BM1475" s="1"/>
      <c r="BN1475" s="1"/>
      <c r="BO1475" s="1"/>
      <c r="BP1475" s="1"/>
      <c r="BQ1475" s="1"/>
    </row>
    <row r="1476" spans="1:69" x14ac:dyDescent="0.15">
      <c r="A1476" s="138">
        <f t="shared" si="570"/>
        <v>45127</v>
      </c>
      <c r="B1476" s="148">
        <f t="shared" si="559"/>
        <v>1276.21867262</v>
      </c>
      <c r="C1476" s="139">
        <f t="shared" si="571"/>
        <v>1000</v>
      </c>
      <c r="D1476" s="140">
        <f t="shared" si="572"/>
        <v>6659.95</v>
      </c>
      <c r="E1476" s="124">
        <f>IF(K1476=1,VLOOKUP(A1475,[1]Plan1!$BO$80:$BQ$314,3),E1475)</f>
        <v>6667.94</v>
      </c>
      <c r="F1476" s="141">
        <f t="shared" si="573"/>
        <v>45125</v>
      </c>
      <c r="G1476" s="142">
        <f t="shared" si="560"/>
        <v>1.1997087065218626E-3</v>
      </c>
      <c r="H1476" s="141">
        <f t="shared" si="574"/>
        <v>45153</v>
      </c>
      <c r="I1476" s="141">
        <f t="shared" si="561"/>
        <v>45153</v>
      </c>
      <c r="J1476" s="125">
        <f t="shared" si="575"/>
        <v>21</v>
      </c>
      <c r="K1476" s="125">
        <f t="shared" si="581"/>
        <v>3</v>
      </c>
      <c r="L1476" s="139">
        <f t="shared" si="562"/>
        <v>1.0001712899999999</v>
      </c>
      <c r="M1476" s="143">
        <f t="shared" si="582"/>
        <v>0.99920032999999997</v>
      </c>
      <c r="N1476" s="143">
        <f t="shared" si="578"/>
        <v>1.2754629786494291</v>
      </c>
      <c r="O1476" s="139">
        <f t="shared" si="580"/>
        <v>1.27568145</v>
      </c>
      <c r="P1476" s="139">
        <f t="shared" si="563"/>
        <v>1275.68145</v>
      </c>
      <c r="Q1476" s="144">
        <f t="shared" si="564"/>
        <v>0</v>
      </c>
      <c r="R1476" s="145">
        <f t="shared" si="565"/>
        <v>0</v>
      </c>
      <c r="S1476" s="139">
        <f t="shared" si="566"/>
        <v>0</v>
      </c>
      <c r="T1476" s="146">
        <f t="shared" si="576"/>
        <v>3.5999999999999997E-2</v>
      </c>
      <c r="U1476" s="144">
        <f t="shared" si="579"/>
        <v>3</v>
      </c>
      <c r="V1476" s="144">
        <v>252</v>
      </c>
      <c r="W1476" s="143">
        <f t="shared" si="567"/>
        <v>1.000421126</v>
      </c>
      <c r="X1476" s="139">
        <f t="shared" si="568"/>
        <v>0.53722261999999998</v>
      </c>
      <c r="Y1476" s="124">
        <f t="shared" si="569"/>
        <v>0</v>
      </c>
      <c r="Z1476" s="147" t="s">
        <v>64</v>
      </c>
      <c r="AA1476" s="141">
        <f t="shared" si="577"/>
        <v>45306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4"/>
      <c r="BL1476" s="1"/>
      <c r="BM1476" s="1"/>
      <c r="BN1476" s="1"/>
      <c r="BO1476" s="1"/>
      <c r="BP1476" s="1"/>
      <c r="BQ1476" s="1"/>
    </row>
    <row r="1477" spans="1:69" x14ac:dyDescent="0.15">
      <c r="A1477" s="138">
        <f t="shared" si="570"/>
        <v>45128</v>
      </c>
      <c r="B1477" s="148">
        <f t="shared" si="559"/>
        <v>1276.4706783300001</v>
      </c>
      <c r="C1477" s="139">
        <f t="shared" si="571"/>
        <v>1000</v>
      </c>
      <c r="D1477" s="140">
        <f t="shared" si="572"/>
        <v>6659.95</v>
      </c>
      <c r="E1477" s="124">
        <f>IF(K1477=1,VLOOKUP(A1476,[1]Plan1!$BO$80:$BQ$314,3),E1476)</f>
        <v>6667.94</v>
      </c>
      <c r="F1477" s="141">
        <f t="shared" si="573"/>
        <v>45125</v>
      </c>
      <c r="G1477" s="142">
        <f t="shared" si="560"/>
        <v>1.1997087065218626E-3</v>
      </c>
      <c r="H1477" s="141">
        <f t="shared" si="574"/>
        <v>45153</v>
      </c>
      <c r="I1477" s="141">
        <f t="shared" si="561"/>
        <v>45153</v>
      </c>
      <c r="J1477" s="125">
        <f t="shared" si="575"/>
        <v>21</v>
      </c>
      <c r="K1477" s="125">
        <f t="shared" si="581"/>
        <v>4</v>
      </c>
      <c r="L1477" s="139">
        <f t="shared" si="562"/>
        <v>1.0002283999999999</v>
      </c>
      <c r="M1477" s="143">
        <f t="shared" si="582"/>
        <v>0.99920032999999997</v>
      </c>
      <c r="N1477" s="143">
        <f t="shared" si="578"/>
        <v>1.2754629786494291</v>
      </c>
      <c r="O1477" s="139">
        <f t="shared" si="580"/>
        <v>1.2757542900000001</v>
      </c>
      <c r="P1477" s="139">
        <f t="shared" si="563"/>
        <v>1275.7542900000001</v>
      </c>
      <c r="Q1477" s="144">
        <f t="shared" si="564"/>
        <v>0</v>
      </c>
      <c r="R1477" s="145">
        <f t="shared" si="565"/>
        <v>0</v>
      </c>
      <c r="S1477" s="139">
        <f t="shared" si="566"/>
        <v>0</v>
      </c>
      <c r="T1477" s="146">
        <f t="shared" si="576"/>
        <v>3.5999999999999997E-2</v>
      </c>
      <c r="U1477" s="144">
        <f t="shared" si="579"/>
        <v>4</v>
      </c>
      <c r="V1477" s="144">
        <v>252</v>
      </c>
      <c r="W1477" s="143">
        <f t="shared" si="567"/>
        <v>1.0005615409999999</v>
      </c>
      <c r="X1477" s="139">
        <f t="shared" si="568"/>
        <v>0.71638833000000002</v>
      </c>
      <c r="Y1477" s="124">
        <f t="shared" si="569"/>
        <v>0</v>
      </c>
      <c r="Z1477" s="147" t="s">
        <v>64</v>
      </c>
      <c r="AA1477" s="141">
        <f t="shared" si="577"/>
        <v>45306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4"/>
      <c r="BL1477" s="1"/>
      <c r="BM1477" s="1"/>
      <c r="BN1477" s="1"/>
      <c r="BO1477" s="1"/>
      <c r="BP1477" s="1"/>
      <c r="BQ1477" s="1"/>
    </row>
    <row r="1478" spans="1:69" x14ac:dyDescent="0.15">
      <c r="A1478" s="138">
        <f t="shared" si="570"/>
        <v>45129</v>
      </c>
      <c r="B1478" s="148">
        <f t="shared" si="559"/>
        <v>1276.7227287399999</v>
      </c>
      <c r="C1478" s="139">
        <f t="shared" si="571"/>
        <v>1000</v>
      </c>
      <c r="D1478" s="140">
        <f t="shared" si="572"/>
        <v>6659.95</v>
      </c>
      <c r="E1478" s="124">
        <f>IF(K1478=1,VLOOKUP(A1477,[1]Plan1!$BO$80:$BQ$314,3),E1477)</f>
        <v>6667.94</v>
      </c>
      <c r="F1478" s="141">
        <f t="shared" si="573"/>
        <v>45125</v>
      </c>
      <c r="G1478" s="142">
        <f t="shared" si="560"/>
        <v>1.1997087065218626E-3</v>
      </c>
      <c r="H1478" s="141">
        <f t="shared" si="574"/>
        <v>45153</v>
      </c>
      <c r="I1478" s="141">
        <f t="shared" si="561"/>
        <v>45153</v>
      </c>
      <c r="J1478" s="125">
        <f t="shared" si="575"/>
        <v>21</v>
      </c>
      <c r="K1478" s="125">
        <f t="shared" si="581"/>
        <v>5</v>
      </c>
      <c r="L1478" s="139">
        <f t="shared" si="562"/>
        <v>1.0002855100000001</v>
      </c>
      <c r="M1478" s="143">
        <f t="shared" si="582"/>
        <v>0.99920032999999997</v>
      </c>
      <c r="N1478" s="143">
        <f t="shared" si="578"/>
        <v>1.2754629786494291</v>
      </c>
      <c r="O1478" s="139">
        <f t="shared" si="580"/>
        <v>1.2758271299999999</v>
      </c>
      <c r="P1478" s="139">
        <f t="shared" si="563"/>
        <v>1275.8271299999999</v>
      </c>
      <c r="Q1478" s="144">
        <f t="shared" si="564"/>
        <v>0</v>
      </c>
      <c r="R1478" s="145">
        <f t="shared" si="565"/>
        <v>0</v>
      </c>
      <c r="S1478" s="139">
        <f t="shared" si="566"/>
        <v>0</v>
      </c>
      <c r="T1478" s="146">
        <f t="shared" si="576"/>
        <v>3.5999999999999997E-2</v>
      </c>
      <c r="U1478" s="144">
        <f t="shared" si="579"/>
        <v>5</v>
      </c>
      <c r="V1478" s="144">
        <v>252</v>
      </c>
      <c r="W1478" s="143">
        <f t="shared" si="567"/>
        <v>1.0007019749999999</v>
      </c>
      <c r="X1478" s="139">
        <f t="shared" si="568"/>
        <v>0.89559873999999995</v>
      </c>
      <c r="Y1478" s="124">
        <f t="shared" si="569"/>
        <v>0</v>
      </c>
      <c r="Z1478" s="147" t="s">
        <v>64</v>
      </c>
      <c r="AA1478" s="141">
        <f t="shared" si="577"/>
        <v>45306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4"/>
      <c r="BL1478" s="1"/>
      <c r="BM1478" s="1"/>
      <c r="BN1478" s="1"/>
      <c r="BO1478" s="1"/>
      <c r="BP1478" s="1"/>
      <c r="BQ1478" s="1"/>
    </row>
    <row r="1479" spans="1:69" x14ac:dyDescent="0.15">
      <c r="A1479" s="138">
        <f t="shared" si="570"/>
        <v>45130</v>
      </c>
      <c r="B1479" s="148">
        <f t="shared" si="559"/>
        <v>1276.7227287399999</v>
      </c>
      <c r="C1479" s="139">
        <f t="shared" si="571"/>
        <v>1000</v>
      </c>
      <c r="D1479" s="140">
        <f t="shared" si="572"/>
        <v>6659.95</v>
      </c>
      <c r="E1479" s="124">
        <f>IF(K1479=1,VLOOKUP(A1478,[1]Plan1!$BO$80:$BQ$314,3),E1478)</f>
        <v>6667.94</v>
      </c>
      <c r="F1479" s="141">
        <f t="shared" si="573"/>
        <v>45125</v>
      </c>
      <c r="G1479" s="142">
        <f t="shared" si="560"/>
        <v>1.1997087065218626E-3</v>
      </c>
      <c r="H1479" s="141">
        <f t="shared" si="574"/>
        <v>45153</v>
      </c>
      <c r="I1479" s="141">
        <f t="shared" si="561"/>
        <v>45153</v>
      </c>
      <c r="J1479" s="125">
        <f t="shared" si="575"/>
        <v>21</v>
      </c>
      <c r="K1479" s="125">
        <f t="shared" si="581"/>
        <v>5</v>
      </c>
      <c r="L1479" s="139">
        <f t="shared" si="562"/>
        <v>1.0002855100000001</v>
      </c>
      <c r="M1479" s="143">
        <f t="shared" si="582"/>
        <v>0.99920032999999997</v>
      </c>
      <c r="N1479" s="143">
        <f t="shared" si="578"/>
        <v>1.2754629786494291</v>
      </c>
      <c r="O1479" s="139">
        <f t="shared" si="580"/>
        <v>1.2758271299999999</v>
      </c>
      <c r="P1479" s="139">
        <f t="shared" si="563"/>
        <v>1275.8271299999999</v>
      </c>
      <c r="Q1479" s="144">
        <f t="shared" si="564"/>
        <v>0</v>
      </c>
      <c r="R1479" s="145">
        <f t="shared" si="565"/>
        <v>0</v>
      </c>
      <c r="S1479" s="139">
        <f t="shared" si="566"/>
        <v>0</v>
      </c>
      <c r="T1479" s="146">
        <f t="shared" si="576"/>
        <v>3.5999999999999997E-2</v>
      </c>
      <c r="U1479" s="144">
        <f t="shared" si="579"/>
        <v>5</v>
      </c>
      <c r="V1479" s="144">
        <v>252</v>
      </c>
      <c r="W1479" s="143">
        <f t="shared" si="567"/>
        <v>1.0007019749999999</v>
      </c>
      <c r="X1479" s="139">
        <f t="shared" si="568"/>
        <v>0.89559873999999995</v>
      </c>
      <c r="Y1479" s="124">
        <f t="shared" si="569"/>
        <v>0</v>
      </c>
      <c r="Z1479" s="147" t="s">
        <v>64</v>
      </c>
      <c r="AA1479" s="141">
        <f t="shared" si="577"/>
        <v>45306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4"/>
      <c r="BL1479" s="1"/>
      <c r="BM1479" s="1"/>
      <c r="BN1479" s="1"/>
      <c r="BO1479" s="1"/>
      <c r="BP1479" s="1"/>
      <c r="BQ1479" s="1"/>
    </row>
    <row r="1480" spans="1:69" x14ac:dyDescent="0.15">
      <c r="A1480" s="138">
        <f t="shared" si="570"/>
        <v>45131</v>
      </c>
      <c r="B1480" s="148">
        <f t="shared" si="559"/>
        <v>1276.7227287399999</v>
      </c>
      <c r="C1480" s="139">
        <f t="shared" si="571"/>
        <v>1000</v>
      </c>
      <c r="D1480" s="140">
        <f t="shared" si="572"/>
        <v>6659.95</v>
      </c>
      <c r="E1480" s="124">
        <f>IF(K1480=1,VLOOKUP(A1479,[1]Plan1!$BO$80:$BQ$314,3),E1479)</f>
        <v>6667.94</v>
      </c>
      <c r="F1480" s="141">
        <f t="shared" si="573"/>
        <v>45125</v>
      </c>
      <c r="G1480" s="142">
        <f t="shared" si="560"/>
        <v>1.1997087065218626E-3</v>
      </c>
      <c r="H1480" s="141">
        <f t="shared" si="574"/>
        <v>45153</v>
      </c>
      <c r="I1480" s="141">
        <f t="shared" si="561"/>
        <v>45153</v>
      </c>
      <c r="J1480" s="125">
        <f t="shared" si="575"/>
        <v>21</v>
      </c>
      <c r="K1480" s="125">
        <f t="shared" si="581"/>
        <v>5</v>
      </c>
      <c r="L1480" s="139">
        <f t="shared" si="562"/>
        <v>1.0002855100000001</v>
      </c>
      <c r="M1480" s="143">
        <f t="shared" si="582"/>
        <v>0.99920032999999997</v>
      </c>
      <c r="N1480" s="143">
        <f t="shared" si="578"/>
        <v>1.2754629786494291</v>
      </c>
      <c r="O1480" s="139">
        <f t="shared" si="580"/>
        <v>1.2758271299999999</v>
      </c>
      <c r="P1480" s="139">
        <f t="shared" si="563"/>
        <v>1275.8271299999999</v>
      </c>
      <c r="Q1480" s="144">
        <f t="shared" si="564"/>
        <v>0</v>
      </c>
      <c r="R1480" s="145">
        <f t="shared" si="565"/>
        <v>0</v>
      </c>
      <c r="S1480" s="139">
        <f t="shared" si="566"/>
        <v>0</v>
      </c>
      <c r="T1480" s="146">
        <f t="shared" si="576"/>
        <v>3.5999999999999997E-2</v>
      </c>
      <c r="U1480" s="144">
        <f t="shared" si="579"/>
        <v>5</v>
      </c>
      <c r="V1480" s="144">
        <v>252</v>
      </c>
      <c r="W1480" s="143">
        <f t="shared" si="567"/>
        <v>1.0007019749999999</v>
      </c>
      <c r="X1480" s="139">
        <f t="shared" si="568"/>
        <v>0.89559873999999995</v>
      </c>
      <c r="Y1480" s="124">
        <f t="shared" si="569"/>
        <v>0</v>
      </c>
      <c r="Z1480" s="147" t="s">
        <v>64</v>
      </c>
      <c r="AA1480" s="141">
        <f t="shared" si="577"/>
        <v>45306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4"/>
      <c r="BL1480" s="1"/>
      <c r="BM1480" s="1"/>
      <c r="BN1480" s="1"/>
      <c r="BO1480" s="1"/>
      <c r="BP1480" s="1"/>
      <c r="BQ1480" s="1"/>
    </row>
    <row r="1481" spans="1:69" x14ac:dyDescent="0.15">
      <c r="A1481" s="138">
        <f t="shared" si="570"/>
        <v>45132</v>
      </c>
      <c r="B1481" s="148">
        <f t="shared" si="559"/>
        <v>1276.97482513</v>
      </c>
      <c r="C1481" s="139">
        <f t="shared" si="571"/>
        <v>1000</v>
      </c>
      <c r="D1481" s="140">
        <f t="shared" si="572"/>
        <v>6659.95</v>
      </c>
      <c r="E1481" s="124">
        <f>IF(K1481=1,VLOOKUP(A1480,[1]Plan1!$BO$80:$BQ$314,3),E1480)</f>
        <v>6667.94</v>
      </c>
      <c r="F1481" s="141">
        <f t="shared" si="573"/>
        <v>45125</v>
      </c>
      <c r="G1481" s="142">
        <f t="shared" si="560"/>
        <v>1.1997087065218626E-3</v>
      </c>
      <c r="H1481" s="141">
        <f t="shared" si="574"/>
        <v>45153</v>
      </c>
      <c r="I1481" s="141">
        <f t="shared" si="561"/>
        <v>45153</v>
      </c>
      <c r="J1481" s="125">
        <f t="shared" si="575"/>
        <v>21</v>
      </c>
      <c r="K1481" s="125">
        <f t="shared" si="581"/>
        <v>6</v>
      </c>
      <c r="L1481" s="139">
        <f t="shared" si="562"/>
        <v>1.0003426200000001</v>
      </c>
      <c r="M1481" s="143">
        <f t="shared" si="582"/>
        <v>0.99920032999999997</v>
      </c>
      <c r="N1481" s="143">
        <f t="shared" si="578"/>
        <v>1.2754629786494291</v>
      </c>
      <c r="O1481" s="139">
        <f t="shared" si="580"/>
        <v>1.27589997</v>
      </c>
      <c r="P1481" s="139">
        <f t="shared" si="563"/>
        <v>1275.8999699999999</v>
      </c>
      <c r="Q1481" s="144">
        <f t="shared" si="564"/>
        <v>0</v>
      </c>
      <c r="R1481" s="145">
        <f t="shared" si="565"/>
        <v>0</v>
      </c>
      <c r="S1481" s="139">
        <f t="shared" si="566"/>
        <v>0</v>
      </c>
      <c r="T1481" s="146">
        <f t="shared" si="576"/>
        <v>3.5999999999999997E-2</v>
      </c>
      <c r="U1481" s="144">
        <f t="shared" si="579"/>
        <v>6</v>
      </c>
      <c r="V1481" s="144">
        <v>252</v>
      </c>
      <c r="W1481" s="143">
        <f t="shared" si="567"/>
        <v>1.000842429</v>
      </c>
      <c r="X1481" s="139">
        <f t="shared" si="568"/>
        <v>1.07485513</v>
      </c>
      <c r="Y1481" s="124">
        <f t="shared" si="569"/>
        <v>0</v>
      </c>
      <c r="Z1481" s="147" t="s">
        <v>64</v>
      </c>
      <c r="AA1481" s="141">
        <f t="shared" si="577"/>
        <v>45306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4"/>
      <c r="BL1481" s="1"/>
      <c r="BM1481" s="1"/>
      <c r="BN1481" s="1"/>
      <c r="BO1481" s="1"/>
      <c r="BP1481" s="1"/>
      <c r="BQ1481" s="1"/>
    </row>
    <row r="1482" spans="1:69" x14ac:dyDescent="0.15">
      <c r="A1482" s="138">
        <f t="shared" si="570"/>
        <v>45133</v>
      </c>
      <c r="B1482" s="148">
        <f t="shared" ref="B1482:B1545" si="583">(P1482+X1482)</f>
        <v>1277.22698752</v>
      </c>
      <c r="C1482" s="139">
        <f t="shared" si="571"/>
        <v>1000</v>
      </c>
      <c r="D1482" s="140">
        <f t="shared" si="572"/>
        <v>6659.95</v>
      </c>
      <c r="E1482" s="124">
        <f>IF(K1482=1,VLOOKUP(A1481,[1]Plan1!$BO$80:$BQ$314,3),E1481)</f>
        <v>6667.94</v>
      </c>
      <c r="F1482" s="141">
        <f t="shared" si="573"/>
        <v>45125</v>
      </c>
      <c r="G1482" s="142">
        <f t="shared" ref="G1482:G1545" si="584">(E1482/D1482)-1</f>
        <v>1.1997087065218626E-3</v>
      </c>
      <c r="H1482" s="141">
        <f t="shared" si="574"/>
        <v>45153</v>
      </c>
      <c r="I1482" s="141">
        <f t="shared" ref="I1482:I1545" si="585">IF(A1482&gt;I1481,H1482,I1481)</f>
        <v>45153</v>
      </c>
      <c r="J1482" s="125">
        <f t="shared" si="575"/>
        <v>21</v>
      </c>
      <c r="K1482" s="125">
        <f t="shared" si="581"/>
        <v>7</v>
      </c>
      <c r="L1482" s="139">
        <f t="shared" ref="L1482:L1545" si="586">TRUNC((E1482/D1482)^TRUNC((K1482/J1482),9),8)</f>
        <v>1.00039974</v>
      </c>
      <c r="M1482" s="143">
        <f t="shared" si="582"/>
        <v>0.99920032999999997</v>
      </c>
      <c r="N1482" s="143">
        <f t="shared" si="578"/>
        <v>1.2754629786494291</v>
      </c>
      <c r="O1482" s="139">
        <f t="shared" si="580"/>
        <v>1.2759728299999999</v>
      </c>
      <c r="P1482" s="139">
        <f t="shared" ref="P1482:P1545" si="587">TRUNC(C1482*O1482,8)</f>
        <v>1275.9728299999999</v>
      </c>
      <c r="Q1482" s="144">
        <f t="shared" ref="Q1482:Q1545" si="588">IF(VLOOKUP(A1482,AD$10:AK$114,8)=VLOOKUP(A1481,AD$10:AK$114,8),0,VLOOKUP(A1482,AD$10:AK$114,8))</f>
        <v>0</v>
      </c>
      <c r="R1482" s="145">
        <f t="shared" ref="R1482:R1545" si="589">IF(Q1482&gt;0,VLOOKUP($A1482,$AD$10:$AI$114,6),0)</f>
        <v>0</v>
      </c>
      <c r="S1482" s="139">
        <f t="shared" ref="S1482:S1545" si="590">IF(R1482&gt;0,TRUNC(R1482*P1482,8),0)</f>
        <v>0</v>
      </c>
      <c r="T1482" s="146">
        <f t="shared" si="576"/>
        <v>3.5999999999999997E-2</v>
      </c>
      <c r="U1482" s="144">
        <f t="shared" si="579"/>
        <v>7</v>
      </c>
      <c r="V1482" s="144">
        <v>252</v>
      </c>
      <c r="W1482" s="143">
        <f t="shared" ref="W1482:W1545" si="591">ROUND((1+T1482)^TRUNC((U1482/V1482),9),9)</f>
        <v>1.0009829029999999</v>
      </c>
      <c r="X1482" s="139">
        <f t="shared" ref="X1482:X1545" si="592">TRUNC((P1482*(W1482-1)),8)</f>
        <v>1.2541575199999999</v>
      </c>
      <c r="Y1482" s="124">
        <f t="shared" ref="Y1482:Y1545" si="593">IF(Q1482&gt;0,S1482+X1482,0)</f>
        <v>0</v>
      </c>
      <c r="Z1482" s="147" t="s">
        <v>64</v>
      </c>
      <c r="AA1482" s="141">
        <f t="shared" si="577"/>
        <v>45306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4"/>
      <c r="BL1482" s="1"/>
      <c r="BM1482" s="1"/>
      <c r="BN1482" s="1"/>
      <c r="BO1482" s="1"/>
      <c r="BP1482" s="1"/>
      <c r="BQ1482" s="1"/>
    </row>
    <row r="1483" spans="1:69" x14ac:dyDescent="0.15">
      <c r="A1483" s="138">
        <f t="shared" ref="A1483:A1546" si="594">(A1482+1)</f>
        <v>45134</v>
      </c>
      <c r="B1483" s="148">
        <f t="shared" si="583"/>
        <v>1277.4791858799999</v>
      </c>
      <c r="C1483" s="139">
        <f t="shared" ref="C1483:C1546" si="595">TRUNC(IF(Q1482&gt;0,VLOOKUP(A1482,$AD$12:$AE$114,2),C1482),8)</f>
        <v>1000</v>
      </c>
      <c r="D1483" s="140">
        <f t="shared" ref="D1483:D1546" si="596">IF(E1483=E1482,D1482,E1482)</f>
        <v>6659.95</v>
      </c>
      <c r="E1483" s="124">
        <f>IF(K1483=1,VLOOKUP(A1482,[1]Plan1!$BO$80:$BQ$314,3),E1482)</f>
        <v>6667.94</v>
      </c>
      <c r="F1483" s="141">
        <f t="shared" ref="F1483:F1546" si="597">IF(D1483=D1482,F1482,A1483)</f>
        <v>45125</v>
      </c>
      <c r="G1483" s="142">
        <f t="shared" si="584"/>
        <v>1.1997087065218626E-3</v>
      </c>
      <c r="H1483" s="141">
        <f t="shared" ref="H1483:H1546" si="598">IF(DAY(A1483)=15,VLOOKUP(A1483,AH$118:AM$450,4),H1482)</f>
        <v>45153</v>
      </c>
      <c r="I1483" s="141">
        <f t="shared" si="585"/>
        <v>45153</v>
      </c>
      <c r="J1483" s="125">
        <f t="shared" ref="J1483:J1546" si="599">IF(I1483=I1482,J1482,NETWORKDAYS(I1482,I1483,$AD$118:$AD$502)-1)</f>
        <v>21</v>
      </c>
      <c r="K1483" s="125">
        <f t="shared" si="581"/>
        <v>8</v>
      </c>
      <c r="L1483" s="139">
        <f t="shared" si="586"/>
        <v>1.0004568599999999</v>
      </c>
      <c r="M1483" s="143">
        <f t="shared" si="582"/>
        <v>0.99920032999999997</v>
      </c>
      <c r="N1483" s="143">
        <f t="shared" si="578"/>
        <v>1.2754629786494291</v>
      </c>
      <c r="O1483" s="139">
        <f t="shared" si="580"/>
        <v>1.27604568</v>
      </c>
      <c r="P1483" s="139">
        <f t="shared" si="587"/>
        <v>1276.0456799999999</v>
      </c>
      <c r="Q1483" s="144">
        <f t="shared" si="588"/>
        <v>0</v>
      </c>
      <c r="R1483" s="145">
        <f t="shared" si="589"/>
        <v>0</v>
      </c>
      <c r="S1483" s="139">
        <f t="shared" si="590"/>
        <v>0</v>
      </c>
      <c r="T1483" s="146">
        <f t="shared" ref="T1483:T1546" si="600">(T1482)</f>
        <v>3.5999999999999997E-2</v>
      </c>
      <c r="U1483" s="144">
        <f t="shared" si="579"/>
        <v>8</v>
      </c>
      <c r="V1483" s="144">
        <v>252</v>
      </c>
      <c r="W1483" s="143">
        <f t="shared" si="591"/>
        <v>1.001123397</v>
      </c>
      <c r="X1483" s="139">
        <f t="shared" si="592"/>
        <v>1.43350588</v>
      </c>
      <c r="Y1483" s="124">
        <f t="shared" si="593"/>
        <v>0</v>
      </c>
      <c r="Z1483" s="147" t="s">
        <v>64</v>
      </c>
      <c r="AA1483" s="141">
        <f t="shared" ref="AA1483:AA1546" si="601">IF(Q1482&gt;0,VLOOKUP(A1482,$AD$10:$AL$114,9),AA1482)</f>
        <v>45306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4"/>
      <c r="BL1483" s="1"/>
      <c r="BM1483" s="1"/>
      <c r="BN1483" s="1"/>
      <c r="BO1483" s="1"/>
      <c r="BP1483" s="1"/>
      <c r="BQ1483" s="1"/>
    </row>
    <row r="1484" spans="1:69" x14ac:dyDescent="0.15">
      <c r="A1484" s="138">
        <f t="shared" si="594"/>
        <v>45135</v>
      </c>
      <c r="B1484" s="148">
        <f t="shared" si="583"/>
        <v>1277.7314389799999</v>
      </c>
      <c r="C1484" s="139">
        <f t="shared" si="595"/>
        <v>1000</v>
      </c>
      <c r="D1484" s="140">
        <f t="shared" si="596"/>
        <v>6659.95</v>
      </c>
      <c r="E1484" s="124">
        <f>IF(K1484=1,VLOOKUP(A1483,[1]Plan1!$BO$80:$BQ$314,3),E1483)</f>
        <v>6667.94</v>
      </c>
      <c r="F1484" s="141">
        <f t="shared" si="597"/>
        <v>45125</v>
      </c>
      <c r="G1484" s="142">
        <f t="shared" si="584"/>
        <v>1.1997087065218626E-3</v>
      </c>
      <c r="H1484" s="141">
        <f t="shared" si="598"/>
        <v>45153</v>
      </c>
      <c r="I1484" s="141">
        <f t="shared" si="585"/>
        <v>45153</v>
      </c>
      <c r="J1484" s="125">
        <f t="shared" si="599"/>
        <v>21</v>
      </c>
      <c r="K1484" s="125">
        <f t="shared" si="581"/>
        <v>9</v>
      </c>
      <c r="L1484" s="139">
        <f t="shared" si="586"/>
        <v>1.00051398</v>
      </c>
      <c r="M1484" s="143">
        <f t="shared" si="582"/>
        <v>0.99920032999999997</v>
      </c>
      <c r="N1484" s="143">
        <f t="shared" si="578"/>
        <v>1.2754629786494291</v>
      </c>
      <c r="O1484" s="139">
        <f t="shared" si="580"/>
        <v>1.2761185399999999</v>
      </c>
      <c r="P1484" s="139">
        <f t="shared" si="587"/>
        <v>1276.1185399999999</v>
      </c>
      <c r="Q1484" s="144">
        <f t="shared" si="588"/>
        <v>0</v>
      </c>
      <c r="R1484" s="145">
        <f t="shared" si="589"/>
        <v>0</v>
      </c>
      <c r="S1484" s="139">
        <f t="shared" si="590"/>
        <v>0</v>
      </c>
      <c r="T1484" s="146">
        <f t="shared" si="600"/>
        <v>3.5999999999999997E-2</v>
      </c>
      <c r="U1484" s="144">
        <f t="shared" si="579"/>
        <v>9</v>
      </c>
      <c r="V1484" s="144">
        <v>252</v>
      </c>
      <c r="W1484" s="143">
        <f t="shared" si="591"/>
        <v>1.00126391</v>
      </c>
      <c r="X1484" s="139">
        <f t="shared" si="592"/>
        <v>1.61289898</v>
      </c>
      <c r="Y1484" s="124">
        <f t="shared" si="593"/>
        <v>0</v>
      </c>
      <c r="Z1484" s="147" t="s">
        <v>64</v>
      </c>
      <c r="AA1484" s="141">
        <f t="shared" si="601"/>
        <v>45306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4"/>
      <c r="BL1484" s="1"/>
      <c r="BM1484" s="1"/>
      <c r="BN1484" s="1"/>
      <c r="BO1484" s="1"/>
      <c r="BP1484" s="1"/>
      <c r="BQ1484" s="1"/>
    </row>
    <row r="1485" spans="1:69" x14ac:dyDescent="0.15">
      <c r="A1485" s="138">
        <f t="shared" si="594"/>
        <v>45136</v>
      </c>
      <c r="B1485" s="148">
        <f t="shared" si="583"/>
        <v>1277.9837380699998</v>
      </c>
      <c r="C1485" s="139">
        <f t="shared" si="595"/>
        <v>1000</v>
      </c>
      <c r="D1485" s="140">
        <f t="shared" si="596"/>
        <v>6659.95</v>
      </c>
      <c r="E1485" s="124">
        <f>IF(K1485=1,VLOOKUP(A1484,[1]Plan1!$BO$80:$BQ$314,3),E1484)</f>
        <v>6667.94</v>
      </c>
      <c r="F1485" s="141">
        <f t="shared" si="597"/>
        <v>45125</v>
      </c>
      <c r="G1485" s="142">
        <f t="shared" si="584"/>
        <v>1.1997087065218626E-3</v>
      </c>
      <c r="H1485" s="141">
        <f t="shared" si="598"/>
        <v>45153</v>
      </c>
      <c r="I1485" s="141">
        <f t="shared" si="585"/>
        <v>45153</v>
      </c>
      <c r="J1485" s="125">
        <f t="shared" si="599"/>
        <v>21</v>
      </c>
      <c r="K1485" s="125">
        <f t="shared" si="581"/>
        <v>10</v>
      </c>
      <c r="L1485" s="139">
        <f t="shared" si="586"/>
        <v>1.0005711100000001</v>
      </c>
      <c r="M1485" s="143">
        <f t="shared" si="582"/>
        <v>0.99920032999999997</v>
      </c>
      <c r="N1485" s="143">
        <f t="shared" si="578"/>
        <v>1.2754629786494291</v>
      </c>
      <c r="O1485" s="139">
        <f t="shared" si="580"/>
        <v>1.2761914000000001</v>
      </c>
      <c r="P1485" s="139">
        <f t="shared" si="587"/>
        <v>1276.1913999999999</v>
      </c>
      <c r="Q1485" s="144">
        <f t="shared" si="588"/>
        <v>0</v>
      </c>
      <c r="R1485" s="145">
        <f t="shared" si="589"/>
        <v>0</v>
      </c>
      <c r="S1485" s="139">
        <f t="shared" si="590"/>
        <v>0</v>
      </c>
      <c r="T1485" s="146">
        <f t="shared" si="600"/>
        <v>3.5999999999999997E-2</v>
      </c>
      <c r="U1485" s="144">
        <f t="shared" si="579"/>
        <v>10</v>
      </c>
      <c r="V1485" s="144">
        <v>252</v>
      </c>
      <c r="W1485" s="143">
        <f t="shared" si="591"/>
        <v>1.001404443</v>
      </c>
      <c r="X1485" s="139">
        <f t="shared" si="592"/>
        <v>1.79233807</v>
      </c>
      <c r="Y1485" s="124">
        <f t="shared" si="593"/>
        <v>0</v>
      </c>
      <c r="Z1485" s="147" t="s">
        <v>64</v>
      </c>
      <c r="AA1485" s="141">
        <f t="shared" si="601"/>
        <v>45306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4"/>
      <c r="BL1485" s="1"/>
      <c r="BM1485" s="1"/>
      <c r="BN1485" s="1"/>
      <c r="BO1485" s="1"/>
      <c r="BP1485" s="1"/>
      <c r="BQ1485" s="1"/>
    </row>
    <row r="1486" spans="1:69" x14ac:dyDescent="0.15">
      <c r="A1486" s="138">
        <f t="shared" si="594"/>
        <v>45137</v>
      </c>
      <c r="B1486" s="148">
        <f t="shared" si="583"/>
        <v>1277.9837380699998</v>
      </c>
      <c r="C1486" s="139">
        <f t="shared" si="595"/>
        <v>1000</v>
      </c>
      <c r="D1486" s="140">
        <f t="shared" si="596"/>
        <v>6659.95</v>
      </c>
      <c r="E1486" s="124">
        <f>IF(K1486=1,VLOOKUP(A1485,[1]Plan1!$BO$80:$BQ$314,3),E1485)</f>
        <v>6667.94</v>
      </c>
      <c r="F1486" s="141">
        <f t="shared" si="597"/>
        <v>45125</v>
      </c>
      <c r="G1486" s="142">
        <f t="shared" si="584"/>
        <v>1.1997087065218626E-3</v>
      </c>
      <c r="H1486" s="141">
        <f t="shared" si="598"/>
        <v>45153</v>
      </c>
      <c r="I1486" s="141">
        <f t="shared" si="585"/>
        <v>45153</v>
      </c>
      <c r="J1486" s="125">
        <f t="shared" si="599"/>
        <v>21</v>
      </c>
      <c r="K1486" s="125">
        <f t="shared" si="581"/>
        <v>10</v>
      </c>
      <c r="L1486" s="139">
        <f t="shared" si="586"/>
        <v>1.0005711100000001</v>
      </c>
      <c r="M1486" s="143">
        <f t="shared" si="582"/>
        <v>0.99920032999999997</v>
      </c>
      <c r="N1486" s="143">
        <f t="shared" si="578"/>
        <v>1.2754629786494291</v>
      </c>
      <c r="O1486" s="139">
        <f t="shared" si="580"/>
        <v>1.2761914000000001</v>
      </c>
      <c r="P1486" s="139">
        <f t="shared" si="587"/>
        <v>1276.1913999999999</v>
      </c>
      <c r="Q1486" s="144">
        <f t="shared" si="588"/>
        <v>0</v>
      </c>
      <c r="R1486" s="145">
        <f t="shared" si="589"/>
        <v>0</v>
      </c>
      <c r="S1486" s="139">
        <f t="shared" si="590"/>
        <v>0</v>
      </c>
      <c r="T1486" s="146">
        <f t="shared" si="600"/>
        <v>3.5999999999999997E-2</v>
      </c>
      <c r="U1486" s="144">
        <f t="shared" si="579"/>
        <v>10</v>
      </c>
      <c r="V1486" s="144">
        <v>252</v>
      </c>
      <c r="W1486" s="143">
        <f t="shared" si="591"/>
        <v>1.001404443</v>
      </c>
      <c r="X1486" s="139">
        <f t="shared" si="592"/>
        <v>1.79233807</v>
      </c>
      <c r="Y1486" s="124">
        <f t="shared" si="593"/>
        <v>0</v>
      </c>
      <c r="Z1486" s="147" t="s">
        <v>64</v>
      </c>
      <c r="AA1486" s="141">
        <f t="shared" si="601"/>
        <v>45306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4"/>
      <c r="BL1486" s="1"/>
      <c r="BM1486" s="1"/>
      <c r="BN1486" s="1"/>
      <c r="BO1486" s="1"/>
      <c r="BP1486" s="1"/>
      <c r="BQ1486" s="1"/>
    </row>
    <row r="1487" spans="1:69" x14ac:dyDescent="0.15">
      <c r="A1487" s="138">
        <f t="shared" si="594"/>
        <v>45138</v>
      </c>
      <c r="B1487" s="148">
        <f t="shared" si="583"/>
        <v>1277.9837380699998</v>
      </c>
      <c r="C1487" s="139">
        <f t="shared" si="595"/>
        <v>1000</v>
      </c>
      <c r="D1487" s="140">
        <f t="shared" si="596"/>
        <v>6659.95</v>
      </c>
      <c r="E1487" s="124">
        <f>IF(K1487=1,VLOOKUP(A1486,[1]Plan1!$BO$80:$BQ$314,3),E1486)</f>
        <v>6667.94</v>
      </c>
      <c r="F1487" s="141">
        <f t="shared" si="597"/>
        <v>45125</v>
      </c>
      <c r="G1487" s="142">
        <f t="shared" si="584"/>
        <v>1.1997087065218626E-3</v>
      </c>
      <c r="H1487" s="141">
        <f t="shared" si="598"/>
        <v>45153</v>
      </c>
      <c r="I1487" s="141">
        <f t="shared" si="585"/>
        <v>45153</v>
      </c>
      <c r="J1487" s="125">
        <f t="shared" si="599"/>
        <v>21</v>
      </c>
      <c r="K1487" s="125">
        <f t="shared" si="581"/>
        <v>10</v>
      </c>
      <c r="L1487" s="139">
        <f t="shared" si="586"/>
        <v>1.0005711100000001</v>
      </c>
      <c r="M1487" s="143">
        <f t="shared" si="582"/>
        <v>0.99920032999999997</v>
      </c>
      <c r="N1487" s="143">
        <f t="shared" si="578"/>
        <v>1.2754629786494291</v>
      </c>
      <c r="O1487" s="139">
        <f t="shared" si="580"/>
        <v>1.2761914000000001</v>
      </c>
      <c r="P1487" s="139">
        <f t="shared" si="587"/>
        <v>1276.1913999999999</v>
      </c>
      <c r="Q1487" s="144">
        <f t="shared" si="588"/>
        <v>0</v>
      </c>
      <c r="R1487" s="145">
        <f t="shared" si="589"/>
        <v>0</v>
      </c>
      <c r="S1487" s="139">
        <f t="shared" si="590"/>
        <v>0</v>
      </c>
      <c r="T1487" s="146">
        <f t="shared" si="600"/>
        <v>3.5999999999999997E-2</v>
      </c>
      <c r="U1487" s="144">
        <f t="shared" si="579"/>
        <v>10</v>
      </c>
      <c r="V1487" s="144">
        <v>252</v>
      </c>
      <c r="W1487" s="143">
        <f t="shared" si="591"/>
        <v>1.001404443</v>
      </c>
      <c r="X1487" s="139">
        <f t="shared" si="592"/>
        <v>1.79233807</v>
      </c>
      <c r="Y1487" s="124">
        <f t="shared" si="593"/>
        <v>0</v>
      </c>
      <c r="Z1487" s="147" t="s">
        <v>64</v>
      </c>
      <c r="AA1487" s="141">
        <f t="shared" si="601"/>
        <v>45306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4"/>
      <c r="BL1487" s="1"/>
      <c r="BM1487" s="1"/>
      <c r="BN1487" s="1"/>
      <c r="BO1487" s="1"/>
      <c r="BP1487" s="1"/>
      <c r="BQ1487" s="1"/>
    </row>
    <row r="1488" spans="1:69" x14ac:dyDescent="0.15">
      <c r="A1488" s="138">
        <f t="shared" si="594"/>
        <v>45139</v>
      </c>
      <c r="B1488" s="148">
        <f t="shared" si="583"/>
        <v>1278.23608317</v>
      </c>
      <c r="C1488" s="139">
        <f t="shared" si="595"/>
        <v>1000</v>
      </c>
      <c r="D1488" s="140">
        <f t="shared" si="596"/>
        <v>6659.95</v>
      </c>
      <c r="E1488" s="124">
        <f>IF(K1488=1,VLOOKUP(A1487,[1]Plan1!$BO$80:$BQ$314,3),E1487)</f>
        <v>6667.94</v>
      </c>
      <c r="F1488" s="141">
        <f t="shared" si="597"/>
        <v>45125</v>
      </c>
      <c r="G1488" s="142">
        <f t="shared" si="584"/>
        <v>1.1997087065218626E-3</v>
      </c>
      <c r="H1488" s="141">
        <f t="shared" si="598"/>
        <v>45153</v>
      </c>
      <c r="I1488" s="141">
        <f t="shared" si="585"/>
        <v>45153</v>
      </c>
      <c r="J1488" s="125">
        <f t="shared" si="599"/>
        <v>21</v>
      </c>
      <c r="K1488" s="125">
        <f t="shared" si="581"/>
        <v>11</v>
      </c>
      <c r="L1488" s="139">
        <f t="shared" si="586"/>
        <v>1.00062823</v>
      </c>
      <c r="M1488" s="143">
        <f t="shared" si="582"/>
        <v>0.99920032999999997</v>
      </c>
      <c r="N1488" s="143">
        <f t="shared" si="578"/>
        <v>1.2754629786494291</v>
      </c>
      <c r="O1488" s="139">
        <f t="shared" si="580"/>
        <v>1.27626426</v>
      </c>
      <c r="P1488" s="139">
        <f t="shared" si="587"/>
        <v>1276.2642599999999</v>
      </c>
      <c r="Q1488" s="144">
        <f t="shared" si="588"/>
        <v>0</v>
      </c>
      <c r="R1488" s="145">
        <f t="shared" si="589"/>
        <v>0</v>
      </c>
      <c r="S1488" s="139">
        <f t="shared" si="590"/>
        <v>0</v>
      </c>
      <c r="T1488" s="146">
        <f t="shared" si="600"/>
        <v>3.5999999999999997E-2</v>
      </c>
      <c r="U1488" s="144">
        <f t="shared" si="579"/>
        <v>11</v>
      </c>
      <c r="V1488" s="144">
        <v>252</v>
      </c>
      <c r="W1488" s="143">
        <f t="shared" si="591"/>
        <v>1.001544996</v>
      </c>
      <c r="X1488" s="139">
        <f t="shared" si="592"/>
        <v>1.97182317</v>
      </c>
      <c r="Y1488" s="124">
        <f t="shared" si="593"/>
        <v>0</v>
      </c>
      <c r="Z1488" s="147" t="s">
        <v>64</v>
      </c>
      <c r="AA1488" s="141">
        <f t="shared" si="601"/>
        <v>45306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4"/>
      <c r="BL1488" s="1"/>
      <c r="BM1488" s="1"/>
      <c r="BN1488" s="1"/>
      <c r="BO1488" s="1"/>
      <c r="BP1488" s="1"/>
      <c r="BQ1488" s="1"/>
    </row>
    <row r="1489" spans="1:69" x14ac:dyDescent="0.15">
      <c r="A1489" s="138">
        <f t="shared" si="594"/>
        <v>45140</v>
      </c>
      <c r="B1489" s="148">
        <f t="shared" si="583"/>
        <v>1278.4884943100001</v>
      </c>
      <c r="C1489" s="139">
        <f t="shared" si="595"/>
        <v>1000</v>
      </c>
      <c r="D1489" s="140">
        <f t="shared" si="596"/>
        <v>6659.95</v>
      </c>
      <c r="E1489" s="124">
        <f>IF(K1489=1,VLOOKUP(A1488,[1]Plan1!$BO$80:$BQ$314,3),E1488)</f>
        <v>6667.94</v>
      </c>
      <c r="F1489" s="141">
        <f t="shared" si="597"/>
        <v>45125</v>
      </c>
      <c r="G1489" s="142">
        <f t="shared" si="584"/>
        <v>1.1997087065218626E-3</v>
      </c>
      <c r="H1489" s="141">
        <f t="shared" si="598"/>
        <v>45153</v>
      </c>
      <c r="I1489" s="141">
        <f t="shared" si="585"/>
        <v>45153</v>
      </c>
      <c r="J1489" s="125">
        <f t="shared" si="599"/>
        <v>21</v>
      </c>
      <c r="K1489" s="125">
        <f t="shared" si="581"/>
        <v>12</v>
      </c>
      <c r="L1489" s="139">
        <f t="shared" si="586"/>
        <v>1.00068537</v>
      </c>
      <c r="M1489" s="143">
        <f t="shared" si="582"/>
        <v>0.99920032999999997</v>
      </c>
      <c r="N1489" s="143">
        <f t="shared" si="578"/>
        <v>1.2754629786494291</v>
      </c>
      <c r="O1489" s="139">
        <f t="shared" si="580"/>
        <v>1.2763371400000001</v>
      </c>
      <c r="P1489" s="139">
        <f t="shared" si="587"/>
        <v>1276.3371400000001</v>
      </c>
      <c r="Q1489" s="144">
        <f t="shared" si="588"/>
        <v>0</v>
      </c>
      <c r="R1489" s="145">
        <f t="shared" si="589"/>
        <v>0</v>
      </c>
      <c r="S1489" s="139">
        <f t="shared" si="590"/>
        <v>0</v>
      </c>
      <c r="T1489" s="146">
        <f t="shared" si="600"/>
        <v>3.5999999999999997E-2</v>
      </c>
      <c r="U1489" s="144">
        <f t="shared" si="579"/>
        <v>12</v>
      </c>
      <c r="V1489" s="144">
        <v>252</v>
      </c>
      <c r="W1489" s="143">
        <f t="shared" si="591"/>
        <v>1.0016855689999999</v>
      </c>
      <c r="X1489" s="139">
        <f t="shared" si="592"/>
        <v>2.1513543099999999</v>
      </c>
      <c r="Y1489" s="124">
        <f t="shared" si="593"/>
        <v>0</v>
      </c>
      <c r="Z1489" s="147" t="s">
        <v>64</v>
      </c>
      <c r="AA1489" s="141">
        <f t="shared" si="601"/>
        <v>45306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4"/>
      <c r="BL1489" s="1"/>
      <c r="BM1489" s="1"/>
      <c r="BN1489" s="1"/>
      <c r="BO1489" s="1"/>
      <c r="BP1489" s="1"/>
      <c r="BQ1489" s="1"/>
    </row>
    <row r="1490" spans="1:69" x14ac:dyDescent="0.15">
      <c r="A1490" s="138">
        <f t="shared" si="594"/>
        <v>45141</v>
      </c>
      <c r="B1490" s="148">
        <f t="shared" si="583"/>
        <v>1278.7409301600001</v>
      </c>
      <c r="C1490" s="139">
        <f t="shared" si="595"/>
        <v>1000</v>
      </c>
      <c r="D1490" s="140">
        <f t="shared" si="596"/>
        <v>6659.95</v>
      </c>
      <c r="E1490" s="124">
        <f>IF(K1490=1,VLOOKUP(A1489,[1]Plan1!$BO$80:$BQ$314,3),E1489)</f>
        <v>6667.94</v>
      </c>
      <c r="F1490" s="141">
        <f t="shared" si="597"/>
        <v>45125</v>
      </c>
      <c r="G1490" s="142">
        <f t="shared" si="584"/>
        <v>1.1997087065218626E-3</v>
      </c>
      <c r="H1490" s="141">
        <f t="shared" si="598"/>
        <v>45153</v>
      </c>
      <c r="I1490" s="141">
        <f t="shared" si="585"/>
        <v>45153</v>
      </c>
      <c r="J1490" s="125">
        <f t="shared" si="599"/>
        <v>21</v>
      </c>
      <c r="K1490" s="125">
        <f t="shared" si="581"/>
        <v>13</v>
      </c>
      <c r="L1490" s="139">
        <f t="shared" si="586"/>
        <v>1.0007425000000001</v>
      </c>
      <c r="M1490" s="143">
        <f t="shared" si="582"/>
        <v>0.99920032999999997</v>
      </c>
      <c r="N1490" s="143">
        <f t="shared" si="578"/>
        <v>1.2754629786494291</v>
      </c>
      <c r="O1490" s="139">
        <f t="shared" si="580"/>
        <v>1.27641</v>
      </c>
      <c r="P1490" s="139">
        <f t="shared" si="587"/>
        <v>1276.4100000000001</v>
      </c>
      <c r="Q1490" s="144">
        <f t="shared" si="588"/>
        <v>0</v>
      </c>
      <c r="R1490" s="145">
        <f t="shared" si="589"/>
        <v>0</v>
      </c>
      <c r="S1490" s="139">
        <f t="shared" si="590"/>
        <v>0</v>
      </c>
      <c r="T1490" s="146">
        <f t="shared" si="600"/>
        <v>3.5999999999999997E-2</v>
      </c>
      <c r="U1490" s="144">
        <f t="shared" si="579"/>
        <v>13</v>
      </c>
      <c r="V1490" s="144">
        <v>252</v>
      </c>
      <c r="W1490" s="143">
        <f t="shared" si="591"/>
        <v>1.0018261610000001</v>
      </c>
      <c r="X1490" s="139">
        <f t="shared" si="592"/>
        <v>2.3309301599999999</v>
      </c>
      <c r="Y1490" s="124">
        <f t="shared" si="593"/>
        <v>0</v>
      </c>
      <c r="Z1490" s="147" t="s">
        <v>64</v>
      </c>
      <c r="AA1490" s="141">
        <f t="shared" si="601"/>
        <v>45306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4"/>
      <c r="BL1490" s="1"/>
      <c r="BM1490" s="1"/>
      <c r="BN1490" s="1"/>
      <c r="BO1490" s="1"/>
      <c r="BP1490" s="1"/>
      <c r="BQ1490" s="1"/>
    </row>
    <row r="1491" spans="1:69" x14ac:dyDescent="0.15">
      <c r="A1491" s="138">
        <f t="shared" si="594"/>
        <v>45142</v>
      </c>
      <c r="B1491" s="148">
        <f t="shared" si="583"/>
        <v>1278.99343206</v>
      </c>
      <c r="C1491" s="139">
        <f t="shared" si="595"/>
        <v>1000</v>
      </c>
      <c r="D1491" s="140">
        <f t="shared" si="596"/>
        <v>6659.95</v>
      </c>
      <c r="E1491" s="124">
        <f>IF(K1491=1,VLOOKUP(A1490,[1]Plan1!$BO$80:$BQ$314,3),E1490)</f>
        <v>6667.94</v>
      </c>
      <c r="F1491" s="141">
        <f t="shared" si="597"/>
        <v>45125</v>
      </c>
      <c r="G1491" s="142">
        <f t="shared" si="584"/>
        <v>1.1997087065218626E-3</v>
      </c>
      <c r="H1491" s="141">
        <f t="shared" si="598"/>
        <v>45153</v>
      </c>
      <c r="I1491" s="141">
        <f t="shared" si="585"/>
        <v>45153</v>
      </c>
      <c r="J1491" s="125">
        <f t="shared" si="599"/>
        <v>21</v>
      </c>
      <c r="K1491" s="125">
        <f t="shared" si="581"/>
        <v>14</v>
      </c>
      <c r="L1491" s="139">
        <f t="shared" si="586"/>
        <v>1.0007996400000001</v>
      </c>
      <c r="M1491" s="143">
        <f t="shared" si="582"/>
        <v>0.99920032999999997</v>
      </c>
      <c r="N1491" s="143">
        <f t="shared" si="578"/>
        <v>1.2754629786494291</v>
      </c>
      <c r="O1491" s="139">
        <f t="shared" si="580"/>
        <v>1.2764828800000001</v>
      </c>
      <c r="P1491" s="139">
        <f t="shared" si="587"/>
        <v>1276.48288</v>
      </c>
      <c r="Q1491" s="144">
        <f t="shared" si="588"/>
        <v>0</v>
      </c>
      <c r="R1491" s="145">
        <f t="shared" si="589"/>
        <v>0</v>
      </c>
      <c r="S1491" s="139">
        <f t="shared" si="590"/>
        <v>0</v>
      </c>
      <c r="T1491" s="146">
        <f t="shared" si="600"/>
        <v>3.5999999999999997E-2</v>
      </c>
      <c r="U1491" s="144">
        <f t="shared" si="579"/>
        <v>14</v>
      </c>
      <c r="V1491" s="144">
        <v>252</v>
      </c>
      <c r="W1491" s="143">
        <f t="shared" si="591"/>
        <v>1.0019667729999999</v>
      </c>
      <c r="X1491" s="139">
        <f t="shared" si="592"/>
        <v>2.5105520600000002</v>
      </c>
      <c r="Y1491" s="124">
        <f t="shared" si="593"/>
        <v>0</v>
      </c>
      <c r="Z1491" s="147" t="s">
        <v>64</v>
      </c>
      <c r="AA1491" s="141">
        <f t="shared" si="601"/>
        <v>45306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4"/>
      <c r="BL1491" s="1"/>
      <c r="BM1491" s="1"/>
      <c r="BN1491" s="1"/>
      <c r="BO1491" s="1"/>
      <c r="BP1491" s="1"/>
      <c r="BQ1491" s="1"/>
    </row>
    <row r="1492" spans="1:69" x14ac:dyDescent="0.15">
      <c r="A1492" s="138">
        <f t="shared" si="594"/>
        <v>45143</v>
      </c>
      <c r="B1492" s="148">
        <f t="shared" si="583"/>
        <v>1279.24597999</v>
      </c>
      <c r="C1492" s="139">
        <f t="shared" si="595"/>
        <v>1000</v>
      </c>
      <c r="D1492" s="140">
        <f t="shared" si="596"/>
        <v>6659.95</v>
      </c>
      <c r="E1492" s="124">
        <f>IF(K1492=1,VLOOKUP(A1491,[1]Plan1!$BO$80:$BQ$314,3),E1491)</f>
        <v>6667.94</v>
      </c>
      <c r="F1492" s="141">
        <f t="shared" si="597"/>
        <v>45125</v>
      </c>
      <c r="G1492" s="142">
        <f t="shared" si="584"/>
        <v>1.1997087065218626E-3</v>
      </c>
      <c r="H1492" s="141">
        <f t="shared" si="598"/>
        <v>45153</v>
      </c>
      <c r="I1492" s="141">
        <f t="shared" si="585"/>
        <v>45153</v>
      </c>
      <c r="J1492" s="125">
        <f t="shared" si="599"/>
        <v>21</v>
      </c>
      <c r="K1492" s="125">
        <f t="shared" si="581"/>
        <v>15</v>
      </c>
      <c r="L1492" s="139">
        <f t="shared" si="586"/>
        <v>1.0008567799999999</v>
      </c>
      <c r="M1492" s="143">
        <f t="shared" si="582"/>
        <v>0.99920032999999997</v>
      </c>
      <c r="N1492" s="143">
        <f t="shared" si="578"/>
        <v>1.2754629786494291</v>
      </c>
      <c r="O1492" s="139">
        <f t="shared" si="580"/>
        <v>1.2765557599999999</v>
      </c>
      <c r="P1492" s="139">
        <f t="shared" si="587"/>
        <v>1276.55576</v>
      </c>
      <c r="Q1492" s="144">
        <f t="shared" si="588"/>
        <v>0</v>
      </c>
      <c r="R1492" s="145">
        <f t="shared" si="589"/>
        <v>0</v>
      </c>
      <c r="S1492" s="139">
        <f t="shared" si="590"/>
        <v>0</v>
      </c>
      <c r="T1492" s="146">
        <f t="shared" si="600"/>
        <v>3.5999999999999997E-2</v>
      </c>
      <c r="U1492" s="144">
        <f t="shared" si="579"/>
        <v>15</v>
      </c>
      <c r="V1492" s="144">
        <v>252</v>
      </c>
      <c r="W1492" s="143">
        <f t="shared" si="591"/>
        <v>1.0021074050000001</v>
      </c>
      <c r="X1492" s="139">
        <f t="shared" si="592"/>
        <v>2.6902199900000001</v>
      </c>
      <c r="Y1492" s="124">
        <f t="shared" si="593"/>
        <v>0</v>
      </c>
      <c r="Z1492" s="147" t="s">
        <v>64</v>
      </c>
      <c r="AA1492" s="141">
        <f t="shared" si="601"/>
        <v>45306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4"/>
      <c r="BL1492" s="1"/>
      <c r="BM1492" s="1"/>
      <c r="BN1492" s="1"/>
      <c r="BO1492" s="1"/>
      <c r="BP1492" s="1"/>
      <c r="BQ1492" s="1"/>
    </row>
    <row r="1493" spans="1:69" x14ac:dyDescent="0.15">
      <c r="A1493" s="138">
        <f t="shared" si="594"/>
        <v>45144</v>
      </c>
      <c r="B1493" s="148">
        <f t="shared" si="583"/>
        <v>1279.24597999</v>
      </c>
      <c r="C1493" s="139">
        <f t="shared" si="595"/>
        <v>1000</v>
      </c>
      <c r="D1493" s="140">
        <f t="shared" si="596"/>
        <v>6659.95</v>
      </c>
      <c r="E1493" s="124">
        <f>IF(K1493=1,VLOOKUP(A1492,[1]Plan1!$BO$80:$BQ$314,3),E1492)</f>
        <v>6667.94</v>
      </c>
      <c r="F1493" s="141">
        <f t="shared" si="597"/>
        <v>45125</v>
      </c>
      <c r="G1493" s="142">
        <f t="shared" si="584"/>
        <v>1.1997087065218626E-3</v>
      </c>
      <c r="H1493" s="141">
        <f t="shared" si="598"/>
        <v>45153</v>
      </c>
      <c r="I1493" s="141">
        <f t="shared" si="585"/>
        <v>45153</v>
      </c>
      <c r="J1493" s="125">
        <f t="shared" si="599"/>
        <v>21</v>
      </c>
      <c r="K1493" s="125">
        <f t="shared" si="581"/>
        <v>15</v>
      </c>
      <c r="L1493" s="139">
        <f t="shared" si="586"/>
        <v>1.0008567799999999</v>
      </c>
      <c r="M1493" s="143">
        <f t="shared" si="582"/>
        <v>0.99920032999999997</v>
      </c>
      <c r="N1493" s="143">
        <f t="shared" si="578"/>
        <v>1.2754629786494291</v>
      </c>
      <c r="O1493" s="139">
        <f t="shared" si="580"/>
        <v>1.2765557599999999</v>
      </c>
      <c r="P1493" s="139">
        <f t="shared" si="587"/>
        <v>1276.55576</v>
      </c>
      <c r="Q1493" s="144">
        <f t="shared" si="588"/>
        <v>0</v>
      </c>
      <c r="R1493" s="145">
        <f t="shared" si="589"/>
        <v>0</v>
      </c>
      <c r="S1493" s="139">
        <f t="shared" si="590"/>
        <v>0</v>
      </c>
      <c r="T1493" s="146">
        <f t="shared" si="600"/>
        <v>3.5999999999999997E-2</v>
      </c>
      <c r="U1493" s="144">
        <f t="shared" si="579"/>
        <v>15</v>
      </c>
      <c r="V1493" s="144">
        <v>252</v>
      </c>
      <c r="W1493" s="143">
        <f t="shared" si="591"/>
        <v>1.0021074050000001</v>
      </c>
      <c r="X1493" s="139">
        <f t="shared" si="592"/>
        <v>2.6902199900000001</v>
      </c>
      <c r="Y1493" s="124">
        <f t="shared" si="593"/>
        <v>0</v>
      </c>
      <c r="Z1493" s="147" t="s">
        <v>64</v>
      </c>
      <c r="AA1493" s="141">
        <f t="shared" si="601"/>
        <v>45306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4"/>
      <c r="BL1493" s="1"/>
      <c r="BM1493" s="1"/>
      <c r="BN1493" s="1"/>
      <c r="BO1493" s="1"/>
      <c r="BP1493" s="1"/>
      <c r="BQ1493" s="1"/>
    </row>
    <row r="1494" spans="1:69" x14ac:dyDescent="0.15">
      <c r="A1494" s="138">
        <f t="shared" si="594"/>
        <v>45145</v>
      </c>
      <c r="B1494" s="148">
        <f t="shared" si="583"/>
        <v>1279.24597999</v>
      </c>
      <c r="C1494" s="139">
        <f t="shared" si="595"/>
        <v>1000</v>
      </c>
      <c r="D1494" s="140">
        <f t="shared" si="596"/>
        <v>6659.95</v>
      </c>
      <c r="E1494" s="124">
        <f>IF(K1494=1,VLOOKUP(A1493,[1]Plan1!$BO$80:$BQ$314,3),E1493)</f>
        <v>6667.94</v>
      </c>
      <c r="F1494" s="141">
        <f t="shared" si="597"/>
        <v>45125</v>
      </c>
      <c r="G1494" s="142">
        <f t="shared" si="584"/>
        <v>1.1997087065218626E-3</v>
      </c>
      <c r="H1494" s="141">
        <f t="shared" si="598"/>
        <v>45153</v>
      </c>
      <c r="I1494" s="141">
        <f t="shared" si="585"/>
        <v>45153</v>
      </c>
      <c r="J1494" s="125">
        <f t="shared" si="599"/>
        <v>21</v>
      </c>
      <c r="K1494" s="125">
        <f t="shared" si="581"/>
        <v>15</v>
      </c>
      <c r="L1494" s="139">
        <f t="shared" si="586"/>
        <v>1.0008567799999999</v>
      </c>
      <c r="M1494" s="143">
        <f t="shared" si="582"/>
        <v>0.99920032999999997</v>
      </c>
      <c r="N1494" s="143">
        <f t="shared" si="578"/>
        <v>1.2754629786494291</v>
      </c>
      <c r="O1494" s="139">
        <f t="shared" si="580"/>
        <v>1.2765557599999999</v>
      </c>
      <c r="P1494" s="139">
        <f t="shared" si="587"/>
        <v>1276.55576</v>
      </c>
      <c r="Q1494" s="144">
        <f t="shared" si="588"/>
        <v>0</v>
      </c>
      <c r="R1494" s="145">
        <f t="shared" si="589"/>
        <v>0</v>
      </c>
      <c r="S1494" s="139">
        <f t="shared" si="590"/>
        <v>0</v>
      </c>
      <c r="T1494" s="146">
        <f t="shared" si="600"/>
        <v>3.5999999999999997E-2</v>
      </c>
      <c r="U1494" s="144">
        <f t="shared" si="579"/>
        <v>15</v>
      </c>
      <c r="V1494" s="144">
        <v>252</v>
      </c>
      <c r="W1494" s="143">
        <f t="shared" si="591"/>
        <v>1.0021074050000001</v>
      </c>
      <c r="X1494" s="139">
        <f t="shared" si="592"/>
        <v>2.6902199900000001</v>
      </c>
      <c r="Y1494" s="124">
        <f t="shared" si="593"/>
        <v>0</v>
      </c>
      <c r="Z1494" s="147" t="s">
        <v>64</v>
      </c>
      <c r="AA1494" s="141">
        <f t="shared" si="601"/>
        <v>45306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4"/>
      <c r="BL1494" s="1"/>
      <c r="BM1494" s="1"/>
      <c r="BN1494" s="1"/>
      <c r="BO1494" s="1"/>
      <c r="BP1494" s="1"/>
      <c r="BQ1494" s="1"/>
    </row>
    <row r="1495" spans="1:69" x14ac:dyDescent="0.15">
      <c r="A1495" s="138">
        <f t="shared" si="594"/>
        <v>45146</v>
      </c>
      <c r="B1495" s="148">
        <f t="shared" si="583"/>
        <v>1279.4985927100001</v>
      </c>
      <c r="C1495" s="139">
        <f t="shared" si="595"/>
        <v>1000</v>
      </c>
      <c r="D1495" s="140">
        <f t="shared" si="596"/>
        <v>6659.95</v>
      </c>
      <c r="E1495" s="124">
        <f>IF(K1495=1,VLOOKUP(A1494,[1]Plan1!$BO$80:$BQ$314,3),E1494)</f>
        <v>6667.94</v>
      </c>
      <c r="F1495" s="141">
        <f t="shared" si="597"/>
        <v>45125</v>
      </c>
      <c r="G1495" s="142">
        <f t="shared" si="584"/>
        <v>1.1997087065218626E-3</v>
      </c>
      <c r="H1495" s="141">
        <f t="shared" si="598"/>
        <v>45153</v>
      </c>
      <c r="I1495" s="141">
        <f t="shared" si="585"/>
        <v>45153</v>
      </c>
      <c r="J1495" s="125">
        <f t="shared" si="599"/>
        <v>21</v>
      </c>
      <c r="K1495" s="125">
        <f t="shared" si="581"/>
        <v>16</v>
      </c>
      <c r="L1495" s="139">
        <f t="shared" si="586"/>
        <v>1.0009139300000001</v>
      </c>
      <c r="M1495" s="143">
        <f t="shared" si="582"/>
        <v>0.99920032999999997</v>
      </c>
      <c r="N1495" s="143">
        <f t="shared" si="578"/>
        <v>1.2754629786494291</v>
      </c>
      <c r="O1495" s="139">
        <f t="shared" si="580"/>
        <v>1.2766286600000001</v>
      </c>
      <c r="P1495" s="139">
        <f t="shared" si="587"/>
        <v>1276.6286600000001</v>
      </c>
      <c r="Q1495" s="144">
        <f t="shared" si="588"/>
        <v>0</v>
      </c>
      <c r="R1495" s="145">
        <f t="shared" si="589"/>
        <v>0</v>
      </c>
      <c r="S1495" s="139">
        <f t="shared" si="590"/>
        <v>0</v>
      </c>
      <c r="T1495" s="146">
        <f t="shared" si="600"/>
        <v>3.5999999999999997E-2</v>
      </c>
      <c r="U1495" s="144">
        <f t="shared" si="579"/>
        <v>16</v>
      </c>
      <c r="V1495" s="144">
        <v>252</v>
      </c>
      <c r="W1495" s="143">
        <f t="shared" si="591"/>
        <v>1.002248056</v>
      </c>
      <c r="X1495" s="139">
        <f t="shared" si="592"/>
        <v>2.8699327100000001</v>
      </c>
      <c r="Y1495" s="124">
        <f t="shared" si="593"/>
        <v>0</v>
      </c>
      <c r="Z1495" s="147" t="s">
        <v>64</v>
      </c>
      <c r="AA1495" s="141">
        <f t="shared" si="601"/>
        <v>45306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4"/>
      <c r="BL1495" s="1"/>
      <c r="BM1495" s="1"/>
      <c r="BN1495" s="1"/>
      <c r="BO1495" s="1"/>
      <c r="BP1495" s="1"/>
      <c r="BQ1495" s="1"/>
    </row>
    <row r="1496" spans="1:69" x14ac:dyDescent="0.15">
      <c r="A1496" s="138">
        <f t="shared" si="594"/>
        <v>45147</v>
      </c>
      <c r="B1496" s="148">
        <f t="shared" si="583"/>
        <v>1279.7512414600001</v>
      </c>
      <c r="C1496" s="139">
        <f t="shared" si="595"/>
        <v>1000</v>
      </c>
      <c r="D1496" s="140">
        <f t="shared" si="596"/>
        <v>6659.95</v>
      </c>
      <c r="E1496" s="124">
        <f>IF(K1496=1,VLOOKUP(A1495,[1]Plan1!$BO$80:$BQ$314,3),E1495)</f>
        <v>6667.94</v>
      </c>
      <c r="F1496" s="141">
        <f t="shared" si="597"/>
        <v>45125</v>
      </c>
      <c r="G1496" s="142">
        <f t="shared" si="584"/>
        <v>1.1997087065218626E-3</v>
      </c>
      <c r="H1496" s="141">
        <f t="shared" si="598"/>
        <v>45153</v>
      </c>
      <c r="I1496" s="141">
        <f t="shared" si="585"/>
        <v>45153</v>
      </c>
      <c r="J1496" s="125">
        <f t="shared" si="599"/>
        <v>21</v>
      </c>
      <c r="K1496" s="125">
        <f t="shared" si="581"/>
        <v>17</v>
      </c>
      <c r="L1496" s="139">
        <f t="shared" si="586"/>
        <v>1.00097108</v>
      </c>
      <c r="M1496" s="143">
        <f t="shared" si="582"/>
        <v>0.99920032999999997</v>
      </c>
      <c r="N1496" s="143">
        <f t="shared" si="578"/>
        <v>1.2754629786494291</v>
      </c>
      <c r="O1496" s="139">
        <f t="shared" si="580"/>
        <v>1.2767015500000001</v>
      </c>
      <c r="P1496" s="139">
        <f t="shared" si="587"/>
        <v>1276.70155</v>
      </c>
      <c r="Q1496" s="144">
        <f t="shared" si="588"/>
        <v>0</v>
      </c>
      <c r="R1496" s="145">
        <f t="shared" si="589"/>
        <v>0</v>
      </c>
      <c r="S1496" s="139">
        <f t="shared" si="590"/>
        <v>0</v>
      </c>
      <c r="T1496" s="146">
        <f t="shared" si="600"/>
        <v>3.5999999999999997E-2</v>
      </c>
      <c r="U1496" s="144">
        <f t="shared" si="579"/>
        <v>17</v>
      </c>
      <c r="V1496" s="144">
        <v>252</v>
      </c>
      <c r="W1496" s="143">
        <f t="shared" si="591"/>
        <v>1.002388727</v>
      </c>
      <c r="X1496" s="139">
        <f t="shared" si="592"/>
        <v>3.04969146</v>
      </c>
      <c r="Y1496" s="124">
        <f t="shared" si="593"/>
        <v>0</v>
      </c>
      <c r="Z1496" s="147" t="s">
        <v>64</v>
      </c>
      <c r="AA1496" s="141">
        <f t="shared" si="601"/>
        <v>45306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4"/>
      <c r="BL1496" s="1"/>
      <c r="BM1496" s="1"/>
      <c r="BN1496" s="1"/>
      <c r="BO1496" s="1"/>
      <c r="BP1496" s="1"/>
      <c r="BQ1496" s="1"/>
    </row>
    <row r="1497" spans="1:69" x14ac:dyDescent="0.15">
      <c r="A1497" s="138">
        <f t="shared" si="594"/>
        <v>45148</v>
      </c>
      <c r="B1497" s="148">
        <f t="shared" si="583"/>
        <v>1280.0039362499999</v>
      </c>
      <c r="C1497" s="139">
        <f t="shared" si="595"/>
        <v>1000</v>
      </c>
      <c r="D1497" s="140">
        <f t="shared" si="596"/>
        <v>6659.95</v>
      </c>
      <c r="E1497" s="124">
        <f>IF(K1497=1,VLOOKUP(A1496,[1]Plan1!$BO$80:$BQ$314,3),E1496)</f>
        <v>6667.94</v>
      </c>
      <c r="F1497" s="141">
        <f t="shared" si="597"/>
        <v>45125</v>
      </c>
      <c r="G1497" s="142">
        <f t="shared" si="584"/>
        <v>1.1997087065218626E-3</v>
      </c>
      <c r="H1497" s="141">
        <f t="shared" si="598"/>
        <v>45153</v>
      </c>
      <c r="I1497" s="141">
        <f t="shared" si="585"/>
        <v>45153</v>
      </c>
      <c r="J1497" s="125">
        <f t="shared" si="599"/>
        <v>21</v>
      </c>
      <c r="K1497" s="125">
        <f t="shared" si="581"/>
        <v>18</v>
      </c>
      <c r="L1497" s="139">
        <f t="shared" si="586"/>
        <v>1.00102823</v>
      </c>
      <c r="M1497" s="143">
        <f t="shared" si="582"/>
        <v>0.99920032999999997</v>
      </c>
      <c r="N1497" s="143">
        <f t="shared" si="578"/>
        <v>1.2754629786494291</v>
      </c>
      <c r="O1497" s="139">
        <f t="shared" si="580"/>
        <v>1.2767744400000001</v>
      </c>
      <c r="P1497" s="139">
        <f t="shared" si="587"/>
        <v>1276.7744399999999</v>
      </c>
      <c r="Q1497" s="144">
        <f t="shared" si="588"/>
        <v>0</v>
      </c>
      <c r="R1497" s="145">
        <f t="shared" si="589"/>
        <v>0</v>
      </c>
      <c r="S1497" s="139">
        <f t="shared" si="590"/>
        <v>0</v>
      </c>
      <c r="T1497" s="146">
        <f t="shared" si="600"/>
        <v>3.5999999999999997E-2</v>
      </c>
      <c r="U1497" s="144">
        <f t="shared" si="579"/>
        <v>18</v>
      </c>
      <c r="V1497" s="144">
        <v>252</v>
      </c>
      <c r="W1497" s="143">
        <f t="shared" si="591"/>
        <v>1.0025294179999999</v>
      </c>
      <c r="X1497" s="139">
        <f t="shared" si="592"/>
        <v>3.22949625</v>
      </c>
      <c r="Y1497" s="124">
        <f t="shared" si="593"/>
        <v>0</v>
      </c>
      <c r="Z1497" s="147" t="s">
        <v>64</v>
      </c>
      <c r="AA1497" s="141">
        <f t="shared" si="601"/>
        <v>45306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4"/>
      <c r="BL1497" s="1"/>
      <c r="BM1497" s="1"/>
      <c r="BN1497" s="1"/>
      <c r="BO1497" s="1"/>
      <c r="BP1497" s="1"/>
      <c r="BQ1497" s="1"/>
    </row>
    <row r="1498" spans="1:69" x14ac:dyDescent="0.15">
      <c r="A1498" s="138">
        <f t="shared" si="594"/>
        <v>45149</v>
      </c>
      <c r="B1498" s="148">
        <f t="shared" si="583"/>
        <v>1280.25668711</v>
      </c>
      <c r="C1498" s="139">
        <f t="shared" si="595"/>
        <v>1000</v>
      </c>
      <c r="D1498" s="140">
        <f t="shared" si="596"/>
        <v>6659.95</v>
      </c>
      <c r="E1498" s="124">
        <f>IF(K1498=1,VLOOKUP(A1497,[1]Plan1!$BO$80:$BQ$314,3),E1497)</f>
        <v>6667.94</v>
      </c>
      <c r="F1498" s="141">
        <f t="shared" si="597"/>
        <v>45125</v>
      </c>
      <c r="G1498" s="142">
        <f t="shared" si="584"/>
        <v>1.1997087065218626E-3</v>
      </c>
      <c r="H1498" s="141">
        <f t="shared" si="598"/>
        <v>45153</v>
      </c>
      <c r="I1498" s="141">
        <f t="shared" si="585"/>
        <v>45153</v>
      </c>
      <c r="J1498" s="125">
        <f t="shared" si="599"/>
        <v>21</v>
      </c>
      <c r="K1498" s="125">
        <f t="shared" si="581"/>
        <v>19</v>
      </c>
      <c r="L1498" s="139">
        <f t="shared" si="586"/>
        <v>1.0010853799999999</v>
      </c>
      <c r="M1498" s="143">
        <f t="shared" si="582"/>
        <v>0.99920032999999997</v>
      </c>
      <c r="N1498" s="143">
        <f t="shared" si="578"/>
        <v>1.2754629786494291</v>
      </c>
      <c r="O1498" s="139">
        <f t="shared" si="580"/>
        <v>1.27684734</v>
      </c>
      <c r="P1498" s="139">
        <f t="shared" si="587"/>
        <v>1276.84734</v>
      </c>
      <c r="Q1498" s="144">
        <f t="shared" si="588"/>
        <v>0</v>
      </c>
      <c r="R1498" s="145">
        <f t="shared" si="589"/>
        <v>0</v>
      </c>
      <c r="S1498" s="139">
        <f t="shared" si="590"/>
        <v>0</v>
      </c>
      <c r="T1498" s="146">
        <f t="shared" si="600"/>
        <v>3.5999999999999997E-2</v>
      </c>
      <c r="U1498" s="144">
        <f t="shared" si="579"/>
        <v>19</v>
      </c>
      <c r="V1498" s="144">
        <v>252</v>
      </c>
      <c r="W1498" s="143">
        <f t="shared" si="591"/>
        <v>1.002670129</v>
      </c>
      <c r="X1498" s="139">
        <f t="shared" si="592"/>
        <v>3.4093471100000001</v>
      </c>
      <c r="Y1498" s="124">
        <f t="shared" si="593"/>
        <v>0</v>
      </c>
      <c r="Z1498" s="147" t="s">
        <v>64</v>
      </c>
      <c r="AA1498" s="141">
        <f t="shared" si="601"/>
        <v>45306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4"/>
      <c r="BL1498" s="1"/>
      <c r="BM1498" s="1"/>
      <c r="BN1498" s="1"/>
      <c r="BO1498" s="1"/>
      <c r="BP1498" s="1"/>
      <c r="BQ1498" s="1"/>
    </row>
    <row r="1499" spans="1:69" x14ac:dyDescent="0.15">
      <c r="A1499" s="138">
        <f t="shared" si="594"/>
        <v>45150</v>
      </c>
      <c r="B1499" s="148">
        <f t="shared" si="583"/>
        <v>1280.5094827399998</v>
      </c>
      <c r="C1499" s="139">
        <f t="shared" si="595"/>
        <v>1000</v>
      </c>
      <c r="D1499" s="140">
        <f t="shared" si="596"/>
        <v>6659.95</v>
      </c>
      <c r="E1499" s="124">
        <f>IF(K1499=1,VLOOKUP(A1498,[1]Plan1!$BO$80:$BQ$314,3),E1498)</f>
        <v>6667.94</v>
      </c>
      <c r="F1499" s="141">
        <f t="shared" si="597"/>
        <v>45125</v>
      </c>
      <c r="G1499" s="142">
        <f t="shared" si="584"/>
        <v>1.1997087065218626E-3</v>
      </c>
      <c r="H1499" s="141">
        <f t="shared" si="598"/>
        <v>45153</v>
      </c>
      <c r="I1499" s="141">
        <f t="shared" si="585"/>
        <v>45153</v>
      </c>
      <c r="J1499" s="125">
        <f t="shared" si="599"/>
        <v>21</v>
      </c>
      <c r="K1499" s="125">
        <f t="shared" si="581"/>
        <v>20</v>
      </c>
      <c r="L1499" s="139">
        <f t="shared" si="586"/>
        <v>1.00114254</v>
      </c>
      <c r="M1499" s="143">
        <f t="shared" si="582"/>
        <v>0.99920032999999997</v>
      </c>
      <c r="N1499" s="143">
        <f t="shared" si="578"/>
        <v>1.2754629786494291</v>
      </c>
      <c r="O1499" s="139">
        <f t="shared" si="580"/>
        <v>1.2769202399999999</v>
      </c>
      <c r="P1499" s="139">
        <f t="shared" si="587"/>
        <v>1276.9202399999999</v>
      </c>
      <c r="Q1499" s="144">
        <f t="shared" si="588"/>
        <v>0</v>
      </c>
      <c r="R1499" s="145">
        <f t="shared" si="589"/>
        <v>0</v>
      </c>
      <c r="S1499" s="139">
        <f t="shared" si="590"/>
        <v>0</v>
      </c>
      <c r="T1499" s="146">
        <f t="shared" si="600"/>
        <v>3.5999999999999997E-2</v>
      </c>
      <c r="U1499" s="144">
        <f t="shared" si="579"/>
        <v>20</v>
      </c>
      <c r="V1499" s="144">
        <v>252</v>
      </c>
      <c r="W1499" s="143">
        <f t="shared" si="591"/>
        <v>1.002810859</v>
      </c>
      <c r="X1499" s="139">
        <f t="shared" si="592"/>
        <v>3.58924274</v>
      </c>
      <c r="Y1499" s="124">
        <f t="shared" si="593"/>
        <v>0</v>
      </c>
      <c r="Z1499" s="147" t="s">
        <v>64</v>
      </c>
      <c r="AA1499" s="141">
        <f t="shared" si="601"/>
        <v>45306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4"/>
      <c r="BL1499" s="1"/>
      <c r="BM1499" s="1"/>
      <c r="BN1499" s="1"/>
      <c r="BO1499" s="1"/>
      <c r="BP1499" s="1"/>
      <c r="BQ1499" s="1"/>
    </row>
    <row r="1500" spans="1:69" x14ac:dyDescent="0.15">
      <c r="A1500" s="138">
        <f t="shared" si="594"/>
        <v>45151</v>
      </c>
      <c r="B1500" s="148">
        <f t="shared" si="583"/>
        <v>1280.5094827399998</v>
      </c>
      <c r="C1500" s="139">
        <f t="shared" si="595"/>
        <v>1000</v>
      </c>
      <c r="D1500" s="140">
        <f t="shared" si="596"/>
        <v>6659.95</v>
      </c>
      <c r="E1500" s="124">
        <f>IF(K1500=1,VLOOKUP(A1499,[1]Plan1!$BO$80:$BQ$314,3),E1499)</f>
        <v>6667.94</v>
      </c>
      <c r="F1500" s="141">
        <f t="shared" si="597"/>
        <v>45125</v>
      </c>
      <c r="G1500" s="142">
        <f t="shared" si="584"/>
        <v>1.1997087065218626E-3</v>
      </c>
      <c r="H1500" s="141">
        <f t="shared" si="598"/>
        <v>45153</v>
      </c>
      <c r="I1500" s="141">
        <f t="shared" si="585"/>
        <v>45153</v>
      </c>
      <c r="J1500" s="125">
        <f t="shared" si="599"/>
        <v>21</v>
      </c>
      <c r="K1500" s="125">
        <f t="shared" si="581"/>
        <v>20</v>
      </c>
      <c r="L1500" s="139">
        <f t="shared" si="586"/>
        <v>1.00114254</v>
      </c>
      <c r="M1500" s="143">
        <f t="shared" si="582"/>
        <v>0.99920032999999997</v>
      </c>
      <c r="N1500" s="143">
        <f t="shared" si="578"/>
        <v>1.2754629786494291</v>
      </c>
      <c r="O1500" s="139">
        <f t="shared" si="580"/>
        <v>1.2769202399999999</v>
      </c>
      <c r="P1500" s="139">
        <f t="shared" si="587"/>
        <v>1276.9202399999999</v>
      </c>
      <c r="Q1500" s="144">
        <f t="shared" si="588"/>
        <v>0</v>
      </c>
      <c r="R1500" s="145">
        <f t="shared" si="589"/>
        <v>0</v>
      </c>
      <c r="S1500" s="139">
        <f t="shared" si="590"/>
        <v>0</v>
      </c>
      <c r="T1500" s="146">
        <f t="shared" si="600"/>
        <v>3.5999999999999997E-2</v>
      </c>
      <c r="U1500" s="144">
        <f t="shared" si="579"/>
        <v>20</v>
      </c>
      <c r="V1500" s="144">
        <v>252</v>
      </c>
      <c r="W1500" s="143">
        <f t="shared" si="591"/>
        <v>1.002810859</v>
      </c>
      <c r="X1500" s="139">
        <f t="shared" si="592"/>
        <v>3.58924274</v>
      </c>
      <c r="Y1500" s="124">
        <f t="shared" si="593"/>
        <v>0</v>
      </c>
      <c r="Z1500" s="147" t="s">
        <v>64</v>
      </c>
      <c r="AA1500" s="141">
        <f t="shared" si="601"/>
        <v>45306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4"/>
      <c r="BL1500" s="1"/>
      <c r="BM1500" s="1"/>
      <c r="BN1500" s="1"/>
      <c r="BO1500" s="1"/>
      <c r="BP1500" s="1"/>
      <c r="BQ1500" s="1"/>
    </row>
    <row r="1501" spans="1:69" x14ac:dyDescent="0.15">
      <c r="A1501" s="138">
        <f t="shared" si="594"/>
        <v>45152</v>
      </c>
      <c r="B1501" s="148">
        <f t="shared" si="583"/>
        <v>1280.5094827399998</v>
      </c>
      <c r="C1501" s="139">
        <f t="shared" si="595"/>
        <v>1000</v>
      </c>
      <c r="D1501" s="140">
        <f t="shared" si="596"/>
        <v>6659.95</v>
      </c>
      <c r="E1501" s="124">
        <f>IF(K1501=1,VLOOKUP(A1500,[1]Plan1!$BO$80:$BQ$314,3),E1500)</f>
        <v>6667.94</v>
      </c>
      <c r="F1501" s="141">
        <f t="shared" si="597"/>
        <v>45125</v>
      </c>
      <c r="G1501" s="142">
        <f t="shared" si="584"/>
        <v>1.1997087065218626E-3</v>
      </c>
      <c r="H1501" s="141">
        <f t="shared" si="598"/>
        <v>45153</v>
      </c>
      <c r="I1501" s="141">
        <f t="shared" si="585"/>
        <v>45153</v>
      </c>
      <c r="J1501" s="125">
        <f t="shared" si="599"/>
        <v>21</v>
      </c>
      <c r="K1501" s="125">
        <f t="shared" si="581"/>
        <v>20</v>
      </c>
      <c r="L1501" s="139">
        <f t="shared" si="586"/>
        <v>1.00114254</v>
      </c>
      <c r="M1501" s="143">
        <f t="shared" si="582"/>
        <v>0.99920032999999997</v>
      </c>
      <c r="N1501" s="143">
        <f t="shared" si="578"/>
        <v>1.2754629786494291</v>
      </c>
      <c r="O1501" s="139">
        <f t="shared" si="580"/>
        <v>1.2769202399999999</v>
      </c>
      <c r="P1501" s="139">
        <f t="shared" si="587"/>
        <v>1276.9202399999999</v>
      </c>
      <c r="Q1501" s="144">
        <f t="shared" si="588"/>
        <v>0</v>
      </c>
      <c r="R1501" s="145">
        <f t="shared" si="589"/>
        <v>0</v>
      </c>
      <c r="S1501" s="139">
        <f t="shared" si="590"/>
        <v>0</v>
      </c>
      <c r="T1501" s="146">
        <f t="shared" si="600"/>
        <v>3.5999999999999997E-2</v>
      </c>
      <c r="U1501" s="144">
        <f t="shared" si="579"/>
        <v>20</v>
      </c>
      <c r="V1501" s="144">
        <v>252</v>
      </c>
      <c r="W1501" s="143">
        <f t="shared" si="591"/>
        <v>1.002810859</v>
      </c>
      <c r="X1501" s="139">
        <f t="shared" si="592"/>
        <v>3.58924274</v>
      </c>
      <c r="Y1501" s="124">
        <f t="shared" si="593"/>
        <v>0</v>
      </c>
      <c r="Z1501" s="147" t="s">
        <v>64</v>
      </c>
      <c r="AA1501" s="141">
        <f t="shared" si="601"/>
        <v>45306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4"/>
      <c r="BL1501" s="1"/>
      <c r="BM1501" s="1"/>
      <c r="BN1501" s="1"/>
      <c r="BO1501" s="1"/>
      <c r="BP1501" s="1"/>
      <c r="BQ1501" s="1"/>
    </row>
    <row r="1502" spans="1:69" x14ac:dyDescent="0.15">
      <c r="A1502" s="138">
        <f t="shared" si="594"/>
        <v>45153</v>
      </c>
      <c r="B1502" s="148">
        <f t="shared" si="583"/>
        <v>1280.76233447</v>
      </c>
      <c r="C1502" s="139">
        <f t="shared" si="595"/>
        <v>1000</v>
      </c>
      <c r="D1502" s="140">
        <f t="shared" si="596"/>
        <v>6659.95</v>
      </c>
      <c r="E1502" s="124">
        <f>IF(K1502=1,VLOOKUP(A1501,[1]Plan1!$BO$80:$BQ$314,3),E1501)</f>
        <v>6667.94</v>
      </c>
      <c r="F1502" s="141">
        <f t="shared" si="597"/>
        <v>45125</v>
      </c>
      <c r="G1502" s="142">
        <f t="shared" si="584"/>
        <v>1.1997087065218626E-3</v>
      </c>
      <c r="H1502" s="141">
        <f t="shared" si="598"/>
        <v>45184</v>
      </c>
      <c r="I1502" s="141">
        <f t="shared" si="585"/>
        <v>45153</v>
      </c>
      <c r="J1502" s="125">
        <f t="shared" si="599"/>
        <v>21</v>
      </c>
      <c r="K1502" s="125">
        <f t="shared" si="581"/>
        <v>21</v>
      </c>
      <c r="L1502" s="139">
        <f t="shared" si="586"/>
        <v>1.0011996999999999</v>
      </c>
      <c r="M1502" s="143">
        <f t="shared" si="582"/>
        <v>0.99920032999999997</v>
      </c>
      <c r="N1502" s="143">
        <f t="shared" si="578"/>
        <v>1.2754629786494291</v>
      </c>
      <c r="O1502" s="139">
        <f t="shared" si="580"/>
        <v>1.27699315</v>
      </c>
      <c r="P1502" s="139">
        <f t="shared" si="587"/>
        <v>1276.99315</v>
      </c>
      <c r="Q1502" s="144">
        <f t="shared" si="588"/>
        <v>0</v>
      </c>
      <c r="R1502" s="145">
        <f t="shared" si="589"/>
        <v>0</v>
      </c>
      <c r="S1502" s="139">
        <f t="shared" si="590"/>
        <v>0</v>
      </c>
      <c r="T1502" s="146">
        <f t="shared" si="600"/>
        <v>3.5999999999999997E-2</v>
      </c>
      <c r="U1502" s="144">
        <f t="shared" si="579"/>
        <v>21</v>
      </c>
      <c r="V1502" s="144">
        <v>252</v>
      </c>
      <c r="W1502" s="143">
        <f t="shared" si="591"/>
        <v>1.0029516089999999</v>
      </c>
      <c r="X1502" s="139">
        <f t="shared" si="592"/>
        <v>3.7691844699999999</v>
      </c>
      <c r="Y1502" s="124">
        <f t="shared" si="593"/>
        <v>0</v>
      </c>
      <c r="Z1502" s="147" t="s">
        <v>64</v>
      </c>
      <c r="AA1502" s="141">
        <f t="shared" si="601"/>
        <v>45306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4"/>
      <c r="BL1502" s="1"/>
      <c r="BM1502" s="1"/>
      <c r="BN1502" s="1"/>
      <c r="BO1502" s="1"/>
      <c r="BP1502" s="1"/>
      <c r="BQ1502" s="1"/>
    </row>
    <row r="1503" spans="1:69" x14ac:dyDescent="0.15">
      <c r="A1503" s="138">
        <f t="shared" si="594"/>
        <v>45154</v>
      </c>
      <c r="B1503" s="148">
        <f t="shared" si="583"/>
        <v>1281.0758892599999</v>
      </c>
      <c r="C1503" s="139">
        <f t="shared" si="595"/>
        <v>1000</v>
      </c>
      <c r="D1503" s="140">
        <f t="shared" si="596"/>
        <v>6667.94</v>
      </c>
      <c r="E1503" s="124">
        <f>IF(K1503=1,VLOOKUP(A1502,[1]Plan1!$BO$80:$BQ$314,3),E1502)</f>
        <v>6683.28</v>
      </c>
      <c r="F1503" s="141">
        <f t="shared" si="597"/>
        <v>45154</v>
      </c>
      <c r="G1503" s="142">
        <f t="shared" si="584"/>
        <v>2.3005605929267148E-3</v>
      </c>
      <c r="H1503" s="141">
        <f t="shared" si="598"/>
        <v>45184</v>
      </c>
      <c r="I1503" s="141">
        <f t="shared" si="585"/>
        <v>45184</v>
      </c>
      <c r="J1503" s="125">
        <f t="shared" si="599"/>
        <v>22</v>
      </c>
      <c r="K1503" s="125">
        <f t="shared" si="581"/>
        <v>1</v>
      </c>
      <c r="L1503" s="139">
        <f t="shared" si="586"/>
        <v>1.00010445</v>
      </c>
      <c r="M1503" s="143">
        <f t="shared" si="582"/>
        <v>1.0011996999999999</v>
      </c>
      <c r="N1503" s="143">
        <f t="shared" ref="N1503:N1566" si="602">IF(I1503&gt;I1502,N1502*M1503,N1502)</f>
        <v>1.2769931515849147</v>
      </c>
      <c r="O1503" s="139">
        <f t="shared" si="580"/>
        <v>1.2771265300000001</v>
      </c>
      <c r="P1503" s="139">
        <f t="shared" si="587"/>
        <v>1277.12653</v>
      </c>
      <c r="Q1503" s="144">
        <f t="shared" si="588"/>
        <v>0</v>
      </c>
      <c r="R1503" s="145">
        <f t="shared" si="589"/>
        <v>0</v>
      </c>
      <c r="S1503" s="139">
        <f t="shared" si="590"/>
        <v>0</v>
      </c>
      <c r="T1503" s="146">
        <f t="shared" si="600"/>
        <v>3.5999999999999997E-2</v>
      </c>
      <c r="U1503" s="144">
        <f t="shared" si="579"/>
        <v>22</v>
      </c>
      <c r="V1503" s="144">
        <v>252</v>
      </c>
      <c r="W1503" s="143">
        <f t="shared" si="591"/>
        <v>1.0030923789999999</v>
      </c>
      <c r="X1503" s="139">
        <f t="shared" si="592"/>
        <v>3.94935926</v>
      </c>
      <c r="Y1503" s="124">
        <f t="shared" si="593"/>
        <v>0</v>
      </c>
      <c r="Z1503" s="147" t="s">
        <v>64</v>
      </c>
      <c r="AA1503" s="141">
        <f t="shared" si="601"/>
        <v>45306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4"/>
      <c r="BL1503" s="1"/>
      <c r="BM1503" s="1"/>
      <c r="BN1503" s="1"/>
      <c r="BO1503" s="1"/>
      <c r="BP1503" s="1"/>
      <c r="BQ1503" s="1"/>
    </row>
    <row r="1504" spans="1:69" x14ac:dyDescent="0.15">
      <c r="A1504" s="138">
        <f t="shared" si="594"/>
        <v>45155</v>
      </c>
      <c r="B1504" s="148">
        <f t="shared" si="583"/>
        <v>1281.38953724</v>
      </c>
      <c r="C1504" s="139">
        <f t="shared" si="595"/>
        <v>1000</v>
      </c>
      <c r="D1504" s="140">
        <f t="shared" si="596"/>
        <v>6667.94</v>
      </c>
      <c r="E1504" s="124">
        <f>IF(K1504=1,VLOOKUP(A1503,[1]Plan1!$BO$80:$BQ$314,3),E1503)</f>
        <v>6683.28</v>
      </c>
      <c r="F1504" s="141">
        <f t="shared" si="597"/>
        <v>45154</v>
      </c>
      <c r="G1504" s="142">
        <f t="shared" si="584"/>
        <v>2.3005605929267148E-3</v>
      </c>
      <c r="H1504" s="141">
        <f t="shared" si="598"/>
        <v>45184</v>
      </c>
      <c r="I1504" s="141">
        <f t="shared" si="585"/>
        <v>45184</v>
      </c>
      <c r="J1504" s="125">
        <f t="shared" si="599"/>
        <v>22</v>
      </c>
      <c r="K1504" s="125">
        <f t="shared" si="581"/>
        <v>2</v>
      </c>
      <c r="L1504" s="139">
        <f t="shared" si="586"/>
        <v>1.0002089199999999</v>
      </c>
      <c r="M1504" s="143">
        <f t="shared" si="582"/>
        <v>1.0011996999999999</v>
      </c>
      <c r="N1504" s="143">
        <f t="shared" si="602"/>
        <v>1.2769931515849147</v>
      </c>
      <c r="O1504" s="139">
        <f t="shared" si="580"/>
        <v>1.27725994</v>
      </c>
      <c r="P1504" s="139">
        <f t="shared" si="587"/>
        <v>1277.2599399999999</v>
      </c>
      <c r="Q1504" s="144">
        <f t="shared" si="588"/>
        <v>0</v>
      </c>
      <c r="R1504" s="145">
        <f t="shared" si="589"/>
        <v>0</v>
      </c>
      <c r="S1504" s="139">
        <f t="shared" si="590"/>
        <v>0</v>
      </c>
      <c r="T1504" s="146">
        <f t="shared" si="600"/>
        <v>3.5999999999999997E-2</v>
      </c>
      <c r="U1504" s="144">
        <f t="shared" si="579"/>
        <v>23</v>
      </c>
      <c r="V1504" s="144">
        <v>252</v>
      </c>
      <c r="W1504" s="143">
        <f t="shared" si="591"/>
        <v>1.003233169</v>
      </c>
      <c r="X1504" s="139">
        <f t="shared" si="592"/>
        <v>4.1295972399999998</v>
      </c>
      <c r="Y1504" s="124">
        <f t="shared" si="593"/>
        <v>0</v>
      </c>
      <c r="Z1504" s="147" t="s">
        <v>64</v>
      </c>
      <c r="AA1504" s="141">
        <f t="shared" si="601"/>
        <v>45306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4"/>
      <c r="BL1504" s="1"/>
      <c r="BM1504" s="1"/>
      <c r="BN1504" s="1"/>
      <c r="BO1504" s="1"/>
      <c r="BP1504" s="1"/>
      <c r="BQ1504" s="1"/>
    </row>
    <row r="1505" spans="1:69" x14ac:dyDescent="0.15">
      <c r="A1505" s="138">
        <f t="shared" si="594"/>
        <v>45156</v>
      </c>
      <c r="B1505" s="148">
        <f t="shared" si="583"/>
        <v>1281.7032570900001</v>
      </c>
      <c r="C1505" s="139">
        <f t="shared" si="595"/>
        <v>1000</v>
      </c>
      <c r="D1505" s="140">
        <f t="shared" si="596"/>
        <v>6667.94</v>
      </c>
      <c r="E1505" s="124">
        <f>IF(K1505=1,VLOOKUP(A1504,[1]Plan1!$BO$80:$BQ$314,3),E1504)</f>
        <v>6683.28</v>
      </c>
      <c r="F1505" s="141">
        <f t="shared" si="597"/>
        <v>45154</v>
      </c>
      <c r="G1505" s="142">
        <f t="shared" si="584"/>
        <v>2.3005605929267148E-3</v>
      </c>
      <c r="H1505" s="141">
        <f t="shared" si="598"/>
        <v>45184</v>
      </c>
      <c r="I1505" s="141">
        <f t="shared" si="585"/>
        <v>45184</v>
      </c>
      <c r="J1505" s="125">
        <f t="shared" si="599"/>
        <v>22</v>
      </c>
      <c r="K1505" s="125">
        <f t="shared" si="581"/>
        <v>3</v>
      </c>
      <c r="L1505" s="139">
        <f t="shared" si="586"/>
        <v>1.0003134</v>
      </c>
      <c r="M1505" s="143">
        <f t="shared" si="582"/>
        <v>1.0011996999999999</v>
      </c>
      <c r="N1505" s="143">
        <f t="shared" si="602"/>
        <v>1.2769931515849147</v>
      </c>
      <c r="O1505" s="139">
        <f t="shared" si="580"/>
        <v>1.27739336</v>
      </c>
      <c r="P1505" s="139">
        <f t="shared" si="587"/>
        <v>1277.39336</v>
      </c>
      <c r="Q1505" s="144">
        <f t="shared" si="588"/>
        <v>0</v>
      </c>
      <c r="R1505" s="145">
        <f t="shared" si="589"/>
        <v>0</v>
      </c>
      <c r="S1505" s="139">
        <f t="shared" si="590"/>
        <v>0</v>
      </c>
      <c r="T1505" s="146">
        <f t="shared" si="600"/>
        <v>3.5999999999999997E-2</v>
      </c>
      <c r="U1505" s="144">
        <f t="shared" si="579"/>
        <v>24</v>
      </c>
      <c r="V1505" s="144">
        <v>252</v>
      </c>
      <c r="W1505" s="143">
        <f t="shared" si="591"/>
        <v>1.0033739779999999</v>
      </c>
      <c r="X1505" s="139">
        <f t="shared" si="592"/>
        <v>4.3098970899999998</v>
      </c>
      <c r="Y1505" s="124">
        <f t="shared" si="593"/>
        <v>0</v>
      </c>
      <c r="Z1505" s="147" t="s">
        <v>64</v>
      </c>
      <c r="AA1505" s="141">
        <f t="shared" si="601"/>
        <v>45306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4"/>
      <c r="BL1505" s="1"/>
      <c r="BM1505" s="1"/>
      <c r="BN1505" s="1"/>
      <c r="BO1505" s="1"/>
      <c r="BP1505" s="1"/>
      <c r="BQ1505" s="1"/>
    </row>
    <row r="1506" spans="1:69" x14ac:dyDescent="0.15">
      <c r="A1506" s="138">
        <f t="shared" si="594"/>
        <v>45157</v>
      </c>
      <c r="B1506" s="148">
        <f t="shared" si="583"/>
        <v>1282.0170513799999</v>
      </c>
      <c r="C1506" s="139">
        <f t="shared" si="595"/>
        <v>1000</v>
      </c>
      <c r="D1506" s="140">
        <f t="shared" si="596"/>
        <v>6667.94</v>
      </c>
      <c r="E1506" s="124">
        <f>IF(K1506=1,VLOOKUP(A1505,[1]Plan1!$BO$80:$BQ$314,3),E1505)</f>
        <v>6683.28</v>
      </c>
      <c r="F1506" s="141">
        <f t="shared" si="597"/>
        <v>45154</v>
      </c>
      <c r="G1506" s="142">
        <f t="shared" si="584"/>
        <v>2.3005605929267148E-3</v>
      </c>
      <c r="H1506" s="141">
        <f t="shared" si="598"/>
        <v>45184</v>
      </c>
      <c r="I1506" s="141">
        <f t="shared" si="585"/>
        <v>45184</v>
      </c>
      <c r="J1506" s="125">
        <f t="shared" si="599"/>
        <v>22</v>
      </c>
      <c r="K1506" s="125">
        <f t="shared" si="581"/>
        <v>4</v>
      </c>
      <c r="L1506" s="139">
        <f t="shared" si="586"/>
        <v>1.00041789</v>
      </c>
      <c r="M1506" s="143">
        <f t="shared" si="582"/>
        <v>1.0011996999999999</v>
      </c>
      <c r="N1506" s="143">
        <f t="shared" si="602"/>
        <v>1.2769931515849147</v>
      </c>
      <c r="O1506" s="139">
        <f t="shared" si="580"/>
        <v>1.27752679</v>
      </c>
      <c r="P1506" s="139">
        <f t="shared" si="587"/>
        <v>1277.5267899999999</v>
      </c>
      <c r="Q1506" s="144">
        <f t="shared" si="588"/>
        <v>0</v>
      </c>
      <c r="R1506" s="145">
        <f t="shared" si="589"/>
        <v>0</v>
      </c>
      <c r="S1506" s="139">
        <f t="shared" si="590"/>
        <v>0</v>
      </c>
      <c r="T1506" s="146">
        <f t="shared" si="600"/>
        <v>3.5999999999999997E-2</v>
      </c>
      <c r="U1506" s="144">
        <f t="shared" si="579"/>
        <v>25</v>
      </c>
      <c r="V1506" s="144">
        <v>252</v>
      </c>
      <c r="W1506" s="143">
        <f t="shared" si="591"/>
        <v>1.003514808</v>
      </c>
      <c r="X1506" s="139">
        <f t="shared" si="592"/>
        <v>4.4902613799999997</v>
      </c>
      <c r="Y1506" s="124">
        <f t="shared" si="593"/>
        <v>0</v>
      </c>
      <c r="Z1506" s="147" t="s">
        <v>64</v>
      </c>
      <c r="AA1506" s="141">
        <f t="shared" si="601"/>
        <v>45306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4"/>
      <c r="BL1506" s="1"/>
      <c r="BM1506" s="1"/>
      <c r="BN1506" s="1"/>
      <c r="BO1506" s="1"/>
      <c r="BP1506" s="1"/>
      <c r="BQ1506" s="1"/>
    </row>
    <row r="1507" spans="1:69" x14ac:dyDescent="0.15">
      <c r="A1507" s="138">
        <f t="shared" si="594"/>
        <v>45158</v>
      </c>
      <c r="B1507" s="148">
        <f t="shared" si="583"/>
        <v>1282.0170513799999</v>
      </c>
      <c r="C1507" s="139">
        <f t="shared" si="595"/>
        <v>1000</v>
      </c>
      <c r="D1507" s="140">
        <f t="shared" si="596"/>
        <v>6667.94</v>
      </c>
      <c r="E1507" s="124">
        <f>IF(K1507=1,VLOOKUP(A1506,[1]Plan1!$BO$80:$BQ$314,3),E1506)</f>
        <v>6683.28</v>
      </c>
      <c r="F1507" s="141">
        <f t="shared" si="597"/>
        <v>45154</v>
      </c>
      <c r="G1507" s="142">
        <f t="shared" si="584"/>
        <v>2.3005605929267148E-3</v>
      </c>
      <c r="H1507" s="141">
        <f t="shared" si="598"/>
        <v>45184</v>
      </c>
      <c r="I1507" s="141">
        <f t="shared" si="585"/>
        <v>45184</v>
      </c>
      <c r="J1507" s="125">
        <f t="shared" si="599"/>
        <v>22</v>
      </c>
      <c r="K1507" s="125">
        <f t="shared" si="581"/>
        <v>4</v>
      </c>
      <c r="L1507" s="139">
        <f t="shared" si="586"/>
        <v>1.00041789</v>
      </c>
      <c r="M1507" s="143">
        <f t="shared" si="582"/>
        <v>1.0011996999999999</v>
      </c>
      <c r="N1507" s="143">
        <f t="shared" si="602"/>
        <v>1.2769931515849147</v>
      </c>
      <c r="O1507" s="139">
        <f t="shared" si="580"/>
        <v>1.27752679</v>
      </c>
      <c r="P1507" s="139">
        <f t="shared" si="587"/>
        <v>1277.5267899999999</v>
      </c>
      <c r="Q1507" s="144">
        <f t="shared" si="588"/>
        <v>0</v>
      </c>
      <c r="R1507" s="145">
        <f t="shared" si="589"/>
        <v>0</v>
      </c>
      <c r="S1507" s="139">
        <f t="shared" si="590"/>
        <v>0</v>
      </c>
      <c r="T1507" s="146">
        <f t="shared" si="600"/>
        <v>3.5999999999999997E-2</v>
      </c>
      <c r="U1507" s="144">
        <f t="shared" si="579"/>
        <v>25</v>
      </c>
      <c r="V1507" s="144">
        <v>252</v>
      </c>
      <c r="W1507" s="143">
        <f t="shared" si="591"/>
        <v>1.003514808</v>
      </c>
      <c r="X1507" s="139">
        <f t="shared" si="592"/>
        <v>4.4902613799999997</v>
      </c>
      <c r="Y1507" s="124">
        <f t="shared" si="593"/>
        <v>0</v>
      </c>
      <c r="Z1507" s="147" t="s">
        <v>64</v>
      </c>
      <c r="AA1507" s="141">
        <f t="shared" si="601"/>
        <v>45306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4"/>
      <c r="BL1507" s="1"/>
      <c r="BM1507" s="1"/>
      <c r="BN1507" s="1"/>
      <c r="BO1507" s="1"/>
      <c r="BP1507" s="1"/>
      <c r="BQ1507" s="1"/>
    </row>
    <row r="1508" spans="1:69" x14ac:dyDescent="0.15">
      <c r="A1508" s="138">
        <f t="shared" si="594"/>
        <v>45159</v>
      </c>
      <c r="B1508" s="148">
        <f t="shared" si="583"/>
        <v>1282.0170513799999</v>
      </c>
      <c r="C1508" s="139">
        <f t="shared" si="595"/>
        <v>1000</v>
      </c>
      <c r="D1508" s="140">
        <f t="shared" si="596"/>
        <v>6667.94</v>
      </c>
      <c r="E1508" s="124">
        <f>IF(K1508=1,VLOOKUP(A1507,[1]Plan1!$BO$80:$BQ$314,3),E1507)</f>
        <v>6683.28</v>
      </c>
      <c r="F1508" s="141">
        <f t="shared" si="597"/>
        <v>45154</v>
      </c>
      <c r="G1508" s="142">
        <f t="shared" si="584"/>
        <v>2.3005605929267148E-3</v>
      </c>
      <c r="H1508" s="141">
        <f t="shared" si="598"/>
        <v>45184</v>
      </c>
      <c r="I1508" s="141">
        <f t="shared" si="585"/>
        <v>45184</v>
      </c>
      <c r="J1508" s="125">
        <f t="shared" si="599"/>
        <v>22</v>
      </c>
      <c r="K1508" s="125">
        <f t="shared" si="581"/>
        <v>4</v>
      </c>
      <c r="L1508" s="139">
        <f t="shared" si="586"/>
        <v>1.00041789</v>
      </c>
      <c r="M1508" s="143">
        <f t="shared" si="582"/>
        <v>1.0011996999999999</v>
      </c>
      <c r="N1508" s="143">
        <f t="shared" si="602"/>
        <v>1.2769931515849147</v>
      </c>
      <c r="O1508" s="139">
        <f t="shared" si="580"/>
        <v>1.27752679</v>
      </c>
      <c r="P1508" s="139">
        <f t="shared" si="587"/>
        <v>1277.5267899999999</v>
      </c>
      <c r="Q1508" s="144">
        <f t="shared" si="588"/>
        <v>0</v>
      </c>
      <c r="R1508" s="145">
        <f t="shared" si="589"/>
        <v>0</v>
      </c>
      <c r="S1508" s="139">
        <f t="shared" si="590"/>
        <v>0</v>
      </c>
      <c r="T1508" s="146">
        <f t="shared" si="600"/>
        <v>3.5999999999999997E-2</v>
      </c>
      <c r="U1508" s="144">
        <f t="shared" si="579"/>
        <v>25</v>
      </c>
      <c r="V1508" s="144">
        <v>252</v>
      </c>
      <c r="W1508" s="143">
        <f t="shared" si="591"/>
        <v>1.003514808</v>
      </c>
      <c r="X1508" s="139">
        <f t="shared" si="592"/>
        <v>4.4902613799999997</v>
      </c>
      <c r="Y1508" s="124">
        <f t="shared" si="593"/>
        <v>0</v>
      </c>
      <c r="Z1508" s="147" t="s">
        <v>64</v>
      </c>
      <c r="AA1508" s="141">
        <f t="shared" si="601"/>
        <v>45306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4"/>
      <c r="BL1508" s="1"/>
      <c r="BM1508" s="1"/>
      <c r="BN1508" s="1"/>
      <c r="BO1508" s="1"/>
      <c r="BP1508" s="1"/>
      <c r="BQ1508" s="1"/>
    </row>
    <row r="1509" spans="1:69" x14ac:dyDescent="0.15">
      <c r="A1509" s="138">
        <f t="shared" si="594"/>
        <v>45160</v>
      </c>
      <c r="B1509" s="148">
        <f t="shared" si="583"/>
        <v>1282.3309275899999</v>
      </c>
      <c r="C1509" s="139">
        <f t="shared" si="595"/>
        <v>1000</v>
      </c>
      <c r="D1509" s="140">
        <f t="shared" si="596"/>
        <v>6667.94</v>
      </c>
      <c r="E1509" s="124">
        <f>IF(K1509=1,VLOOKUP(A1508,[1]Plan1!$BO$80:$BQ$314,3),E1508)</f>
        <v>6683.28</v>
      </c>
      <c r="F1509" s="141">
        <f t="shared" si="597"/>
        <v>45154</v>
      </c>
      <c r="G1509" s="142">
        <f t="shared" si="584"/>
        <v>2.3005605929267148E-3</v>
      </c>
      <c r="H1509" s="141">
        <f t="shared" si="598"/>
        <v>45184</v>
      </c>
      <c r="I1509" s="141">
        <f t="shared" si="585"/>
        <v>45184</v>
      </c>
      <c r="J1509" s="125">
        <f t="shared" si="599"/>
        <v>22</v>
      </c>
      <c r="K1509" s="125">
        <f t="shared" si="581"/>
        <v>5</v>
      </c>
      <c r="L1509" s="139">
        <f t="shared" si="586"/>
        <v>1.00052239</v>
      </c>
      <c r="M1509" s="143">
        <f t="shared" si="582"/>
        <v>1.0011996999999999</v>
      </c>
      <c r="N1509" s="143">
        <f t="shared" si="602"/>
        <v>1.2769931515849147</v>
      </c>
      <c r="O1509" s="139">
        <f t="shared" si="580"/>
        <v>1.2776602399999999</v>
      </c>
      <c r="P1509" s="139">
        <f t="shared" si="587"/>
        <v>1277.6602399999999</v>
      </c>
      <c r="Q1509" s="144">
        <f t="shared" si="588"/>
        <v>0</v>
      </c>
      <c r="R1509" s="145">
        <f t="shared" si="589"/>
        <v>0</v>
      </c>
      <c r="S1509" s="139">
        <f t="shared" si="590"/>
        <v>0</v>
      </c>
      <c r="T1509" s="146">
        <f t="shared" si="600"/>
        <v>3.5999999999999997E-2</v>
      </c>
      <c r="U1509" s="144">
        <f t="shared" ref="U1509:U1572" si="603">IF(Q1508&gt;0,1,IF(K1509=K1508,U1508,U1508+1))</f>
        <v>26</v>
      </c>
      <c r="V1509" s="144">
        <v>252</v>
      </c>
      <c r="W1509" s="143">
        <f t="shared" si="591"/>
        <v>1.0036556569999999</v>
      </c>
      <c r="X1509" s="139">
        <f t="shared" si="592"/>
        <v>4.67068759</v>
      </c>
      <c r="Y1509" s="124">
        <f t="shared" si="593"/>
        <v>0</v>
      </c>
      <c r="Z1509" s="147" t="s">
        <v>64</v>
      </c>
      <c r="AA1509" s="141">
        <f t="shared" si="601"/>
        <v>45306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4"/>
      <c r="BL1509" s="1"/>
      <c r="BM1509" s="1"/>
      <c r="BN1509" s="1"/>
      <c r="BO1509" s="1"/>
      <c r="BP1509" s="1"/>
      <c r="BQ1509" s="1"/>
    </row>
    <row r="1510" spans="1:69" x14ac:dyDescent="0.15">
      <c r="A1510" s="138">
        <f t="shared" si="594"/>
        <v>45161</v>
      </c>
      <c r="B1510" s="148">
        <f t="shared" si="583"/>
        <v>1282.6448656800001</v>
      </c>
      <c r="C1510" s="139">
        <f t="shared" si="595"/>
        <v>1000</v>
      </c>
      <c r="D1510" s="140">
        <f t="shared" si="596"/>
        <v>6667.94</v>
      </c>
      <c r="E1510" s="124">
        <f>IF(K1510=1,VLOOKUP(A1509,[1]Plan1!$BO$80:$BQ$314,3),E1509)</f>
        <v>6683.28</v>
      </c>
      <c r="F1510" s="141">
        <f t="shared" si="597"/>
        <v>45154</v>
      </c>
      <c r="G1510" s="142">
        <f t="shared" si="584"/>
        <v>2.3005605929267148E-3</v>
      </c>
      <c r="H1510" s="141">
        <f t="shared" si="598"/>
        <v>45184</v>
      </c>
      <c r="I1510" s="141">
        <f t="shared" si="585"/>
        <v>45184</v>
      </c>
      <c r="J1510" s="125">
        <f t="shared" si="599"/>
        <v>22</v>
      </c>
      <c r="K1510" s="125">
        <f t="shared" si="581"/>
        <v>6</v>
      </c>
      <c r="L1510" s="139">
        <f t="shared" si="586"/>
        <v>1.0006269000000001</v>
      </c>
      <c r="M1510" s="143">
        <f t="shared" si="582"/>
        <v>1.0011996999999999</v>
      </c>
      <c r="N1510" s="143">
        <f t="shared" si="602"/>
        <v>1.2769931515849147</v>
      </c>
      <c r="O1510" s="139">
        <f t="shared" si="580"/>
        <v>1.27779369</v>
      </c>
      <c r="P1510" s="139">
        <f t="shared" si="587"/>
        <v>1277.79369</v>
      </c>
      <c r="Q1510" s="144">
        <f t="shared" si="588"/>
        <v>0</v>
      </c>
      <c r="R1510" s="145">
        <f t="shared" si="589"/>
        <v>0</v>
      </c>
      <c r="S1510" s="139">
        <f t="shared" si="590"/>
        <v>0</v>
      </c>
      <c r="T1510" s="146">
        <f t="shared" si="600"/>
        <v>3.5999999999999997E-2</v>
      </c>
      <c r="U1510" s="144">
        <f t="shared" si="603"/>
        <v>27</v>
      </c>
      <c r="V1510" s="144">
        <v>252</v>
      </c>
      <c r="W1510" s="143">
        <f t="shared" si="591"/>
        <v>1.0037965250000001</v>
      </c>
      <c r="X1510" s="139">
        <f t="shared" si="592"/>
        <v>4.8511756799999999</v>
      </c>
      <c r="Y1510" s="124">
        <f t="shared" si="593"/>
        <v>0</v>
      </c>
      <c r="Z1510" s="147" t="s">
        <v>64</v>
      </c>
      <c r="AA1510" s="141">
        <f t="shared" si="601"/>
        <v>45306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4"/>
      <c r="BL1510" s="1"/>
      <c r="BM1510" s="1"/>
      <c r="BN1510" s="1"/>
      <c r="BO1510" s="1"/>
      <c r="BP1510" s="1"/>
      <c r="BQ1510" s="1"/>
    </row>
    <row r="1511" spans="1:69" x14ac:dyDescent="0.15">
      <c r="A1511" s="138">
        <f t="shared" si="594"/>
        <v>45162</v>
      </c>
      <c r="B1511" s="148">
        <f t="shared" si="583"/>
        <v>1282.95888829</v>
      </c>
      <c r="C1511" s="139">
        <f t="shared" si="595"/>
        <v>1000</v>
      </c>
      <c r="D1511" s="140">
        <f t="shared" si="596"/>
        <v>6667.94</v>
      </c>
      <c r="E1511" s="124">
        <f>IF(K1511=1,VLOOKUP(A1510,[1]Plan1!$BO$80:$BQ$314,3),E1510)</f>
        <v>6683.28</v>
      </c>
      <c r="F1511" s="141">
        <f t="shared" si="597"/>
        <v>45154</v>
      </c>
      <c r="G1511" s="142">
        <f t="shared" si="584"/>
        <v>2.3005605929267148E-3</v>
      </c>
      <c r="H1511" s="141">
        <f t="shared" si="598"/>
        <v>45184</v>
      </c>
      <c r="I1511" s="141">
        <f t="shared" si="585"/>
        <v>45184</v>
      </c>
      <c r="J1511" s="125">
        <f t="shared" si="599"/>
        <v>22</v>
      </c>
      <c r="K1511" s="125">
        <f t="shared" si="581"/>
        <v>7</v>
      </c>
      <c r="L1511" s="139">
        <f t="shared" si="586"/>
        <v>1.0007314199999999</v>
      </c>
      <c r="M1511" s="143">
        <f t="shared" si="582"/>
        <v>1.0011996999999999</v>
      </c>
      <c r="N1511" s="143">
        <f t="shared" si="602"/>
        <v>1.2769931515849147</v>
      </c>
      <c r="O1511" s="139">
        <f t="shared" si="580"/>
        <v>1.27792716</v>
      </c>
      <c r="P1511" s="139">
        <f t="shared" si="587"/>
        <v>1277.92716</v>
      </c>
      <c r="Q1511" s="144">
        <f t="shared" si="588"/>
        <v>0</v>
      </c>
      <c r="R1511" s="145">
        <f t="shared" si="589"/>
        <v>0</v>
      </c>
      <c r="S1511" s="139">
        <f t="shared" si="590"/>
        <v>0</v>
      </c>
      <c r="T1511" s="146">
        <f t="shared" si="600"/>
        <v>3.5999999999999997E-2</v>
      </c>
      <c r="U1511" s="144">
        <f t="shared" si="603"/>
        <v>28</v>
      </c>
      <c r="V1511" s="144">
        <v>252</v>
      </c>
      <c r="W1511" s="143">
        <f t="shared" si="591"/>
        <v>1.0039374139999999</v>
      </c>
      <c r="X1511" s="139">
        <f t="shared" si="592"/>
        <v>5.0317282900000002</v>
      </c>
      <c r="Y1511" s="124">
        <f t="shared" si="593"/>
        <v>0</v>
      </c>
      <c r="Z1511" s="147" t="s">
        <v>64</v>
      </c>
      <c r="AA1511" s="141">
        <f t="shared" si="601"/>
        <v>45306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4"/>
      <c r="BL1511" s="1"/>
      <c r="BM1511" s="1"/>
      <c r="BN1511" s="1"/>
      <c r="BO1511" s="1"/>
      <c r="BP1511" s="1"/>
      <c r="BQ1511" s="1"/>
    </row>
    <row r="1512" spans="1:69" x14ac:dyDescent="0.15">
      <c r="A1512" s="138">
        <f t="shared" si="594"/>
        <v>45163</v>
      </c>
      <c r="B1512" s="148">
        <f t="shared" si="583"/>
        <v>1283.2729928599999</v>
      </c>
      <c r="C1512" s="139">
        <f t="shared" si="595"/>
        <v>1000</v>
      </c>
      <c r="D1512" s="140">
        <f t="shared" si="596"/>
        <v>6667.94</v>
      </c>
      <c r="E1512" s="124">
        <f>IF(K1512=1,VLOOKUP(A1511,[1]Plan1!$BO$80:$BQ$314,3),E1511)</f>
        <v>6683.28</v>
      </c>
      <c r="F1512" s="141">
        <f t="shared" si="597"/>
        <v>45154</v>
      </c>
      <c r="G1512" s="142">
        <f t="shared" si="584"/>
        <v>2.3005605929267148E-3</v>
      </c>
      <c r="H1512" s="141">
        <f t="shared" si="598"/>
        <v>45184</v>
      </c>
      <c r="I1512" s="141">
        <f t="shared" si="585"/>
        <v>45184</v>
      </c>
      <c r="J1512" s="125">
        <f t="shared" si="599"/>
        <v>22</v>
      </c>
      <c r="K1512" s="125">
        <f t="shared" si="581"/>
        <v>8</v>
      </c>
      <c r="L1512" s="139">
        <f t="shared" si="586"/>
        <v>1.0008359499999999</v>
      </c>
      <c r="M1512" s="143">
        <f t="shared" si="582"/>
        <v>1.0011996999999999</v>
      </c>
      <c r="N1512" s="143">
        <f t="shared" si="602"/>
        <v>1.2769931515849147</v>
      </c>
      <c r="O1512" s="139">
        <f t="shared" si="580"/>
        <v>1.27806065</v>
      </c>
      <c r="P1512" s="139">
        <f t="shared" si="587"/>
        <v>1278.0606499999999</v>
      </c>
      <c r="Q1512" s="144">
        <f t="shared" si="588"/>
        <v>0</v>
      </c>
      <c r="R1512" s="145">
        <f t="shared" si="589"/>
        <v>0</v>
      </c>
      <c r="S1512" s="139">
        <f t="shared" si="590"/>
        <v>0</v>
      </c>
      <c r="T1512" s="146">
        <f t="shared" si="600"/>
        <v>3.5999999999999997E-2</v>
      </c>
      <c r="U1512" s="144">
        <f t="shared" si="603"/>
        <v>29</v>
      </c>
      <c r="V1512" s="144">
        <v>252</v>
      </c>
      <c r="W1512" s="143">
        <f t="shared" si="591"/>
        <v>1.004078322</v>
      </c>
      <c r="X1512" s="139">
        <f t="shared" si="592"/>
        <v>5.2123428599999997</v>
      </c>
      <c r="Y1512" s="124">
        <f t="shared" si="593"/>
        <v>0</v>
      </c>
      <c r="Z1512" s="147" t="s">
        <v>64</v>
      </c>
      <c r="AA1512" s="141">
        <f t="shared" si="601"/>
        <v>45306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4"/>
      <c r="BL1512" s="1"/>
      <c r="BM1512" s="1"/>
      <c r="BN1512" s="1"/>
      <c r="BO1512" s="1"/>
      <c r="BP1512" s="1"/>
      <c r="BQ1512" s="1"/>
    </row>
    <row r="1513" spans="1:69" x14ac:dyDescent="0.15">
      <c r="A1513" s="138">
        <f t="shared" si="594"/>
        <v>45164</v>
      </c>
      <c r="B1513" s="148">
        <f t="shared" si="583"/>
        <v>1283.5871706600001</v>
      </c>
      <c r="C1513" s="139">
        <f t="shared" si="595"/>
        <v>1000</v>
      </c>
      <c r="D1513" s="140">
        <f t="shared" si="596"/>
        <v>6667.94</v>
      </c>
      <c r="E1513" s="124">
        <f>IF(K1513=1,VLOOKUP(A1512,[1]Plan1!$BO$80:$BQ$314,3),E1512)</f>
        <v>6683.28</v>
      </c>
      <c r="F1513" s="141">
        <f t="shared" si="597"/>
        <v>45154</v>
      </c>
      <c r="G1513" s="142">
        <f t="shared" si="584"/>
        <v>2.3005605929267148E-3</v>
      </c>
      <c r="H1513" s="141">
        <f t="shared" si="598"/>
        <v>45184</v>
      </c>
      <c r="I1513" s="141">
        <f t="shared" si="585"/>
        <v>45184</v>
      </c>
      <c r="J1513" s="125">
        <f t="shared" si="599"/>
        <v>22</v>
      </c>
      <c r="K1513" s="125">
        <f t="shared" si="581"/>
        <v>9</v>
      </c>
      <c r="L1513" s="139">
        <f t="shared" si="586"/>
        <v>1.0009404900000001</v>
      </c>
      <c r="M1513" s="143">
        <f t="shared" si="582"/>
        <v>1.0011996999999999</v>
      </c>
      <c r="N1513" s="143">
        <f t="shared" si="602"/>
        <v>1.2769931515849147</v>
      </c>
      <c r="O1513" s="139">
        <f t="shared" ref="O1513:O1576" si="604">TRUNC(TRUNC((L1513*N1513),15),8)</f>
        <v>1.27819415</v>
      </c>
      <c r="P1513" s="139">
        <f t="shared" si="587"/>
        <v>1278.19415</v>
      </c>
      <c r="Q1513" s="144">
        <f t="shared" si="588"/>
        <v>0</v>
      </c>
      <c r="R1513" s="145">
        <f t="shared" si="589"/>
        <v>0</v>
      </c>
      <c r="S1513" s="139">
        <f t="shared" si="590"/>
        <v>0</v>
      </c>
      <c r="T1513" s="146">
        <f t="shared" si="600"/>
        <v>3.5999999999999997E-2</v>
      </c>
      <c r="U1513" s="144">
        <f t="shared" si="603"/>
        <v>30</v>
      </c>
      <c r="V1513" s="144">
        <v>252</v>
      </c>
      <c r="W1513" s="143">
        <f t="shared" si="591"/>
        <v>1.00421925</v>
      </c>
      <c r="X1513" s="139">
        <f t="shared" si="592"/>
        <v>5.3930206600000004</v>
      </c>
      <c r="Y1513" s="124">
        <f t="shared" si="593"/>
        <v>0</v>
      </c>
      <c r="Z1513" s="147" t="s">
        <v>64</v>
      </c>
      <c r="AA1513" s="141">
        <f t="shared" si="601"/>
        <v>45306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4"/>
      <c r="BL1513" s="1"/>
      <c r="BM1513" s="1"/>
      <c r="BN1513" s="1"/>
      <c r="BO1513" s="1"/>
      <c r="BP1513" s="1"/>
      <c r="BQ1513" s="1"/>
    </row>
    <row r="1514" spans="1:69" x14ac:dyDescent="0.15">
      <c r="A1514" s="138">
        <f t="shared" si="594"/>
        <v>45165</v>
      </c>
      <c r="B1514" s="148">
        <f t="shared" si="583"/>
        <v>1283.5871706600001</v>
      </c>
      <c r="C1514" s="139">
        <f t="shared" si="595"/>
        <v>1000</v>
      </c>
      <c r="D1514" s="140">
        <f t="shared" si="596"/>
        <v>6667.94</v>
      </c>
      <c r="E1514" s="124">
        <f>IF(K1514=1,VLOOKUP(A1513,[1]Plan1!$BO$80:$BQ$314,3),E1513)</f>
        <v>6683.28</v>
      </c>
      <c r="F1514" s="141">
        <f t="shared" si="597"/>
        <v>45154</v>
      </c>
      <c r="G1514" s="142">
        <f t="shared" si="584"/>
        <v>2.3005605929267148E-3</v>
      </c>
      <c r="H1514" s="141">
        <f t="shared" si="598"/>
        <v>45184</v>
      </c>
      <c r="I1514" s="141">
        <f t="shared" si="585"/>
        <v>45184</v>
      </c>
      <c r="J1514" s="125">
        <f t="shared" si="599"/>
        <v>22</v>
      </c>
      <c r="K1514" s="125">
        <f t="shared" ref="K1514:K1577" si="605">(J1514-(NETWORKDAYS(A1514,I1514,AD$118:AD$502)-1))</f>
        <v>9</v>
      </c>
      <c r="L1514" s="139">
        <f t="shared" si="586"/>
        <v>1.0009404900000001</v>
      </c>
      <c r="M1514" s="143">
        <f t="shared" ref="M1514:M1577" si="606">IF(I1514&gt;I1513,L1513,M1513)</f>
        <v>1.0011996999999999</v>
      </c>
      <c r="N1514" s="143">
        <f t="shared" si="602"/>
        <v>1.2769931515849147</v>
      </c>
      <c r="O1514" s="139">
        <f t="shared" si="604"/>
        <v>1.27819415</v>
      </c>
      <c r="P1514" s="139">
        <f t="shared" si="587"/>
        <v>1278.19415</v>
      </c>
      <c r="Q1514" s="144">
        <f t="shared" si="588"/>
        <v>0</v>
      </c>
      <c r="R1514" s="145">
        <f t="shared" si="589"/>
        <v>0</v>
      </c>
      <c r="S1514" s="139">
        <f t="shared" si="590"/>
        <v>0</v>
      </c>
      <c r="T1514" s="146">
        <f t="shared" si="600"/>
        <v>3.5999999999999997E-2</v>
      </c>
      <c r="U1514" s="144">
        <f t="shared" si="603"/>
        <v>30</v>
      </c>
      <c r="V1514" s="144">
        <v>252</v>
      </c>
      <c r="W1514" s="143">
        <f t="shared" si="591"/>
        <v>1.00421925</v>
      </c>
      <c r="X1514" s="139">
        <f t="shared" si="592"/>
        <v>5.3930206600000004</v>
      </c>
      <c r="Y1514" s="124">
        <f t="shared" si="593"/>
        <v>0</v>
      </c>
      <c r="Z1514" s="147" t="s">
        <v>64</v>
      </c>
      <c r="AA1514" s="141">
        <f t="shared" si="601"/>
        <v>45306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4"/>
      <c r="BL1514" s="1"/>
      <c r="BM1514" s="1"/>
      <c r="BN1514" s="1"/>
      <c r="BO1514" s="1"/>
      <c r="BP1514" s="1"/>
      <c r="BQ1514" s="1"/>
    </row>
    <row r="1515" spans="1:69" x14ac:dyDescent="0.15">
      <c r="A1515" s="138">
        <f t="shared" si="594"/>
        <v>45166</v>
      </c>
      <c r="B1515" s="148">
        <f t="shared" si="583"/>
        <v>1283.5871706600001</v>
      </c>
      <c r="C1515" s="139">
        <f t="shared" si="595"/>
        <v>1000</v>
      </c>
      <c r="D1515" s="140">
        <f t="shared" si="596"/>
        <v>6667.94</v>
      </c>
      <c r="E1515" s="124">
        <f>IF(K1515=1,VLOOKUP(A1514,[1]Plan1!$BO$80:$BQ$314,3),E1514)</f>
        <v>6683.28</v>
      </c>
      <c r="F1515" s="141">
        <f t="shared" si="597"/>
        <v>45154</v>
      </c>
      <c r="G1515" s="142">
        <f t="shared" si="584"/>
        <v>2.3005605929267148E-3</v>
      </c>
      <c r="H1515" s="141">
        <f t="shared" si="598"/>
        <v>45184</v>
      </c>
      <c r="I1515" s="141">
        <f t="shared" si="585"/>
        <v>45184</v>
      </c>
      <c r="J1515" s="125">
        <f t="shared" si="599"/>
        <v>22</v>
      </c>
      <c r="K1515" s="125">
        <f t="shared" si="605"/>
        <v>9</v>
      </c>
      <c r="L1515" s="139">
        <f t="shared" si="586"/>
        <v>1.0009404900000001</v>
      </c>
      <c r="M1515" s="143">
        <f t="shared" si="606"/>
        <v>1.0011996999999999</v>
      </c>
      <c r="N1515" s="143">
        <f t="shared" si="602"/>
        <v>1.2769931515849147</v>
      </c>
      <c r="O1515" s="139">
        <f t="shared" si="604"/>
        <v>1.27819415</v>
      </c>
      <c r="P1515" s="139">
        <f t="shared" si="587"/>
        <v>1278.19415</v>
      </c>
      <c r="Q1515" s="144">
        <f t="shared" si="588"/>
        <v>0</v>
      </c>
      <c r="R1515" s="145">
        <f t="shared" si="589"/>
        <v>0</v>
      </c>
      <c r="S1515" s="139">
        <f t="shared" si="590"/>
        <v>0</v>
      </c>
      <c r="T1515" s="146">
        <f t="shared" si="600"/>
        <v>3.5999999999999997E-2</v>
      </c>
      <c r="U1515" s="144">
        <f t="shared" si="603"/>
        <v>30</v>
      </c>
      <c r="V1515" s="144">
        <v>252</v>
      </c>
      <c r="W1515" s="143">
        <f t="shared" si="591"/>
        <v>1.00421925</v>
      </c>
      <c r="X1515" s="139">
        <f t="shared" si="592"/>
        <v>5.3930206600000004</v>
      </c>
      <c r="Y1515" s="124">
        <f t="shared" si="593"/>
        <v>0</v>
      </c>
      <c r="Z1515" s="147" t="s">
        <v>64</v>
      </c>
      <c r="AA1515" s="141">
        <f t="shared" si="601"/>
        <v>45306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4"/>
      <c r="BL1515" s="1"/>
      <c r="BM1515" s="1"/>
      <c r="BN1515" s="1"/>
      <c r="BO1515" s="1"/>
      <c r="BP1515" s="1"/>
      <c r="BQ1515" s="1"/>
    </row>
    <row r="1516" spans="1:69" x14ac:dyDescent="0.15">
      <c r="A1516" s="138">
        <f t="shared" si="594"/>
        <v>45167</v>
      </c>
      <c r="B1516" s="148">
        <f t="shared" si="583"/>
        <v>1283.9014317499998</v>
      </c>
      <c r="C1516" s="139">
        <f t="shared" si="595"/>
        <v>1000</v>
      </c>
      <c r="D1516" s="140">
        <f t="shared" si="596"/>
        <v>6667.94</v>
      </c>
      <c r="E1516" s="124">
        <f>IF(K1516=1,VLOOKUP(A1515,[1]Plan1!$BO$80:$BQ$314,3),E1515)</f>
        <v>6683.28</v>
      </c>
      <c r="F1516" s="141">
        <f t="shared" si="597"/>
        <v>45154</v>
      </c>
      <c r="G1516" s="142">
        <f t="shared" si="584"/>
        <v>2.3005605929267148E-3</v>
      </c>
      <c r="H1516" s="141">
        <f t="shared" si="598"/>
        <v>45184</v>
      </c>
      <c r="I1516" s="141">
        <f t="shared" si="585"/>
        <v>45184</v>
      </c>
      <c r="J1516" s="125">
        <f t="shared" si="599"/>
        <v>22</v>
      </c>
      <c r="K1516" s="125">
        <f t="shared" si="605"/>
        <v>10</v>
      </c>
      <c r="L1516" s="139">
        <f t="shared" si="586"/>
        <v>1.0010450500000001</v>
      </c>
      <c r="M1516" s="143">
        <f t="shared" si="606"/>
        <v>1.0011996999999999</v>
      </c>
      <c r="N1516" s="143">
        <f t="shared" si="602"/>
        <v>1.2769931515849147</v>
      </c>
      <c r="O1516" s="139">
        <f t="shared" si="604"/>
        <v>1.2783276699999999</v>
      </c>
      <c r="P1516" s="139">
        <f t="shared" si="587"/>
        <v>1278.3276699999999</v>
      </c>
      <c r="Q1516" s="144">
        <f t="shared" si="588"/>
        <v>0</v>
      </c>
      <c r="R1516" s="145">
        <f t="shared" si="589"/>
        <v>0</v>
      </c>
      <c r="S1516" s="139">
        <f t="shared" si="590"/>
        <v>0</v>
      </c>
      <c r="T1516" s="146">
        <f t="shared" si="600"/>
        <v>3.5999999999999997E-2</v>
      </c>
      <c r="U1516" s="144">
        <f t="shared" si="603"/>
        <v>31</v>
      </c>
      <c r="V1516" s="144">
        <v>252</v>
      </c>
      <c r="W1516" s="143">
        <f t="shared" si="591"/>
        <v>1.0043601980000001</v>
      </c>
      <c r="X1516" s="139">
        <f t="shared" si="592"/>
        <v>5.5737617500000001</v>
      </c>
      <c r="Y1516" s="124">
        <f t="shared" si="593"/>
        <v>0</v>
      </c>
      <c r="Z1516" s="147" t="s">
        <v>64</v>
      </c>
      <c r="AA1516" s="141">
        <f t="shared" si="601"/>
        <v>45306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4"/>
      <c r="BL1516" s="1"/>
      <c r="BM1516" s="1"/>
      <c r="BN1516" s="1"/>
      <c r="BO1516" s="1"/>
      <c r="BP1516" s="1"/>
      <c r="BQ1516" s="1"/>
    </row>
    <row r="1517" spans="1:69" x14ac:dyDescent="0.15">
      <c r="A1517" s="138">
        <f t="shared" si="594"/>
        <v>45168</v>
      </c>
      <c r="B1517" s="148">
        <f t="shared" si="583"/>
        <v>1284.2157560400001</v>
      </c>
      <c r="C1517" s="139">
        <f t="shared" si="595"/>
        <v>1000</v>
      </c>
      <c r="D1517" s="140">
        <f t="shared" si="596"/>
        <v>6667.94</v>
      </c>
      <c r="E1517" s="124">
        <f>IF(K1517=1,VLOOKUP(A1516,[1]Plan1!$BO$80:$BQ$314,3),E1516)</f>
        <v>6683.28</v>
      </c>
      <c r="F1517" s="141">
        <f t="shared" si="597"/>
        <v>45154</v>
      </c>
      <c r="G1517" s="142">
        <f t="shared" si="584"/>
        <v>2.3005605929267148E-3</v>
      </c>
      <c r="H1517" s="141">
        <f t="shared" si="598"/>
        <v>45184</v>
      </c>
      <c r="I1517" s="141">
        <f t="shared" si="585"/>
        <v>45184</v>
      </c>
      <c r="J1517" s="125">
        <f t="shared" si="599"/>
        <v>22</v>
      </c>
      <c r="K1517" s="125">
        <f t="shared" si="605"/>
        <v>11</v>
      </c>
      <c r="L1517" s="139">
        <f t="shared" si="586"/>
        <v>1.0011496099999999</v>
      </c>
      <c r="M1517" s="143">
        <f t="shared" si="606"/>
        <v>1.0011996999999999</v>
      </c>
      <c r="N1517" s="143">
        <f t="shared" si="602"/>
        <v>1.2769931515849147</v>
      </c>
      <c r="O1517" s="139">
        <f t="shared" si="604"/>
        <v>1.27846119</v>
      </c>
      <c r="P1517" s="139">
        <f t="shared" si="587"/>
        <v>1278.46119</v>
      </c>
      <c r="Q1517" s="144">
        <f t="shared" si="588"/>
        <v>0</v>
      </c>
      <c r="R1517" s="145">
        <f t="shared" si="589"/>
        <v>0</v>
      </c>
      <c r="S1517" s="139">
        <f t="shared" si="590"/>
        <v>0</v>
      </c>
      <c r="T1517" s="146">
        <f t="shared" si="600"/>
        <v>3.5999999999999997E-2</v>
      </c>
      <c r="U1517" s="144">
        <f t="shared" si="603"/>
        <v>32</v>
      </c>
      <c r="V1517" s="144">
        <v>252</v>
      </c>
      <c r="W1517" s="143">
        <f t="shared" si="591"/>
        <v>1.0045011660000001</v>
      </c>
      <c r="X1517" s="139">
        <f t="shared" si="592"/>
        <v>5.7545660400000003</v>
      </c>
      <c r="Y1517" s="124">
        <f t="shared" si="593"/>
        <v>0</v>
      </c>
      <c r="Z1517" s="147" t="s">
        <v>64</v>
      </c>
      <c r="AA1517" s="141">
        <f t="shared" si="601"/>
        <v>45306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4"/>
      <c r="BL1517" s="1"/>
      <c r="BM1517" s="1"/>
      <c r="BN1517" s="1"/>
      <c r="BO1517" s="1"/>
      <c r="BP1517" s="1"/>
      <c r="BQ1517" s="1"/>
    </row>
    <row r="1518" spans="1:69" x14ac:dyDescent="0.15">
      <c r="A1518" s="138">
        <f t="shared" si="594"/>
        <v>45169</v>
      </c>
      <c r="B1518" s="148">
        <f t="shared" si="583"/>
        <v>1284.5301724000001</v>
      </c>
      <c r="C1518" s="139">
        <f t="shared" si="595"/>
        <v>1000</v>
      </c>
      <c r="D1518" s="140">
        <f t="shared" si="596"/>
        <v>6667.94</v>
      </c>
      <c r="E1518" s="124">
        <f>IF(K1518=1,VLOOKUP(A1517,[1]Plan1!$BO$80:$BQ$314,3),E1517)</f>
        <v>6683.28</v>
      </c>
      <c r="F1518" s="141">
        <f t="shared" si="597"/>
        <v>45154</v>
      </c>
      <c r="G1518" s="142">
        <f t="shared" si="584"/>
        <v>2.3005605929267148E-3</v>
      </c>
      <c r="H1518" s="141">
        <f t="shared" si="598"/>
        <v>45184</v>
      </c>
      <c r="I1518" s="141">
        <f t="shared" si="585"/>
        <v>45184</v>
      </c>
      <c r="J1518" s="125">
        <f t="shared" si="599"/>
        <v>22</v>
      </c>
      <c r="K1518" s="125">
        <f t="shared" si="605"/>
        <v>12</v>
      </c>
      <c r="L1518" s="139">
        <f t="shared" si="586"/>
        <v>1.00125419</v>
      </c>
      <c r="M1518" s="143">
        <f t="shared" si="606"/>
        <v>1.0011996999999999</v>
      </c>
      <c r="N1518" s="143">
        <f t="shared" si="602"/>
        <v>1.2769931515849147</v>
      </c>
      <c r="O1518" s="139">
        <f t="shared" si="604"/>
        <v>1.27859474</v>
      </c>
      <c r="P1518" s="139">
        <f t="shared" si="587"/>
        <v>1278.59474</v>
      </c>
      <c r="Q1518" s="144">
        <f t="shared" si="588"/>
        <v>0</v>
      </c>
      <c r="R1518" s="145">
        <f t="shared" si="589"/>
        <v>0</v>
      </c>
      <c r="S1518" s="139">
        <f t="shared" si="590"/>
        <v>0</v>
      </c>
      <c r="T1518" s="146">
        <f t="shared" si="600"/>
        <v>3.5999999999999997E-2</v>
      </c>
      <c r="U1518" s="144">
        <f t="shared" si="603"/>
        <v>33</v>
      </c>
      <c r="V1518" s="144">
        <v>252</v>
      </c>
      <c r="W1518" s="143">
        <f t="shared" si="591"/>
        <v>1.004642153</v>
      </c>
      <c r="X1518" s="139">
        <f t="shared" si="592"/>
        <v>5.9354323999999998</v>
      </c>
      <c r="Y1518" s="124">
        <f t="shared" si="593"/>
        <v>0</v>
      </c>
      <c r="Z1518" s="147" t="s">
        <v>64</v>
      </c>
      <c r="AA1518" s="141">
        <f t="shared" si="601"/>
        <v>45306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4"/>
      <c r="BL1518" s="1"/>
      <c r="BM1518" s="1"/>
      <c r="BN1518" s="1"/>
      <c r="BO1518" s="1"/>
      <c r="BP1518" s="1"/>
      <c r="BQ1518" s="1"/>
    </row>
    <row r="1519" spans="1:69" x14ac:dyDescent="0.15">
      <c r="A1519" s="138">
        <f t="shared" si="594"/>
        <v>45170</v>
      </c>
      <c r="B1519" s="148">
        <f t="shared" si="583"/>
        <v>1284.8446620499999</v>
      </c>
      <c r="C1519" s="139">
        <f t="shared" si="595"/>
        <v>1000</v>
      </c>
      <c r="D1519" s="140">
        <f t="shared" si="596"/>
        <v>6667.94</v>
      </c>
      <c r="E1519" s="124">
        <f>IF(K1519=1,VLOOKUP(A1518,[1]Plan1!$BO$80:$BQ$314,3),E1518)</f>
        <v>6683.28</v>
      </c>
      <c r="F1519" s="141">
        <f t="shared" si="597"/>
        <v>45154</v>
      </c>
      <c r="G1519" s="142">
        <f t="shared" si="584"/>
        <v>2.3005605929267148E-3</v>
      </c>
      <c r="H1519" s="141">
        <f t="shared" si="598"/>
        <v>45184</v>
      </c>
      <c r="I1519" s="141">
        <f t="shared" si="585"/>
        <v>45184</v>
      </c>
      <c r="J1519" s="125">
        <f t="shared" si="599"/>
        <v>22</v>
      </c>
      <c r="K1519" s="125">
        <f t="shared" si="605"/>
        <v>13</v>
      </c>
      <c r="L1519" s="139">
        <f t="shared" si="586"/>
        <v>1.0013587799999999</v>
      </c>
      <c r="M1519" s="143">
        <f t="shared" si="606"/>
        <v>1.0011996999999999</v>
      </c>
      <c r="N1519" s="143">
        <f t="shared" si="602"/>
        <v>1.2769931515849147</v>
      </c>
      <c r="O1519" s="139">
        <f t="shared" si="604"/>
        <v>1.2787283</v>
      </c>
      <c r="P1519" s="139">
        <f t="shared" si="587"/>
        <v>1278.7283</v>
      </c>
      <c r="Q1519" s="144">
        <f t="shared" si="588"/>
        <v>0</v>
      </c>
      <c r="R1519" s="145">
        <f t="shared" si="589"/>
        <v>0</v>
      </c>
      <c r="S1519" s="139">
        <f t="shared" si="590"/>
        <v>0</v>
      </c>
      <c r="T1519" s="146">
        <f t="shared" si="600"/>
        <v>3.5999999999999997E-2</v>
      </c>
      <c r="U1519" s="144">
        <f t="shared" si="603"/>
        <v>34</v>
      </c>
      <c r="V1519" s="144">
        <v>252</v>
      </c>
      <c r="W1519" s="143">
        <f t="shared" si="591"/>
        <v>1.0047831599999999</v>
      </c>
      <c r="X1519" s="139">
        <f t="shared" si="592"/>
        <v>6.1163620500000002</v>
      </c>
      <c r="Y1519" s="124">
        <f t="shared" si="593"/>
        <v>0</v>
      </c>
      <c r="Z1519" s="147" t="s">
        <v>64</v>
      </c>
      <c r="AA1519" s="141">
        <f t="shared" si="601"/>
        <v>45306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4"/>
      <c r="BL1519" s="1"/>
      <c r="BM1519" s="1"/>
      <c r="BN1519" s="1"/>
      <c r="BO1519" s="1"/>
      <c r="BP1519" s="1"/>
      <c r="BQ1519" s="1"/>
    </row>
    <row r="1520" spans="1:69" x14ac:dyDescent="0.15">
      <c r="A1520" s="138">
        <f t="shared" si="594"/>
        <v>45171</v>
      </c>
      <c r="B1520" s="148">
        <f t="shared" si="583"/>
        <v>1285.15922499</v>
      </c>
      <c r="C1520" s="139">
        <f t="shared" si="595"/>
        <v>1000</v>
      </c>
      <c r="D1520" s="140">
        <f t="shared" si="596"/>
        <v>6667.94</v>
      </c>
      <c r="E1520" s="124">
        <f>IF(K1520=1,VLOOKUP(A1519,[1]Plan1!$BO$80:$BQ$314,3),E1519)</f>
        <v>6683.28</v>
      </c>
      <c r="F1520" s="141">
        <f t="shared" si="597"/>
        <v>45154</v>
      </c>
      <c r="G1520" s="142">
        <f t="shared" si="584"/>
        <v>2.3005605929267148E-3</v>
      </c>
      <c r="H1520" s="141">
        <f t="shared" si="598"/>
        <v>45184</v>
      </c>
      <c r="I1520" s="141">
        <f t="shared" si="585"/>
        <v>45184</v>
      </c>
      <c r="J1520" s="125">
        <f t="shared" si="599"/>
        <v>22</v>
      </c>
      <c r="K1520" s="125">
        <f t="shared" si="605"/>
        <v>14</v>
      </c>
      <c r="L1520" s="139">
        <f t="shared" si="586"/>
        <v>1.0014633799999999</v>
      </c>
      <c r="M1520" s="143">
        <f t="shared" si="606"/>
        <v>1.0011996999999999</v>
      </c>
      <c r="N1520" s="143">
        <f t="shared" si="602"/>
        <v>1.2769931515849147</v>
      </c>
      <c r="O1520" s="139">
        <f t="shared" si="604"/>
        <v>1.2788618700000001</v>
      </c>
      <c r="P1520" s="139">
        <f t="shared" si="587"/>
        <v>1278.86187</v>
      </c>
      <c r="Q1520" s="144">
        <f t="shared" si="588"/>
        <v>0</v>
      </c>
      <c r="R1520" s="145">
        <f t="shared" si="589"/>
        <v>0</v>
      </c>
      <c r="S1520" s="139">
        <f t="shared" si="590"/>
        <v>0</v>
      </c>
      <c r="T1520" s="146">
        <f t="shared" si="600"/>
        <v>3.5999999999999997E-2</v>
      </c>
      <c r="U1520" s="144">
        <f t="shared" si="603"/>
        <v>35</v>
      </c>
      <c r="V1520" s="144">
        <v>252</v>
      </c>
      <c r="W1520" s="143">
        <f t="shared" si="591"/>
        <v>1.0049241870000001</v>
      </c>
      <c r="X1520" s="139">
        <f t="shared" si="592"/>
        <v>6.2973549899999997</v>
      </c>
      <c r="Y1520" s="124">
        <f t="shared" si="593"/>
        <v>0</v>
      </c>
      <c r="Z1520" s="147" t="s">
        <v>64</v>
      </c>
      <c r="AA1520" s="141">
        <f t="shared" si="601"/>
        <v>45306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4"/>
      <c r="BL1520" s="1"/>
      <c r="BM1520" s="1"/>
      <c r="BN1520" s="1"/>
      <c r="BO1520" s="1"/>
      <c r="BP1520" s="1"/>
      <c r="BQ1520" s="1"/>
    </row>
    <row r="1521" spans="1:69" x14ac:dyDescent="0.15">
      <c r="A1521" s="138">
        <f t="shared" si="594"/>
        <v>45172</v>
      </c>
      <c r="B1521" s="148">
        <f t="shared" si="583"/>
        <v>1285.15922499</v>
      </c>
      <c r="C1521" s="139">
        <f t="shared" si="595"/>
        <v>1000</v>
      </c>
      <c r="D1521" s="140">
        <f t="shared" si="596"/>
        <v>6667.94</v>
      </c>
      <c r="E1521" s="124">
        <f>IF(K1521=1,VLOOKUP(A1520,[1]Plan1!$BO$80:$BQ$314,3),E1520)</f>
        <v>6683.28</v>
      </c>
      <c r="F1521" s="141">
        <f t="shared" si="597"/>
        <v>45154</v>
      </c>
      <c r="G1521" s="142">
        <f t="shared" si="584"/>
        <v>2.3005605929267148E-3</v>
      </c>
      <c r="H1521" s="141">
        <f t="shared" si="598"/>
        <v>45184</v>
      </c>
      <c r="I1521" s="141">
        <f t="shared" si="585"/>
        <v>45184</v>
      </c>
      <c r="J1521" s="125">
        <f t="shared" si="599"/>
        <v>22</v>
      </c>
      <c r="K1521" s="125">
        <f t="shared" si="605"/>
        <v>14</v>
      </c>
      <c r="L1521" s="139">
        <f t="shared" si="586"/>
        <v>1.0014633799999999</v>
      </c>
      <c r="M1521" s="143">
        <f t="shared" si="606"/>
        <v>1.0011996999999999</v>
      </c>
      <c r="N1521" s="143">
        <f t="shared" si="602"/>
        <v>1.2769931515849147</v>
      </c>
      <c r="O1521" s="139">
        <f t="shared" si="604"/>
        <v>1.2788618700000001</v>
      </c>
      <c r="P1521" s="139">
        <f t="shared" si="587"/>
        <v>1278.86187</v>
      </c>
      <c r="Q1521" s="144">
        <f t="shared" si="588"/>
        <v>0</v>
      </c>
      <c r="R1521" s="145">
        <f t="shared" si="589"/>
        <v>0</v>
      </c>
      <c r="S1521" s="139">
        <f t="shared" si="590"/>
        <v>0</v>
      </c>
      <c r="T1521" s="146">
        <f t="shared" si="600"/>
        <v>3.5999999999999997E-2</v>
      </c>
      <c r="U1521" s="144">
        <f t="shared" si="603"/>
        <v>35</v>
      </c>
      <c r="V1521" s="144">
        <v>252</v>
      </c>
      <c r="W1521" s="143">
        <f t="shared" si="591"/>
        <v>1.0049241870000001</v>
      </c>
      <c r="X1521" s="139">
        <f t="shared" si="592"/>
        <v>6.2973549899999997</v>
      </c>
      <c r="Y1521" s="124">
        <f t="shared" si="593"/>
        <v>0</v>
      </c>
      <c r="Z1521" s="147" t="s">
        <v>64</v>
      </c>
      <c r="AA1521" s="141">
        <f t="shared" si="601"/>
        <v>45306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4"/>
      <c r="BL1521" s="1"/>
      <c r="BM1521" s="1"/>
      <c r="BN1521" s="1"/>
      <c r="BO1521" s="1"/>
      <c r="BP1521" s="1"/>
      <c r="BQ1521" s="1"/>
    </row>
    <row r="1522" spans="1:69" x14ac:dyDescent="0.15">
      <c r="A1522" s="138">
        <f t="shared" si="594"/>
        <v>45173</v>
      </c>
      <c r="B1522" s="148">
        <f t="shared" si="583"/>
        <v>1285.15922499</v>
      </c>
      <c r="C1522" s="139">
        <f t="shared" si="595"/>
        <v>1000</v>
      </c>
      <c r="D1522" s="140">
        <f t="shared" si="596"/>
        <v>6667.94</v>
      </c>
      <c r="E1522" s="124">
        <f>IF(K1522=1,VLOOKUP(A1521,[1]Plan1!$BO$80:$BQ$314,3),E1521)</f>
        <v>6683.28</v>
      </c>
      <c r="F1522" s="141">
        <f t="shared" si="597"/>
        <v>45154</v>
      </c>
      <c r="G1522" s="142">
        <f t="shared" si="584"/>
        <v>2.3005605929267148E-3</v>
      </c>
      <c r="H1522" s="141">
        <f t="shared" si="598"/>
        <v>45184</v>
      </c>
      <c r="I1522" s="141">
        <f t="shared" si="585"/>
        <v>45184</v>
      </c>
      <c r="J1522" s="125">
        <f t="shared" si="599"/>
        <v>22</v>
      </c>
      <c r="K1522" s="125">
        <f t="shared" si="605"/>
        <v>14</v>
      </c>
      <c r="L1522" s="139">
        <f t="shared" si="586"/>
        <v>1.0014633799999999</v>
      </c>
      <c r="M1522" s="143">
        <f t="shared" si="606"/>
        <v>1.0011996999999999</v>
      </c>
      <c r="N1522" s="143">
        <f t="shared" si="602"/>
        <v>1.2769931515849147</v>
      </c>
      <c r="O1522" s="139">
        <f t="shared" si="604"/>
        <v>1.2788618700000001</v>
      </c>
      <c r="P1522" s="139">
        <f t="shared" si="587"/>
        <v>1278.86187</v>
      </c>
      <c r="Q1522" s="144">
        <f t="shared" si="588"/>
        <v>0</v>
      </c>
      <c r="R1522" s="145">
        <f t="shared" si="589"/>
        <v>0</v>
      </c>
      <c r="S1522" s="139">
        <f t="shared" si="590"/>
        <v>0</v>
      </c>
      <c r="T1522" s="146">
        <f t="shared" si="600"/>
        <v>3.5999999999999997E-2</v>
      </c>
      <c r="U1522" s="144">
        <f t="shared" si="603"/>
        <v>35</v>
      </c>
      <c r="V1522" s="144">
        <v>252</v>
      </c>
      <c r="W1522" s="143">
        <f t="shared" si="591"/>
        <v>1.0049241870000001</v>
      </c>
      <c r="X1522" s="139">
        <f t="shared" si="592"/>
        <v>6.2973549899999997</v>
      </c>
      <c r="Y1522" s="124">
        <f t="shared" si="593"/>
        <v>0</v>
      </c>
      <c r="Z1522" s="147" t="s">
        <v>64</v>
      </c>
      <c r="AA1522" s="141">
        <f t="shared" si="601"/>
        <v>45306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4"/>
      <c r="BL1522" s="1"/>
      <c r="BM1522" s="1"/>
      <c r="BN1522" s="1"/>
      <c r="BO1522" s="1"/>
      <c r="BP1522" s="1"/>
      <c r="BQ1522" s="1"/>
    </row>
    <row r="1523" spans="1:69" x14ac:dyDescent="0.15">
      <c r="A1523" s="138">
        <f t="shared" si="594"/>
        <v>45174</v>
      </c>
      <c r="B1523" s="148">
        <f t="shared" si="583"/>
        <v>1285.4738712800001</v>
      </c>
      <c r="C1523" s="139">
        <f t="shared" si="595"/>
        <v>1000</v>
      </c>
      <c r="D1523" s="140">
        <f t="shared" si="596"/>
        <v>6667.94</v>
      </c>
      <c r="E1523" s="124">
        <f>IF(K1523=1,VLOOKUP(A1522,[1]Plan1!$BO$80:$BQ$314,3),E1522)</f>
        <v>6683.28</v>
      </c>
      <c r="F1523" s="141">
        <f t="shared" si="597"/>
        <v>45154</v>
      </c>
      <c r="G1523" s="142">
        <f t="shared" si="584"/>
        <v>2.3005605929267148E-3</v>
      </c>
      <c r="H1523" s="141">
        <f t="shared" si="598"/>
        <v>45184</v>
      </c>
      <c r="I1523" s="141">
        <f t="shared" si="585"/>
        <v>45184</v>
      </c>
      <c r="J1523" s="125">
        <f t="shared" si="599"/>
        <v>22</v>
      </c>
      <c r="K1523" s="125">
        <f t="shared" si="605"/>
        <v>15</v>
      </c>
      <c r="L1523" s="139">
        <f t="shared" si="586"/>
        <v>1.0015679900000001</v>
      </c>
      <c r="M1523" s="143">
        <f t="shared" si="606"/>
        <v>1.0011996999999999</v>
      </c>
      <c r="N1523" s="143">
        <f t="shared" si="602"/>
        <v>1.2769931515849147</v>
      </c>
      <c r="O1523" s="139">
        <f t="shared" si="604"/>
        <v>1.27899546</v>
      </c>
      <c r="P1523" s="139">
        <f t="shared" si="587"/>
        <v>1278.9954600000001</v>
      </c>
      <c r="Q1523" s="144">
        <f t="shared" si="588"/>
        <v>0</v>
      </c>
      <c r="R1523" s="145">
        <f t="shared" si="589"/>
        <v>0</v>
      </c>
      <c r="S1523" s="139">
        <f t="shared" si="590"/>
        <v>0</v>
      </c>
      <c r="T1523" s="146">
        <f t="shared" si="600"/>
        <v>3.5999999999999997E-2</v>
      </c>
      <c r="U1523" s="144">
        <f t="shared" si="603"/>
        <v>36</v>
      </c>
      <c r="V1523" s="144">
        <v>252</v>
      </c>
      <c r="W1523" s="143">
        <f t="shared" si="591"/>
        <v>1.0050652339999999</v>
      </c>
      <c r="X1523" s="139">
        <f t="shared" si="592"/>
        <v>6.4784112800000004</v>
      </c>
      <c r="Y1523" s="124">
        <f t="shared" si="593"/>
        <v>0</v>
      </c>
      <c r="Z1523" s="147" t="s">
        <v>64</v>
      </c>
      <c r="AA1523" s="141">
        <f t="shared" si="601"/>
        <v>45306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4"/>
      <c r="BL1523" s="1"/>
      <c r="BM1523" s="1"/>
      <c r="BN1523" s="1"/>
      <c r="BO1523" s="1"/>
      <c r="BP1523" s="1"/>
      <c r="BQ1523" s="1"/>
    </row>
    <row r="1524" spans="1:69" x14ac:dyDescent="0.15">
      <c r="A1524" s="138">
        <f t="shared" si="594"/>
        <v>45175</v>
      </c>
      <c r="B1524" s="148">
        <f t="shared" si="583"/>
        <v>1285.7885908999999</v>
      </c>
      <c r="C1524" s="139">
        <f t="shared" si="595"/>
        <v>1000</v>
      </c>
      <c r="D1524" s="140">
        <f t="shared" si="596"/>
        <v>6667.94</v>
      </c>
      <c r="E1524" s="124">
        <f>IF(K1524=1,VLOOKUP(A1523,[1]Plan1!$BO$80:$BQ$314,3),E1523)</f>
        <v>6683.28</v>
      </c>
      <c r="F1524" s="141">
        <f t="shared" si="597"/>
        <v>45154</v>
      </c>
      <c r="G1524" s="142">
        <f t="shared" si="584"/>
        <v>2.3005605929267148E-3</v>
      </c>
      <c r="H1524" s="141">
        <f t="shared" si="598"/>
        <v>45184</v>
      </c>
      <c r="I1524" s="141">
        <f t="shared" si="585"/>
        <v>45184</v>
      </c>
      <c r="J1524" s="125">
        <f t="shared" si="599"/>
        <v>22</v>
      </c>
      <c r="K1524" s="125">
        <f t="shared" si="605"/>
        <v>16</v>
      </c>
      <c r="L1524" s="139">
        <f t="shared" si="586"/>
        <v>1.00167261</v>
      </c>
      <c r="M1524" s="143">
        <f t="shared" si="606"/>
        <v>1.0011996999999999</v>
      </c>
      <c r="N1524" s="143">
        <f t="shared" si="602"/>
        <v>1.2769931515849147</v>
      </c>
      <c r="O1524" s="139">
        <f t="shared" si="604"/>
        <v>1.27912906</v>
      </c>
      <c r="P1524" s="139">
        <f t="shared" si="587"/>
        <v>1279.12906</v>
      </c>
      <c r="Q1524" s="144">
        <f t="shared" si="588"/>
        <v>0</v>
      </c>
      <c r="R1524" s="145">
        <f t="shared" si="589"/>
        <v>0</v>
      </c>
      <c r="S1524" s="139">
        <f t="shared" si="590"/>
        <v>0</v>
      </c>
      <c r="T1524" s="146">
        <f t="shared" si="600"/>
        <v>3.5999999999999997E-2</v>
      </c>
      <c r="U1524" s="144">
        <f t="shared" si="603"/>
        <v>37</v>
      </c>
      <c r="V1524" s="144">
        <v>252</v>
      </c>
      <c r="W1524" s="143">
        <f t="shared" si="591"/>
        <v>1.0052063010000001</v>
      </c>
      <c r="X1524" s="139">
        <f t="shared" si="592"/>
        <v>6.6595309</v>
      </c>
      <c r="Y1524" s="124">
        <f t="shared" si="593"/>
        <v>0</v>
      </c>
      <c r="Z1524" s="147" t="s">
        <v>64</v>
      </c>
      <c r="AA1524" s="141">
        <f t="shared" si="601"/>
        <v>45306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4"/>
      <c r="BL1524" s="1"/>
      <c r="BM1524" s="1"/>
      <c r="BN1524" s="1"/>
      <c r="BO1524" s="1"/>
      <c r="BP1524" s="1"/>
      <c r="BQ1524" s="1"/>
    </row>
    <row r="1525" spans="1:69" x14ac:dyDescent="0.15">
      <c r="A1525" s="138">
        <f t="shared" si="594"/>
        <v>45176</v>
      </c>
      <c r="B1525" s="148">
        <f t="shared" si="583"/>
        <v>1286.1033825700001</v>
      </c>
      <c r="C1525" s="139">
        <f t="shared" si="595"/>
        <v>1000</v>
      </c>
      <c r="D1525" s="140">
        <f t="shared" si="596"/>
        <v>6667.94</v>
      </c>
      <c r="E1525" s="124">
        <f>IF(K1525=1,VLOOKUP(A1524,[1]Plan1!$BO$80:$BQ$314,3),E1524)</f>
        <v>6683.28</v>
      </c>
      <c r="F1525" s="141">
        <f t="shared" si="597"/>
        <v>45154</v>
      </c>
      <c r="G1525" s="142">
        <f t="shared" si="584"/>
        <v>2.3005605929267148E-3</v>
      </c>
      <c r="H1525" s="141">
        <f t="shared" si="598"/>
        <v>45184</v>
      </c>
      <c r="I1525" s="141">
        <f t="shared" si="585"/>
        <v>45184</v>
      </c>
      <c r="J1525" s="125">
        <f t="shared" si="599"/>
        <v>22</v>
      </c>
      <c r="K1525" s="125">
        <f t="shared" si="605"/>
        <v>17</v>
      </c>
      <c r="L1525" s="139">
        <f t="shared" si="586"/>
        <v>1.00177724</v>
      </c>
      <c r="M1525" s="143">
        <f t="shared" si="606"/>
        <v>1.0011996999999999</v>
      </c>
      <c r="N1525" s="143">
        <f t="shared" si="602"/>
        <v>1.2769931515849147</v>
      </c>
      <c r="O1525" s="139">
        <f t="shared" si="604"/>
        <v>1.27926267</v>
      </c>
      <c r="P1525" s="139">
        <f t="shared" si="587"/>
        <v>1279.2626700000001</v>
      </c>
      <c r="Q1525" s="144">
        <f t="shared" si="588"/>
        <v>0</v>
      </c>
      <c r="R1525" s="145">
        <f t="shared" si="589"/>
        <v>0</v>
      </c>
      <c r="S1525" s="139">
        <f t="shared" si="590"/>
        <v>0</v>
      </c>
      <c r="T1525" s="146">
        <f t="shared" si="600"/>
        <v>3.5999999999999997E-2</v>
      </c>
      <c r="U1525" s="144">
        <f t="shared" si="603"/>
        <v>38</v>
      </c>
      <c r="V1525" s="144">
        <v>252</v>
      </c>
      <c r="W1525" s="143">
        <f t="shared" si="591"/>
        <v>1.005347387</v>
      </c>
      <c r="X1525" s="139">
        <f t="shared" si="592"/>
        <v>6.84071257</v>
      </c>
      <c r="Y1525" s="124">
        <f t="shared" si="593"/>
        <v>0</v>
      </c>
      <c r="Z1525" s="147" t="s">
        <v>64</v>
      </c>
      <c r="AA1525" s="141">
        <f t="shared" si="601"/>
        <v>45306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4"/>
      <c r="BL1525" s="1"/>
      <c r="BM1525" s="1"/>
      <c r="BN1525" s="1"/>
      <c r="BO1525" s="1"/>
      <c r="BP1525" s="1"/>
      <c r="BQ1525" s="1"/>
    </row>
    <row r="1526" spans="1:69" x14ac:dyDescent="0.15">
      <c r="A1526" s="138">
        <f t="shared" si="594"/>
        <v>45177</v>
      </c>
      <c r="B1526" s="148">
        <f t="shared" si="583"/>
        <v>1286.1033825700001</v>
      </c>
      <c r="C1526" s="139">
        <f t="shared" si="595"/>
        <v>1000</v>
      </c>
      <c r="D1526" s="140">
        <f t="shared" si="596"/>
        <v>6667.94</v>
      </c>
      <c r="E1526" s="124">
        <f>IF(K1526=1,VLOOKUP(A1525,[1]Plan1!$BO$80:$BQ$314,3),E1525)</f>
        <v>6683.28</v>
      </c>
      <c r="F1526" s="141">
        <f t="shared" si="597"/>
        <v>45154</v>
      </c>
      <c r="G1526" s="142">
        <f t="shared" si="584"/>
        <v>2.3005605929267148E-3</v>
      </c>
      <c r="H1526" s="141">
        <f t="shared" si="598"/>
        <v>45184</v>
      </c>
      <c r="I1526" s="141">
        <f t="shared" si="585"/>
        <v>45184</v>
      </c>
      <c r="J1526" s="125">
        <f t="shared" si="599"/>
        <v>22</v>
      </c>
      <c r="K1526" s="125">
        <f t="shared" si="605"/>
        <v>17</v>
      </c>
      <c r="L1526" s="139">
        <f t="shared" si="586"/>
        <v>1.00177724</v>
      </c>
      <c r="M1526" s="143">
        <f t="shared" si="606"/>
        <v>1.0011996999999999</v>
      </c>
      <c r="N1526" s="143">
        <f t="shared" si="602"/>
        <v>1.2769931515849147</v>
      </c>
      <c r="O1526" s="139">
        <f t="shared" si="604"/>
        <v>1.27926267</v>
      </c>
      <c r="P1526" s="139">
        <f t="shared" si="587"/>
        <v>1279.2626700000001</v>
      </c>
      <c r="Q1526" s="144">
        <f t="shared" si="588"/>
        <v>0</v>
      </c>
      <c r="R1526" s="145">
        <f t="shared" si="589"/>
        <v>0</v>
      </c>
      <c r="S1526" s="139">
        <f t="shared" si="590"/>
        <v>0</v>
      </c>
      <c r="T1526" s="146">
        <f t="shared" si="600"/>
        <v>3.5999999999999997E-2</v>
      </c>
      <c r="U1526" s="144">
        <f t="shared" si="603"/>
        <v>38</v>
      </c>
      <c r="V1526" s="144">
        <v>252</v>
      </c>
      <c r="W1526" s="143">
        <f t="shared" si="591"/>
        <v>1.005347387</v>
      </c>
      <c r="X1526" s="139">
        <f t="shared" si="592"/>
        <v>6.84071257</v>
      </c>
      <c r="Y1526" s="124">
        <f t="shared" si="593"/>
        <v>0</v>
      </c>
      <c r="Z1526" s="147" t="s">
        <v>64</v>
      </c>
      <c r="AA1526" s="141">
        <f t="shared" si="601"/>
        <v>45306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4"/>
      <c r="BL1526" s="1"/>
      <c r="BM1526" s="1"/>
      <c r="BN1526" s="1"/>
      <c r="BO1526" s="1"/>
      <c r="BP1526" s="1"/>
      <c r="BQ1526" s="1"/>
    </row>
    <row r="1527" spans="1:69" x14ac:dyDescent="0.15">
      <c r="A1527" s="138">
        <f t="shared" si="594"/>
        <v>45178</v>
      </c>
      <c r="B1527" s="148">
        <f t="shared" si="583"/>
        <v>1286.4182475799998</v>
      </c>
      <c r="C1527" s="139">
        <f t="shared" si="595"/>
        <v>1000</v>
      </c>
      <c r="D1527" s="140">
        <f t="shared" si="596"/>
        <v>6667.94</v>
      </c>
      <c r="E1527" s="124">
        <f>IF(K1527=1,VLOOKUP(A1526,[1]Plan1!$BO$80:$BQ$314,3),E1526)</f>
        <v>6683.28</v>
      </c>
      <c r="F1527" s="141">
        <f t="shared" si="597"/>
        <v>45154</v>
      </c>
      <c r="G1527" s="142">
        <f t="shared" si="584"/>
        <v>2.3005605929267148E-3</v>
      </c>
      <c r="H1527" s="141">
        <f t="shared" si="598"/>
        <v>45184</v>
      </c>
      <c r="I1527" s="141">
        <f t="shared" si="585"/>
        <v>45184</v>
      </c>
      <c r="J1527" s="125">
        <f t="shared" si="599"/>
        <v>22</v>
      </c>
      <c r="K1527" s="125">
        <f t="shared" si="605"/>
        <v>18</v>
      </c>
      <c r="L1527" s="139">
        <f t="shared" si="586"/>
        <v>1.00188188</v>
      </c>
      <c r="M1527" s="143">
        <f t="shared" si="606"/>
        <v>1.0011996999999999</v>
      </c>
      <c r="N1527" s="143">
        <f t="shared" si="602"/>
        <v>1.2769931515849147</v>
      </c>
      <c r="O1527" s="139">
        <f t="shared" si="604"/>
        <v>1.27939629</v>
      </c>
      <c r="P1527" s="139">
        <f t="shared" si="587"/>
        <v>1279.3962899999999</v>
      </c>
      <c r="Q1527" s="144">
        <f t="shared" si="588"/>
        <v>0</v>
      </c>
      <c r="R1527" s="145">
        <f t="shared" si="589"/>
        <v>0</v>
      </c>
      <c r="S1527" s="139">
        <f t="shared" si="590"/>
        <v>0</v>
      </c>
      <c r="T1527" s="146">
        <f t="shared" si="600"/>
        <v>3.5999999999999997E-2</v>
      </c>
      <c r="U1527" s="144">
        <f t="shared" si="603"/>
        <v>39</v>
      </c>
      <c r="V1527" s="144">
        <v>252</v>
      </c>
      <c r="W1527" s="143">
        <f t="shared" si="591"/>
        <v>1.0054884930000001</v>
      </c>
      <c r="X1527" s="139">
        <f t="shared" si="592"/>
        <v>7.0219575799999996</v>
      </c>
      <c r="Y1527" s="124">
        <f t="shared" si="593"/>
        <v>0</v>
      </c>
      <c r="Z1527" s="147" t="s">
        <v>64</v>
      </c>
      <c r="AA1527" s="141">
        <f t="shared" si="601"/>
        <v>45306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4"/>
      <c r="BL1527" s="1"/>
      <c r="BM1527" s="1"/>
      <c r="BN1527" s="1"/>
      <c r="BO1527" s="1"/>
      <c r="BP1527" s="1"/>
      <c r="BQ1527" s="1"/>
    </row>
    <row r="1528" spans="1:69" x14ac:dyDescent="0.15">
      <c r="A1528" s="138">
        <f t="shared" si="594"/>
        <v>45179</v>
      </c>
      <c r="B1528" s="148">
        <f t="shared" si="583"/>
        <v>1286.4182475799998</v>
      </c>
      <c r="C1528" s="139">
        <f t="shared" si="595"/>
        <v>1000</v>
      </c>
      <c r="D1528" s="140">
        <f t="shared" si="596"/>
        <v>6667.94</v>
      </c>
      <c r="E1528" s="124">
        <f>IF(K1528=1,VLOOKUP(A1527,[1]Plan1!$BO$80:$BQ$314,3),E1527)</f>
        <v>6683.28</v>
      </c>
      <c r="F1528" s="141">
        <f t="shared" si="597"/>
        <v>45154</v>
      </c>
      <c r="G1528" s="142">
        <f t="shared" si="584"/>
        <v>2.3005605929267148E-3</v>
      </c>
      <c r="H1528" s="141">
        <f t="shared" si="598"/>
        <v>45184</v>
      </c>
      <c r="I1528" s="141">
        <f t="shared" si="585"/>
        <v>45184</v>
      </c>
      <c r="J1528" s="125">
        <f t="shared" si="599"/>
        <v>22</v>
      </c>
      <c r="K1528" s="125">
        <f t="shared" si="605"/>
        <v>18</v>
      </c>
      <c r="L1528" s="139">
        <f t="shared" si="586"/>
        <v>1.00188188</v>
      </c>
      <c r="M1528" s="143">
        <f t="shared" si="606"/>
        <v>1.0011996999999999</v>
      </c>
      <c r="N1528" s="143">
        <f t="shared" si="602"/>
        <v>1.2769931515849147</v>
      </c>
      <c r="O1528" s="139">
        <f t="shared" si="604"/>
        <v>1.27939629</v>
      </c>
      <c r="P1528" s="139">
        <f t="shared" si="587"/>
        <v>1279.3962899999999</v>
      </c>
      <c r="Q1528" s="144">
        <f t="shared" si="588"/>
        <v>0</v>
      </c>
      <c r="R1528" s="145">
        <f t="shared" si="589"/>
        <v>0</v>
      </c>
      <c r="S1528" s="139">
        <f t="shared" si="590"/>
        <v>0</v>
      </c>
      <c r="T1528" s="146">
        <f t="shared" si="600"/>
        <v>3.5999999999999997E-2</v>
      </c>
      <c r="U1528" s="144">
        <f t="shared" si="603"/>
        <v>39</v>
      </c>
      <c r="V1528" s="144">
        <v>252</v>
      </c>
      <c r="W1528" s="143">
        <f t="shared" si="591"/>
        <v>1.0054884930000001</v>
      </c>
      <c r="X1528" s="139">
        <f t="shared" si="592"/>
        <v>7.0219575799999996</v>
      </c>
      <c r="Y1528" s="124">
        <f t="shared" si="593"/>
        <v>0</v>
      </c>
      <c r="Z1528" s="147" t="s">
        <v>64</v>
      </c>
      <c r="AA1528" s="141">
        <f t="shared" si="601"/>
        <v>45306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4"/>
      <c r="BL1528" s="1"/>
      <c r="BM1528" s="1"/>
      <c r="BN1528" s="1"/>
      <c r="BO1528" s="1"/>
      <c r="BP1528" s="1"/>
      <c r="BQ1528" s="1"/>
    </row>
    <row r="1529" spans="1:69" x14ac:dyDescent="0.15">
      <c r="A1529" s="138">
        <f t="shared" si="594"/>
        <v>45180</v>
      </c>
      <c r="B1529" s="148">
        <f t="shared" si="583"/>
        <v>1286.4182475799998</v>
      </c>
      <c r="C1529" s="139">
        <f t="shared" si="595"/>
        <v>1000</v>
      </c>
      <c r="D1529" s="140">
        <f t="shared" si="596"/>
        <v>6667.94</v>
      </c>
      <c r="E1529" s="124">
        <f>IF(K1529=1,VLOOKUP(A1528,[1]Plan1!$BO$80:$BQ$314,3),E1528)</f>
        <v>6683.28</v>
      </c>
      <c r="F1529" s="141">
        <f t="shared" si="597"/>
        <v>45154</v>
      </c>
      <c r="G1529" s="142">
        <f t="shared" si="584"/>
        <v>2.3005605929267148E-3</v>
      </c>
      <c r="H1529" s="141">
        <f t="shared" si="598"/>
        <v>45184</v>
      </c>
      <c r="I1529" s="141">
        <f t="shared" si="585"/>
        <v>45184</v>
      </c>
      <c r="J1529" s="125">
        <f t="shared" si="599"/>
        <v>22</v>
      </c>
      <c r="K1529" s="125">
        <f t="shared" si="605"/>
        <v>18</v>
      </c>
      <c r="L1529" s="139">
        <f t="shared" si="586"/>
        <v>1.00188188</v>
      </c>
      <c r="M1529" s="143">
        <f t="shared" si="606"/>
        <v>1.0011996999999999</v>
      </c>
      <c r="N1529" s="143">
        <f t="shared" si="602"/>
        <v>1.2769931515849147</v>
      </c>
      <c r="O1529" s="139">
        <f t="shared" si="604"/>
        <v>1.27939629</v>
      </c>
      <c r="P1529" s="139">
        <f t="shared" si="587"/>
        <v>1279.3962899999999</v>
      </c>
      <c r="Q1529" s="144">
        <f t="shared" si="588"/>
        <v>0</v>
      </c>
      <c r="R1529" s="145">
        <f t="shared" si="589"/>
        <v>0</v>
      </c>
      <c r="S1529" s="139">
        <f t="shared" si="590"/>
        <v>0</v>
      </c>
      <c r="T1529" s="146">
        <f t="shared" si="600"/>
        <v>3.5999999999999997E-2</v>
      </c>
      <c r="U1529" s="144">
        <f t="shared" si="603"/>
        <v>39</v>
      </c>
      <c r="V1529" s="144">
        <v>252</v>
      </c>
      <c r="W1529" s="143">
        <f t="shared" si="591"/>
        <v>1.0054884930000001</v>
      </c>
      <c r="X1529" s="139">
        <f t="shared" si="592"/>
        <v>7.0219575799999996</v>
      </c>
      <c r="Y1529" s="124">
        <f t="shared" si="593"/>
        <v>0</v>
      </c>
      <c r="Z1529" s="147" t="s">
        <v>64</v>
      </c>
      <c r="AA1529" s="141">
        <f t="shared" si="601"/>
        <v>45306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4"/>
      <c r="BL1529" s="1"/>
      <c r="BM1529" s="1"/>
      <c r="BN1529" s="1"/>
      <c r="BO1529" s="1"/>
      <c r="BP1529" s="1"/>
      <c r="BQ1529" s="1"/>
    </row>
    <row r="1530" spans="1:69" x14ac:dyDescent="0.15">
      <c r="A1530" s="138">
        <f t="shared" si="594"/>
        <v>45181</v>
      </c>
      <c r="B1530" s="148">
        <f t="shared" si="583"/>
        <v>1286.7331959999999</v>
      </c>
      <c r="C1530" s="139">
        <f t="shared" si="595"/>
        <v>1000</v>
      </c>
      <c r="D1530" s="140">
        <f t="shared" si="596"/>
        <v>6667.94</v>
      </c>
      <c r="E1530" s="124">
        <f>IF(K1530=1,VLOOKUP(A1529,[1]Plan1!$BO$80:$BQ$314,3),E1529)</f>
        <v>6683.28</v>
      </c>
      <c r="F1530" s="141">
        <f t="shared" si="597"/>
        <v>45154</v>
      </c>
      <c r="G1530" s="142">
        <f t="shared" si="584"/>
        <v>2.3005605929267148E-3</v>
      </c>
      <c r="H1530" s="141">
        <f t="shared" si="598"/>
        <v>45184</v>
      </c>
      <c r="I1530" s="141">
        <f t="shared" si="585"/>
        <v>45184</v>
      </c>
      <c r="J1530" s="125">
        <f t="shared" si="599"/>
        <v>22</v>
      </c>
      <c r="K1530" s="125">
        <f t="shared" si="605"/>
        <v>19</v>
      </c>
      <c r="L1530" s="139">
        <f t="shared" si="586"/>
        <v>1.0019865299999999</v>
      </c>
      <c r="M1530" s="143">
        <f t="shared" si="606"/>
        <v>1.0011996999999999</v>
      </c>
      <c r="N1530" s="143">
        <f t="shared" si="602"/>
        <v>1.2769931515849147</v>
      </c>
      <c r="O1530" s="139">
        <f t="shared" si="604"/>
        <v>1.27952993</v>
      </c>
      <c r="P1530" s="139">
        <f t="shared" si="587"/>
        <v>1279.5299299999999</v>
      </c>
      <c r="Q1530" s="144">
        <f t="shared" si="588"/>
        <v>0</v>
      </c>
      <c r="R1530" s="145">
        <f t="shared" si="589"/>
        <v>0</v>
      </c>
      <c r="S1530" s="139">
        <f t="shared" si="590"/>
        <v>0</v>
      </c>
      <c r="T1530" s="146">
        <f t="shared" si="600"/>
        <v>3.5999999999999997E-2</v>
      </c>
      <c r="U1530" s="144">
        <f t="shared" si="603"/>
        <v>40</v>
      </c>
      <c r="V1530" s="144">
        <v>252</v>
      </c>
      <c r="W1530" s="143">
        <f t="shared" si="591"/>
        <v>1.005629619</v>
      </c>
      <c r="X1530" s="139">
        <f t="shared" si="592"/>
        <v>7.2032660000000002</v>
      </c>
      <c r="Y1530" s="124">
        <f t="shared" si="593"/>
        <v>0</v>
      </c>
      <c r="Z1530" s="147" t="s">
        <v>64</v>
      </c>
      <c r="AA1530" s="141">
        <f t="shared" si="601"/>
        <v>45306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4"/>
      <c r="BL1530" s="1"/>
      <c r="BM1530" s="1"/>
      <c r="BN1530" s="1"/>
      <c r="BO1530" s="1"/>
      <c r="BP1530" s="1"/>
      <c r="BQ1530" s="1"/>
    </row>
    <row r="1531" spans="1:69" x14ac:dyDescent="0.15">
      <c r="A1531" s="138">
        <f t="shared" si="594"/>
        <v>45182</v>
      </c>
      <c r="B1531" s="148">
        <f t="shared" si="583"/>
        <v>1287.0482278500001</v>
      </c>
      <c r="C1531" s="139">
        <f t="shared" si="595"/>
        <v>1000</v>
      </c>
      <c r="D1531" s="140">
        <f t="shared" si="596"/>
        <v>6667.94</v>
      </c>
      <c r="E1531" s="124">
        <f>IF(K1531=1,VLOOKUP(A1530,[1]Plan1!$BO$80:$BQ$314,3),E1530)</f>
        <v>6683.28</v>
      </c>
      <c r="F1531" s="141">
        <f t="shared" si="597"/>
        <v>45154</v>
      </c>
      <c r="G1531" s="142">
        <f t="shared" si="584"/>
        <v>2.3005605929267148E-3</v>
      </c>
      <c r="H1531" s="141">
        <f t="shared" si="598"/>
        <v>45184</v>
      </c>
      <c r="I1531" s="141">
        <f t="shared" si="585"/>
        <v>45184</v>
      </c>
      <c r="J1531" s="125">
        <f t="shared" si="599"/>
        <v>22</v>
      </c>
      <c r="K1531" s="125">
        <f t="shared" si="605"/>
        <v>20</v>
      </c>
      <c r="L1531" s="139">
        <f t="shared" si="586"/>
        <v>1.0020912</v>
      </c>
      <c r="M1531" s="143">
        <f t="shared" si="606"/>
        <v>1.0011996999999999</v>
      </c>
      <c r="N1531" s="143">
        <f t="shared" si="602"/>
        <v>1.2769931515849147</v>
      </c>
      <c r="O1531" s="139">
        <f t="shared" si="604"/>
        <v>1.27966359</v>
      </c>
      <c r="P1531" s="139">
        <f t="shared" si="587"/>
        <v>1279.6635900000001</v>
      </c>
      <c r="Q1531" s="144">
        <f t="shared" si="588"/>
        <v>0</v>
      </c>
      <c r="R1531" s="145">
        <f t="shared" si="589"/>
        <v>0</v>
      </c>
      <c r="S1531" s="139">
        <f t="shared" si="590"/>
        <v>0</v>
      </c>
      <c r="T1531" s="146">
        <f t="shared" si="600"/>
        <v>3.5999999999999997E-2</v>
      </c>
      <c r="U1531" s="144">
        <f t="shared" si="603"/>
        <v>41</v>
      </c>
      <c r="V1531" s="144">
        <v>252</v>
      </c>
      <c r="W1531" s="143">
        <f t="shared" si="591"/>
        <v>1.0057707650000001</v>
      </c>
      <c r="X1531" s="139">
        <f t="shared" si="592"/>
        <v>7.3846378499999998</v>
      </c>
      <c r="Y1531" s="124">
        <f t="shared" si="593"/>
        <v>0</v>
      </c>
      <c r="Z1531" s="147" t="s">
        <v>64</v>
      </c>
      <c r="AA1531" s="141">
        <f t="shared" si="601"/>
        <v>45306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4"/>
      <c r="BL1531" s="1"/>
      <c r="BM1531" s="1"/>
      <c r="BN1531" s="1"/>
      <c r="BO1531" s="1"/>
      <c r="BP1531" s="1"/>
      <c r="BQ1531" s="1"/>
    </row>
    <row r="1532" spans="1:69" x14ac:dyDescent="0.15">
      <c r="A1532" s="138">
        <f t="shared" si="594"/>
        <v>45183</v>
      </c>
      <c r="B1532" s="148">
        <f t="shared" si="583"/>
        <v>1287.36333309</v>
      </c>
      <c r="C1532" s="139">
        <f t="shared" si="595"/>
        <v>1000</v>
      </c>
      <c r="D1532" s="140">
        <f t="shared" si="596"/>
        <v>6667.94</v>
      </c>
      <c r="E1532" s="124">
        <f>IF(K1532=1,VLOOKUP(A1531,[1]Plan1!$BO$80:$BQ$314,3),E1531)</f>
        <v>6683.28</v>
      </c>
      <c r="F1532" s="141">
        <f t="shared" si="597"/>
        <v>45154</v>
      </c>
      <c r="G1532" s="142">
        <f t="shared" si="584"/>
        <v>2.3005605929267148E-3</v>
      </c>
      <c r="H1532" s="141">
        <f t="shared" si="598"/>
        <v>45184</v>
      </c>
      <c r="I1532" s="141">
        <f t="shared" si="585"/>
        <v>45184</v>
      </c>
      <c r="J1532" s="125">
        <f t="shared" si="599"/>
        <v>22</v>
      </c>
      <c r="K1532" s="125">
        <f t="shared" si="605"/>
        <v>21</v>
      </c>
      <c r="L1532" s="139">
        <f t="shared" si="586"/>
        <v>1.00219587</v>
      </c>
      <c r="M1532" s="143">
        <f t="shared" si="606"/>
        <v>1.0011996999999999</v>
      </c>
      <c r="N1532" s="143">
        <f t="shared" si="602"/>
        <v>1.2769931515849147</v>
      </c>
      <c r="O1532" s="139">
        <f t="shared" si="604"/>
        <v>1.27979726</v>
      </c>
      <c r="P1532" s="139">
        <f t="shared" si="587"/>
        <v>1279.7972600000001</v>
      </c>
      <c r="Q1532" s="144">
        <f t="shared" si="588"/>
        <v>0</v>
      </c>
      <c r="R1532" s="145">
        <f t="shared" si="589"/>
        <v>0</v>
      </c>
      <c r="S1532" s="139">
        <f t="shared" si="590"/>
        <v>0</v>
      </c>
      <c r="T1532" s="146">
        <f t="shared" si="600"/>
        <v>3.5999999999999997E-2</v>
      </c>
      <c r="U1532" s="144">
        <f t="shared" si="603"/>
        <v>42</v>
      </c>
      <c r="V1532" s="144">
        <v>252</v>
      </c>
      <c r="W1532" s="143">
        <f t="shared" si="591"/>
        <v>1.005911931</v>
      </c>
      <c r="X1532" s="139">
        <f t="shared" si="592"/>
        <v>7.5660730899999997</v>
      </c>
      <c r="Y1532" s="124">
        <f t="shared" si="593"/>
        <v>0</v>
      </c>
      <c r="Z1532" s="147" t="s">
        <v>64</v>
      </c>
      <c r="AA1532" s="141">
        <f t="shared" si="601"/>
        <v>45306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4"/>
      <c r="BL1532" s="1"/>
      <c r="BM1532" s="1"/>
      <c r="BN1532" s="1"/>
      <c r="BO1532" s="1"/>
      <c r="BP1532" s="1"/>
      <c r="BQ1532" s="1"/>
    </row>
    <row r="1533" spans="1:69" x14ac:dyDescent="0.15">
      <c r="A1533" s="138">
        <f t="shared" si="594"/>
        <v>45184</v>
      </c>
      <c r="B1533" s="148">
        <f t="shared" si="583"/>
        <v>1287.67852051</v>
      </c>
      <c r="C1533" s="139">
        <f t="shared" si="595"/>
        <v>1000</v>
      </c>
      <c r="D1533" s="140">
        <f t="shared" si="596"/>
        <v>6667.94</v>
      </c>
      <c r="E1533" s="124">
        <f>IF(K1533=1,VLOOKUP(A1532,[1]Plan1!$BO$80:$BQ$314,3),E1532)</f>
        <v>6683.28</v>
      </c>
      <c r="F1533" s="141">
        <f t="shared" si="597"/>
        <v>45154</v>
      </c>
      <c r="G1533" s="142">
        <f t="shared" si="584"/>
        <v>2.3005605929267148E-3</v>
      </c>
      <c r="H1533" s="141">
        <f t="shared" si="598"/>
        <v>45215</v>
      </c>
      <c r="I1533" s="141">
        <f t="shared" si="585"/>
        <v>45184</v>
      </c>
      <c r="J1533" s="125">
        <f t="shared" si="599"/>
        <v>22</v>
      </c>
      <c r="K1533" s="125">
        <f t="shared" si="605"/>
        <v>22</v>
      </c>
      <c r="L1533" s="139">
        <f t="shared" si="586"/>
        <v>1.0023005599999999</v>
      </c>
      <c r="M1533" s="143">
        <f t="shared" si="606"/>
        <v>1.0011996999999999</v>
      </c>
      <c r="N1533" s="143">
        <f t="shared" si="602"/>
        <v>1.2769931515849147</v>
      </c>
      <c r="O1533" s="139">
        <f t="shared" si="604"/>
        <v>1.27993095</v>
      </c>
      <c r="P1533" s="139">
        <f t="shared" si="587"/>
        <v>1279.9309499999999</v>
      </c>
      <c r="Q1533" s="144">
        <f t="shared" si="588"/>
        <v>0</v>
      </c>
      <c r="R1533" s="145">
        <f t="shared" si="589"/>
        <v>0</v>
      </c>
      <c r="S1533" s="139">
        <f t="shared" si="590"/>
        <v>0</v>
      </c>
      <c r="T1533" s="146">
        <f t="shared" si="600"/>
        <v>3.5999999999999997E-2</v>
      </c>
      <c r="U1533" s="144">
        <f t="shared" si="603"/>
        <v>43</v>
      </c>
      <c r="V1533" s="144">
        <v>252</v>
      </c>
      <c r="W1533" s="143">
        <f t="shared" si="591"/>
        <v>1.0060531159999999</v>
      </c>
      <c r="X1533" s="139">
        <f t="shared" si="592"/>
        <v>7.7475705100000001</v>
      </c>
      <c r="Y1533" s="124">
        <f t="shared" si="593"/>
        <v>0</v>
      </c>
      <c r="Z1533" s="147" t="s">
        <v>64</v>
      </c>
      <c r="AA1533" s="141">
        <f t="shared" si="601"/>
        <v>45306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4"/>
      <c r="BL1533" s="1"/>
      <c r="BM1533" s="1"/>
      <c r="BN1533" s="1"/>
      <c r="BO1533" s="1"/>
      <c r="BP1533" s="1"/>
      <c r="BQ1533" s="1"/>
    </row>
    <row r="1534" spans="1:69" x14ac:dyDescent="0.15">
      <c r="A1534" s="138">
        <f t="shared" si="594"/>
        <v>45185</v>
      </c>
      <c r="B1534" s="148">
        <f t="shared" si="583"/>
        <v>1288.026494</v>
      </c>
      <c r="C1534" s="139">
        <f t="shared" si="595"/>
        <v>1000</v>
      </c>
      <c r="D1534" s="140">
        <f t="shared" si="596"/>
        <v>6683.28</v>
      </c>
      <c r="E1534" s="124">
        <f>IF(K1534=1,VLOOKUP(A1533,[1]Plan1!$BO$80:$BQ$314,3),E1533)</f>
        <v>6700.66</v>
      </c>
      <c r="F1534" s="141">
        <f t="shared" si="597"/>
        <v>45185</v>
      </c>
      <c r="G1534" s="142">
        <f t="shared" si="584"/>
        <v>2.60051950539264E-3</v>
      </c>
      <c r="H1534" s="141">
        <f t="shared" si="598"/>
        <v>45215</v>
      </c>
      <c r="I1534" s="141">
        <f t="shared" si="585"/>
        <v>45215</v>
      </c>
      <c r="J1534" s="125">
        <f t="shared" si="599"/>
        <v>20</v>
      </c>
      <c r="K1534" s="125">
        <f t="shared" si="605"/>
        <v>1</v>
      </c>
      <c r="L1534" s="139">
        <f t="shared" si="586"/>
        <v>1.0001298599999999</v>
      </c>
      <c r="M1534" s="143">
        <f t="shared" si="606"/>
        <v>1.0023005599999999</v>
      </c>
      <c r="N1534" s="143">
        <f t="shared" si="602"/>
        <v>1.2799309509497248</v>
      </c>
      <c r="O1534" s="139">
        <f t="shared" si="604"/>
        <v>1.28009716</v>
      </c>
      <c r="P1534" s="139">
        <f t="shared" si="587"/>
        <v>1280.09716</v>
      </c>
      <c r="Q1534" s="144">
        <f t="shared" si="588"/>
        <v>0</v>
      </c>
      <c r="R1534" s="145">
        <f t="shared" si="589"/>
        <v>0</v>
      </c>
      <c r="S1534" s="139">
        <f t="shared" si="590"/>
        <v>0</v>
      </c>
      <c r="T1534" s="146">
        <f t="shared" si="600"/>
        <v>3.5999999999999997E-2</v>
      </c>
      <c r="U1534" s="144">
        <f t="shared" si="603"/>
        <v>44</v>
      </c>
      <c r="V1534" s="144">
        <v>252</v>
      </c>
      <c r="W1534" s="143">
        <f t="shared" si="591"/>
        <v>1.006194322</v>
      </c>
      <c r="X1534" s="139">
        <f t="shared" si="592"/>
        <v>7.9293339999999999</v>
      </c>
      <c r="Y1534" s="124">
        <f t="shared" si="593"/>
        <v>0</v>
      </c>
      <c r="Z1534" s="147" t="s">
        <v>64</v>
      </c>
      <c r="AA1534" s="141">
        <f t="shared" si="601"/>
        <v>45306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4"/>
      <c r="BL1534" s="1"/>
      <c r="BM1534" s="1"/>
      <c r="BN1534" s="1"/>
      <c r="BO1534" s="1"/>
      <c r="BP1534" s="1"/>
      <c r="BQ1534" s="1"/>
    </row>
    <row r="1535" spans="1:69" x14ac:dyDescent="0.15">
      <c r="A1535" s="138">
        <f t="shared" si="594"/>
        <v>45186</v>
      </c>
      <c r="B1535" s="148">
        <f t="shared" si="583"/>
        <v>1288.026494</v>
      </c>
      <c r="C1535" s="139">
        <f t="shared" si="595"/>
        <v>1000</v>
      </c>
      <c r="D1535" s="140">
        <f t="shared" si="596"/>
        <v>6683.28</v>
      </c>
      <c r="E1535" s="124">
        <f>IF(K1535=1,VLOOKUP(A1534,[1]Plan1!$BO$80:$BQ$314,3),E1534)</f>
        <v>6700.66</v>
      </c>
      <c r="F1535" s="141">
        <f t="shared" si="597"/>
        <v>45185</v>
      </c>
      <c r="G1535" s="142">
        <f t="shared" si="584"/>
        <v>2.60051950539264E-3</v>
      </c>
      <c r="H1535" s="141">
        <f t="shared" si="598"/>
        <v>45215</v>
      </c>
      <c r="I1535" s="141">
        <f t="shared" si="585"/>
        <v>45215</v>
      </c>
      <c r="J1535" s="125">
        <f t="shared" si="599"/>
        <v>20</v>
      </c>
      <c r="K1535" s="125">
        <f t="shared" si="605"/>
        <v>1</v>
      </c>
      <c r="L1535" s="139">
        <f t="shared" si="586"/>
        <v>1.0001298599999999</v>
      </c>
      <c r="M1535" s="143">
        <f t="shared" si="606"/>
        <v>1.0023005599999999</v>
      </c>
      <c r="N1535" s="143">
        <f t="shared" si="602"/>
        <v>1.2799309509497248</v>
      </c>
      <c r="O1535" s="139">
        <f t="shared" si="604"/>
        <v>1.28009716</v>
      </c>
      <c r="P1535" s="139">
        <f t="shared" si="587"/>
        <v>1280.09716</v>
      </c>
      <c r="Q1535" s="144">
        <f t="shared" si="588"/>
        <v>0</v>
      </c>
      <c r="R1535" s="145">
        <f t="shared" si="589"/>
        <v>0</v>
      </c>
      <c r="S1535" s="139">
        <f t="shared" si="590"/>
        <v>0</v>
      </c>
      <c r="T1535" s="146">
        <f t="shared" si="600"/>
        <v>3.5999999999999997E-2</v>
      </c>
      <c r="U1535" s="144">
        <f t="shared" si="603"/>
        <v>44</v>
      </c>
      <c r="V1535" s="144">
        <v>252</v>
      </c>
      <c r="W1535" s="143">
        <f t="shared" si="591"/>
        <v>1.006194322</v>
      </c>
      <c r="X1535" s="139">
        <f t="shared" si="592"/>
        <v>7.9293339999999999</v>
      </c>
      <c r="Y1535" s="124">
        <f t="shared" si="593"/>
        <v>0</v>
      </c>
      <c r="Z1535" s="147" t="s">
        <v>64</v>
      </c>
      <c r="AA1535" s="141">
        <f t="shared" si="601"/>
        <v>45306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4"/>
      <c r="BL1535" s="1"/>
      <c r="BM1535" s="1"/>
      <c r="BN1535" s="1"/>
      <c r="BO1535" s="1"/>
      <c r="BP1535" s="1"/>
      <c r="BQ1535" s="1"/>
    </row>
    <row r="1536" spans="1:69" x14ac:dyDescent="0.15">
      <c r="A1536" s="138">
        <f t="shared" si="594"/>
        <v>45187</v>
      </c>
      <c r="B1536" s="148">
        <f t="shared" si="583"/>
        <v>1288.026494</v>
      </c>
      <c r="C1536" s="139">
        <f t="shared" si="595"/>
        <v>1000</v>
      </c>
      <c r="D1536" s="140">
        <f t="shared" si="596"/>
        <v>6683.28</v>
      </c>
      <c r="E1536" s="124">
        <f>IF(K1536=1,VLOOKUP(A1535,[1]Plan1!$BO$80:$BQ$314,3),E1535)</f>
        <v>6700.66</v>
      </c>
      <c r="F1536" s="141">
        <f t="shared" si="597"/>
        <v>45185</v>
      </c>
      <c r="G1536" s="142">
        <f t="shared" si="584"/>
        <v>2.60051950539264E-3</v>
      </c>
      <c r="H1536" s="141">
        <f t="shared" si="598"/>
        <v>45215</v>
      </c>
      <c r="I1536" s="141">
        <f t="shared" si="585"/>
        <v>45215</v>
      </c>
      <c r="J1536" s="125">
        <f t="shared" si="599"/>
        <v>20</v>
      </c>
      <c r="K1536" s="125">
        <f t="shared" si="605"/>
        <v>1</v>
      </c>
      <c r="L1536" s="139">
        <f t="shared" si="586"/>
        <v>1.0001298599999999</v>
      </c>
      <c r="M1536" s="143">
        <f t="shared" si="606"/>
        <v>1.0023005599999999</v>
      </c>
      <c r="N1536" s="143">
        <f t="shared" si="602"/>
        <v>1.2799309509497248</v>
      </c>
      <c r="O1536" s="139">
        <f t="shared" si="604"/>
        <v>1.28009716</v>
      </c>
      <c r="P1536" s="139">
        <f t="shared" si="587"/>
        <v>1280.09716</v>
      </c>
      <c r="Q1536" s="144">
        <f t="shared" si="588"/>
        <v>0</v>
      </c>
      <c r="R1536" s="145">
        <f t="shared" si="589"/>
        <v>0</v>
      </c>
      <c r="S1536" s="139">
        <f t="shared" si="590"/>
        <v>0</v>
      </c>
      <c r="T1536" s="146">
        <f t="shared" si="600"/>
        <v>3.5999999999999997E-2</v>
      </c>
      <c r="U1536" s="144">
        <f t="shared" si="603"/>
        <v>44</v>
      </c>
      <c r="V1536" s="144">
        <v>252</v>
      </c>
      <c r="W1536" s="143">
        <f t="shared" si="591"/>
        <v>1.006194322</v>
      </c>
      <c r="X1536" s="139">
        <f t="shared" si="592"/>
        <v>7.9293339999999999</v>
      </c>
      <c r="Y1536" s="124">
        <f t="shared" si="593"/>
        <v>0</v>
      </c>
      <c r="Z1536" s="147" t="s">
        <v>64</v>
      </c>
      <c r="AA1536" s="141">
        <f t="shared" si="601"/>
        <v>45306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4"/>
      <c r="BL1536" s="1"/>
      <c r="BM1536" s="1"/>
      <c r="BN1536" s="1"/>
      <c r="BO1536" s="1"/>
      <c r="BP1536" s="1"/>
      <c r="BQ1536" s="1"/>
    </row>
    <row r="1537" spans="1:69" x14ac:dyDescent="0.15">
      <c r="A1537" s="138">
        <f t="shared" si="594"/>
        <v>45188</v>
      </c>
      <c r="B1537" s="148">
        <f t="shared" si="583"/>
        <v>1288.37456894</v>
      </c>
      <c r="C1537" s="139">
        <f t="shared" si="595"/>
        <v>1000</v>
      </c>
      <c r="D1537" s="140">
        <f t="shared" si="596"/>
        <v>6683.28</v>
      </c>
      <c r="E1537" s="124">
        <f>IF(K1537=1,VLOOKUP(A1536,[1]Plan1!$BO$80:$BQ$314,3),E1536)</f>
        <v>6700.66</v>
      </c>
      <c r="F1537" s="141">
        <f t="shared" si="597"/>
        <v>45185</v>
      </c>
      <c r="G1537" s="142">
        <f t="shared" si="584"/>
        <v>2.60051950539264E-3</v>
      </c>
      <c r="H1537" s="141">
        <f t="shared" si="598"/>
        <v>45215</v>
      </c>
      <c r="I1537" s="141">
        <f t="shared" si="585"/>
        <v>45215</v>
      </c>
      <c r="J1537" s="125">
        <f t="shared" si="599"/>
        <v>20</v>
      </c>
      <c r="K1537" s="125">
        <f t="shared" si="605"/>
        <v>2</v>
      </c>
      <c r="L1537" s="139">
        <f t="shared" si="586"/>
        <v>1.00025974</v>
      </c>
      <c r="M1537" s="143">
        <f t="shared" si="606"/>
        <v>1.0023005599999999</v>
      </c>
      <c r="N1537" s="143">
        <f t="shared" si="602"/>
        <v>1.2799309509497248</v>
      </c>
      <c r="O1537" s="139">
        <f t="shared" si="604"/>
        <v>1.2802633999999999</v>
      </c>
      <c r="P1537" s="139">
        <f t="shared" si="587"/>
        <v>1280.2634</v>
      </c>
      <c r="Q1537" s="144">
        <f t="shared" si="588"/>
        <v>0</v>
      </c>
      <c r="R1537" s="145">
        <f t="shared" si="589"/>
        <v>0</v>
      </c>
      <c r="S1537" s="139">
        <f t="shared" si="590"/>
        <v>0</v>
      </c>
      <c r="T1537" s="146">
        <f t="shared" si="600"/>
        <v>3.5999999999999997E-2</v>
      </c>
      <c r="U1537" s="144">
        <f t="shared" si="603"/>
        <v>45</v>
      </c>
      <c r="V1537" s="144">
        <v>252</v>
      </c>
      <c r="W1537" s="143">
        <f t="shared" si="591"/>
        <v>1.0063355469999999</v>
      </c>
      <c r="X1537" s="139">
        <f t="shared" si="592"/>
        <v>8.1111689400000007</v>
      </c>
      <c r="Y1537" s="124">
        <f t="shared" si="593"/>
        <v>0</v>
      </c>
      <c r="Z1537" s="147" t="s">
        <v>64</v>
      </c>
      <c r="AA1537" s="141">
        <f t="shared" si="601"/>
        <v>45306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4"/>
      <c r="BL1537" s="1"/>
      <c r="BM1537" s="1"/>
      <c r="BN1537" s="1"/>
      <c r="BO1537" s="1"/>
      <c r="BP1537" s="1"/>
      <c r="BQ1537" s="1"/>
    </row>
    <row r="1538" spans="1:69" x14ac:dyDescent="0.15">
      <c r="A1538" s="138">
        <f t="shared" si="594"/>
        <v>45189</v>
      </c>
      <c r="B1538" s="148">
        <f t="shared" si="583"/>
        <v>1288.7227352899999</v>
      </c>
      <c r="C1538" s="139">
        <f t="shared" si="595"/>
        <v>1000</v>
      </c>
      <c r="D1538" s="140">
        <f t="shared" si="596"/>
        <v>6683.28</v>
      </c>
      <c r="E1538" s="124">
        <f>IF(K1538=1,VLOOKUP(A1537,[1]Plan1!$BO$80:$BQ$314,3),E1537)</f>
        <v>6700.66</v>
      </c>
      <c r="F1538" s="141">
        <f t="shared" si="597"/>
        <v>45185</v>
      </c>
      <c r="G1538" s="142">
        <f t="shared" si="584"/>
        <v>2.60051950539264E-3</v>
      </c>
      <c r="H1538" s="141">
        <f t="shared" si="598"/>
        <v>45215</v>
      </c>
      <c r="I1538" s="141">
        <f t="shared" si="585"/>
        <v>45215</v>
      </c>
      <c r="J1538" s="125">
        <f t="shared" si="599"/>
        <v>20</v>
      </c>
      <c r="K1538" s="125">
        <f t="shared" si="605"/>
        <v>3</v>
      </c>
      <c r="L1538" s="139">
        <f t="shared" si="586"/>
        <v>1.0003896400000001</v>
      </c>
      <c r="M1538" s="143">
        <f t="shared" si="606"/>
        <v>1.0023005599999999</v>
      </c>
      <c r="N1538" s="143">
        <f t="shared" si="602"/>
        <v>1.2799309509497248</v>
      </c>
      <c r="O1538" s="139">
        <f t="shared" si="604"/>
        <v>1.28042966</v>
      </c>
      <c r="P1538" s="139">
        <f t="shared" si="587"/>
        <v>1280.42966</v>
      </c>
      <c r="Q1538" s="144">
        <f t="shared" si="588"/>
        <v>0</v>
      </c>
      <c r="R1538" s="145">
        <f t="shared" si="589"/>
        <v>0</v>
      </c>
      <c r="S1538" s="139">
        <f t="shared" si="590"/>
        <v>0</v>
      </c>
      <c r="T1538" s="146">
        <f t="shared" si="600"/>
        <v>3.5999999999999997E-2</v>
      </c>
      <c r="U1538" s="144">
        <f t="shared" si="603"/>
        <v>46</v>
      </c>
      <c r="V1538" s="144">
        <v>252</v>
      </c>
      <c r="W1538" s="143">
        <f t="shared" si="591"/>
        <v>1.0064767910000001</v>
      </c>
      <c r="X1538" s="139">
        <f t="shared" si="592"/>
        <v>8.2930752900000009</v>
      </c>
      <c r="Y1538" s="124">
        <f t="shared" si="593"/>
        <v>0</v>
      </c>
      <c r="Z1538" s="147" t="s">
        <v>64</v>
      </c>
      <c r="AA1538" s="141">
        <f t="shared" si="601"/>
        <v>45306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4"/>
      <c r="BL1538" s="1"/>
      <c r="BM1538" s="1"/>
      <c r="BN1538" s="1"/>
      <c r="BO1538" s="1"/>
      <c r="BP1538" s="1"/>
      <c r="BQ1538" s="1"/>
    </row>
    <row r="1539" spans="1:69" x14ac:dyDescent="0.15">
      <c r="A1539" s="138">
        <f t="shared" si="594"/>
        <v>45190</v>
      </c>
      <c r="B1539" s="148">
        <f t="shared" si="583"/>
        <v>1289.07100571</v>
      </c>
      <c r="C1539" s="139">
        <f t="shared" si="595"/>
        <v>1000</v>
      </c>
      <c r="D1539" s="140">
        <f t="shared" si="596"/>
        <v>6683.28</v>
      </c>
      <c r="E1539" s="124">
        <f>IF(K1539=1,VLOOKUP(A1538,[1]Plan1!$BO$80:$BQ$314,3),E1538)</f>
        <v>6700.66</v>
      </c>
      <c r="F1539" s="141">
        <f t="shared" si="597"/>
        <v>45185</v>
      </c>
      <c r="G1539" s="142">
        <f t="shared" si="584"/>
        <v>2.60051950539264E-3</v>
      </c>
      <c r="H1539" s="141">
        <f t="shared" si="598"/>
        <v>45215</v>
      </c>
      <c r="I1539" s="141">
        <f t="shared" si="585"/>
        <v>45215</v>
      </c>
      <c r="J1539" s="125">
        <f t="shared" si="599"/>
        <v>20</v>
      </c>
      <c r="K1539" s="125">
        <f t="shared" si="605"/>
        <v>4</v>
      </c>
      <c r="L1539" s="139">
        <f t="shared" si="586"/>
        <v>1.0005195600000001</v>
      </c>
      <c r="M1539" s="143">
        <f t="shared" si="606"/>
        <v>1.0023005599999999</v>
      </c>
      <c r="N1539" s="143">
        <f t="shared" si="602"/>
        <v>1.2799309509497248</v>
      </c>
      <c r="O1539" s="139">
        <f t="shared" si="604"/>
        <v>1.2805959499999999</v>
      </c>
      <c r="P1539" s="139">
        <f t="shared" si="587"/>
        <v>1280.5959499999999</v>
      </c>
      <c r="Q1539" s="144">
        <f t="shared" si="588"/>
        <v>0</v>
      </c>
      <c r="R1539" s="145">
        <f t="shared" si="589"/>
        <v>0</v>
      </c>
      <c r="S1539" s="139">
        <f t="shared" si="590"/>
        <v>0</v>
      </c>
      <c r="T1539" s="146">
        <f t="shared" si="600"/>
        <v>3.5999999999999997E-2</v>
      </c>
      <c r="U1539" s="144">
        <f t="shared" si="603"/>
        <v>47</v>
      </c>
      <c r="V1539" s="144">
        <v>252</v>
      </c>
      <c r="W1539" s="143">
        <f t="shared" si="591"/>
        <v>1.006618056</v>
      </c>
      <c r="X1539" s="139">
        <f t="shared" si="592"/>
        <v>8.4750557099999995</v>
      </c>
      <c r="Y1539" s="124">
        <f t="shared" si="593"/>
        <v>0</v>
      </c>
      <c r="Z1539" s="147" t="s">
        <v>64</v>
      </c>
      <c r="AA1539" s="141">
        <f t="shared" si="601"/>
        <v>45306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4"/>
      <c r="BL1539" s="1"/>
      <c r="BM1539" s="1"/>
      <c r="BN1539" s="1"/>
      <c r="BO1539" s="1"/>
      <c r="BP1539" s="1"/>
      <c r="BQ1539" s="1"/>
    </row>
    <row r="1540" spans="1:69" x14ac:dyDescent="0.15">
      <c r="A1540" s="138">
        <f t="shared" si="594"/>
        <v>45191</v>
      </c>
      <c r="B1540" s="148">
        <f t="shared" si="583"/>
        <v>1289.41935878</v>
      </c>
      <c r="C1540" s="139">
        <f t="shared" si="595"/>
        <v>1000</v>
      </c>
      <c r="D1540" s="140">
        <f t="shared" si="596"/>
        <v>6683.28</v>
      </c>
      <c r="E1540" s="124">
        <f>IF(K1540=1,VLOOKUP(A1539,[1]Plan1!$BO$80:$BQ$314,3),E1539)</f>
        <v>6700.66</v>
      </c>
      <c r="F1540" s="141">
        <f t="shared" si="597"/>
        <v>45185</v>
      </c>
      <c r="G1540" s="142">
        <f t="shared" si="584"/>
        <v>2.60051950539264E-3</v>
      </c>
      <c r="H1540" s="141">
        <f t="shared" si="598"/>
        <v>45215</v>
      </c>
      <c r="I1540" s="141">
        <f t="shared" si="585"/>
        <v>45215</v>
      </c>
      <c r="J1540" s="125">
        <f t="shared" si="599"/>
        <v>20</v>
      </c>
      <c r="K1540" s="125">
        <f t="shared" si="605"/>
        <v>5</v>
      </c>
      <c r="L1540" s="139">
        <f t="shared" si="586"/>
        <v>1.00064949</v>
      </c>
      <c r="M1540" s="143">
        <f t="shared" si="606"/>
        <v>1.0023005599999999</v>
      </c>
      <c r="N1540" s="143">
        <f t="shared" si="602"/>
        <v>1.2799309509497248</v>
      </c>
      <c r="O1540" s="139">
        <f t="shared" si="604"/>
        <v>1.28076225</v>
      </c>
      <c r="P1540" s="139">
        <f t="shared" si="587"/>
        <v>1280.76225</v>
      </c>
      <c r="Q1540" s="144">
        <f t="shared" si="588"/>
        <v>0</v>
      </c>
      <c r="R1540" s="145">
        <f t="shared" si="589"/>
        <v>0</v>
      </c>
      <c r="S1540" s="139">
        <f t="shared" si="590"/>
        <v>0</v>
      </c>
      <c r="T1540" s="146">
        <f t="shared" si="600"/>
        <v>3.5999999999999997E-2</v>
      </c>
      <c r="U1540" s="144">
        <f t="shared" si="603"/>
        <v>48</v>
      </c>
      <c r="V1540" s="144">
        <v>252</v>
      </c>
      <c r="W1540" s="143">
        <f t="shared" si="591"/>
        <v>1.006759341</v>
      </c>
      <c r="X1540" s="139">
        <f t="shared" si="592"/>
        <v>8.6571087799999997</v>
      </c>
      <c r="Y1540" s="124">
        <f t="shared" si="593"/>
        <v>0</v>
      </c>
      <c r="Z1540" s="147" t="s">
        <v>64</v>
      </c>
      <c r="AA1540" s="141">
        <f t="shared" si="601"/>
        <v>45306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4"/>
      <c r="BL1540" s="1"/>
      <c r="BM1540" s="1"/>
      <c r="BN1540" s="1"/>
      <c r="BO1540" s="1"/>
      <c r="BP1540" s="1"/>
      <c r="BQ1540" s="1"/>
    </row>
    <row r="1541" spans="1:69" x14ac:dyDescent="0.15">
      <c r="A1541" s="138">
        <f t="shared" si="594"/>
        <v>45192</v>
      </c>
      <c r="B1541" s="148">
        <f t="shared" si="583"/>
        <v>1289.7678134</v>
      </c>
      <c r="C1541" s="139">
        <f t="shared" si="595"/>
        <v>1000</v>
      </c>
      <c r="D1541" s="140">
        <f t="shared" si="596"/>
        <v>6683.28</v>
      </c>
      <c r="E1541" s="124">
        <f>IF(K1541=1,VLOOKUP(A1540,[1]Plan1!$BO$80:$BQ$314,3),E1540)</f>
        <v>6700.66</v>
      </c>
      <c r="F1541" s="141">
        <f t="shared" si="597"/>
        <v>45185</v>
      </c>
      <c r="G1541" s="142">
        <f t="shared" si="584"/>
        <v>2.60051950539264E-3</v>
      </c>
      <c r="H1541" s="141">
        <f t="shared" si="598"/>
        <v>45215</v>
      </c>
      <c r="I1541" s="141">
        <f t="shared" si="585"/>
        <v>45215</v>
      </c>
      <c r="J1541" s="125">
        <f t="shared" si="599"/>
        <v>20</v>
      </c>
      <c r="K1541" s="125">
        <f t="shared" si="605"/>
        <v>6</v>
      </c>
      <c r="L1541" s="139">
        <f t="shared" si="586"/>
        <v>1.0007794400000001</v>
      </c>
      <c r="M1541" s="143">
        <f t="shared" si="606"/>
        <v>1.0023005599999999</v>
      </c>
      <c r="N1541" s="143">
        <f t="shared" si="602"/>
        <v>1.2799309509497248</v>
      </c>
      <c r="O1541" s="139">
        <f t="shared" si="604"/>
        <v>1.2809285800000001</v>
      </c>
      <c r="P1541" s="139">
        <f t="shared" si="587"/>
        <v>1280.92858</v>
      </c>
      <c r="Q1541" s="144">
        <f t="shared" si="588"/>
        <v>0</v>
      </c>
      <c r="R1541" s="145">
        <f t="shared" si="589"/>
        <v>0</v>
      </c>
      <c r="S1541" s="139">
        <f t="shared" si="590"/>
        <v>0</v>
      </c>
      <c r="T1541" s="146">
        <f t="shared" si="600"/>
        <v>3.5999999999999997E-2</v>
      </c>
      <c r="U1541" s="144">
        <f t="shared" si="603"/>
        <v>49</v>
      </c>
      <c r="V1541" s="144">
        <v>252</v>
      </c>
      <c r="W1541" s="143">
        <f t="shared" si="591"/>
        <v>1.006900645</v>
      </c>
      <c r="X1541" s="139">
        <f t="shared" si="592"/>
        <v>8.8392333999999995</v>
      </c>
      <c r="Y1541" s="124">
        <f t="shared" si="593"/>
        <v>0</v>
      </c>
      <c r="Z1541" s="147" t="s">
        <v>64</v>
      </c>
      <c r="AA1541" s="141">
        <f t="shared" si="601"/>
        <v>45306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4"/>
      <c r="BL1541" s="1"/>
      <c r="BM1541" s="1"/>
      <c r="BN1541" s="1"/>
      <c r="BO1541" s="1"/>
      <c r="BP1541" s="1"/>
      <c r="BQ1541" s="1"/>
    </row>
    <row r="1542" spans="1:69" x14ac:dyDescent="0.15">
      <c r="A1542" s="138">
        <f t="shared" si="594"/>
        <v>45193</v>
      </c>
      <c r="B1542" s="148">
        <f t="shared" si="583"/>
        <v>1289.7678134</v>
      </c>
      <c r="C1542" s="139">
        <f t="shared" si="595"/>
        <v>1000</v>
      </c>
      <c r="D1542" s="140">
        <f t="shared" si="596"/>
        <v>6683.28</v>
      </c>
      <c r="E1542" s="124">
        <f>IF(K1542=1,VLOOKUP(A1541,[1]Plan1!$BO$80:$BQ$314,3),E1541)</f>
        <v>6700.66</v>
      </c>
      <c r="F1542" s="141">
        <f t="shared" si="597"/>
        <v>45185</v>
      </c>
      <c r="G1542" s="142">
        <f t="shared" si="584"/>
        <v>2.60051950539264E-3</v>
      </c>
      <c r="H1542" s="141">
        <f t="shared" si="598"/>
        <v>45215</v>
      </c>
      <c r="I1542" s="141">
        <f t="shared" si="585"/>
        <v>45215</v>
      </c>
      <c r="J1542" s="125">
        <f t="shared" si="599"/>
        <v>20</v>
      </c>
      <c r="K1542" s="125">
        <f t="shared" si="605"/>
        <v>6</v>
      </c>
      <c r="L1542" s="139">
        <f t="shared" si="586"/>
        <v>1.0007794400000001</v>
      </c>
      <c r="M1542" s="143">
        <f t="shared" si="606"/>
        <v>1.0023005599999999</v>
      </c>
      <c r="N1542" s="143">
        <f t="shared" si="602"/>
        <v>1.2799309509497248</v>
      </c>
      <c r="O1542" s="139">
        <f t="shared" si="604"/>
        <v>1.2809285800000001</v>
      </c>
      <c r="P1542" s="139">
        <f t="shared" si="587"/>
        <v>1280.92858</v>
      </c>
      <c r="Q1542" s="144">
        <f t="shared" si="588"/>
        <v>0</v>
      </c>
      <c r="R1542" s="145">
        <f t="shared" si="589"/>
        <v>0</v>
      </c>
      <c r="S1542" s="139">
        <f t="shared" si="590"/>
        <v>0</v>
      </c>
      <c r="T1542" s="146">
        <f t="shared" si="600"/>
        <v>3.5999999999999997E-2</v>
      </c>
      <c r="U1542" s="144">
        <f t="shared" si="603"/>
        <v>49</v>
      </c>
      <c r="V1542" s="144">
        <v>252</v>
      </c>
      <c r="W1542" s="143">
        <f t="shared" si="591"/>
        <v>1.006900645</v>
      </c>
      <c r="X1542" s="139">
        <f t="shared" si="592"/>
        <v>8.8392333999999995</v>
      </c>
      <c r="Y1542" s="124">
        <f t="shared" si="593"/>
        <v>0</v>
      </c>
      <c r="Z1542" s="147" t="s">
        <v>64</v>
      </c>
      <c r="AA1542" s="141">
        <f t="shared" si="601"/>
        <v>45306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4"/>
      <c r="BL1542" s="1"/>
      <c r="BM1542" s="1"/>
      <c r="BN1542" s="1"/>
      <c r="BO1542" s="1"/>
      <c r="BP1542" s="1"/>
      <c r="BQ1542" s="1"/>
    </row>
    <row r="1543" spans="1:69" x14ac:dyDescent="0.15">
      <c r="A1543" s="138">
        <f t="shared" si="594"/>
        <v>45194</v>
      </c>
      <c r="B1543" s="148">
        <f t="shared" si="583"/>
        <v>1289.7678134</v>
      </c>
      <c r="C1543" s="139">
        <f t="shared" si="595"/>
        <v>1000</v>
      </c>
      <c r="D1543" s="140">
        <f t="shared" si="596"/>
        <v>6683.28</v>
      </c>
      <c r="E1543" s="124">
        <f>IF(K1543=1,VLOOKUP(A1542,[1]Plan1!$BO$80:$BQ$314,3),E1542)</f>
        <v>6700.66</v>
      </c>
      <c r="F1543" s="141">
        <f t="shared" si="597"/>
        <v>45185</v>
      </c>
      <c r="G1543" s="142">
        <f t="shared" si="584"/>
        <v>2.60051950539264E-3</v>
      </c>
      <c r="H1543" s="141">
        <f t="shared" si="598"/>
        <v>45215</v>
      </c>
      <c r="I1543" s="141">
        <f t="shared" si="585"/>
        <v>45215</v>
      </c>
      <c r="J1543" s="125">
        <f t="shared" si="599"/>
        <v>20</v>
      </c>
      <c r="K1543" s="125">
        <f t="shared" si="605"/>
        <v>6</v>
      </c>
      <c r="L1543" s="139">
        <f t="shared" si="586"/>
        <v>1.0007794400000001</v>
      </c>
      <c r="M1543" s="143">
        <f t="shared" si="606"/>
        <v>1.0023005599999999</v>
      </c>
      <c r="N1543" s="143">
        <f t="shared" si="602"/>
        <v>1.2799309509497248</v>
      </c>
      <c r="O1543" s="139">
        <f t="shared" si="604"/>
        <v>1.2809285800000001</v>
      </c>
      <c r="P1543" s="139">
        <f t="shared" si="587"/>
        <v>1280.92858</v>
      </c>
      <c r="Q1543" s="144">
        <f t="shared" si="588"/>
        <v>0</v>
      </c>
      <c r="R1543" s="145">
        <f t="shared" si="589"/>
        <v>0</v>
      </c>
      <c r="S1543" s="139">
        <f t="shared" si="590"/>
        <v>0</v>
      </c>
      <c r="T1543" s="146">
        <f t="shared" si="600"/>
        <v>3.5999999999999997E-2</v>
      </c>
      <c r="U1543" s="144">
        <f t="shared" si="603"/>
        <v>49</v>
      </c>
      <c r="V1543" s="144">
        <v>252</v>
      </c>
      <c r="W1543" s="143">
        <f t="shared" si="591"/>
        <v>1.006900645</v>
      </c>
      <c r="X1543" s="139">
        <f t="shared" si="592"/>
        <v>8.8392333999999995</v>
      </c>
      <c r="Y1543" s="124">
        <f t="shared" si="593"/>
        <v>0</v>
      </c>
      <c r="Z1543" s="147" t="s">
        <v>64</v>
      </c>
      <c r="AA1543" s="141">
        <f t="shared" si="601"/>
        <v>45306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4"/>
      <c r="BL1543" s="1"/>
      <c r="BM1543" s="1"/>
      <c r="BN1543" s="1"/>
      <c r="BO1543" s="1"/>
      <c r="BP1543" s="1"/>
      <c r="BQ1543" s="1"/>
    </row>
    <row r="1544" spans="1:69" x14ac:dyDescent="0.15">
      <c r="A1544" s="138">
        <f t="shared" si="594"/>
        <v>45195</v>
      </c>
      <c r="B1544" s="148">
        <f t="shared" si="583"/>
        <v>1290.1163607799999</v>
      </c>
      <c r="C1544" s="139">
        <f t="shared" si="595"/>
        <v>1000</v>
      </c>
      <c r="D1544" s="140">
        <f t="shared" si="596"/>
        <v>6683.28</v>
      </c>
      <c r="E1544" s="124">
        <f>IF(K1544=1,VLOOKUP(A1543,[1]Plan1!$BO$80:$BQ$314,3),E1543)</f>
        <v>6700.66</v>
      </c>
      <c r="F1544" s="141">
        <f t="shared" si="597"/>
        <v>45185</v>
      </c>
      <c r="G1544" s="142">
        <f t="shared" si="584"/>
        <v>2.60051950539264E-3</v>
      </c>
      <c r="H1544" s="141">
        <f t="shared" si="598"/>
        <v>45215</v>
      </c>
      <c r="I1544" s="141">
        <f t="shared" si="585"/>
        <v>45215</v>
      </c>
      <c r="J1544" s="125">
        <f t="shared" si="599"/>
        <v>20</v>
      </c>
      <c r="K1544" s="125">
        <f t="shared" si="605"/>
        <v>7</v>
      </c>
      <c r="L1544" s="139">
        <f t="shared" si="586"/>
        <v>1.00090941</v>
      </c>
      <c r="M1544" s="143">
        <f t="shared" si="606"/>
        <v>1.0023005599999999</v>
      </c>
      <c r="N1544" s="143">
        <f t="shared" si="602"/>
        <v>1.2799309509497248</v>
      </c>
      <c r="O1544" s="139">
        <f t="shared" si="604"/>
        <v>1.2810949300000001</v>
      </c>
      <c r="P1544" s="139">
        <f t="shared" si="587"/>
        <v>1281.09493</v>
      </c>
      <c r="Q1544" s="144">
        <f t="shared" si="588"/>
        <v>0</v>
      </c>
      <c r="R1544" s="145">
        <f t="shared" si="589"/>
        <v>0</v>
      </c>
      <c r="S1544" s="139">
        <f t="shared" si="590"/>
        <v>0</v>
      </c>
      <c r="T1544" s="146">
        <f t="shared" si="600"/>
        <v>3.5999999999999997E-2</v>
      </c>
      <c r="U1544" s="144">
        <f t="shared" si="603"/>
        <v>50</v>
      </c>
      <c r="V1544" s="144">
        <v>252</v>
      </c>
      <c r="W1544" s="143">
        <f t="shared" si="591"/>
        <v>1.0070419690000001</v>
      </c>
      <c r="X1544" s="139">
        <f t="shared" si="592"/>
        <v>9.0214307799999993</v>
      </c>
      <c r="Y1544" s="124">
        <f t="shared" si="593"/>
        <v>0</v>
      </c>
      <c r="Z1544" s="147" t="s">
        <v>64</v>
      </c>
      <c r="AA1544" s="141">
        <f t="shared" si="601"/>
        <v>45306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4"/>
      <c r="BL1544" s="1"/>
      <c r="BM1544" s="1"/>
      <c r="BN1544" s="1"/>
      <c r="BO1544" s="1"/>
      <c r="BP1544" s="1"/>
      <c r="BQ1544" s="1"/>
    </row>
    <row r="1545" spans="1:69" x14ac:dyDescent="0.15">
      <c r="A1545" s="138">
        <f t="shared" si="594"/>
        <v>45196</v>
      </c>
      <c r="B1545" s="148">
        <f t="shared" si="583"/>
        <v>1290.46499088</v>
      </c>
      <c r="C1545" s="139">
        <f t="shared" si="595"/>
        <v>1000</v>
      </c>
      <c r="D1545" s="140">
        <f t="shared" si="596"/>
        <v>6683.28</v>
      </c>
      <c r="E1545" s="124">
        <f>IF(K1545=1,VLOOKUP(A1544,[1]Plan1!$BO$80:$BQ$314,3),E1544)</f>
        <v>6700.66</v>
      </c>
      <c r="F1545" s="141">
        <f t="shared" si="597"/>
        <v>45185</v>
      </c>
      <c r="G1545" s="142">
        <f t="shared" si="584"/>
        <v>2.60051950539264E-3</v>
      </c>
      <c r="H1545" s="141">
        <f t="shared" si="598"/>
        <v>45215</v>
      </c>
      <c r="I1545" s="141">
        <f t="shared" si="585"/>
        <v>45215</v>
      </c>
      <c r="J1545" s="125">
        <f t="shared" si="599"/>
        <v>20</v>
      </c>
      <c r="K1545" s="125">
        <f t="shared" si="605"/>
        <v>8</v>
      </c>
      <c r="L1545" s="139">
        <f t="shared" si="586"/>
        <v>1.0010393900000001</v>
      </c>
      <c r="M1545" s="143">
        <f t="shared" si="606"/>
        <v>1.0023005599999999</v>
      </c>
      <c r="N1545" s="143">
        <f t="shared" si="602"/>
        <v>1.2799309509497248</v>
      </c>
      <c r="O1545" s="139">
        <f t="shared" si="604"/>
        <v>1.28126129</v>
      </c>
      <c r="P1545" s="139">
        <f t="shared" si="587"/>
        <v>1281.2612899999999</v>
      </c>
      <c r="Q1545" s="144">
        <f t="shared" si="588"/>
        <v>0</v>
      </c>
      <c r="R1545" s="145">
        <f t="shared" si="589"/>
        <v>0</v>
      </c>
      <c r="S1545" s="139">
        <f t="shared" si="590"/>
        <v>0</v>
      </c>
      <c r="T1545" s="146">
        <f t="shared" si="600"/>
        <v>3.5999999999999997E-2</v>
      </c>
      <c r="U1545" s="144">
        <f t="shared" si="603"/>
        <v>51</v>
      </c>
      <c r="V1545" s="144">
        <v>252</v>
      </c>
      <c r="W1545" s="143">
        <f t="shared" si="591"/>
        <v>1.0071833130000001</v>
      </c>
      <c r="X1545" s="139">
        <f t="shared" si="592"/>
        <v>9.2037008799999995</v>
      </c>
      <c r="Y1545" s="124">
        <f t="shared" si="593"/>
        <v>0</v>
      </c>
      <c r="Z1545" s="147" t="s">
        <v>64</v>
      </c>
      <c r="AA1545" s="141">
        <f t="shared" si="601"/>
        <v>45306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4"/>
      <c r="BL1545" s="1"/>
      <c r="BM1545" s="1"/>
      <c r="BN1545" s="1"/>
      <c r="BO1545" s="1"/>
      <c r="BP1545" s="1"/>
      <c r="BQ1545" s="1"/>
    </row>
    <row r="1546" spans="1:69" x14ac:dyDescent="0.15">
      <c r="A1546" s="138">
        <f t="shared" si="594"/>
        <v>45197</v>
      </c>
      <c r="B1546" s="148">
        <f t="shared" ref="B1546:B1609" si="607">(P1546+X1546)</f>
        <v>1290.8137238500001</v>
      </c>
      <c r="C1546" s="139">
        <f t="shared" si="595"/>
        <v>1000</v>
      </c>
      <c r="D1546" s="140">
        <f t="shared" si="596"/>
        <v>6683.28</v>
      </c>
      <c r="E1546" s="124">
        <f>IF(K1546=1,VLOOKUP(A1545,[1]Plan1!$BO$80:$BQ$314,3),E1545)</f>
        <v>6700.66</v>
      </c>
      <c r="F1546" s="141">
        <f t="shared" si="597"/>
        <v>45185</v>
      </c>
      <c r="G1546" s="142">
        <f t="shared" ref="G1546:G1609" si="608">(E1546/D1546)-1</f>
        <v>2.60051950539264E-3</v>
      </c>
      <c r="H1546" s="141">
        <f t="shared" si="598"/>
        <v>45215</v>
      </c>
      <c r="I1546" s="141">
        <f t="shared" ref="I1546:I1609" si="609">IF(A1546&gt;I1545,H1546,I1545)</f>
        <v>45215</v>
      </c>
      <c r="J1546" s="125">
        <f t="shared" si="599"/>
        <v>20</v>
      </c>
      <c r="K1546" s="125">
        <f t="shared" si="605"/>
        <v>9</v>
      </c>
      <c r="L1546" s="139">
        <f t="shared" ref="L1546:L1609" si="610">TRUNC((E1546/D1546)^TRUNC((K1546/J1546),9),8)</f>
        <v>1.00116939</v>
      </c>
      <c r="M1546" s="143">
        <f t="shared" si="606"/>
        <v>1.0023005599999999</v>
      </c>
      <c r="N1546" s="143">
        <f t="shared" si="602"/>
        <v>1.2799309509497248</v>
      </c>
      <c r="O1546" s="139">
        <f t="shared" si="604"/>
        <v>1.28142768</v>
      </c>
      <c r="P1546" s="139">
        <f t="shared" ref="P1546:P1609" si="611">TRUNC(C1546*O1546,8)</f>
        <v>1281.42768</v>
      </c>
      <c r="Q1546" s="144">
        <f t="shared" ref="Q1546:Q1609" si="612">IF(VLOOKUP(A1546,AD$10:AK$114,8)=VLOOKUP(A1545,AD$10:AK$114,8),0,VLOOKUP(A1546,AD$10:AK$114,8))</f>
        <v>0</v>
      </c>
      <c r="R1546" s="145">
        <f t="shared" ref="R1546:R1609" si="613">IF(Q1546&gt;0,VLOOKUP($A1546,$AD$10:$AI$114,6),0)</f>
        <v>0</v>
      </c>
      <c r="S1546" s="139">
        <f t="shared" ref="S1546:S1609" si="614">IF(R1546&gt;0,TRUNC(R1546*P1546,8),0)</f>
        <v>0</v>
      </c>
      <c r="T1546" s="146">
        <f t="shared" si="600"/>
        <v>3.5999999999999997E-2</v>
      </c>
      <c r="U1546" s="144">
        <f t="shared" si="603"/>
        <v>52</v>
      </c>
      <c r="V1546" s="144">
        <v>252</v>
      </c>
      <c r="W1546" s="143">
        <f t="shared" ref="W1546:W1609" si="615">ROUND((1+T1546)^TRUNC((U1546/V1546),9),9)</f>
        <v>1.0073246769999999</v>
      </c>
      <c r="X1546" s="139">
        <f t="shared" ref="X1546:X1609" si="616">TRUNC((P1546*(W1546-1)),8)</f>
        <v>9.3860438500000001</v>
      </c>
      <c r="Y1546" s="124">
        <f t="shared" ref="Y1546:Y1609" si="617">IF(Q1546&gt;0,S1546+X1546,0)</f>
        <v>0</v>
      </c>
      <c r="Z1546" s="147" t="s">
        <v>64</v>
      </c>
      <c r="AA1546" s="141">
        <f t="shared" si="601"/>
        <v>45306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4"/>
      <c r="BL1546" s="1"/>
      <c r="BM1546" s="1"/>
      <c r="BN1546" s="1"/>
      <c r="BO1546" s="1"/>
      <c r="BP1546" s="1"/>
      <c r="BQ1546" s="1"/>
    </row>
    <row r="1547" spans="1:69" x14ac:dyDescent="0.15">
      <c r="A1547" s="138">
        <f t="shared" ref="A1547:A1610" si="618">(A1546+1)</f>
        <v>45198</v>
      </c>
      <c r="B1547" s="148">
        <f t="shared" si="607"/>
        <v>1291.16255972</v>
      </c>
      <c r="C1547" s="139">
        <f t="shared" ref="C1547:C1610" si="619">TRUNC(IF(Q1546&gt;0,VLOOKUP(A1546,$AD$12:$AE$114,2),C1546),8)</f>
        <v>1000</v>
      </c>
      <c r="D1547" s="140">
        <f t="shared" ref="D1547:D1610" si="620">IF(E1547=E1546,D1546,E1546)</f>
        <v>6683.28</v>
      </c>
      <c r="E1547" s="124">
        <f>IF(K1547=1,VLOOKUP(A1546,[1]Plan1!$BO$80:$BQ$314,3),E1546)</f>
        <v>6700.66</v>
      </c>
      <c r="F1547" s="141">
        <f t="shared" ref="F1547:F1610" si="621">IF(D1547=D1546,F1546,A1547)</f>
        <v>45185</v>
      </c>
      <c r="G1547" s="142">
        <f t="shared" si="608"/>
        <v>2.60051950539264E-3</v>
      </c>
      <c r="H1547" s="141">
        <f t="shared" ref="H1547:H1610" si="622">IF(DAY(A1547)=15,VLOOKUP(A1547,AH$118:AM$450,4),H1546)</f>
        <v>45215</v>
      </c>
      <c r="I1547" s="141">
        <f t="shared" si="609"/>
        <v>45215</v>
      </c>
      <c r="J1547" s="125">
        <f t="shared" ref="J1547:J1610" si="623">IF(I1547=I1546,J1546,NETWORKDAYS(I1546,I1547,$AD$118:$AD$502)-1)</f>
        <v>20</v>
      </c>
      <c r="K1547" s="125">
        <f t="shared" si="605"/>
        <v>10</v>
      </c>
      <c r="L1547" s="139">
        <f t="shared" si="610"/>
        <v>1.0012994099999999</v>
      </c>
      <c r="M1547" s="143">
        <f t="shared" si="606"/>
        <v>1.0023005599999999</v>
      </c>
      <c r="N1547" s="143">
        <f t="shared" si="602"/>
        <v>1.2799309509497248</v>
      </c>
      <c r="O1547" s="139">
        <f t="shared" si="604"/>
        <v>1.2815941</v>
      </c>
      <c r="P1547" s="139">
        <f t="shared" si="611"/>
        <v>1281.5941</v>
      </c>
      <c r="Q1547" s="144">
        <f t="shared" si="612"/>
        <v>0</v>
      </c>
      <c r="R1547" s="145">
        <f t="shared" si="613"/>
        <v>0</v>
      </c>
      <c r="S1547" s="139">
        <f t="shared" si="614"/>
        <v>0</v>
      </c>
      <c r="T1547" s="146">
        <f t="shared" ref="T1547:T1610" si="624">(T1546)</f>
        <v>3.5999999999999997E-2</v>
      </c>
      <c r="U1547" s="144">
        <f t="shared" si="603"/>
        <v>53</v>
      </c>
      <c r="V1547" s="144">
        <v>252</v>
      </c>
      <c r="W1547" s="143">
        <f t="shared" si="615"/>
        <v>1.0074660609999999</v>
      </c>
      <c r="X1547" s="139">
        <f t="shared" si="616"/>
        <v>9.5684597199999999</v>
      </c>
      <c r="Y1547" s="124">
        <f t="shared" si="617"/>
        <v>0</v>
      </c>
      <c r="Z1547" s="147" t="s">
        <v>64</v>
      </c>
      <c r="AA1547" s="141">
        <f t="shared" ref="AA1547:AA1610" si="625">IF(Q1546&gt;0,VLOOKUP(A1546,$AD$10:$AL$114,9),AA1546)</f>
        <v>45306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4"/>
      <c r="BL1547" s="1"/>
      <c r="BM1547" s="1"/>
      <c r="BN1547" s="1"/>
      <c r="BO1547" s="1"/>
      <c r="BP1547" s="1"/>
      <c r="BQ1547" s="1"/>
    </row>
    <row r="1548" spans="1:69" x14ac:dyDescent="0.15">
      <c r="A1548" s="138">
        <f t="shared" si="618"/>
        <v>45199</v>
      </c>
      <c r="B1548" s="148">
        <f t="shared" si="607"/>
        <v>1291.5114783700001</v>
      </c>
      <c r="C1548" s="139">
        <f t="shared" si="619"/>
        <v>1000</v>
      </c>
      <c r="D1548" s="140">
        <f t="shared" si="620"/>
        <v>6683.28</v>
      </c>
      <c r="E1548" s="124">
        <f>IF(K1548=1,VLOOKUP(A1547,[1]Plan1!$BO$80:$BQ$314,3),E1547)</f>
        <v>6700.66</v>
      </c>
      <c r="F1548" s="141">
        <f t="shared" si="621"/>
        <v>45185</v>
      </c>
      <c r="G1548" s="142">
        <f t="shared" si="608"/>
        <v>2.60051950539264E-3</v>
      </c>
      <c r="H1548" s="141">
        <f t="shared" si="622"/>
        <v>45215</v>
      </c>
      <c r="I1548" s="141">
        <f t="shared" si="609"/>
        <v>45215</v>
      </c>
      <c r="J1548" s="125">
        <f t="shared" si="623"/>
        <v>20</v>
      </c>
      <c r="K1548" s="125">
        <f t="shared" si="605"/>
        <v>11</v>
      </c>
      <c r="L1548" s="139">
        <f t="shared" si="610"/>
        <v>1.0014294399999999</v>
      </c>
      <c r="M1548" s="143">
        <f t="shared" si="606"/>
        <v>1.0023005599999999</v>
      </c>
      <c r="N1548" s="143">
        <f t="shared" si="602"/>
        <v>1.2799309509497248</v>
      </c>
      <c r="O1548" s="139">
        <f t="shared" si="604"/>
        <v>1.2817605299999999</v>
      </c>
      <c r="P1548" s="139">
        <f t="shared" si="611"/>
        <v>1281.76053</v>
      </c>
      <c r="Q1548" s="144">
        <f t="shared" si="612"/>
        <v>0</v>
      </c>
      <c r="R1548" s="145">
        <f t="shared" si="613"/>
        <v>0</v>
      </c>
      <c r="S1548" s="139">
        <f t="shared" si="614"/>
        <v>0</v>
      </c>
      <c r="T1548" s="146">
        <f t="shared" si="624"/>
        <v>3.5999999999999997E-2</v>
      </c>
      <c r="U1548" s="144">
        <f t="shared" si="603"/>
        <v>54</v>
      </c>
      <c r="V1548" s="144">
        <v>252</v>
      </c>
      <c r="W1548" s="143">
        <f t="shared" si="615"/>
        <v>1.007607465</v>
      </c>
      <c r="X1548" s="139">
        <f t="shared" si="616"/>
        <v>9.7509483699999997</v>
      </c>
      <c r="Y1548" s="124">
        <f t="shared" si="617"/>
        <v>0</v>
      </c>
      <c r="Z1548" s="147" t="s">
        <v>64</v>
      </c>
      <c r="AA1548" s="141">
        <f t="shared" si="625"/>
        <v>45306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4"/>
      <c r="BL1548" s="1"/>
      <c r="BM1548" s="1"/>
      <c r="BN1548" s="1"/>
      <c r="BO1548" s="1"/>
      <c r="BP1548" s="1"/>
      <c r="BQ1548" s="1"/>
    </row>
    <row r="1549" spans="1:69" x14ac:dyDescent="0.15">
      <c r="A1549" s="138">
        <f t="shared" si="618"/>
        <v>45200</v>
      </c>
      <c r="B1549" s="148">
        <f t="shared" si="607"/>
        <v>1291.5114783700001</v>
      </c>
      <c r="C1549" s="139">
        <f t="shared" si="619"/>
        <v>1000</v>
      </c>
      <c r="D1549" s="140">
        <f t="shared" si="620"/>
        <v>6683.28</v>
      </c>
      <c r="E1549" s="124">
        <f>IF(K1549=1,VLOOKUP(A1548,[1]Plan1!$BO$80:$BQ$314,3),E1548)</f>
        <v>6700.66</v>
      </c>
      <c r="F1549" s="141">
        <f t="shared" si="621"/>
        <v>45185</v>
      </c>
      <c r="G1549" s="142">
        <f t="shared" si="608"/>
        <v>2.60051950539264E-3</v>
      </c>
      <c r="H1549" s="141">
        <f t="shared" si="622"/>
        <v>45215</v>
      </c>
      <c r="I1549" s="141">
        <f t="shared" si="609"/>
        <v>45215</v>
      </c>
      <c r="J1549" s="125">
        <f t="shared" si="623"/>
        <v>20</v>
      </c>
      <c r="K1549" s="125">
        <f t="shared" si="605"/>
        <v>11</v>
      </c>
      <c r="L1549" s="139">
        <f t="shared" si="610"/>
        <v>1.0014294399999999</v>
      </c>
      <c r="M1549" s="143">
        <f t="shared" si="606"/>
        <v>1.0023005599999999</v>
      </c>
      <c r="N1549" s="143">
        <f t="shared" si="602"/>
        <v>1.2799309509497248</v>
      </c>
      <c r="O1549" s="139">
        <f t="shared" si="604"/>
        <v>1.2817605299999999</v>
      </c>
      <c r="P1549" s="139">
        <f t="shared" si="611"/>
        <v>1281.76053</v>
      </c>
      <c r="Q1549" s="144">
        <f t="shared" si="612"/>
        <v>0</v>
      </c>
      <c r="R1549" s="145">
        <f t="shared" si="613"/>
        <v>0</v>
      </c>
      <c r="S1549" s="139">
        <f t="shared" si="614"/>
        <v>0</v>
      </c>
      <c r="T1549" s="146">
        <f t="shared" si="624"/>
        <v>3.5999999999999997E-2</v>
      </c>
      <c r="U1549" s="144">
        <f t="shared" si="603"/>
        <v>54</v>
      </c>
      <c r="V1549" s="144">
        <v>252</v>
      </c>
      <c r="W1549" s="143">
        <f t="shared" si="615"/>
        <v>1.007607465</v>
      </c>
      <c r="X1549" s="139">
        <f t="shared" si="616"/>
        <v>9.7509483699999997</v>
      </c>
      <c r="Y1549" s="124">
        <f t="shared" si="617"/>
        <v>0</v>
      </c>
      <c r="Z1549" s="147" t="s">
        <v>64</v>
      </c>
      <c r="AA1549" s="141">
        <f t="shared" si="625"/>
        <v>45306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4"/>
      <c r="BL1549" s="1"/>
      <c r="BM1549" s="1"/>
      <c r="BN1549" s="1"/>
      <c r="BO1549" s="1"/>
      <c r="BP1549" s="1"/>
      <c r="BQ1549" s="1"/>
    </row>
    <row r="1550" spans="1:69" x14ac:dyDescent="0.15">
      <c r="A1550" s="138">
        <f t="shared" si="618"/>
        <v>45201</v>
      </c>
      <c r="B1550" s="148">
        <f t="shared" si="607"/>
        <v>1291.5114783700001</v>
      </c>
      <c r="C1550" s="139">
        <f t="shared" si="619"/>
        <v>1000</v>
      </c>
      <c r="D1550" s="140">
        <f t="shared" si="620"/>
        <v>6683.28</v>
      </c>
      <c r="E1550" s="124">
        <f>IF(K1550=1,VLOOKUP(A1549,[1]Plan1!$BO$80:$BQ$314,3),E1549)</f>
        <v>6700.66</v>
      </c>
      <c r="F1550" s="141">
        <f t="shared" si="621"/>
        <v>45185</v>
      </c>
      <c r="G1550" s="142">
        <f t="shared" si="608"/>
        <v>2.60051950539264E-3</v>
      </c>
      <c r="H1550" s="141">
        <f t="shared" si="622"/>
        <v>45215</v>
      </c>
      <c r="I1550" s="141">
        <f t="shared" si="609"/>
        <v>45215</v>
      </c>
      <c r="J1550" s="125">
        <f t="shared" si="623"/>
        <v>20</v>
      </c>
      <c r="K1550" s="125">
        <f t="shared" si="605"/>
        <v>11</v>
      </c>
      <c r="L1550" s="139">
        <f t="shared" si="610"/>
        <v>1.0014294399999999</v>
      </c>
      <c r="M1550" s="143">
        <f t="shared" si="606"/>
        <v>1.0023005599999999</v>
      </c>
      <c r="N1550" s="143">
        <f t="shared" si="602"/>
        <v>1.2799309509497248</v>
      </c>
      <c r="O1550" s="139">
        <f t="shared" si="604"/>
        <v>1.2817605299999999</v>
      </c>
      <c r="P1550" s="139">
        <f t="shared" si="611"/>
        <v>1281.76053</v>
      </c>
      <c r="Q1550" s="144">
        <f t="shared" si="612"/>
        <v>0</v>
      </c>
      <c r="R1550" s="145">
        <f t="shared" si="613"/>
        <v>0</v>
      </c>
      <c r="S1550" s="139">
        <f t="shared" si="614"/>
        <v>0</v>
      </c>
      <c r="T1550" s="146">
        <f t="shared" si="624"/>
        <v>3.5999999999999997E-2</v>
      </c>
      <c r="U1550" s="144">
        <f t="shared" si="603"/>
        <v>54</v>
      </c>
      <c r="V1550" s="144">
        <v>252</v>
      </c>
      <c r="W1550" s="143">
        <f t="shared" si="615"/>
        <v>1.007607465</v>
      </c>
      <c r="X1550" s="139">
        <f t="shared" si="616"/>
        <v>9.7509483699999997</v>
      </c>
      <c r="Y1550" s="124">
        <f t="shared" si="617"/>
        <v>0</v>
      </c>
      <c r="Z1550" s="147" t="s">
        <v>64</v>
      </c>
      <c r="AA1550" s="141">
        <f t="shared" si="625"/>
        <v>45306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4"/>
      <c r="BL1550" s="1"/>
      <c r="BM1550" s="1"/>
      <c r="BN1550" s="1"/>
      <c r="BO1550" s="1"/>
      <c r="BP1550" s="1"/>
      <c r="BQ1550" s="1"/>
    </row>
    <row r="1551" spans="1:69" x14ac:dyDescent="0.15">
      <c r="A1551" s="138">
        <f t="shared" si="618"/>
        <v>45202</v>
      </c>
      <c r="B1551" s="148">
        <f t="shared" si="607"/>
        <v>1291.8605087399999</v>
      </c>
      <c r="C1551" s="139">
        <f t="shared" si="619"/>
        <v>1000</v>
      </c>
      <c r="D1551" s="140">
        <f t="shared" si="620"/>
        <v>6683.28</v>
      </c>
      <c r="E1551" s="124">
        <f>IF(K1551=1,VLOOKUP(A1550,[1]Plan1!$BO$80:$BQ$314,3),E1550)</f>
        <v>6700.66</v>
      </c>
      <c r="F1551" s="141">
        <f t="shared" si="621"/>
        <v>45185</v>
      </c>
      <c r="G1551" s="142">
        <f t="shared" si="608"/>
        <v>2.60051950539264E-3</v>
      </c>
      <c r="H1551" s="141">
        <f t="shared" si="622"/>
        <v>45215</v>
      </c>
      <c r="I1551" s="141">
        <f t="shared" si="609"/>
        <v>45215</v>
      </c>
      <c r="J1551" s="125">
        <f t="shared" si="623"/>
        <v>20</v>
      </c>
      <c r="K1551" s="125">
        <f t="shared" si="605"/>
        <v>12</v>
      </c>
      <c r="L1551" s="139">
        <f t="shared" si="610"/>
        <v>1.0015594999999999</v>
      </c>
      <c r="M1551" s="143">
        <f t="shared" si="606"/>
        <v>1.0023005599999999</v>
      </c>
      <c r="N1551" s="143">
        <f t="shared" si="602"/>
        <v>1.2799309509497248</v>
      </c>
      <c r="O1551" s="139">
        <f t="shared" si="604"/>
        <v>1.281927</v>
      </c>
      <c r="P1551" s="139">
        <f t="shared" si="611"/>
        <v>1281.9269999999999</v>
      </c>
      <c r="Q1551" s="144">
        <f t="shared" si="612"/>
        <v>0</v>
      </c>
      <c r="R1551" s="145">
        <f t="shared" si="613"/>
        <v>0</v>
      </c>
      <c r="S1551" s="139">
        <f t="shared" si="614"/>
        <v>0</v>
      </c>
      <c r="T1551" s="146">
        <f t="shared" si="624"/>
        <v>3.5999999999999997E-2</v>
      </c>
      <c r="U1551" s="144">
        <f t="shared" si="603"/>
        <v>55</v>
      </c>
      <c r="V1551" s="144">
        <v>252</v>
      </c>
      <c r="W1551" s="143">
        <f t="shared" si="615"/>
        <v>1.0077488880000001</v>
      </c>
      <c r="X1551" s="139">
        <f t="shared" si="616"/>
        <v>9.9335087400000006</v>
      </c>
      <c r="Y1551" s="124">
        <f t="shared" si="617"/>
        <v>0</v>
      </c>
      <c r="Z1551" s="147" t="s">
        <v>64</v>
      </c>
      <c r="AA1551" s="141">
        <f t="shared" si="625"/>
        <v>45306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4"/>
      <c r="BL1551" s="1"/>
      <c r="BM1551" s="1"/>
      <c r="BN1551" s="1"/>
      <c r="BO1551" s="1"/>
      <c r="BP1551" s="1"/>
      <c r="BQ1551" s="1"/>
    </row>
    <row r="1552" spans="1:69" x14ac:dyDescent="0.15">
      <c r="A1552" s="138">
        <f t="shared" si="618"/>
        <v>45203</v>
      </c>
      <c r="B1552" s="148">
        <f t="shared" si="607"/>
        <v>1292.2096118500001</v>
      </c>
      <c r="C1552" s="139">
        <f t="shared" si="619"/>
        <v>1000</v>
      </c>
      <c r="D1552" s="140">
        <f t="shared" si="620"/>
        <v>6683.28</v>
      </c>
      <c r="E1552" s="124">
        <f>IF(K1552=1,VLOOKUP(A1551,[1]Plan1!$BO$80:$BQ$314,3),E1551)</f>
        <v>6700.66</v>
      </c>
      <c r="F1552" s="141">
        <f t="shared" si="621"/>
        <v>45185</v>
      </c>
      <c r="G1552" s="142">
        <f t="shared" si="608"/>
        <v>2.60051950539264E-3</v>
      </c>
      <c r="H1552" s="141">
        <f t="shared" si="622"/>
        <v>45215</v>
      </c>
      <c r="I1552" s="141">
        <f t="shared" si="609"/>
        <v>45215</v>
      </c>
      <c r="J1552" s="125">
        <f t="shared" si="623"/>
        <v>20</v>
      </c>
      <c r="K1552" s="125">
        <f t="shared" si="605"/>
        <v>13</v>
      </c>
      <c r="L1552" s="139">
        <f t="shared" si="610"/>
        <v>1.00168956</v>
      </c>
      <c r="M1552" s="143">
        <f t="shared" si="606"/>
        <v>1.0023005599999999</v>
      </c>
      <c r="N1552" s="143">
        <f t="shared" si="602"/>
        <v>1.2799309509497248</v>
      </c>
      <c r="O1552" s="139">
        <f t="shared" si="604"/>
        <v>1.28209347</v>
      </c>
      <c r="P1552" s="139">
        <f t="shared" si="611"/>
        <v>1282.09347</v>
      </c>
      <c r="Q1552" s="144">
        <f t="shared" si="612"/>
        <v>0</v>
      </c>
      <c r="R1552" s="145">
        <f t="shared" si="613"/>
        <v>0</v>
      </c>
      <c r="S1552" s="139">
        <f t="shared" si="614"/>
        <v>0</v>
      </c>
      <c r="T1552" s="146">
        <f t="shared" si="624"/>
        <v>3.5999999999999997E-2</v>
      </c>
      <c r="U1552" s="144">
        <f t="shared" si="603"/>
        <v>56</v>
      </c>
      <c r="V1552" s="144">
        <v>252</v>
      </c>
      <c r="W1552" s="143">
        <f t="shared" si="615"/>
        <v>1.007890331</v>
      </c>
      <c r="X1552" s="139">
        <f t="shared" si="616"/>
        <v>10.11614185</v>
      </c>
      <c r="Y1552" s="124">
        <f t="shared" si="617"/>
        <v>0</v>
      </c>
      <c r="Z1552" s="147" t="s">
        <v>64</v>
      </c>
      <c r="AA1552" s="141">
        <f t="shared" si="625"/>
        <v>45306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4"/>
      <c r="BL1552" s="1"/>
      <c r="BM1552" s="1"/>
      <c r="BN1552" s="1"/>
      <c r="BO1552" s="1"/>
      <c r="BP1552" s="1"/>
      <c r="BQ1552" s="1"/>
    </row>
    <row r="1553" spans="1:69" x14ac:dyDescent="0.15">
      <c r="A1553" s="138">
        <f t="shared" si="618"/>
        <v>45204</v>
      </c>
      <c r="B1553" s="148">
        <f t="shared" si="607"/>
        <v>1292.55881793</v>
      </c>
      <c r="C1553" s="139">
        <f t="shared" si="619"/>
        <v>1000</v>
      </c>
      <c r="D1553" s="140">
        <f t="shared" si="620"/>
        <v>6683.28</v>
      </c>
      <c r="E1553" s="124">
        <f>IF(K1553=1,VLOOKUP(A1552,[1]Plan1!$BO$80:$BQ$314,3),E1552)</f>
        <v>6700.66</v>
      </c>
      <c r="F1553" s="141">
        <f t="shared" si="621"/>
        <v>45185</v>
      </c>
      <c r="G1553" s="142">
        <f t="shared" si="608"/>
        <v>2.60051950539264E-3</v>
      </c>
      <c r="H1553" s="141">
        <f t="shared" si="622"/>
        <v>45215</v>
      </c>
      <c r="I1553" s="141">
        <f t="shared" si="609"/>
        <v>45215</v>
      </c>
      <c r="J1553" s="125">
        <f t="shared" si="623"/>
        <v>20</v>
      </c>
      <c r="K1553" s="125">
        <f t="shared" si="605"/>
        <v>14</v>
      </c>
      <c r="L1553" s="139">
        <f t="shared" si="610"/>
        <v>1.0018196500000001</v>
      </c>
      <c r="M1553" s="143">
        <f t="shared" si="606"/>
        <v>1.0023005599999999</v>
      </c>
      <c r="N1553" s="143">
        <f t="shared" si="602"/>
        <v>1.2799309509497248</v>
      </c>
      <c r="O1553" s="139">
        <f t="shared" si="604"/>
        <v>1.2822599699999999</v>
      </c>
      <c r="P1553" s="139">
        <f t="shared" si="611"/>
        <v>1282.2599700000001</v>
      </c>
      <c r="Q1553" s="144">
        <f t="shared" si="612"/>
        <v>0</v>
      </c>
      <c r="R1553" s="145">
        <f t="shared" si="613"/>
        <v>0</v>
      </c>
      <c r="S1553" s="139">
        <f t="shared" si="614"/>
        <v>0</v>
      </c>
      <c r="T1553" s="146">
        <f t="shared" si="624"/>
        <v>3.5999999999999997E-2</v>
      </c>
      <c r="U1553" s="144">
        <f t="shared" si="603"/>
        <v>57</v>
      </c>
      <c r="V1553" s="144">
        <v>252</v>
      </c>
      <c r="W1553" s="143">
        <f t="shared" si="615"/>
        <v>1.0080317940000001</v>
      </c>
      <c r="X1553" s="139">
        <f t="shared" si="616"/>
        <v>10.298847930000001</v>
      </c>
      <c r="Y1553" s="124">
        <f t="shared" si="617"/>
        <v>0</v>
      </c>
      <c r="Z1553" s="147" t="s">
        <v>64</v>
      </c>
      <c r="AA1553" s="141">
        <f t="shared" si="625"/>
        <v>45306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4"/>
      <c r="BL1553" s="1"/>
      <c r="BM1553" s="1"/>
      <c r="BN1553" s="1"/>
      <c r="BO1553" s="1"/>
      <c r="BP1553" s="1"/>
      <c r="BQ1553" s="1"/>
    </row>
    <row r="1554" spans="1:69" x14ac:dyDescent="0.15">
      <c r="A1554" s="138">
        <f t="shared" si="618"/>
        <v>45205</v>
      </c>
      <c r="B1554" s="148">
        <f t="shared" si="607"/>
        <v>1292.90811693</v>
      </c>
      <c r="C1554" s="139">
        <f t="shared" si="619"/>
        <v>1000</v>
      </c>
      <c r="D1554" s="140">
        <f t="shared" si="620"/>
        <v>6683.28</v>
      </c>
      <c r="E1554" s="124">
        <f>IF(K1554=1,VLOOKUP(A1553,[1]Plan1!$BO$80:$BQ$314,3),E1553)</f>
        <v>6700.66</v>
      </c>
      <c r="F1554" s="141">
        <f t="shared" si="621"/>
        <v>45185</v>
      </c>
      <c r="G1554" s="142">
        <f t="shared" si="608"/>
        <v>2.60051950539264E-3</v>
      </c>
      <c r="H1554" s="141">
        <f t="shared" si="622"/>
        <v>45215</v>
      </c>
      <c r="I1554" s="141">
        <f t="shared" si="609"/>
        <v>45215</v>
      </c>
      <c r="J1554" s="125">
        <f t="shared" si="623"/>
        <v>20</v>
      </c>
      <c r="K1554" s="125">
        <f t="shared" si="605"/>
        <v>15</v>
      </c>
      <c r="L1554" s="139">
        <f t="shared" si="610"/>
        <v>1.0019497500000001</v>
      </c>
      <c r="M1554" s="143">
        <f t="shared" si="606"/>
        <v>1.0023005599999999</v>
      </c>
      <c r="N1554" s="143">
        <f t="shared" si="602"/>
        <v>1.2799309509497248</v>
      </c>
      <c r="O1554" s="139">
        <f t="shared" si="604"/>
        <v>1.28242649</v>
      </c>
      <c r="P1554" s="139">
        <f t="shared" si="611"/>
        <v>1282.4264900000001</v>
      </c>
      <c r="Q1554" s="144">
        <f t="shared" si="612"/>
        <v>0</v>
      </c>
      <c r="R1554" s="145">
        <f t="shared" si="613"/>
        <v>0</v>
      </c>
      <c r="S1554" s="139">
        <f t="shared" si="614"/>
        <v>0</v>
      </c>
      <c r="T1554" s="146">
        <f t="shared" si="624"/>
        <v>3.5999999999999997E-2</v>
      </c>
      <c r="U1554" s="144">
        <f t="shared" si="603"/>
        <v>58</v>
      </c>
      <c r="V1554" s="144">
        <v>252</v>
      </c>
      <c r="W1554" s="143">
        <f t="shared" si="615"/>
        <v>1.008173277</v>
      </c>
      <c r="X1554" s="139">
        <f t="shared" si="616"/>
        <v>10.481626929999999</v>
      </c>
      <c r="Y1554" s="124">
        <f t="shared" si="617"/>
        <v>0</v>
      </c>
      <c r="Z1554" s="147" t="s">
        <v>64</v>
      </c>
      <c r="AA1554" s="141">
        <f t="shared" si="625"/>
        <v>45306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4"/>
      <c r="BL1554" s="1"/>
      <c r="BM1554" s="1"/>
      <c r="BN1554" s="1"/>
      <c r="BO1554" s="1"/>
      <c r="BP1554" s="1"/>
      <c r="BQ1554" s="1"/>
    </row>
    <row r="1555" spans="1:69" x14ac:dyDescent="0.15">
      <c r="A1555" s="138">
        <f t="shared" si="618"/>
        <v>45206</v>
      </c>
      <c r="B1555" s="148">
        <f t="shared" si="607"/>
        <v>1293.2575189500001</v>
      </c>
      <c r="C1555" s="139">
        <f t="shared" si="619"/>
        <v>1000</v>
      </c>
      <c r="D1555" s="140">
        <f t="shared" si="620"/>
        <v>6683.28</v>
      </c>
      <c r="E1555" s="124">
        <f>IF(K1555=1,VLOOKUP(A1554,[1]Plan1!$BO$80:$BQ$314,3),E1554)</f>
        <v>6700.66</v>
      </c>
      <c r="F1555" s="141">
        <f t="shared" si="621"/>
        <v>45185</v>
      </c>
      <c r="G1555" s="142">
        <f t="shared" si="608"/>
        <v>2.60051950539264E-3</v>
      </c>
      <c r="H1555" s="141">
        <f t="shared" si="622"/>
        <v>45215</v>
      </c>
      <c r="I1555" s="141">
        <f t="shared" si="609"/>
        <v>45215</v>
      </c>
      <c r="J1555" s="125">
        <f t="shared" si="623"/>
        <v>20</v>
      </c>
      <c r="K1555" s="125">
        <f t="shared" si="605"/>
        <v>16</v>
      </c>
      <c r="L1555" s="139">
        <f t="shared" si="610"/>
        <v>1.00207987</v>
      </c>
      <c r="M1555" s="143">
        <f t="shared" si="606"/>
        <v>1.0023005599999999</v>
      </c>
      <c r="N1555" s="143">
        <f t="shared" si="602"/>
        <v>1.2799309509497248</v>
      </c>
      <c r="O1555" s="139">
        <f t="shared" si="604"/>
        <v>1.2825930400000001</v>
      </c>
      <c r="P1555" s="139">
        <f t="shared" si="611"/>
        <v>1282.59304</v>
      </c>
      <c r="Q1555" s="144">
        <f t="shared" si="612"/>
        <v>0</v>
      </c>
      <c r="R1555" s="145">
        <f t="shared" si="613"/>
        <v>0</v>
      </c>
      <c r="S1555" s="139">
        <f t="shared" si="614"/>
        <v>0</v>
      </c>
      <c r="T1555" s="146">
        <f t="shared" si="624"/>
        <v>3.5999999999999997E-2</v>
      </c>
      <c r="U1555" s="144">
        <f t="shared" si="603"/>
        <v>59</v>
      </c>
      <c r="V1555" s="144">
        <v>252</v>
      </c>
      <c r="W1555" s="143">
        <f t="shared" si="615"/>
        <v>1.0083147800000001</v>
      </c>
      <c r="X1555" s="139">
        <f t="shared" si="616"/>
        <v>10.664478949999999</v>
      </c>
      <c r="Y1555" s="124">
        <f t="shared" si="617"/>
        <v>0</v>
      </c>
      <c r="Z1555" s="147" t="s">
        <v>64</v>
      </c>
      <c r="AA1555" s="141">
        <f t="shared" si="625"/>
        <v>45306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4"/>
      <c r="BL1555" s="1"/>
      <c r="BM1555" s="1"/>
      <c r="BN1555" s="1"/>
      <c r="BO1555" s="1"/>
      <c r="BP1555" s="1"/>
      <c r="BQ1555" s="1"/>
    </row>
    <row r="1556" spans="1:69" x14ac:dyDescent="0.15">
      <c r="A1556" s="138">
        <f t="shared" si="618"/>
        <v>45207</v>
      </c>
      <c r="B1556" s="148">
        <f t="shared" si="607"/>
        <v>1293.2575189500001</v>
      </c>
      <c r="C1556" s="139">
        <f t="shared" si="619"/>
        <v>1000</v>
      </c>
      <c r="D1556" s="140">
        <f t="shared" si="620"/>
        <v>6683.28</v>
      </c>
      <c r="E1556" s="124">
        <f>IF(K1556=1,VLOOKUP(A1555,[1]Plan1!$BO$80:$BQ$314,3),E1555)</f>
        <v>6700.66</v>
      </c>
      <c r="F1556" s="141">
        <f t="shared" si="621"/>
        <v>45185</v>
      </c>
      <c r="G1556" s="142">
        <f t="shared" si="608"/>
        <v>2.60051950539264E-3</v>
      </c>
      <c r="H1556" s="141">
        <f t="shared" si="622"/>
        <v>45215</v>
      </c>
      <c r="I1556" s="141">
        <f t="shared" si="609"/>
        <v>45215</v>
      </c>
      <c r="J1556" s="125">
        <f t="shared" si="623"/>
        <v>20</v>
      </c>
      <c r="K1556" s="125">
        <f t="shared" si="605"/>
        <v>16</v>
      </c>
      <c r="L1556" s="139">
        <f t="shared" si="610"/>
        <v>1.00207987</v>
      </c>
      <c r="M1556" s="143">
        <f t="shared" si="606"/>
        <v>1.0023005599999999</v>
      </c>
      <c r="N1556" s="143">
        <f t="shared" si="602"/>
        <v>1.2799309509497248</v>
      </c>
      <c r="O1556" s="139">
        <f t="shared" si="604"/>
        <v>1.2825930400000001</v>
      </c>
      <c r="P1556" s="139">
        <f t="shared" si="611"/>
        <v>1282.59304</v>
      </c>
      <c r="Q1556" s="144">
        <f t="shared" si="612"/>
        <v>0</v>
      </c>
      <c r="R1556" s="145">
        <f t="shared" si="613"/>
        <v>0</v>
      </c>
      <c r="S1556" s="139">
        <f t="shared" si="614"/>
        <v>0</v>
      </c>
      <c r="T1556" s="146">
        <f t="shared" si="624"/>
        <v>3.5999999999999997E-2</v>
      </c>
      <c r="U1556" s="144">
        <f t="shared" si="603"/>
        <v>59</v>
      </c>
      <c r="V1556" s="144">
        <v>252</v>
      </c>
      <c r="W1556" s="143">
        <f t="shared" si="615"/>
        <v>1.0083147800000001</v>
      </c>
      <c r="X1556" s="139">
        <f t="shared" si="616"/>
        <v>10.664478949999999</v>
      </c>
      <c r="Y1556" s="124">
        <f t="shared" si="617"/>
        <v>0</v>
      </c>
      <c r="Z1556" s="147" t="s">
        <v>64</v>
      </c>
      <c r="AA1556" s="141">
        <f t="shared" si="625"/>
        <v>45306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4"/>
      <c r="BL1556" s="1"/>
      <c r="BM1556" s="1"/>
      <c r="BN1556" s="1"/>
      <c r="BO1556" s="1"/>
      <c r="BP1556" s="1"/>
      <c r="BQ1556" s="1"/>
    </row>
    <row r="1557" spans="1:69" x14ac:dyDescent="0.15">
      <c r="A1557" s="138">
        <f t="shared" si="618"/>
        <v>45208</v>
      </c>
      <c r="B1557" s="148">
        <f t="shared" si="607"/>
        <v>1293.2575189500001</v>
      </c>
      <c r="C1557" s="139">
        <f t="shared" si="619"/>
        <v>1000</v>
      </c>
      <c r="D1557" s="140">
        <f t="shared" si="620"/>
        <v>6683.28</v>
      </c>
      <c r="E1557" s="124">
        <f>IF(K1557=1,VLOOKUP(A1556,[1]Plan1!$BO$80:$BQ$314,3),E1556)</f>
        <v>6700.66</v>
      </c>
      <c r="F1557" s="141">
        <f t="shared" si="621"/>
        <v>45185</v>
      </c>
      <c r="G1557" s="142">
        <f t="shared" si="608"/>
        <v>2.60051950539264E-3</v>
      </c>
      <c r="H1557" s="141">
        <f t="shared" si="622"/>
        <v>45215</v>
      </c>
      <c r="I1557" s="141">
        <f t="shared" si="609"/>
        <v>45215</v>
      </c>
      <c r="J1557" s="125">
        <f t="shared" si="623"/>
        <v>20</v>
      </c>
      <c r="K1557" s="125">
        <f t="shared" si="605"/>
        <v>16</v>
      </c>
      <c r="L1557" s="139">
        <f t="shared" si="610"/>
        <v>1.00207987</v>
      </c>
      <c r="M1557" s="143">
        <f t="shared" si="606"/>
        <v>1.0023005599999999</v>
      </c>
      <c r="N1557" s="143">
        <f t="shared" si="602"/>
        <v>1.2799309509497248</v>
      </c>
      <c r="O1557" s="139">
        <f t="shared" si="604"/>
        <v>1.2825930400000001</v>
      </c>
      <c r="P1557" s="139">
        <f t="shared" si="611"/>
        <v>1282.59304</v>
      </c>
      <c r="Q1557" s="144">
        <f t="shared" si="612"/>
        <v>0</v>
      </c>
      <c r="R1557" s="145">
        <f t="shared" si="613"/>
        <v>0</v>
      </c>
      <c r="S1557" s="139">
        <f t="shared" si="614"/>
        <v>0</v>
      </c>
      <c r="T1557" s="146">
        <f t="shared" si="624"/>
        <v>3.5999999999999997E-2</v>
      </c>
      <c r="U1557" s="144">
        <f t="shared" si="603"/>
        <v>59</v>
      </c>
      <c r="V1557" s="144">
        <v>252</v>
      </c>
      <c r="W1557" s="143">
        <f t="shared" si="615"/>
        <v>1.0083147800000001</v>
      </c>
      <c r="X1557" s="139">
        <f t="shared" si="616"/>
        <v>10.664478949999999</v>
      </c>
      <c r="Y1557" s="124">
        <f t="shared" si="617"/>
        <v>0</v>
      </c>
      <c r="Z1557" s="147" t="s">
        <v>64</v>
      </c>
      <c r="AA1557" s="141">
        <f t="shared" si="625"/>
        <v>45306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4"/>
      <c r="BL1557" s="1"/>
      <c r="BM1557" s="1"/>
      <c r="BN1557" s="1"/>
      <c r="BO1557" s="1"/>
      <c r="BP1557" s="1"/>
      <c r="BQ1557" s="1"/>
    </row>
    <row r="1558" spans="1:69" x14ac:dyDescent="0.15">
      <c r="A1558" s="138">
        <f t="shared" si="618"/>
        <v>45209</v>
      </c>
      <c r="B1558" s="148">
        <f t="shared" si="607"/>
        <v>1293.60701393</v>
      </c>
      <c r="C1558" s="139">
        <f t="shared" si="619"/>
        <v>1000</v>
      </c>
      <c r="D1558" s="140">
        <f t="shared" si="620"/>
        <v>6683.28</v>
      </c>
      <c r="E1558" s="124">
        <f>IF(K1558=1,VLOOKUP(A1557,[1]Plan1!$BO$80:$BQ$314,3),E1557)</f>
        <v>6700.66</v>
      </c>
      <c r="F1558" s="141">
        <f t="shared" si="621"/>
        <v>45185</v>
      </c>
      <c r="G1558" s="142">
        <f t="shared" si="608"/>
        <v>2.60051950539264E-3</v>
      </c>
      <c r="H1558" s="141">
        <f t="shared" si="622"/>
        <v>45215</v>
      </c>
      <c r="I1558" s="141">
        <f t="shared" si="609"/>
        <v>45215</v>
      </c>
      <c r="J1558" s="125">
        <f t="shared" si="623"/>
        <v>20</v>
      </c>
      <c r="K1558" s="125">
        <f t="shared" si="605"/>
        <v>17</v>
      </c>
      <c r="L1558" s="139">
        <f t="shared" si="610"/>
        <v>1.00221001</v>
      </c>
      <c r="M1558" s="143">
        <f t="shared" si="606"/>
        <v>1.0023005599999999</v>
      </c>
      <c r="N1558" s="143">
        <f t="shared" si="602"/>
        <v>1.2799309509497248</v>
      </c>
      <c r="O1558" s="139">
        <f t="shared" si="604"/>
        <v>1.2827596100000001</v>
      </c>
      <c r="P1558" s="139">
        <f t="shared" si="611"/>
        <v>1282.7596100000001</v>
      </c>
      <c r="Q1558" s="144">
        <f t="shared" si="612"/>
        <v>0</v>
      </c>
      <c r="R1558" s="145">
        <f t="shared" si="613"/>
        <v>0</v>
      </c>
      <c r="S1558" s="139">
        <f t="shared" si="614"/>
        <v>0</v>
      </c>
      <c r="T1558" s="146">
        <f t="shared" si="624"/>
        <v>3.5999999999999997E-2</v>
      </c>
      <c r="U1558" s="144">
        <f t="shared" si="603"/>
        <v>60</v>
      </c>
      <c r="V1558" s="144">
        <v>252</v>
      </c>
      <c r="W1558" s="143">
        <f t="shared" si="615"/>
        <v>1.008456303</v>
      </c>
      <c r="X1558" s="139">
        <f t="shared" si="616"/>
        <v>10.84740393</v>
      </c>
      <c r="Y1558" s="124">
        <f t="shared" si="617"/>
        <v>0</v>
      </c>
      <c r="Z1558" s="147" t="s">
        <v>64</v>
      </c>
      <c r="AA1558" s="141">
        <f t="shared" si="625"/>
        <v>45306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4"/>
      <c r="BL1558" s="1"/>
      <c r="BM1558" s="1"/>
      <c r="BN1558" s="1"/>
      <c r="BO1558" s="1"/>
      <c r="BP1558" s="1"/>
      <c r="BQ1558" s="1"/>
    </row>
    <row r="1559" spans="1:69" x14ac:dyDescent="0.15">
      <c r="A1559" s="138">
        <f t="shared" si="618"/>
        <v>45210</v>
      </c>
      <c r="B1559" s="148">
        <f t="shared" si="607"/>
        <v>1293.95659052</v>
      </c>
      <c r="C1559" s="139">
        <f t="shared" si="619"/>
        <v>1000</v>
      </c>
      <c r="D1559" s="140">
        <f t="shared" si="620"/>
        <v>6683.28</v>
      </c>
      <c r="E1559" s="124">
        <f>IF(K1559=1,VLOOKUP(A1558,[1]Plan1!$BO$80:$BQ$314,3),E1558)</f>
        <v>6700.66</v>
      </c>
      <c r="F1559" s="141">
        <f t="shared" si="621"/>
        <v>45185</v>
      </c>
      <c r="G1559" s="142">
        <f t="shared" si="608"/>
        <v>2.60051950539264E-3</v>
      </c>
      <c r="H1559" s="141">
        <f t="shared" si="622"/>
        <v>45215</v>
      </c>
      <c r="I1559" s="141">
        <f t="shared" si="609"/>
        <v>45215</v>
      </c>
      <c r="J1559" s="125">
        <f t="shared" si="623"/>
        <v>20</v>
      </c>
      <c r="K1559" s="125">
        <f t="shared" si="605"/>
        <v>18</v>
      </c>
      <c r="L1559" s="139">
        <f t="shared" si="610"/>
        <v>1.0023401599999999</v>
      </c>
      <c r="M1559" s="143">
        <f t="shared" si="606"/>
        <v>1.0023005599999999</v>
      </c>
      <c r="N1559" s="143">
        <f t="shared" si="602"/>
        <v>1.2799309509497248</v>
      </c>
      <c r="O1559" s="139">
        <f t="shared" si="604"/>
        <v>1.28292619</v>
      </c>
      <c r="P1559" s="139">
        <f t="shared" si="611"/>
        <v>1282.9261899999999</v>
      </c>
      <c r="Q1559" s="144">
        <f t="shared" si="612"/>
        <v>0</v>
      </c>
      <c r="R1559" s="145">
        <f t="shared" si="613"/>
        <v>0</v>
      </c>
      <c r="S1559" s="139">
        <f t="shared" si="614"/>
        <v>0</v>
      </c>
      <c r="T1559" s="146">
        <f t="shared" si="624"/>
        <v>3.5999999999999997E-2</v>
      </c>
      <c r="U1559" s="144">
        <f t="shared" si="603"/>
        <v>61</v>
      </c>
      <c r="V1559" s="144">
        <v>252</v>
      </c>
      <c r="W1559" s="143">
        <f t="shared" si="615"/>
        <v>1.0085978449999999</v>
      </c>
      <c r="X1559" s="139">
        <f t="shared" si="616"/>
        <v>11.030400520000001</v>
      </c>
      <c r="Y1559" s="124">
        <f t="shared" si="617"/>
        <v>0</v>
      </c>
      <c r="Z1559" s="147" t="s">
        <v>64</v>
      </c>
      <c r="AA1559" s="141">
        <f t="shared" si="625"/>
        <v>45306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4"/>
      <c r="BL1559" s="1"/>
      <c r="BM1559" s="1"/>
      <c r="BN1559" s="1"/>
      <c r="BO1559" s="1"/>
      <c r="BP1559" s="1"/>
      <c r="BQ1559" s="1"/>
    </row>
    <row r="1560" spans="1:69" x14ac:dyDescent="0.15">
      <c r="A1560" s="138">
        <f t="shared" si="618"/>
        <v>45211</v>
      </c>
      <c r="B1560" s="148">
        <f t="shared" si="607"/>
        <v>1294.3062714799999</v>
      </c>
      <c r="C1560" s="139">
        <f t="shared" si="619"/>
        <v>1000</v>
      </c>
      <c r="D1560" s="140">
        <f t="shared" si="620"/>
        <v>6683.28</v>
      </c>
      <c r="E1560" s="124">
        <f>IF(K1560=1,VLOOKUP(A1559,[1]Plan1!$BO$80:$BQ$314,3),E1559)</f>
        <v>6700.66</v>
      </c>
      <c r="F1560" s="141">
        <f t="shared" si="621"/>
        <v>45185</v>
      </c>
      <c r="G1560" s="142">
        <f t="shared" si="608"/>
        <v>2.60051950539264E-3</v>
      </c>
      <c r="H1560" s="141">
        <f t="shared" si="622"/>
        <v>45215</v>
      </c>
      <c r="I1560" s="141">
        <f t="shared" si="609"/>
        <v>45215</v>
      </c>
      <c r="J1560" s="125">
        <f t="shared" si="623"/>
        <v>20</v>
      </c>
      <c r="K1560" s="125">
        <f t="shared" si="605"/>
        <v>19</v>
      </c>
      <c r="L1560" s="139">
        <f t="shared" si="610"/>
        <v>1.00247033</v>
      </c>
      <c r="M1560" s="143">
        <f t="shared" si="606"/>
        <v>1.0023005599999999</v>
      </c>
      <c r="N1560" s="143">
        <f t="shared" si="602"/>
        <v>1.2799309509497248</v>
      </c>
      <c r="O1560" s="139">
        <f t="shared" si="604"/>
        <v>1.2830927999999999</v>
      </c>
      <c r="P1560" s="139">
        <f t="shared" si="611"/>
        <v>1283.0927999999999</v>
      </c>
      <c r="Q1560" s="144">
        <f t="shared" si="612"/>
        <v>0</v>
      </c>
      <c r="R1560" s="145">
        <f t="shared" si="613"/>
        <v>0</v>
      </c>
      <c r="S1560" s="139">
        <f t="shared" si="614"/>
        <v>0</v>
      </c>
      <c r="T1560" s="146">
        <f t="shared" si="624"/>
        <v>3.5999999999999997E-2</v>
      </c>
      <c r="U1560" s="144">
        <f t="shared" si="603"/>
        <v>62</v>
      </c>
      <c r="V1560" s="144">
        <v>252</v>
      </c>
      <c r="W1560" s="143">
        <f t="shared" si="615"/>
        <v>1.0087394080000001</v>
      </c>
      <c r="X1560" s="139">
        <f t="shared" si="616"/>
        <v>11.213471480000001</v>
      </c>
      <c r="Y1560" s="124">
        <f t="shared" si="617"/>
        <v>0</v>
      </c>
      <c r="Z1560" s="147" t="s">
        <v>64</v>
      </c>
      <c r="AA1560" s="141">
        <f t="shared" si="625"/>
        <v>45306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4"/>
      <c r="BL1560" s="1"/>
      <c r="BM1560" s="1"/>
      <c r="BN1560" s="1"/>
      <c r="BO1560" s="1"/>
      <c r="BP1560" s="1"/>
      <c r="BQ1560" s="1"/>
    </row>
    <row r="1561" spans="1:69" x14ac:dyDescent="0.15">
      <c r="A1561" s="138">
        <f t="shared" si="618"/>
        <v>45212</v>
      </c>
      <c r="B1561" s="148">
        <f t="shared" si="607"/>
        <v>1294.3062714799999</v>
      </c>
      <c r="C1561" s="139">
        <f t="shared" si="619"/>
        <v>1000</v>
      </c>
      <c r="D1561" s="140">
        <f t="shared" si="620"/>
        <v>6683.28</v>
      </c>
      <c r="E1561" s="124">
        <f>IF(K1561=1,VLOOKUP(A1560,[1]Plan1!$BO$80:$BQ$314,3),E1560)</f>
        <v>6700.66</v>
      </c>
      <c r="F1561" s="141">
        <f t="shared" si="621"/>
        <v>45185</v>
      </c>
      <c r="G1561" s="142">
        <f t="shared" si="608"/>
        <v>2.60051950539264E-3</v>
      </c>
      <c r="H1561" s="141">
        <f t="shared" si="622"/>
        <v>45215</v>
      </c>
      <c r="I1561" s="141">
        <f t="shared" si="609"/>
        <v>45215</v>
      </c>
      <c r="J1561" s="125">
        <f t="shared" si="623"/>
        <v>20</v>
      </c>
      <c r="K1561" s="125">
        <f t="shared" si="605"/>
        <v>19</v>
      </c>
      <c r="L1561" s="139">
        <f t="shared" si="610"/>
        <v>1.00247033</v>
      </c>
      <c r="M1561" s="143">
        <f t="shared" si="606"/>
        <v>1.0023005599999999</v>
      </c>
      <c r="N1561" s="143">
        <f t="shared" si="602"/>
        <v>1.2799309509497248</v>
      </c>
      <c r="O1561" s="139">
        <f t="shared" si="604"/>
        <v>1.2830927999999999</v>
      </c>
      <c r="P1561" s="139">
        <f t="shared" si="611"/>
        <v>1283.0927999999999</v>
      </c>
      <c r="Q1561" s="144">
        <f t="shared" si="612"/>
        <v>0</v>
      </c>
      <c r="R1561" s="145">
        <f t="shared" si="613"/>
        <v>0</v>
      </c>
      <c r="S1561" s="139">
        <f t="shared" si="614"/>
        <v>0</v>
      </c>
      <c r="T1561" s="146">
        <f t="shared" si="624"/>
        <v>3.5999999999999997E-2</v>
      </c>
      <c r="U1561" s="144">
        <f t="shared" si="603"/>
        <v>62</v>
      </c>
      <c r="V1561" s="144">
        <v>252</v>
      </c>
      <c r="W1561" s="143">
        <f t="shared" si="615"/>
        <v>1.0087394080000001</v>
      </c>
      <c r="X1561" s="139">
        <f t="shared" si="616"/>
        <v>11.213471480000001</v>
      </c>
      <c r="Y1561" s="124">
        <f t="shared" si="617"/>
        <v>0</v>
      </c>
      <c r="Z1561" s="147" t="s">
        <v>64</v>
      </c>
      <c r="AA1561" s="141">
        <f t="shared" si="625"/>
        <v>45306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4"/>
      <c r="BL1561" s="1"/>
      <c r="BM1561" s="1"/>
      <c r="BN1561" s="1"/>
      <c r="BO1561" s="1"/>
      <c r="BP1561" s="1"/>
      <c r="BQ1561" s="1"/>
    </row>
    <row r="1562" spans="1:69" x14ac:dyDescent="0.15">
      <c r="A1562" s="138">
        <f t="shared" si="618"/>
        <v>45213</v>
      </c>
      <c r="B1562" s="148">
        <f t="shared" si="607"/>
        <v>1294.65603407</v>
      </c>
      <c r="C1562" s="139">
        <f t="shared" si="619"/>
        <v>1000</v>
      </c>
      <c r="D1562" s="140">
        <f t="shared" si="620"/>
        <v>6683.28</v>
      </c>
      <c r="E1562" s="124">
        <f>IF(K1562=1,VLOOKUP(A1561,[1]Plan1!$BO$80:$BQ$314,3),E1561)</f>
        <v>6700.66</v>
      </c>
      <c r="F1562" s="141">
        <f t="shared" si="621"/>
        <v>45185</v>
      </c>
      <c r="G1562" s="142">
        <f t="shared" si="608"/>
        <v>2.60051950539264E-3</v>
      </c>
      <c r="H1562" s="141">
        <f t="shared" si="622"/>
        <v>45215</v>
      </c>
      <c r="I1562" s="141">
        <f t="shared" si="609"/>
        <v>45215</v>
      </c>
      <c r="J1562" s="125">
        <f t="shared" si="623"/>
        <v>20</v>
      </c>
      <c r="K1562" s="125">
        <f t="shared" si="605"/>
        <v>20</v>
      </c>
      <c r="L1562" s="139">
        <f t="shared" si="610"/>
        <v>1.0026005099999999</v>
      </c>
      <c r="M1562" s="143">
        <f t="shared" si="606"/>
        <v>1.0023005599999999</v>
      </c>
      <c r="N1562" s="143">
        <f t="shared" si="602"/>
        <v>1.2799309509497248</v>
      </c>
      <c r="O1562" s="139">
        <f t="shared" si="604"/>
        <v>1.28325942</v>
      </c>
      <c r="P1562" s="139">
        <f t="shared" si="611"/>
        <v>1283.2594200000001</v>
      </c>
      <c r="Q1562" s="144">
        <f t="shared" si="612"/>
        <v>0</v>
      </c>
      <c r="R1562" s="145">
        <f t="shared" si="613"/>
        <v>0</v>
      </c>
      <c r="S1562" s="139">
        <f t="shared" si="614"/>
        <v>0</v>
      </c>
      <c r="T1562" s="146">
        <f t="shared" si="624"/>
        <v>3.5999999999999997E-2</v>
      </c>
      <c r="U1562" s="144">
        <f t="shared" si="603"/>
        <v>63</v>
      </c>
      <c r="V1562" s="144">
        <v>252</v>
      </c>
      <c r="W1562" s="143">
        <f t="shared" si="615"/>
        <v>1.00888099</v>
      </c>
      <c r="X1562" s="139">
        <f t="shared" si="616"/>
        <v>11.39661407</v>
      </c>
      <c r="Y1562" s="124">
        <f t="shared" si="617"/>
        <v>0</v>
      </c>
      <c r="Z1562" s="147" t="s">
        <v>64</v>
      </c>
      <c r="AA1562" s="141">
        <f t="shared" si="625"/>
        <v>45306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4"/>
      <c r="BL1562" s="1"/>
      <c r="BM1562" s="1"/>
      <c r="BN1562" s="1"/>
      <c r="BO1562" s="1"/>
      <c r="BP1562" s="1"/>
      <c r="BQ1562" s="1"/>
    </row>
    <row r="1563" spans="1:69" x14ac:dyDescent="0.15">
      <c r="A1563" s="138">
        <f t="shared" si="618"/>
        <v>45214</v>
      </c>
      <c r="B1563" s="148">
        <f t="shared" si="607"/>
        <v>1294.65603407</v>
      </c>
      <c r="C1563" s="139">
        <f t="shared" si="619"/>
        <v>1000</v>
      </c>
      <c r="D1563" s="140">
        <f t="shared" si="620"/>
        <v>6683.28</v>
      </c>
      <c r="E1563" s="124">
        <f>IF(K1563=1,VLOOKUP(A1562,[1]Plan1!$BO$80:$BQ$314,3),E1562)</f>
        <v>6700.66</v>
      </c>
      <c r="F1563" s="141">
        <f t="shared" si="621"/>
        <v>45185</v>
      </c>
      <c r="G1563" s="142">
        <f t="shared" si="608"/>
        <v>2.60051950539264E-3</v>
      </c>
      <c r="H1563" s="141">
        <f t="shared" si="622"/>
        <v>45246</v>
      </c>
      <c r="I1563" s="141">
        <f t="shared" si="609"/>
        <v>45215</v>
      </c>
      <c r="J1563" s="125">
        <f t="shared" si="623"/>
        <v>20</v>
      </c>
      <c r="K1563" s="125">
        <f t="shared" si="605"/>
        <v>20</v>
      </c>
      <c r="L1563" s="139">
        <f t="shared" si="610"/>
        <v>1.0026005099999999</v>
      </c>
      <c r="M1563" s="143">
        <f t="shared" si="606"/>
        <v>1.0023005599999999</v>
      </c>
      <c r="N1563" s="143">
        <f t="shared" si="602"/>
        <v>1.2799309509497248</v>
      </c>
      <c r="O1563" s="139">
        <f t="shared" si="604"/>
        <v>1.28325942</v>
      </c>
      <c r="P1563" s="139">
        <f t="shared" si="611"/>
        <v>1283.2594200000001</v>
      </c>
      <c r="Q1563" s="144">
        <f t="shared" si="612"/>
        <v>0</v>
      </c>
      <c r="R1563" s="145">
        <f t="shared" si="613"/>
        <v>0</v>
      </c>
      <c r="S1563" s="139">
        <f t="shared" si="614"/>
        <v>0</v>
      </c>
      <c r="T1563" s="146">
        <f t="shared" si="624"/>
        <v>3.5999999999999997E-2</v>
      </c>
      <c r="U1563" s="144">
        <f t="shared" si="603"/>
        <v>63</v>
      </c>
      <c r="V1563" s="144">
        <v>252</v>
      </c>
      <c r="W1563" s="143">
        <f t="shared" si="615"/>
        <v>1.00888099</v>
      </c>
      <c r="X1563" s="139">
        <f t="shared" si="616"/>
        <v>11.39661407</v>
      </c>
      <c r="Y1563" s="124">
        <f t="shared" si="617"/>
        <v>0</v>
      </c>
      <c r="Z1563" s="147" t="s">
        <v>64</v>
      </c>
      <c r="AA1563" s="141">
        <f t="shared" si="625"/>
        <v>45306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4"/>
      <c r="BL1563" s="1"/>
      <c r="BM1563" s="1"/>
      <c r="BN1563" s="1"/>
      <c r="BO1563" s="1"/>
      <c r="BP1563" s="1"/>
      <c r="BQ1563" s="1"/>
    </row>
    <row r="1564" spans="1:69" x14ac:dyDescent="0.15">
      <c r="A1564" s="138">
        <f t="shared" si="618"/>
        <v>45215</v>
      </c>
      <c r="B1564" s="148">
        <f t="shared" si="607"/>
        <v>1294.65603407</v>
      </c>
      <c r="C1564" s="139">
        <f t="shared" si="619"/>
        <v>1000</v>
      </c>
      <c r="D1564" s="140">
        <f t="shared" si="620"/>
        <v>6683.28</v>
      </c>
      <c r="E1564" s="124">
        <f>IF(K1564=1,VLOOKUP(A1563,[1]Plan1!$BO$80:$BQ$314,3),E1563)</f>
        <v>6700.66</v>
      </c>
      <c r="F1564" s="141">
        <f t="shared" si="621"/>
        <v>45185</v>
      </c>
      <c r="G1564" s="142">
        <f t="shared" si="608"/>
        <v>2.60051950539264E-3</v>
      </c>
      <c r="H1564" s="141">
        <f t="shared" si="622"/>
        <v>45246</v>
      </c>
      <c r="I1564" s="141">
        <f t="shared" si="609"/>
        <v>45215</v>
      </c>
      <c r="J1564" s="125">
        <f t="shared" si="623"/>
        <v>20</v>
      </c>
      <c r="K1564" s="125">
        <f t="shared" si="605"/>
        <v>20</v>
      </c>
      <c r="L1564" s="139">
        <f t="shared" si="610"/>
        <v>1.0026005099999999</v>
      </c>
      <c r="M1564" s="143">
        <f t="shared" si="606"/>
        <v>1.0023005599999999</v>
      </c>
      <c r="N1564" s="143">
        <f t="shared" si="602"/>
        <v>1.2799309509497248</v>
      </c>
      <c r="O1564" s="139">
        <f t="shared" si="604"/>
        <v>1.28325942</v>
      </c>
      <c r="P1564" s="139">
        <f t="shared" si="611"/>
        <v>1283.2594200000001</v>
      </c>
      <c r="Q1564" s="144">
        <f t="shared" si="612"/>
        <v>0</v>
      </c>
      <c r="R1564" s="145">
        <f t="shared" si="613"/>
        <v>0</v>
      </c>
      <c r="S1564" s="139">
        <f t="shared" si="614"/>
        <v>0</v>
      </c>
      <c r="T1564" s="146">
        <f t="shared" si="624"/>
        <v>3.5999999999999997E-2</v>
      </c>
      <c r="U1564" s="144">
        <f t="shared" si="603"/>
        <v>63</v>
      </c>
      <c r="V1564" s="144">
        <v>252</v>
      </c>
      <c r="W1564" s="143">
        <f t="shared" si="615"/>
        <v>1.00888099</v>
      </c>
      <c r="X1564" s="139">
        <f t="shared" si="616"/>
        <v>11.39661407</v>
      </c>
      <c r="Y1564" s="124">
        <f t="shared" si="617"/>
        <v>0</v>
      </c>
      <c r="Z1564" s="147" t="s">
        <v>64</v>
      </c>
      <c r="AA1564" s="141">
        <f t="shared" si="625"/>
        <v>45306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4"/>
      <c r="BL1564" s="1"/>
      <c r="BM1564" s="1"/>
      <c r="BN1564" s="1"/>
      <c r="BO1564" s="1"/>
      <c r="BP1564" s="1"/>
      <c r="BQ1564" s="1"/>
    </row>
    <row r="1565" spans="1:69" x14ac:dyDescent="0.15">
      <c r="A1565" s="138">
        <f t="shared" si="618"/>
        <v>45216</v>
      </c>
      <c r="B1565" s="148">
        <f t="shared" si="607"/>
        <v>1294.98553771</v>
      </c>
      <c r="C1565" s="139">
        <f t="shared" si="619"/>
        <v>1000</v>
      </c>
      <c r="D1565" s="140">
        <f t="shared" si="620"/>
        <v>6700.66</v>
      </c>
      <c r="E1565" s="124">
        <f>IF(K1565=1,VLOOKUP(A1564,[1]Plan1!$BO$80:$BQ$314,3),E1564)</f>
        <v>6716.74</v>
      </c>
      <c r="F1565" s="141">
        <f t="shared" si="621"/>
        <v>45216</v>
      </c>
      <c r="G1565" s="142">
        <f t="shared" si="608"/>
        <v>2.3997636053760818E-3</v>
      </c>
      <c r="H1565" s="141">
        <f t="shared" si="622"/>
        <v>45246</v>
      </c>
      <c r="I1565" s="141">
        <f t="shared" si="609"/>
        <v>45246</v>
      </c>
      <c r="J1565" s="125">
        <f t="shared" si="623"/>
        <v>21</v>
      </c>
      <c r="K1565" s="125">
        <f t="shared" si="605"/>
        <v>1</v>
      </c>
      <c r="L1565" s="139">
        <f t="shared" si="610"/>
        <v>1.00011414</v>
      </c>
      <c r="M1565" s="143">
        <f t="shared" si="606"/>
        <v>1.0026005099999999</v>
      </c>
      <c r="N1565" s="143">
        <f t="shared" si="602"/>
        <v>1.283259424186979</v>
      </c>
      <c r="O1565" s="139">
        <f t="shared" si="604"/>
        <v>1.28340589</v>
      </c>
      <c r="P1565" s="139">
        <f t="shared" si="611"/>
        <v>1283.40589</v>
      </c>
      <c r="Q1565" s="144">
        <f t="shared" si="612"/>
        <v>0</v>
      </c>
      <c r="R1565" s="145">
        <f t="shared" si="613"/>
        <v>0</v>
      </c>
      <c r="S1565" s="139">
        <f t="shared" si="614"/>
        <v>0</v>
      </c>
      <c r="T1565" s="146">
        <f t="shared" si="624"/>
        <v>3.5999999999999997E-2</v>
      </c>
      <c r="U1565" s="144">
        <f t="shared" si="603"/>
        <v>64</v>
      </c>
      <c r="V1565" s="144">
        <v>252</v>
      </c>
      <c r="W1565" s="143">
        <f t="shared" si="615"/>
        <v>1.009022592</v>
      </c>
      <c r="X1565" s="139">
        <f t="shared" si="616"/>
        <v>11.57964771</v>
      </c>
      <c r="Y1565" s="124">
        <f t="shared" si="617"/>
        <v>0</v>
      </c>
      <c r="Z1565" s="147" t="s">
        <v>64</v>
      </c>
      <c r="AA1565" s="141">
        <f t="shared" si="625"/>
        <v>45306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4"/>
      <c r="BL1565" s="1"/>
      <c r="BM1565" s="1"/>
      <c r="BN1565" s="1"/>
      <c r="BO1565" s="1"/>
      <c r="BP1565" s="1"/>
      <c r="BQ1565" s="1"/>
    </row>
    <row r="1566" spans="1:69" x14ac:dyDescent="0.15">
      <c r="A1566" s="138">
        <f t="shared" si="618"/>
        <v>45217</v>
      </c>
      <c r="B1566" s="148">
        <f t="shared" si="607"/>
        <v>1295.3151387800001</v>
      </c>
      <c r="C1566" s="139">
        <f t="shared" si="619"/>
        <v>1000</v>
      </c>
      <c r="D1566" s="140">
        <f t="shared" si="620"/>
        <v>6700.66</v>
      </c>
      <c r="E1566" s="124">
        <f>IF(K1566=1,VLOOKUP(A1565,[1]Plan1!$BO$80:$BQ$314,3),E1565)</f>
        <v>6716.74</v>
      </c>
      <c r="F1566" s="141">
        <f t="shared" si="621"/>
        <v>45216</v>
      </c>
      <c r="G1566" s="142">
        <f t="shared" si="608"/>
        <v>2.3997636053760818E-3</v>
      </c>
      <c r="H1566" s="141">
        <f t="shared" si="622"/>
        <v>45246</v>
      </c>
      <c r="I1566" s="141">
        <f t="shared" si="609"/>
        <v>45246</v>
      </c>
      <c r="J1566" s="125">
        <f t="shared" si="623"/>
        <v>21</v>
      </c>
      <c r="K1566" s="125">
        <f t="shared" si="605"/>
        <v>2</v>
      </c>
      <c r="L1566" s="139">
        <f t="shared" si="610"/>
        <v>1.0002283000000001</v>
      </c>
      <c r="M1566" s="143">
        <f t="shared" si="606"/>
        <v>1.0026005099999999</v>
      </c>
      <c r="N1566" s="143">
        <f t="shared" si="602"/>
        <v>1.283259424186979</v>
      </c>
      <c r="O1566" s="139">
        <f t="shared" si="604"/>
        <v>1.2835523900000001</v>
      </c>
      <c r="P1566" s="139">
        <f t="shared" si="611"/>
        <v>1283.5523900000001</v>
      </c>
      <c r="Q1566" s="144">
        <f t="shared" si="612"/>
        <v>0</v>
      </c>
      <c r="R1566" s="145">
        <f t="shared" si="613"/>
        <v>0</v>
      </c>
      <c r="S1566" s="139">
        <f t="shared" si="614"/>
        <v>0</v>
      </c>
      <c r="T1566" s="146">
        <f t="shared" si="624"/>
        <v>3.5999999999999997E-2</v>
      </c>
      <c r="U1566" s="144">
        <f t="shared" si="603"/>
        <v>65</v>
      </c>
      <c r="V1566" s="144">
        <v>252</v>
      </c>
      <c r="W1566" s="143">
        <f t="shared" si="615"/>
        <v>1.0091642139999999</v>
      </c>
      <c r="X1566" s="139">
        <f t="shared" si="616"/>
        <v>11.762748780000001</v>
      </c>
      <c r="Y1566" s="124">
        <f t="shared" si="617"/>
        <v>0</v>
      </c>
      <c r="Z1566" s="147" t="s">
        <v>64</v>
      </c>
      <c r="AA1566" s="141">
        <f t="shared" si="625"/>
        <v>45306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4"/>
      <c r="BL1566" s="1"/>
      <c r="BM1566" s="1"/>
      <c r="BN1566" s="1"/>
      <c r="BO1566" s="1"/>
      <c r="BP1566" s="1"/>
      <c r="BQ1566" s="1"/>
    </row>
    <row r="1567" spans="1:69" x14ac:dyDescent="0.15">
      <c r="A1567" s="138">
        <f t="shared" si="618"/>
        <v>45218</v>
      </c>
      <c r="B1567" s="148">
        <f t="shared" si="607"/>
        <v>1295.6448171100001</v>
      </c>
      <c r="C1567" s="139">
        <f t="shared" si="619"/>
        <v>1000</v>
      </c>
      <c r="D1567" s="140">
        <f t="shared" si="620"/>
        <v>6700.66</v>
      </c>
      <c r="E1567" s="124">
        <f>IF(K1567=1,VLOOKUP(A1566,[1]Plan1!$BO$80:$BQ$314,3),E1566)</f>
        <v>6716.74</v>
      </c>
      <c r="F1567" s="141">
        <f t="shared" si="621"/>
        <v>45216</v>
      </c>
      <c r="G1567" s="142">
        <f t="shared" si="608"/>
        <v>2.3997636053760818E-3</v>
      </c>
      <c r="H1567" s="141">
        <f t="shared" si="622"/>
        <v>45246</v>
      </c>
      <c r="I1567" s="141">
        <f t="shared" si="609"/>
        <v>45246</v>
      </c>
      <c r="J1567" s="125">
        <f t="shared" si="623"/>
        <v>21</v>
      </c>
      <c r="K1567" s="125">
        <f t="shared" si="605"/>
        <v>3</v>
      </c>
      <c r="L1567" s="139">
        <f t="shared" si="610"/>
        <v>1.0003424700000001</v>
      </c>
      <c r="M1567" s="143">
        <f t="shared" si="606"/>
        <v>1.0026005099999999</v>
      </c>
      <c r="N1567" s="143">
        <f t="shared" ref="N1567:N1630" si="626">IF(I1567&gt;I1566,N1566*M1567,N1566)</f>
        <v>1.283259424186979</v>
      </c>
      <c r="O1567" s="139">
        <f t="shared" si="604"/>
        <v>1.2836989000000001</v>
      </c>
      <c r="P1567" s="139">
        <f t="shared" si="611"/>
        <v>1283.6989000000001</v>
      </c>
      <c r="Q1567" s="144">
        <f t="shared" si="612"/>
        <v>0</v>
      </c>
      <c r="R1567" s="145">
        <f t="shared" si="613"/>
        <v>0</v>
      </c>
      <c r="S1567" s="139">
        <f t="shared" si="614"/>
        <v>0</v>
      </c>
      <c r="T1567" s="146">
        <f t="shared" si="624"/>
        <v>3.5999999999999997E-2</v>
      </c>
      <c r="U1567" s="144">
        <f t="shared" si="603"/>
        <v>66</v>
      </c>
      <c r="V1567" s="144">
        <v>252</v>
      </c>
      <c r="W1567" s="143">
        <f t="shared" si="615"/>
        <v>1.0093058559999999</v>
      </c>
      <c r="X1567" s="139">
        <f t="shared" si="616"/>
        <v>11.94591711</v>
      </c>
      <c r="Y1567" s="124">
        <f t="shared" si="617"/>
        <v>0</v>
      </c>
      <c r="Z1567" s="147" t="s">
        <v>64</v>
      </c>
      <c r="AA1567" s="141">
        <f t="shared" si="625"/>
        <v>45306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4"/>
      <c r="BL1567" s="1"/>
      <c r="BM1567" s="1"/>
      <c r="BN1567" s="1"/>
      <c r="BO1567" s="1"/>
      <c r="BP1567" s="1"/>
      <c r="BQ1567" s="1"/>
    </row>
    <row r="1568" spans="1:69" x14ac:dyDescent="0.15">
      <c r="A1568" s="138">
        <f t="shared" si="618"/>
        <v>45219</v>
      </c>
      <c r="B1568" s="148">
        <f t="shared" si="607"/>
        <v>1295.9745727100001</v>
      </c>
      <c r="C1568" s="139">
        <f t="shared" si="619"/>
        <v>1000</v>
      </c>
      <c r="D1568" s="140">
        <f t="shared" si="620"/>
        <v>6700.66</v>
      </c>
      <c r="E1568" s="124">
        <f>IF(K1568=1,VLOOKUP(A1567,[1]Plan1!$BO$80:$BQ$314,3),E1567)</f>
        <v>6716.74</v>
      </c>
      <c r="F1568" s="141">
        <f t="shared" si="621"/>
        <v>45216</v>
      </c>
      <c r="G1568" s="142">
        <f t="shared" si="608"/>
        <v>2.3997636053760818E-3</v>
      </c>
      <c r="H1568" s="141">
        <f t="shared" si="622"/>
        <v>45246</v>
      </c>
      <c r="I1568" s="141">
        <f t="shared" si="609"/>
        <v>45246</v>
      </c>
      <c r="J1568" s="125">
        <f t="shared" si="623"/>
        <v>21</v>
      </c>
      <c r="K1568" s="125">
        <f t="shared" si="605"/>
        <v>4</v>
      </c>
      <c r="L1568" s="139">
        <f t="shared" si="610"/>
        <v>1.0004566500000001</v>
      </c>
      <c r="M1568" s="143">
        <f t="shared" si="606"/>
        <v>1.0026005099999999</v>
      </c>
      <c r="N1568" s="143">
        <f t="shared" si="626"/>
        <v>1.283259424186979</v>
      </c>
      <c r="O1568" s="139">
        <f t="shared" si="604"/>
        <v>1.28384542</v>
      </c>
      <c r="P1568" s="139">
        <f t="shared" si="611"/>
        <v>1283.8454200000001</v>
      </c>
      <c r="Q1568" s="144">
        <f t="shared" si="612"/>
        <v>0</v>
      </c>
      <c r="R1568" s="145">
        <f t="shared" si="613"/>
        <v>0</v>
      </c>
      <c r="S1568" s="139">
        <f t="shared" si="614"/>
        <v>0</v>
      </c>
      <c r="T1568" s="146">
        <f t="shared" si="624"/>
        <v>3.5999999999999997E-2</v>
      </c>
      <c r="U1568" s="144">
        <f t="shared" si="603"/>
        <v>67</v>
      </c>
      <c r="V1568" s="144">
        <v>252</v>
      </c>
      <c r="W1568" s="143">
        <f t="shared" si="615"/>
        <v>1.009447518</v>
      </c>
      <c r="X1568" s="139">
        <f t="shared" si="616"/>
        <v>12.12915271</v>
      </c>
      <c r="Y1568" s="124">
        <f t="shared" si="617"/>
        <v>0</v>
      </c>
      <c r="Z1568" s="147" t="s">
        <v>64</v>
      </c>
      <c r="AA1568" s="141">
        <f t="shared" si="625"/>
        <v>45306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4"/>
      <c r="BL1568" s="1"/>
      <c r="BM1568" s="1"/>
      <c r="BN1568" s="1"/>
      <c r="BO1568" s="1"/>
      <c r="BP1568" s="1"/>
      <c r="BQ1568" s="1"/>
    </row>
    <row r="1569" spans="1:69" x14ac:dyDescent="0.15">
      <c r="A1569" s="138">
        <f t="shared" si="618"/>
        <v>45220</v>
      </c>
      <c r="B1569" s="148">
        <f t="shared" si="607"/>
        <v>1296.3044257900001</v>
      </c>
      <c r="C1569" s="139">
        <f t="shared" si="619"/>
        <v>1000</v>
      </c>
      <c r="D1569" s="140">
        <f t="shared" si="620"/>
        <v>6700.66</v>
      </c>
      <c r="E1569" s="124">
        <f>IF(K1569=1,VLOOKUP(A1568,[1]Plan1!$BO$80:$BQ$314,3),E1568)</f>
        <v>6716.74</v>
      </c>
      <c r="F1569" s="141">
        <f t="shared" si="621"/>
        <v>45216</v>
      </c>
      <c r="G1569" s="142">
        <f t="shared" si="608"/>
        <v>2.3997636053760818E-3</v>
      </c>
      <c r="H1569" s="141">
        <f t="shared" si="622"/>
        <v>45246</v>
      </c>
      <c r="I1569" s="141">
        <f t="shared" si="609"/>
        <v>45246</v>
      </c>
      <c r="J1569" s="125">
        <f t="shared" si="623"/>
        <v>21</v>
      </c>
      <c r="K1569" s="125">
        <f t="shared" si="605"/>
        <v>5</v>
      </c>
      <c r="L1569" s="139">
        <f t="shared" si="610"/>
        <v>1.0005708499999999</v>
      </c>
      <c r="M1569" s="143">
        <f t="shared" si="606"/>
        <v>1.0026005099999999</v>
      </c>
      <c r="N1569" s="143">
        <f t="shared" si="626"/>
        <v>1.283259424186979</v>
      </c>
      <c r="O1569" s="139">
        <f t="shared" si="604"/>
        <v>1.28399197</v>
      </c>
      <c r="P1569" s="139">
        <f t="shared" si="611"/>
        <v>1283.99197</v>
      </c>
      <c r="Q1569" s="144">
        <f t="shared" si="612"/>
        <v>0</v>
      </c>
      <c r="R1569" s="145">
        <f t="shared" si="613"/>
        <v>0</v>
      </c>
      <c r="S1569" s="139">
        <f t="shared" si="614"/>
        <v>0</v>
      </c>
      <c r="T1569" s="146">
        <f t="shared" si="624"/>
        <v>3.5999999999999997E-2</v>
      </c>
      <c r="U1569" s="144">
        <f t="shared" si="603"/>
        <v>68</v>
      </c>
      <c r="V1569" s="144">
        <v>252</v>
      </c>
      <c r="W1569" s="143">
        <f t="shared" si="615"/>
        <v>1.0095892</v>
      </c>
      <c r="X1569" s="139">
        <f t="shared" si="616"/>
        <v>12.31245579</v>
      </c>
      <c r="Y1569" s="124">
        <f t="shared" si="617"/>
        <v>0</v>
      </c>
      <c r="Z1569" s="147" t="s">
        <v>64</v>
      </c>
      <c r="AA1569" s="141">
        <f t="shared" si="625"/>
        <v>45306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4"/>
      <c r="BL1569" s="1"/>
      <c r="BM1569" s="1"/>
      <c r="BN1569" s="1"/>
      <c r="BO1569" s="1"/>
      <c r="BP1569" s="1"/>
      <c r="BQ1569" s="1"/>
    </row>
    <row r="1570" spans="1:69" x14ac:dyDescent="0.15">
      <c r="A1570" s="138">
        <f t="shared" si="618"/>
        <v>45221</v>
      </c>
      <c r="B1570" s="148">
        <f t="shared" si="607"/>
        <v>1296.3044257900001</v>
      </c>
      <c r="C1570" s="139">
        <f t="shared" si="619"/>
        <v>1000</v>
      </c>
      <c r="D1570" s="140">
        <f t="shared" si="620"/>
        <v>6700.66</v>
      </c>
      <c r="E1570" s="124">
        <f>IF(K1570=1,VLOOKUP(A1569,[1]Plan1!$BO$80:$BQ$314,3),E1569)</f>
        <v>6716.74</v>
      </c>
      <c r="F1570" s="141">
        <f t="shared" si="621"/>
        <v>45216</v>
      </c>
      <c r="G1570" s="142">
        <f t="shared" si="608"/>
        <v>2.3997636053760818E-3</v>
      </c>
      <c r="H1570" s="141">
        <f t="shared" si="622"/>
        <v>45246</v>
      </c>
      <c r="I1570" s="141">
        <f t="shared" si="609"/>
        <v>45246</v>
      </c>
      <c r="J1570" s="125">
        <f t="shared" si="623"/>
        <v>21</v>
      </c>
      <c r="K1570" s="125">
        <f t="shared" si="605"/>
        <v>5</v>
      </c>
      <c r="L1570" s="139">
        <f t="shared" si="610"/>
        <v>1.0005708499999999</v>
      </c>
      <c r="M1570" s="143">
        <f t="shared" si="606"/>
        <v>1.0026005099999999</v>
      </c>
      <c r="N1570" s="143">
        <f t="shared" si="626"/>
        <v>1.283259424186979</v>
      </c>
      <c r="O1570" s="139">
        <f t="shared" si="604"/>
        <v>1.28399197</v>
      </c>
      <c r="P1570" s="139">
        <f t="shared" si="611"/>
        <v>1283.99197</v>
      </c>
      <c r="Q1570" s="144">
        <f t="shared" si="612"/>
        <v>0</v>
      </c>
      <c r="R1570" s="145">
        <f t="shared" si="613"/>
        <v>0</v>
      </c>
      <c r="S1570" s="139">
        <f t="shared" si="614"/>
        <v>0</v>
      </c>
      <c r="T1570" s="146">
        <f t="shared" si="624"/>
        <v>3.5999999999999997E-2</v>
      </c>
      <c r="U1570" s="144">
        <f t="shared" si="603"/>
        <v>68</v>
      </c>
      <c r="V1570" s="144">
        <v>252</v>
      </c>
      <c r="W1570" s="143">
        <f t="shared" si="615"/>
        <v>1.0095892</v>
      </c>
      <c r="X1570" s="139">
        <f t="shared" si="616"/>
        <v>12.31245579</v>
      </c>
      <c r="Y1570" s="124">
        <f t="shared" si="617"/>
        <v>0</v>
      </c>
      <c r="Z1570" s="147" t="s">
        <v>64</v>
      </c>
      <c r="AA1570" s="141">
        <f t="shared" si="625"/>
        <v>45306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4"/>
      <c r="BL1570" s="1"/>
      <c r="BM1570" s="1"/>
      <c r="BN1570" s="1"/>
      <c r="BO1570" s="1"/>
      <c r="BP1570" s="1"/>
      <c r="BQ1570" s="1"/>
    </row>
    <row r="1571" spans="1:69" x14ac:dyDescent="0.15">
      <c r="A1571" s="138">
        <f t="shared" si="618"/>
        <v>45222</v>
      </c>
      <c r="B1571" s="148">
        <f t="shared" si="607"/>
        <v>1296.3044257900001</v>
      </c>
      <c r="C1571" s="139">
        <f t="shared" si="619"/>
        <v>1000</v>
      </c>
      <c r="D1571" s="140">
        <f t="shared" si="620"/>
        <v>6700.66</v>
      </c>
      <c r="E1571" s="124">
        <f>IF(K1571=1,VLOOKUP(A1570,[1]Plan1!$BO$80:$BQ$314,3),E1570)</f>
        <v>6716.74</v>
      </c>
      <c r="F1571" s="141">
        <f t="shared" si="621"/>
        <v>45216</v>
      </c>
      <c r="G1571" s="142">
        <f t="shared" si="608"/>
        <v>2.3997636053760818E-3</v>
      </c>
      <c r="H1571" s="141">
        <f t="shared" si="622"/>
        <v>45246</v>
      </c>
      <c r="I1571" s="141">
        <f t="shared" si="609"/>
        <v>45246</v>
      </c>
      <c r="J1571" s="125">
        <f t="shared" si="623"/>
        <v>21</v>
      </c>
      <c r="K1571" s="125">
        <f t="shared" si="605"/>
        <v>5</v>
      </c>
      <c r="L1571" s="139">
        <f t="shared" si="610"/>
        <v>1.0005708499999999</v>
      </c>
      <c r="M1571" s="143">
        <f t="shared" si="606"/>
        <v>1.0026005099999999</v>
      </c>
      <c r="N1571" s="143">
        <f t="shared" si="626"/>
        <v>1.283259424186979</v>
      </c>
      <c r="O1571" s="139">
        <f t="shared" si="604"/>
        <v>1.28399197</v>
      </c>
      <c r="P1571" s="139">
        <f t="shared" si="611"/>
        <v>1283.99197</v>
      </c>
      <c r="Q1571" s="144">
        <f t="shared" si="612"/>
        <v>0</v>
      </c>
      <c r="R1571" s="145">
        <f t="shared" si="613"/>
        <v>0</v>
      </c>
      <c r="S1571" s="139">
        <f t="shared" si="614"/>
        <v>0</v>
      </c>
      <c r="T1571" s="146">
        <f t="shared" si="624"/>
        <v>3.5999999999999997E-2</v>
      </c>
      <c r="U1571" s="144">
        <f t="shared" si="603"/>
        <v>68</v>
      </c>
      <c r="V1571" s="144">
        <v>252</v>
      </c>
      <c r="W1571" s="143">
        <f t="shared" si="615"/>
        <v>1.0095892</v>
      </c>
      <c r="X1571" s="139">
        <f t="shared" si="616"/>
        <v>12.31245579</v>
      </c>
      <c r="Y1571" s="124">
        <f t="shared" si="617"/>
        <v>0</v>
      </c>
      <c r="Z1571" s="147" t="s">
        <v>64</v>
      </c>
      <c r="AA1571" s="141">
        <f t="shared" si="625"/>
        <v>45306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4"/>
      <c r="BL1571" s="1"/>
      <c r="BM1571" s="1"/>
      <c r="BN1571" s="1"/>
      <c r="BO1571" s="1"/>
      <c r="BP1571" s="1"/>
      <c r="BQ1571" s="1"/>
    </row>
    <row r="1572" spans="1:69" x14ac:dyDescent="0.15">
      <c r="A1572" s="138">
        <f t="shared" si="618"/>
        <v>45223</v>
      </c>
      <c r="B1572" s="148">
        <f t="shared" si="607"/>
        <v>1296.6343448</v>
      </c>
      <c r="C1572" s="139">
        <f t="shared" si="619"/>
        <v>1000</v>
      </c>
      <c r="D1572" s="140">
        <f t="shared" si="620"/>
        <v>6700.66</v>
      </c>
      <c r="E1572" s="124">
        <f>IF(K1572=1,VLOOKUP(A1571,[1]Plan1!$BO$80:$BQ$314,3),E1571)</f>
        <v>6716.74</v>
      </c>
      <c r="F1572" s="141">
        <f t="shared" si="621"/>
        <v>45216</v>
      </c>
      <c r="G1572" s="142">
        <f t="shared" si="608"/>
        <v>2.3997636053760818E-3</v>
      </c>
      <c r="H1572" s="141">
        <f t="shared" si="622"/>
        <v>45246</v>
      </c>
      <c r="I1572" s="141">
        <f t="shared" si="609"/>
        <v>45246</v>
      </c>
      <c r="J1572" s="125">
        <f t="shared" si="623"/>
        <v>21</v>
      </c>
      <c r="K1572" s="125">
        <f t="shared" si="605"/>
        <v>6</v>
      </c>
      <c r="L1572" s="139">
        <f t="shared" si="610"/>
        <v>1.00068505</v>
      </c>
      <c r="M1572" s="143">
        <f t="shared" si="606"/>
        <v>1.0026005099999999</v>
      </c>
      <c r="N1572" s="143">
        <f t="shared" si="626"/>
        <v>1.283259424186979</v>
      </c>
      <c r="O1572" s="139">
        <f t="shared" si="604"/>
        <v>1.28413852</v>
      </c>
      <c r="P1572" s="139">
        <f t="shared" si="611"/>
        <v>1284.13852</v>
      </c>
      <c r="Q1572" s="144">
        <f t="shared" si="612"/>
        <v>0</v>
      </c>
      <c r="R1572" s="145">
        <f t="shared" si="613"/>
        <v>0</v>
      </c>
      <c r="S1572" s="139">
        <f t="shared" si="614"/>
        <v>0</v>
      </c>
      <c r="T1572" s="146">
        <f t="shared" si="624"/>
        <v>3.5999999999999997E-2</v>
      </c>
      <c r="U1572" s="144">
        <f t="shared" si="603"/>
        <v>69</v>
      </c>
      <c r="V1572" s="144">
        <v>252</v>
      </c>
      <c r="W1572" s="143">
        <f t="shared" si="615"/>
        <v>1.009730901</v>
      </c>
      <c r="X1572" s="139">
        <f t="shared" si="616"/>
        <v>12.495824799999999</v>
      </c>
      <c r="Y1572" s="124">
        <f t="shared" si="617"/>
        <v>0</v>
      </c>
      <c r="Z1572" s="147" t="s">
        <v>64</v>
      </c>
      <c r="AA1572" s="141">
        <f t="shared" si="625"/>
        <v>45306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4"/>
      <c r="BL1572" s="1"/>
      <c r="BM1572" s="1"/>
      <c r="BN1572" s="1"/>
      <c r="BO1572" s="1"/>
      <c r="BP1572" s="1"/>
      <c r="BQ1572" s="1"/>
    </row>
    <row r="1573" spans="1:69" x14ac:dyDescent="0.15">
      <c r="A1573" s="138">
        <f t="shared" si="618"/>
        <v>45224</v>
      </c>
      <c r="B1573" s="148">
        <f t="shared" si="607"/>
        <v>1296.9643626100001</v>
      </c>
      <c r="C1573" s="139">
        <f t="shared" si="619"/>
        <v>1000</v>
      </c>
      <c r="D1573" s="140">
        <f t="shared" si="620"/>
        <v>6700.66</v>
      </c>
      <c r="E1573" s="124">
        <f>IF(K1573=1,VLOOKUP(A1572,[1]Plan1!$BO$80:$BQ$314,3),E1572)</f>
        <v>6716.74</v>
      </c>
      <c r="F1573" s="141">
        <f t="shared" si="621"/>
        <v>45216</v>
      </c>
      <c r="G1573" s="142">
        <f t="shared" si="608"/>
        <v>2.3997636053760818E-3</v>
      </c>
      <c r="H1573" s="141">
        <f t="shared" si="622"/>
        <v>45246</v>
      </c>
      <c r="I1573" s="141">
        <f t="shared" si="609"/>
        <v>45246</v>
      </c>
      <c r="J1573" s="125">
        <f t="shared" si="623"/>
        <v>21</v>
      </c>
      <c r="K1573" s="125">
        <f t="shared" si="605"/>
        <v>7</v>
      </c>
      <c r="L1573" s="139">
        <f t="shared" si="610"/>
        <v>1.0007992800000001</v>
      </c>
      <c r="M1573" s="143">
        <f t="shared" si="606"/>
        <v>1.0026005099999999</v>
      </c>
      <c r="N1573" s="143">
        <f t="shared" si="626"/>
        <v>1.283259424186979</v>
      </c>
      <c r="O1573" s="139">
        <f t="shared" si="604"/>
        <v>1.2842851</v>
      </c>
      <c r="P1573" s="139">
        <f t="shared" si="611"/>
        <v>1284.2851000000001</v>
      </c>
      <c r="Q1573" s="144">
        <f t="shared" si="612"/>
        <v>0</v>
      </c>
      <c r="R1573" s="145">
        <f t="shared" si="613"/>
        <v>0</v>
      </c>
      <c r="S1573" s="139">
        <f t="shared" si="614"/>
        <v>0</v>
      </c>
      <c r="T1573" s="146">
        <f t="shared" si="624"/>
        <v>3.5999999999999997E-2</v>
      </c>
      <c r="U1573" s="144">
        <f t="shared" ref="U1573:U1636" si="627">IF(Q1572&gt;0,1,IF(K1573=K1572,U1572,U1572+1))</f>
        <v>70</v>
      </c>
      <c r="V1573" s="144">
        <v>252</v>
      </c>
      <c r="W1573" s="143">
        <f t="shared" si="615"/>
        <v>1.0098726229999999</v>
      </c>
      <c r="X1573" s="139">
        <f t="shared" si="616"/>
        <v>12.67926261</v>
      </c>
      <c r="Y1573" s="124">
        <f t="shared" si="617"/>
        <v>0</v>
      </c>
      <c r="Z1573" s="147" t="s">
        <v>64</v>
      </c>
      <c r="AA1573" s="141">
        <f t="shared" si="625"/>
        <v>45306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4"/>
      <c r="BL1573" s="1"/>
      <c r="BM1573" s="1"/>
      <c r="BN1573" s="1"/>
      <c r="BO1573" s="1"/>
      <c r="BP1573" s="1"/>
      <c r="BQ1573" s="1"/>
    </row>
    <row r="1574" spans="1:69" x14ac:dyDescent="0.15">
      <c r="A1574" s="138">
        <f t="shared" si="618"/>
        <v>45225</v>
      </c>
      <c r="B1574" s="148">
        <f t="shared" si="607"/>
        <v>1297.2944564699999</v>
      </c>
      <c r="C1574" s="139">
        <f t="shared" si="619"/>
        <v>1000</v>
      </c>
      <c r="D1574" s="140">
        <f t="shared" si="620"/>
        <v>6700.66</v>
      </c>
      <c r="E1574" s="124">
        <f>IF(K1574=1,VLOOKUP(A1573,[1]Plan1!$BO$80:$BQ$314,3),E1573)</f>
        <v>6716.74</v>
      </c>
      <c r="F1574" s="141">
        <f t="shared" si="621"/>
        <v>45216</v>
      </c>
      <c r="G1574" s="142">
        <f t="shared" si="608"/>
        <v>2.3997636053760818E-3</v>
      </c>
      <c r="H1574" s="141">
        <f t="shared" si="622"/>
        <v>45246</v>
      </c>
      <c r="I1574" s="141">
        <f t="shared" si="609"/>
        <v>45246</v>
      </c>
      <c r="J1574" s="125">
        <f t="shared" si="623"/>
        <v>21</v>
      </c>
      <c r="K1574" s="125">
        <f t="shared" si="605"/>
        <v>8</v>
      </c>
      <c r="L1574" s="139">
        <f t="shared" si="610"/>
        <v>1.00091351</v>
      </c>
      <c r="M1574" s="143">
        <f t="shared" si="606"/>
        <v>1.0026005099999999</v>
      </c>
      <c r="N1574" s="143">
        <f t="shared" si="626"/>
        <v>1.283259424186979</v>
      </c>
      <c r="O1574" s="139">
        <f t="shared" si="604"/>
        <v>1.2844316899999999</v>
      </c>
      <c r="P1574" s="139">
        <f t="shared" si="611"/>
        <v>1284.4316899999999</v>
      </c>
      <c r="Q1574" s="144">
        <f t="shared" si="612"/>
        <v>0</v>
      </c>
      <c r="R1574" s="145">
        <f t="shared" si="613"/>
        <v>0</v>
      </c>
      <c r="S1574" s="139">
        <f t="shared" si="614"/>
        <v>0</v>
      </c>
      <c r="T1574" s="146">
        <f t="shared" si="624"/>
        <v>3.5999999999999997E-2</v>
      </c>
      <c r="U1574" s="144">
        <f t="shared" si="627"/>
        <v>71</v>
      </c>
      <c r="V1574" s="144">
        <v>252</v>
      </c>
      <c r="W1574" s="143">
        <f t="shared" si="615"/>
        <v>1.0100143640000001</v>
      </c>
      <c r="X1574" s="139">
        <f t="shared" si="616"/>
        <v>12.86276647</v>
      </c>
      <c r="Y1574" s="124">
        <f t="shared" si="617"/>
        <v>0</v>
      </c>
      <c r="Z1574" s="147" t="s">
        <v>64</v>
      </c>
      <c r="AA1574" s="141">
        <f t="shared" si="625"/>
        <v>45306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4"/>
      <c r="BL1574" s="1"/>
      <c r="BM1574" s="1"/>
      <c r="BN1574" s="1"/>
      <c r="BO1574" s="1"/>
      <c r="BP1574" s="1"/>
      <c r="BQ1574" s="1"/>
    </row>
    <row r="1575" spans="1:69" x14ac:dyDescent="0.15">
      <c r="A1575" s="138">
        <f t="shared" si="618"/>
        <v>45226</v>
      </c>
      <c r="B1575" s="148">
        <f t="shared" si="607"/>
        <v>1297.6246377799998</v>
      </c>
      <c r="C1575" s="139">
        <f t="shared" si="619"/>
        <v>1000</v>
      </c>
      <c r="D1575" s="140">
        <f t="shared" si="620"/>
        <v>6700.66</v>
      </c>
      <c r="E1575" s="124">
        <f>IF(K1575=1,VLOOKUP(A1574,[1]Plan1!$BO$80:$BQ$314,3),E1574)</f>
        <v>6716.74</v>
      </c>
      <c r="F1575" s="141">
        <f t="shared" si="621"/>
        <v>45216</v>
      </c>
      <c r="G1575" s="142">
        <f t="shared" si="608"/>
        <v>2.3997636053760818E-3</v>
      </c>
      <c r="H1575" s="141">
        <f t="shared" si="622"/>
        <v>45246</v>
      </c>
      <c r="I1575" s="141">
        <f t="shared" si="609"/>
        <v>45246</v>
      </c>
      <c r="J1575" s="125">
        <f t="shared" si="623"/>
        <v>21</v>
      </c>
      <c r="K1575" s="125">
        <f t="shared" si="605"/>
        <v>9</v>
      </c>
      <c r="L1575" s="139">
        <f t="shared" si="610"/>
        <v>1.0010277599999999</v>
      </c>
      <c r="M1575" s="143">
        <f t="shared" si="606"/>
        <v>1.0026005099999999</v>
      </c>
      <c r="N1575" s="143">
        <f t="shared" si="626"/>
        <v>1.283259424186979</v>
      </c>
      <c r="O1575" s="139">
        <f t="shared" si="604"/>
        <v>1.2845783</v>
      </c>
      <c r="P1575" s="139">
        <f t="shared" si="611"/>
        <v>1284.5782999999999</v>
      </c>
      <c r="Q1575" s="144">
        <f t="shared" si="612"/>
        <v>0</v>
      </c>
      <c r="R1575" s="145">
        <f t="shared" si="613"/>
        <v>0</v>
      </c>
      <c r="S1575" s="139">
        <f t="shared" si="614"/>
        <v>0</v>
      </c>
      <c r="T1575" s="146">
        <f t="shared" si="624"/>
        <v>3.5999999999999997E-2</v>
      </c>
      <c r="U1575" s="144">
        <f t="shared" si="627"/>
        <v>72</v>
      </c>
      <c r="V1575" s="144">
        <v>252</v>
      </c>
      <c r="W1575" s="143">
        <f t="shared" si="615"/>
        <v>1.010156125</v>
      </c>
      <c r="X1575" s="139">
        <f t="shared" si="616"/>
        <v>13.04633778</v>
      </c>
      <c r="Y1575" s="124">
        <f t="shared" si="617"/>
        <v>0</v>
      </c>
      <c r="Z1575" s="147" t="s">
        <v>64</v>
      </c>
      <c r="AA1575" s="141">
        <f t="shared" si="625"/>
        <v>45306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4"/>
      <c r="BL1575" s="1"/>
      <c r="BM1575" s="1"/>
      <c r="BN1575" s="1"/>
      <c r="BO1575" s="1"/>
      <c r="BP1575" s="1"/>
      <c r="BQ1575" s="1"/>
    </row>
    <row r="1576" spans="1:69" x14ac:dyDescent="0.15">
      <c r="A1576" s="138">
        <f t="shared" si="618"/>
        <v>45227</v>
      </c>
      <c r="B1576" s="148">
        <f t="shared" si="607"/>
        <v>1297.9549065600002</v>
      </c>
      <c r="C1576" s="139">
        <f t="shared" si="619"/>
        <v>1000</v>
      </c>
      <c r="D1576" s="140">
        <f t="shared" si="620"/>
        <v>6700.66</v>
      </c>
      <c r="E1576" s="124">
        <f>IF(K1576=1,VLOOKUP(A1575,[1]Plan1!$BO$80:$BQ$314,3),E1575)</f>
        <v>6716.74</v>
      </c>
      <c r="F1576" s="141">
        <f t="shared" si="621"/>
        <v>45216</v>
      </c>
      <c r="G1576" s="142">
        <f t="shared" si="608"/>
        <v>2.3997636053760818E-3</v>
      </c>
      <c r="H1576" s="141">
        <f t="shared" si="622"/>
        <v>45246</v>
      </c>
      <c r="I1576" s="141">
        <f t="shared" si="609"/>
        <v>45246</v>
      </c>
      <c r="J1576" s="125">
        <f t="shared" si="623"/>
        <v>21</v>
      </c>
      <c r="K1576" s="125">
        <f t="shared" si="605"/>
        <v>10</v>
      </c>
      <c r="L1576" s="139">
        <f t="shared" si="610"/>
        <v>1.0011420200000001</v>
      </c>
      <c r="M1576" s="143">
        <f t="shared" si="606"/>
        <v>1.0026005099999999</v>
      </c>
      <c r="N1576" s="143">
        <f t="shared" si="626"/>
        <v>1.283259424186979</v>
      </c>
      <c r="O1576" s="139">
        <f t="shared" si="604"/>
        <v>1.2847249300000001</v>
      </c>
      <c r="P1576" s="139">
        <f t="shared" si="611"/>
        <v>1284.7249300000001</v>
      </c>
      <c r="Q1576" s="144">
        <f t="shared" si="612"/>
        <v>0</v>
      </c>
      <c r="R1576" s="145">
        <f t="shared" si="613"/>
        <v>0</v>
      </c>
      <c r="S1576" s="139">
        <f t="shared" si="614"/>
        <v>0</v>
      </c>
      <c r="T1576" s="146">
        <f t="shared" si="624"/>
        <v>3.5999999999999997E-2</v>
      </c>
      <c r="U1576" s="144">
        <f t="shared" si="627"/>
        <v>73</v>
      </c>
      <c r="V1576" s="144">
        <v>252</v>
      </c>
      <c r="W1576" s="143">
        <f t="shared" si="615"/>
        <v>1.0102979059999999</v>
      </c>
      <c r="X1576" s="139">
        <f t="shared" si="616"/>
        <v>13.229976560000001</v>
      </c>
      <c r="Y1576" s="124">
        <f t="shared" si="617"/>
        <v>0</v>
      </c>
      <c r="Z1576" s="147" t="s">
        <v>64</v>
      </c>
      <c r="AA1576" s="141">
        <f t="shared" si="625"/>
        <v>45306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4"/>
      <c r="BL1576" s="1"/>
      <c r="BM1576" s="1"/>
      <c r="BN1576" s="1"/>
      <c r="BO1576" s="1"/>
      <c r="BP1576" s="1"/>
      <c r="BQ1576" s="1"/>
    </row>
    <row r="1577" spans="1:69" x14ac:dyDescent="0.15">
      <c r="A1577" s="138">
        <f t="shared" si="618"/>
        <v>45228</v>
      </c>
      <c r="B1577" s="148">
        <f t="shared" si="607"/>
        <v>1297.9549065600002</v>
      </c>
      <c r="C1577" s="139">
        <f t="shared" si="619"/>
        <v>1000</v>
      </c>
      <c r="D1577" s="140">
        <f t="shared" si="620"/>
        <v>6700.66</v>
      </c>
      <c r="E1577" s="124">
        <f>IF(K1577=1,VLOOKUP(A1576,[1]Plan1!$BO$80:$BQ$314,3),E1576)</f>
        <v>6716.74</v>
      </c>
      <c r="F1577" s="141">
        <f t="shared" si="621"/>
        <v>45216</v>
      </c>
      <c r="G1577" s="142">
        <f t="shared" si="608"/>
        <v>2.3997636053760818E-3</v>
      </c>
      <c r="H1577" s="141">
        <f t="shared" si="622"/>
        <v>45246</v>
      </c>
      <c r="I1577" s="141">
        <f t="shared" si="609"/>
        <v>45246</v>
      </c>
      <c r="J1577" s="125">
        <f t="shared" si="623"/>
        <v>21</v>
      </c>
      <c r="K1577" s="125">
        <f t="shared" si="605"/>
        <v>10</v>
      </c>
      <c r="L1577" s="139">
        <f t="shared" si="610"/>
        <v>1.0011420200000001</v>
      </c>
      <c r="M1577" s="143">
        <f t="shared" si="606"/>
        <v>1.0026005099999999</v>
      </c>
      <c r="N1577" s="143">
        <f t="shared" si="626"/>
        <v>1.283259424186979</v>
      </c>
      <c r="O1577" s="139">
        <f t="shared" ref="O1577:O1640" si="628">TRUNC(TRUNC((L1577*N1577),15),8)</f>
        <v>1.2847249300000001</v>
      </c>
      <c r="P1577" s="139">
        <f t="shared" si="611"/>
        <v>1284.7249300000001</v>
      </c>
      <c r="Q1577" s="144">
        <f t="shared" si="612"/>
        <v>0</v>
      </c>
      <c r="R1577" s="145">
        <f t="shared" si="613"/>
        <v>0</v>
      </c>
      <c r="S1577" s="139">
        <f t="shared" si="614"/>
        <v>0</v>
      </c>
      <c r="T1577" s="146">
        <f t="shared" si="624"/>
        <v>3.5999999999999997E-2</v>
      </c>
      <c r="U1577" s="144">
        <f t="shared" si="627"/>
        <v>73</v>
      </c>
      <c r="V1577" s="144">
        <v>252</v>
      </c>
      <c r="W1577" s="143">
        <f t="shared" si="615"/>
        <v>1.0102979059999999</v>
      </c>
      <c r="X1577" s="139">
        <f t="shared" si="616"/>
        <v>13.229976560000001</v>
      </c>
      <c r="Y1577" s="124">
        <f t="shared" si="617"/>
        <v>0</v>
      </c>
      <c r="Z1577" s="147" t="s">
        <v>64</v>
      </c>
      <c r="AA1577" s="141">
        <f t="shared" si="625"/>
        <v>45306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4"/>
      <c r="BL1577" s="1"/>
      <c r="BM1577" s="1"/>
      <c r="BN1577" s="1"/>
      <c r="BO1577" s="1"/>
      <c r="BP1577" s="1"/>
      <c r="BQ1577" s="1"/>
    </row>
    <row r="1578" spans="1:69" x14ac:dyDescent="0.15">
      <c r="A1578" s="138">
        <f t="shared" si="618"/>
        <v>45229</v>
      </c>
      <c r="B1578" s="148">
        <f t="shared" si="607"/>
        <v>1297.9549065600002</v>
      </c>
      <c r="C1578" s="139">
        <f t="shared" si="619"/>
        <v>1000</v>
      </c>
      <c r="D1578" s="140">
        <f t="shared" si="620"/>
        <v>6700.66</v>
      </c>
      <c r="E1578" s="124">
        <f>IF(K1578=1,VLOOKUP(A1577,[1]Plan1!$BO$80:$BQ$314,3),E1577)</f>
        <v>6716.74</v>
      </c>
      <c r="F1578" s="141">
        <f t="shared" si="621"/>
        <v>45216</v>
      </c>
      <c r="G1578" s="142">
        <f t="shared" si="608"/>
        <v>2.3997636053760818E-3</v>
      </c>
      <c r="H1578" s="141">
        <f t="shared" si="622"/>
        <v>45246</v>
      </c>
      <c r="I1578" s="141">
        <f t="shared" si="609"/>
        <v>45246</v>
      </c>
      <c r="J1578" s="125">
        <f t="shared" si="623"/>
        <v>21</v>
      </c>
      <c r="K1578" s="125">
        <f t="shared" ref="K1578:K1641" si="629">(J1578-(NETWORKDAYS(A1578,I1578,AD$118:AD$502)-1))</f>
        <v>10</v>
      </c>
      <c r="L1578" s="139">
        <f t="shared" si="610"/>
        <v>1.0011420200000001</v>
      </c>
      <c r="M1578" s="143">
        <f t="shared" ref="M1578:M1641" si="630">IF(I1578&gt;I1577,L1577,M1577)</f>
        <v>1.0026005099999999</v>
      </c>
      <c r="N1578" s="143">
        <f t="shared" si="626"/>
        <v>1.283259424186979</v>
      </c>
      <c r="O1578" s="139">
        <f t="shared" si="628"/>
        <v>1.2847249300000001</v>
      </c>
      <c r="P1578" s="139">
        <f t="shared" si="611"/>
        <v>1284.7249300000001</v>
      </c>
      <c r="Q1578" s="144">
        <f t="shared" si="612"/>
        <v>0</v>
      </c>
      <c r="R1578" s="145">
        <f t="shared" si="613"/>
        <v>0</v>
      </c>
      <c r="S1578" s="139">
        <f t="shared" si="614"/>
        <v>0</v>
      </c>
      <c r="T1578" s="146">
        <f t="shared" si="624"/>
        <v>3.5999999999999997E-2</v>
      </c>
      <c r="U1578" s="144">
        <f t="shared" si="627"/>
        <v>73</v>
      </c>
      <c r="V1578" s="144">
        <v>252</v>
      </c>
      <c r="W1578" s="143">
        <f t="shared" si="615"/>
        <v>1.0102979059999999</v>
      </c>
      <c r="X1578" s="139">
        <f t="shared" si="616"/>
        <v>13.229976560000001</v>
      </c>
      <c r="Y1578" s="124">
        <f t="shared" si="617"/>
        <v>0</v>
      </c>
      <c r="Z1578" s="147" t="s">
        <v>64</v>
      </c>
      <c r="AA1578" s="141">
        <f t="shared" si="625"/>
        <v>45306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4"/>
      <c r="BL1578" s="1"/>
      <c r="BM1578" s="1"/>
      <c r="BN1578" s="1"/>
      <c r="BO1578" s="1"/>
      <c r="BP1578" s="1"/>
      <c r="BQ1578" s="1"/>
    </row>
    <row r="1579" spans="1:69" x14ac:dyDescent="0.15">
      <c r="A1579" s="138">
        <f t="shared" si="618"/>
        <v>45230</v>
      </c>
      <c r="B1579" s="148">
        <f t="shared" si="607"/>
        <v>1298.2852628200001</v>
      </c>
      <c r="C1579" s="139">
        <f t="shared" si="619"/>
        <v>1000</v>
      </c>
      <c r="D1579" s="140">
        <f t="shared" si="620"/>
        <v>6700.66</v>
      </c>
      <c r="E1579" s="124">
        <f>IF(K1579=1,VLOOKUP(A1578,[1]Plan1!$BO$80:$BQ$314,3),E1578)</f>
        <v>6716.74</v>
      </c>
      <c r="F1579" s="141">
        <f t="shared" si="621"/>
        <v>45216</v>
      </c>
      <c r="G1579" s="142">
        <f t="shared" si="608"/>
        <v>2.3997636053760818E-3</v>
      </c>
      <c r="H1579" s="141">
        <f t="shared" si="622"/>
        <v>45246</v>
      </c>
      <c r="I1579" s="141">
        <f t="shared" si="609"/>
        <v>45246</v>
      </c>
      <c r="J1579" s="125">
        <f t="shared" si="623"/>
        <v>21</v>
      </c>
      <c r="K1579" s="125">
        <f t="shared" si="629"/>
        <v>11</v>
      </c>
      <c r="L1579" s="139">
        <f t="shared" si="610"/>
        <v>1.0012563000000001</v>
      </c>
      <c r="M1579" s="143">
        <f t="shared" si="630"/>
        <v>1.0026005099999999</v>
      </c>
      <c r="N1579" s="143">
        <f t="shared" si="626"/>
        <v>1.283259424186979</v>
      </c>
      <c r="O1579" s="139">
        <f t="shared" si="628"/>
        <v>1.2848715799999999</v>
      </c>
      <c r="P1579" s="139">
        <f t="shared" si="611"/>
        <v>1284.87158</v>
      </c>
      <c r="Q1579" s="144">
        <f t="shared" si="612"/>
        <v>0</v>
      </c>
      <c r="R1579" s="145">
        <f t="shared" si="613"/>
        <v>0</v>
      </c>
      <c r="S1579" s="139">
        <f t="shared" si="614"/>
        <v>0</v>
      </c>
      <c r="T1579" s="146">
        <f t="shared" si="624"/>
        <v>3.5999999999999997E-2</v>
      </c>
      <c r="U1579" s="144">
        <f t="shared" si="627"/>
        <v>74</v>
      </c>
      <c r="V1579" s="144">
        <v>252</v>
      </c>
      <c r="W1579" s="143">
        <f t="shared" si="615"/>
        <v>1.010439707</v>
      </c>
      <c r="X1579" s="139">
        <f t="shared" si="616"/>
        <v>13.41368282</v>
      </c>
      <c r="Y1579" s="124">
        <f t="shared" si="617"/>
        <v>0</v>
      </c>
      <c r="Z1579" s="147" t="s">
        <v>64</v>
      </c>
      <c r="AA1579" s="141">
        <f t="shared" si="625"/>
        <v>45306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4"/>
      <c r="BL1579" s="1"/>
      <c r="BM1579" s="1"/>
      <c r="BN1579" s="1"/>
      <c r="BO1579" s="1"/>
      <c r="BP1579" s="1"/>
      <c r="BQ1579" s="1"/>
    </row>
    <row r="1580" spans="1:69" x14ac:dyDescent="0.15">
      <c r="A1580" s="138">
        <f t="shared" si="618"/>
        <v>45231</v>
      </c>
      <c r="B1580" s="148">
        <f t="shared" si="607"/>
        <v>1298.6156863799999</v>
      </c>
      <c r="C1580" s="139">
        <f t="shared" si="619"/>
        <v>1000</v>
      </c>
      <c r="D1580" s="140">
        <f t="shared" si="620"/>
        <v>6700.66</v>
      </c>
      <c r="E1580" s="124">
        <f>IF(K1580=1,VLOOKUP(A1579,[1]Plan1!$BO$80:$BQ$314,3),E1579)</f>
        <v>6716.74</v>
      </c>
      <c r="F1580" s="141">
        <f t="shared" si="621"/>
        <v>45216</v>
      </c>
      <c r="G1580" s="142">
        <f t="shared" si="608"/>
        <v>2.3997636053760818E-3</v>
      </c>
      <c r="H1580" s="141">
        <f t="shared" si="622"/>
        <v>45246</v>
      </c>
      <c r="I1580" s="141">
        <f t="shared" si="609"/>
        <v>45246</v>
      </c>
      <c r="J1580" s="125">
        <f t="shared" si="623"/>
        <v>21</v>
      </c>
      <c r="K1580" s="125">
        <f t="shared" si="629"/>
        <v>12</v>
      </c>
      <c r="L1580" s="139">
        <f t="shared" si="610"/>
        <v>1.0013705799999999</v>
      </c>
      <c r="M1580" s="143">
        <f t="shared" si="630"/>
        <v>1.0026005099999999</v>
      </c>
      <c r="N1580" s="143">
        <f t="shared" si="626"/>
        <v>1.283259424186979</v>
      </c>
      <c r="O1580" s="139">
        <f t="shared" si="628"/>
        <v>1.2850182299999999</v>
      </c>
      <c r="P1580" s="139">
        <f t="shared" si="611"/>
        <v>1285.0182299999999</v>
      </c>
      <c r="Q1580" s="144">
        <f t="shared" si="612"/>
        <v>0</v>
      </c>
      <c r="R1580" s="145">
        <f t="shared" si="613"/>
        <v>0</v>
      </c>
      <c r="S1580" s="139">
        <f t="shared" si="614"/>
        <v>0</v>
      </c>
      <c r="T1580" s="146">
        <f t="shared" si="624"/>
        <v>3.5999999999999997E-2</v>
      </c>
      <c r="U1580" s="144">
        <f t="shared" si="627"/>
        <v>75</v>
      </c>
      <c r="V1580" s="144">
        <v>252</v>
      </c>
      <c r="W1580" s="143">
        <f t="shared" si="615"/>
        <v>1.0105815279999999</v>
      </c>
      <c r="X1580" s="139">
        <f t="shared" si="616"/>
        <v>13.597456380000001</v>
      </c>
      <c r="Y1580" s="124">
        <f t="shared" si="617"/>
        <v>0</v>
      </c>
      <c r="Z1580" s="147" t="s">
        <v>64</v>
      </c>
      <c r="AA1580" s="141">
        <f t="shared" si="625"/>
        <v>45306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4"/>
      <c r="BL1580" s="1"/>
      <c r="BM1580" s="1"/>
      <c r="BN1580" s="1"/>
      <c r="BO1580" s="1"/>
      <c r="BP1580" s="1"/>
      <c r="BQ1580" s="1"/>
    </row>
    <row r="1581" spans="1:69" x14ac:dyDescent="0.15">
      <c r="A1581" s="138">
        <f t="shared" si="618"/>
        <v>45232</v>
      </c>
      <c r="B1581" s="148">
        <f t="shared" si="607"/>
        <v>1298.9462075500001</v>
      </c>
      <c r="C1581" s="139">
        <f t="shared" si="619"/>
        <v>1000</v>
      </c>
      <c r="D1581" s="140">
        <f t="shared" si="620"/>
        <v>6700.66</v>
      </c>
      <c r="E1581" s="124">
        <f>IF(K1581=1,VLOOKUP(A1580,[1]Plan1!$BO$80:$BQ$314,3),E1580)</f>
        <v>6716.74</v>
      </c>
      <c r="F1581" s="141">
        <f t="shared" si="621"/>
        <v>45216</v>
      </c>
      <c r="G1581" s="142">
        <f t="shared" si="608"/>
        <v>2.3997636053760818E-3</v>
      </c>
      <c r="H1581" s="141">
        <f t="shared" si="622"/>
        <v>45246</v>
      </c>
      <c r="I1581" s="141">
        <f t="shared" si="609"/>
        <v>45246</v>
      </c>
      <c r="J1581" s="125">
        <f t="shared" si="623"/>
        <v>21</v>
      </c>
      <c r="K1581" s="125">
        <f t="shared" si="629"/>
        <v>13</v>
      </c>
      <c r="L1581" s="139">
        <f t="shared" si="610"/>
        <v>1.00148488</v>
      </c>
      <c r="M1581" s="143">
        <f t="shared" si="630"/>
        <v>1.0026005099999999</v>
      </c>
      <c r="N1581" s="143">
        <f t="shared" si="626"/>
        <v>1.283259424186979</v>
      </c>
      <c r="O1581" s="139">
        <f t="shared" si="628"/>
        <v>1.28516491</v>
      </c>
      <c r="P1581" s="139">
        <f t="shared" si="611"/>
        <v>1285.16491</v>
      </c>
      <c r="Q1581" s="144">
        <f t="shared" si="612"/>
        <v>0</v>
      </c>
      <c r="R1581" s="145">
        <f t="shared" si="613"/>
        <v>0</v>
      </c>
      <c r="S1581" s="139">
        <f t="shared" si="614"/>
        <v>0</v>
      </c>
      <c r="T1581" s="146">
        <f t="shared" si="624"/>
        <v>3.5999999999999997E-2</v>
      </c>
      <c r="U1581" s="144">
        <f t="shared" si="627"/>
        <v>76</v>
      </c>
      <c r="V1581" s="144">
        <v>252</v>
      </c>
      <c r="W1581" s="143">
        <f t="shared" si="615"/>
        <v>1.0107233689999999</v>
      </c>
      <c r="X1581" s="139">
        <f t="shared" si="616"/>
        <v>13.78129755</v>
      </c>
      <c r="Y1581" s="124">
        <f t="shared" si="617"/>
        <v>0</v>
      </c>
      <c r="Z1581" s="147" t="s">
        <v>64</v>
      </c>
      <c r="AA1581" s="141">
        <f t="shared" si="625"/>
        <v>45306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4"/>
      <c r="BL1581" s="1"/>
      <c r="BM1581" s="1"/>
      <c r="BN1581" s="1"/>
      <c r="BO1581" s="1"/>
      <c r="BP1581" s="1"/>
      <c r="BQ1581" s="1"/>
    </row>
    <row r="1582" spans="1:69" x14ac:dyDescent="0.15">
      <c r="A1582" s="138">
        <f t="shared" si="618"/>
        <v>45233</v>
      </c>
      <c r="B1582" s="148">
        <f t="shared" si="607"/>
        <v>1298.9462075500001</v>
      </c>
      <c r="C1582" s="139">
        <f t="shared" si="619"/>
        <v>1000</v>
      </c>
      <c r="D1582" s="140">
        <f t="shared" si="620"/>
        <v>6700.66</v>
      </c>
      <c r="E1582" s="124">
        <f>IF(K1582=1,VLOOKUP(A1581,[1]Plan1!$BO$80:$BQ$314,3),E1581)</f>
        <v>6716.74</v>
      </c>
      <c r="F1582" s="141">
        <f t="shared" si="621"/>
        <v>45216</v>
      </c>
      <c r="G1582" s="142">
        <f t="shared" si="608"/>
        <v>2.3997636053760818E-3</v>
      </c>
      <c r="H1582" s="141">
        <f t="shared" si="622"/>
        <v>45246</v>
      </c>
      <c r="I1582" s="141">
        <f t="shared" si="609"/>
        <v>45246</v>
      </c>
      <c r="J1582" s="125">
        <f t="shared" si="623"/>
        <v>21</v>
      </c>
      <c r="K1582" s="125">
        <f t="shared" si="629"/>
        <v>13</v>
      </c>
      <c r="L1582" s="139">
        <f t="shared" si="610"/>
        <v>1.00148488</v>
      </c>
      <c r="M1582" s="143">
        <f t="shared" si="630"/>
        <v>1.0026005099999999</v>
      </c>
      <c r="N1582" s="143">
        <f t="shared" si="626"/>
        <v>1.283259424186979</v>
      </c>
      <c r="O1582" s="139">
        <f t="shared" si="628"/>
        <v>1.28516491</v>
      </c>
      <c r="P1582" s="139">
        <f t="shared" si="611"/>
        <v>1285.16491</v>
      </c>
      <c r="Q1582" s="144">
        <f t="shared" si="612"/>
        <v>0</v>
      </c>
      <c r="R1582" s="145">
        <f t="shared" si="613"/>
        <v>0</v>
      </c>
      <c r="S1582" s="139">
        <f t="shared" si="614"/>
        <v>0</v>
      </c>
      <c r="T1582" s="146">
        <f t="shared" si="624"/>
        <v>3.5999999999999997E-2</v>
      </c>
      <c r="U1582" s="144">
        <f t="shared" si="627"/>
        <v>76</v>
      </c>
      <c r="V1582" s="144">
        <v>252</v>
      </c>
      <c r="W1582" s="143">
        <f t="shared" si="615"/>
        <v>1.0107233689999999</v>
      </c>
      <c r="X1582" s="139">
        <f t="shared" si="616"/>
        <v>13.78129755</v>
      </c>
      <c r="Y1582" s="124">
        <f t="shared" si="617"/>
        <v>0</v>
      </c>
      <c r="Z1582" s="147" t="s">
        <v>64</v>
      </c>
      <c r="AA1582" s="141">
        <f t="shared" si="625"/>
        <v>45306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4"/>
      <c r="BL1582" s="1"/>
      <c r="BM1582" s="1"/>
      <c r="BN1582" s="1"/>
      <c r="BO1582" s="1"/>
      <c r="BP1582" s="1"/>
      <c r="BQ1582" s="1"/>
    </row>
    <row r="1583" spans="1:69" x14ac:dyDescent="0.15">
      <c r="A1583" s="138">
        <f t="shared" si="618"/>
        <v>45234</v>
      </c>
      <c r="B1583" s="148">
        <f t="shared" si="607"/>
        <v>1299.27681626</v>
      </c>
      <c r="C1583" s="139">
        <f t="shared" si="619"/>
        <v>1000</v>
      </c>
      <c r="D1583" s="140">
        <f t="shared" si="620"/>
        <v>6700.66</v>
      </c>
      <c r="E1583" s="124">
        <f>IF(K1583=1,VLOOKUP(A1582,[1]Plan1!$BO$80:$BQ$314,3),E1582)</f>
        <v>6716.74</v>
      </c>
      <c r="F1583" s="141">
        <f t="shared" si="621"/>
        <v>45216</v>
      </c>
      <c r="G1583" s="142">
        <f t="shared" si="608"/>
        <v>2.3997636053760818E-3</v>
      </c>
      <c r="H1583" s="141">
        <f t="shared" si="622"/>
        <v>45246</v>
      </c>
      <c r="I1583" s="141">
        <f t="shared" si="609"/>
        <v>45246</v>
      </c>
      <c r="J1583" s="125">
        <f t="shared" si="623"/>
        <v>21</v>
      </c>
      <c r="K1583" s="125">
        <f t="shared" si="629"/>
        <v>14</v>
      </c>
      <c r="L1583" s="139">
        <f t="shared" si="610"/>
        <v>1.0015992</v>
      </c>
      <c r="M1583" s="143">
        <f t="shared" si="630"/>
        <v>1.0026005099999999</v>
      </c>
      <c r="N1583" s="143">
        <f t="shared" si="626"/>
        <v>1.283259424186979</v>
      </c>
      <c r="O1583" s="139">
        <f t="shared" si="628"/>
        <v>1.2853116099999999</v>
      </c>
      <c r="P1583" s="139">
        <f t="shared" si="611"/>
        <v>1285.31161</v>
      </c>
      <c r="Q1583" s="144">
        <f t="shared" si="612"/>
        <v>0</v>
      </c>
      <c r="R1583" s="145">
        <f t="shared" si="613"/>
        <v>0</v>
      </c>
      <c r="S1583" s="139">
        <f t="shared" si="614"/>
        <v>0</v>
      </c>
      <c r="T1583" s="146">
        <f t="shared" si="624"/>
        <v>3.5999999999999997E-2</v>
      </c>
      <c r="U1583" s="144">
        <f t="shared" si="627"/>
        <v>77</v>
      </c>
      <c r="V1583" s="144">
        <v>252</v>
      </c>
      <c r="W1583" s="143">
        <f t="shared" si="615"/>
        <v>1.0108652300000001</v>
      </c>
      <c r="X1583" s="139">
        <f t="shared" si="616"/>
        <v>13.96520626</v>
      </c>
      <c r="Y1583" s="124">
        <f t="shared" si="617"/>
        <v>0</v>
      </c>
      <c r="Z1583" s="147" t="s">
        <v>64</v>
      </c>
      <c r="AA1583" s="141">
        <f t="shared" si="625"/>
        <v>45306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4"/>
      <c r="BL1583" s="1"/>
      <c r="BM1583" s="1"/>
      <c r="BN1583" s="1"/>
      <c r="BO1583" s="1"/>
      <c r="BP1583" s="1"/>
      <c r="BQ1583" s="1"/>
    </row>
    <row r="1584" spans="1:69" x14ac:dyDescent="0.15">
      <c r="A1584" s="138">
        <f t="shared" si="618"/>
        <v>45235</v>
      </c>
      <c r="B1584" s="148">
        <f t="shared" si="607"/>
        <v>1299.27681626</v>
      </c>
      <c r="C1584" s="139">
        <f t="shared" si="619"/>
        <v>1000</v>
      </c>
      <c r="D1584" s="140">
        <f t="shared" si="620"/>
        <v>6700.66</v>
      </c>
      <c r="E1584" s="124">
        <f>IF(K1584=1,VLOOKUP(A1583,[1]Plan1!$BO$80:$BQ$314,3),E1583)</f>
        <v>6716.74</v>
      </c>
      <c r="F1584" s="141">
        <f t="shared" si="621"/>
        <v>45216</v>
      </c>
      <c r="G1584" s="142">
        <f t="shared" si="608"/>
        <v>2.3997636053760818E-3</v>
      </c>
      <c r="H1584" s="141">
        <f t="shared" si="622"/>
        <v>45246</v>
      </c>
      <c r="I1584" s="141">
        <f t="shared" si="609"/>
        <v>45246</v>
      </c>
      <c r="J1584" s="125">
        <f t="shared" si="623"/>
        <v>21</v>
      </c>
      <c r="K1584" s="125">
        <f t="shared" si="629"/>
        <v>14</v>
      </c>
      <c r="L1584" s="139">
        <f t="shared" si="610"/>
        <v>1.0015992</v>
      </c>
      <c r="M1584" s="143">
        <f t="shared" si="630"/>
        <v>1.0026005099999999</v>
      </c>
      <c r="N1584" s="143">
        <f t="shared" si="626"/>
        <v>1.283259424186979</v>
      </c>
      <c r="O1584" s="139">
        <f t="shared" si="628"/>
        <v>1.2853116099999999</v>
      </c>
      <c r="P1584" s="139">
        <f t="shared" si="611"/>
        <v>1285.31161</v>
      </c>
      <c r="Q1584" s="144">
        <f t="shared" si="612"/>
        <v>0</v>
      </c>
      <c r="R1584" s="145">
        <f t="shared" si="613"/>
        <v>0</v>
      </c>
      <c r="S1584" s="139">
        <f t="shared" si="614"/>
        <v>0</v>
      </c>
      <c r="T1584" s="146">
        <f t="shared" si="624"/>
        <v>3.5999999999999997E-2</v>
      </c>
      <c r="U1584" s="144">
        <f t="shared" si="627"/>
        <v>77</v>
      </c>
      <c r="V1584" s="144">
        <v>252</v>
      </c>
      <c r="W1584" s="143">
        <f t="shared" si="615"/>
        <v>1.0108652300000001</v>
      </c>
      <c r="X1584" s="139">
        <f t="shared" si="616"/>
        <v>13.96520626</v>
      </c>
      <c r="Y1584" s="124">
        <f t="shared" si="617"/>
        <v>0</v>
      </c>
      <c r="Z1584" s="147" t="s">
        <v>64</v>
      </c>
      <c r="AA1584" s="141">
        <f t="shared" si="625"/>
        <v>45306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4"/>
      <c r="BL1584" s="1"/>
      <c r="BM1584" s="1"/>
      <c r="BN1584" s="1"/>
      <c r="BO1584" s="1"/>
      <c r="BP1584" s="1"/>
      <c r="BQ1584" s="1"/>
    </row>
    <row r="1585" spans="1:69" x14ac:dyDescent="0.15">
      <c r="A1585" s="138">
        <f t="shared" si="618"/>
        <v>45236</v>
      </c>
      <c r="B1585" s="148">
        <f t="shared" si="607"/>
        <v>1299.27681626</v>
      </c>
      <c r="C1585" s="139">
        <f t="shared" si="619"/>
        <v>1000</v>
      </c>
      <c r="D1585" s="140">
        <f t="shared" si="620"/>
        <v>6700.66</v>
      </c>
      <c r="E1585" s="124">
        <f>IF(K1585=1,VLOOKUP(A1584,[1]Plan1!$BO$80:$BQ$314,3),E1584)</f>
        <v>6716.74</v>
      </c>
      <c r="F1585" s="141">
        <f t="shared" si="621"/>
        <v>45216</v>
      </c>
      <c r="G1585" s="142">
        <f t="shared" si="608"/>
        <v>2.3997636053760818E-3</v>
      </c>
      <c r="H1585" s="141">
        <f t="shared" si="622"/>
        <v>45246</v>
      </c>
      <c r="I1585" s="141">
        <f t="shared" si="609"/>
        <v>45246</v>
      </c>
      <c r="J1585" s="125">
        <f t="shared" si="623"/>
        <v>21</v>
      </c>
      <c r="K1585" s="125">
        <f t="shared" si="629"/>
        <v>14</v>
      </c>
      <c r="L1585" s="139">
        <f t="shared" si="610"/>
        <v>1.0015992</v>
      </c>
      <c r="M1585" s="143">
        <f t="shared" si="630"/>
        <v>1.0026005099999999</v>
      </c>
      <c r="N1585" s="143">
        <f t="shared" si="626"/>
        <v>1.283259424186979</v>
      </c>
      <c r="O1585" s="139">
        <f t="shared" si="628"/>
        <v>1.2853116099999999</v>
      </c>
      <c r="P1585" s="139">
        <f t="shared" si="611"/>
        <v>1285.31161</v>
      </c>
      <c r="Q1585" s="144">
        <f t="shared" si="612"/>
        <v>0</v>
      </c>
      <c r="R1585" s="145">
        <f t="shared" si="613"/>
        <v>0</v>
      </c>
      <c r="S1585" s="139">
        <f t="shared" si="614"/>
        <v>0</v>
      </c>
      <c r="T1585" s="146">
        <f t="shared" si="624"/>
        <v>3.5999999999999997E-2</v>
      </c>
      <c r="U1585" s="144">
        <f t="shared" si="627"/>
        <v>77</v>
      </c>
      <c r="V1585" s="144">
        <v>252</v>
      </c>
      <c r="W1585" s="143">
        <f t="shared" si="615"/>
        <v>1.0108652300000001</v>
      </c>
      <c r="X1585" s="139">
        <f t="shared" si="616"/>
        <v>13.96520626</v>
      </c>
      <c r="Y1585" s="124">
        <f t="shared" si="617"/>
        <v>0</v>
      </c>
      <c r="Z1585" s="147" t="s">
        <v>64</v>
      </c>
      <c r="AA1585" s="141">
        <f t="shared" si="625"/>
        <v>45306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4"/>
      <c r="BL1585" s="1"/>
      <c r="BM1585" s="1"/>
      <c r="BN1585" s="1"/>
      <c r="BO1585" s="1"/>
      <c r="BP1585" s="1"/>
      <c r="BQ1585" s="1"/>
    </row>
    <row r="1586" spans="1:69" x14ac:dyDescent="0.15">
      <c r="A1586" s="138">
        <f t="shared" si="618"/>
        <v>45237</v>
      </c>
      <c r="B1586" s="148">
        <f t="shared" si="607"/>
        <v>1299.6074910099999</v>
      </c>
      <c r="C1586" s="139">
        <f t="shared" si="619"/>
        <v>1000</v>
      </c>
      <c r="D1586" s="140">
        <f t="shared" si="620"/>
        <v>6700.66</v>
      </c>
      <c r="E1586" s="124">
        <f>IF(K1586=1,VLOOKUP(A1585,[1]Plan1!$BO$80:$BQ$314,3),E1585)</f>
        <v>6716.74</v>
      </c>
      <c r="F1586" s="141">
        <f t="shared" si="621"/>
        <v>45216</v>
      </c>
      <c r="G1586" s="142">
        <f t="shared" si="608"/>
        <v>2.3997636053760818E-3</v>
      </c>
      <c r="H1586" s="141">
        <f t="shared" si="622"/>
        <v>45246</v>
      </c>
      <c r="I1586" s="141">
        <f t="shared" si="609"/>
        <v>45246</v>
      </c>
      <c r="J1586" s="125">
        <f t="shared" si="623"/>
        <v>21</v>
      </c>
      <c r="K1586" s="125">
        <f t="shared" si="629"/>
        <v>15</v>
      </c>
      <c r="L1586" s="139">
        <f t="shared" si="610"/>
        <v>1.00171352</v>
      </c>
      <c r="M1586" s="143">
        <f t="shared" si="630"/>
        <v>1.0026005099999999</v>
      </c>
      <c r="N1586" s="143">
        <f t="shared" si="626"/>
        <v>1.283259424186979</v>
      </c>
      <c r="O1586" s="139">
        <f t="shared" si="628"/>
        <v>1.2854583100000001</v>
      </c>
      <c r="P1586" s="139">
        <f t="shared" si="611"/>
        <v>1285.45831</v>
      </c>
      <c r="Q1586" s="144">
        <f t="shared" si="612"/>
        <v>0</v>
      </c>
      <c r="R1586" s="145">
        <f t="shared" si="613"/>
        <v>0</v>
      </c>
      <c r="S1586" s="139">
        <f t="shared" si="614"/>
        <v>0</v>
      </c>
      <c r="T1586" s="146">
        <f t="shared" si="624"/>
        <v>3.5999999999999997E-2</v>
      </c>
      <c r="U1586" s="144">
        <f t="shared" si="627"/>
        <v>78</v>
      </c>
      <c r="V1586" s="144">
        <v>252</v>
      </c>
      <c r="W1586" s="143">
        <f t="shared" si="615"/>
        <v>1.01100711</v>
      </c>
      <c r="X1586" s="139">
        <f t="shared" si="616"/>
        <v>14.14918101</v>
      </c>
      <c r="Y1586" s="124">
        <f t="shared" si="617"/>
        <v>0</v>
      </c>
      <c r="Z1586" s="147" t="s">
        <v>64</v>
      </c>
      <c r="AA1586" s="141">
        <f t="shared" si="625"/>
        <v>45306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4"/>
      <c r="BL1586" s="1"/>
      <c r="BM1586" s="1"/>
      <c r="BN1586" s="1"/>
      <c r="BO1586" s="1"/>
      <c r="BP1586" s="1"/>
      <c r="BQ1586" s="1"/>
    </row>
    <row r="1587" spans="1:69" x14ac:dyDescent="0.15">
      <c r="A1587" s="138">
        <f t="shared" si="618"/>
        <v>45238</v>
      </c>
      <c r="B1587" s="148">
        <f t="shared" si="607"/>
        <v>1299.9382647299999</v>
      </c>
      <c r="C1587" s="139">
        <f t="shared" si="619"/>
        <v>1000</v>
      </c>
      <c r="D1587" s="140">
        <f t="shared" si="620"/>
        <v>6700.66</v>
      </c>
      <c r="E1587" s="124">
        <f>IF(K1587=1,VLOOKUP(A1586,[1]Plan1!$BO$80:$BQ$314,3),E1586)</f>
        <v>6716.74</v>
      </c>
      <c r="F1587" s="141">
        <f t="shared" si="621"/>
        <v>45216</v>
      </c>
      <c r="G1587" s="142">
        <f t="shared" si="608"/>
        <v>2.3997636053760818E-3</v>
      </c>
      <c r="H1587" s="141">
        <f t="shared" si="622"/>
        <v>45246</v>
      </c>
      <c r="I1587" s="141">
        <f t="shared" si="609"/>
        <v>45246</v>
      </c>
      <c r="J1587" s="125">
        <f t="shared" si="623"/>
        <v>21</v>
      </c>
      <c r="K1587" s="125">
        <f t="shared" si="629"/>
        <v>16</v>
      </c>
      <c r="L1587" s="139">
        <f t="shared" si="610"/>
        <v>1.0018278599999999</v>
      </c>
      <c r="M1587" s="143">
        <f t="shared" si="630"/>
        <v>1.0026005099999999</v>
      </c>
      <c r="N1587" s="143">
        <f t="shared" si="626"/>
        <v>1.283259424186979</v>
      </c>
      <c r="O1587" s="139">
        <f t="shared" si="628"/>
        <v>1.2856050400000001</v>
      </c>
      <c r="P1587" s="139">
        <f t="shared" si="611"/>
        <v>1285.6050399999999</v>
      </c>
      <c r="Q1587" s="144">
        <f t="shared" si="612"/>
        <v>0</v>
      </c>
      <c r="R1587" s="145">
        <f t="shared" si="613"/>
        <v>0</v>
      </c>
      <c r="S1587" s="139">
        <f t="shared" si="614"/>
        <v>0</v>
      </c>
      <c r="T1587" s="146">
        <f t="shared" si="624"/>
        <v>3.5999999999999997E-2</v>
      </c>
      <c r="U1587" s="144">
        <f t="shared" si="627"/>
        <v>79</v>
      </c>
      <c r="V1587" s="144">
        <v>252</v>
      </c>
      <c r="W1587" s="143">
        <f t="shared" si="615"/>
        <v>1.0111490110000001</v>
      </c>
      <c r="X1587" s="139">
        <f t="shared" si="616"/>
        <v>14.33322473</v>
      </c>
      <c r="Y1587" s="124">
        <f t="shared" si="617"/>
        <v>0</v>
      </c>
      <c r="Z1587" s="147" t="s">
        <v>64</v>
      </c>
      <c r="AA1587" s="141">
        <f t="shared" si="625"/>
        <v>45306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4"/>
      <c r="BL1587" s="1"/>
      <c r="BM1587" s="1"/>
      <c r="BN1587" s="1"/>
      <c r="BO1587" s="1"/>
      <c r="BP1587" s="1"/>
      <c r="BQ1587" s="1"/>
    </row>
    <row r="1588" spans="1:69" x14ac:dyDescent="0.15">
      <c r="A1588" s="138">
        <f t="shared" si="618"/>
        <v>45239</v>
      </c>
      <c r="B1588" s="148">
        <f t="shared" si="607"/>
        <v>1300.2691247400001</v>
      </c>
      <c r="C1588" s="139">
        <f t="shared" si="619"/>
        <v>1000</v>
      </c>
      <c r="D1588" s="140">
        <f t="shared" si="620"/>
        <v>6700.66</v>
      </c>
      <c r="E1588" s="124">
        <f>IF(K1588=1,VLOOKUP(A1587,[1]Plan1!$BO$80:$BQ$314,3),E1587)</f>
        <v>6716.74</v>
      </c>
      <c r="F1588" s="141">
        <f t="shared" si="621"/>
        <v>45216</v>
      </c>
      <c r="G1588" s="142">
        <f t="shared" si="608"/>
        <v>2.3997636053760818E-3</v>
      </c>
      <c r="H1588" s="141">
        <f t="shared" si="622"/>
        <v>45246</v>
      </c>
      <c r="I1588" s="141">
        <f t="shared" si="609"/>
        <v>45246</v>
      </c>
      <c r="J1588" s="125">
        <f t="shared" si="623"/>
        <v>21</v>
      </c>
      <c r="K1588" s="125">
        <f t="shared" si="629"/>
        <v>17</v>
      </c>
      <c r="L1588" s="139">
        <f t="shared" si="610"/>
        <v>1.0019422200000001</v>
      </c>
      <c r="M1588" s="143">
        <f t="shared" si="630"/>
        <v>1.0026005099999999</v>
      </c>
      <c r="N1588" s="143">
        <f t="shared" si="626"/>
        <v>1.283259424186979</v>
      </c>
      <c r="O1588" s="139">
        <f t="shared" si="628"/>
        <v>1.2857517899999999</v>
      </c>
      <c r="P1588" s="139">
        <f t="shared" si="611"/>
        <v>1285.75179</v>
      </c>
      <c r="Q1588" s="144">
        <f t="shared" si="612"/>
        <v>0</v>
      </c>
      <c r="R1588" s="145">
        <f t="shared" si="613"/>
        <v>0</v>
      </c>
      <c r="S1588" s="139">
        <f t="shared" si="614"/>
        <v>0</v>
      </c>
      <c r="T1588" s="146">
        <f t="shared" si="624"/>
        <v>3.5999999999999997E-2</v>
      </c>
      <c r="U1588" s="144">
        <f t="shared" si="627"/>
        <v>80</v>
      </c>
      <c r="V1588" s="144">
        <v>252</v>
      </c>
      <c r="W1588" s="143">
        <f t="shared" si="615"/>
        <v>1.011290931</v>
      </c>
      <c r="X1588" s="139">
        <f t="shared" si="616"/>
        <v>14.517334740000001</v>
      </c>
      <c r="Y1588" s="124">
        <f t="shared" si="617"/>
        <v>0</v>
      </c>
      <c r="Z1588" s="147" t="s">
        <v>64</v>
      </c>
      <c r="AA1588" s="141">
        <f t="shared" si="625"/>
        <v>45306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4"/>
      <c r="BL1588" s="1"/>
      <c r="BM1588" s="1"/>
      <c r="BN1588" s="1"/>
      <c r="BO1588" s="1"/>
      <c r="BP1588" s="1"/>
      <c r="BQ1588" s="1"/>
    </row>
    <row r="1589" spans="1:69" x14ac:dyDescent="0.15">
      <c r="A1589" s="138">
        <f t="shared" si="618"/>
        <v>45240</v>
      </c>
      <c r="B1589" s="148">
        <f t="shared" si="607"/>
        <v>1300.6000534099999</v>
      </c>
      <c r="C1589" s="139">
        <f t="shared" si="619"/>
        <v>1000</v>
      </c>
      <c r="D1589" s="140">
        <f t="shared" si="620"/>
        <v>6700.66</v>
      </c>
      <c r="E1589" s="124">
        <f>IF(K1589=1,VLOOKUP(A1588,[1]Plan1!$BO$80:$BQ$314,3),E1588)</f>
        <v>6716.74</v>
      </c>
      <c r="F1589" s="141">
        <f t="shared" si="621"/>
        <v>45216</v>
      </c>
      <c r="G1589" s="142">
        <f t="shared" si="608"/>
        <v>2.3997636053760818E-3</v>
      </c>
      <c r="H1589" s="141">
        <f t="shared" si="622"/>
        <v>45246</v>
      </c>
      <c r="I1589" s="141">
        <f t="shared" si="609"/>
        <v>45246</v>
      </c>
      <c r="J1589" s="125">
        <f t="shared" si="623"/>
        <v>21</v>
      </c>
      <c r="K1589" s="125">
        <f t="shared" si="629"/>
        <v>18</v>
      </c>
      <c r="L1589" s="139">
        <f t="shared" si="610"/>
        <v>1.0020565800000001</v>
      </c>
      <c r="M1589" s="143">
        <f t="shared" si="630"/>
        <v>1.0026005099999999</v>
      </c>
      <c r="N1589" s="143">
        <f t="shared" si="626"/>
        <v>1.283259424186979</v>
      </c>
      <c r="O1589" s="139">
        <f t="shared" si="628"/>
        <v>1.28589854</v>
      </c>
      <c r="P1589" s="139">
        <f t="shared" si="611"/>
        <v>1285.8985399999999</v>
      </c>
      <c r="Q1589" s="144">
        <f t="shared" si="612"/>
        <v>0</v>
      </c>
      <c r="R1589" s="145">
        <f t="shared" si="613"/>
        <v>0</v>
      </c>
      <c r="S1589" s="139">
        <f t="shared" si="614"/>
        <v>0</v>
      </c>
      <c r="T1589" s="146">
        <f t="shared" si="624"/>
        <v>3.5999999999999997E-2</v>
      </c>
      <c r="U1589" s="144">
        <f t="shared" si="627"/>
        <v>81</v>
      </c>
      <c r="V1589" s="144">
        <v>252</v>
      </c>
      <c r="W1589" s="143">
        <f t="shared" si="615"/>
        <v>1.0114328720000001</v>
      </c>
      <c r="X1589" s="139">
        <f t="shared" si="616"/>
        <v>14.70151341</v>
      </c>
      <c r="Y1589" s="124">
        <f t="shared" si="617"/>
        <v>0</v>
      </c>
      <c r="Z1589" s="147" t="s">
        <v>64</v>
      </c>
      <c r="AA1589" s="141">
        <f t="shared" si="625"/>
        <v>45306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4"/>
      <c r="BL1589" s="1"/>
      <c r="BM1589" s="1"/>
      <c r="BN1589" s="1"/>
      <c r="BO1589" s="1"/>
      <c r="BP1589" s="1"/>
      <c r="BQ1589" s="1"/>
    </row>
    <row r="1590" spans="1:69" x14ac:dyDescent="0.15">
      <c r="A1590" s="138">
        <f t="shared" si="618"/>
        <v>45241</v>
      </c>
      <c r="B1590" s="148">
        <f t="shared" si="607"/>
        <v>1300.93107852</v>
      </c>
      <c r="C1590" s="139">
        <f t="shared" si="619"/>
        <v>1000</v>
      </c>
      <c r="D1590" s="140">
        <f t="shared" si="620"/>
        <v>6700.66</v>
      </c>
      <c r="E1590" s="124">
        <f>IF(K1590=1,VLOOKUP(A1589,[1]Plan1!$BO$80:$BQ$314,3),E1589)</f>
        <v>6716.74</v>
      </c>
      <c r="F1590" s="141">
        <f t="shared" si="621"/>
        <v>45216</v>
      </c>
      <c r="G1590" s="142">
        <f t="shared" si="608"/>
        <v>2.3997636053760818E-3</v>
      </c>
      <c r="H1590" s="141">
        <f t="shared" si="622"/>
        <v>45246</v>
      </c>
      <c r="I1590" s="141">
        <f t="shared" si="609"/>
        <v>45246</v>
      </c>
      <c r="J1590" s="125">
        <f t="shared" si="623"/>
        <v>21</v>
      </c>
      <c r="K1590" s="125">
        <f t="shared" si="629"/>
        <v>19</v>
      </c>
      <c r="L1590" s="139">
        <f t="shared" si="610"/>
        <v>1.0021709599999999</v>
      </c>
      <c r="M1590" s="143">
        <f t="shared" si="630"/>
        <v>1.0026005099999999</v>
      </c>
      <c r="N1590" s="143">
        <f t="shared" si="626"/>
        <v>1.283259424186979</v>
      </c>
      <c r="O1590" s="139">
        <f t="shared" si="628"/>
        <v>1.2860453199999999</v>
      </c>
      <c r="P1590" s="139">
        <f t="shared" si="611"/>
        <v>1286.0453199999999</v>
      </c>
      <c r="Q1590" s="144">
        <f t="shared" si="612"/>
        <v>0</v>
      </c>
      <c r="R1590" s="145">
        <f t="shared" si="613"/>
        <v>0</v>
      </c>
      <c r="S1590" s="139">
        <f t="shared" si="614"/>
        <v>0</v>
      </c>
      <c r="T1590" s="146">
        <f t="shared" si="624"/>
        <v>3.5999999999999997E-2</v>
      </c>
      <c r="U1590" s="144">
        <f t="shared" si="627"/>
        <v>82</v>
      </c>
      <c r="V1590" s="144">
        <v>252</v>
      </c>
      <c r="W1590" s="143">
        <f t="shared" si="615"/>
        <v>1.011574832</v>
      </c>
      <c r="X1590" s="139">
        <f t="shared" si="616"/>
        <v>14.88575852</v>
      </c>
      <c r="Y1590" s="124">
        <f t="shared" si="617"/>
        <v>0</v>
      </c>
      <c r="Z1590" s="147" t="s">
        <v>64</v>
      </c>
      <c r="AA1590" s="141">
        <f t="shared" si="625"/>
        <v>45306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4"/>
      <c r="BL1590" s="1"/>
      <c r="BM1590" s="1"/>
      <c r="BN1590" s="1"/>
      <c r="BO1590" s="1"/>
      <c r="BP1590" s="1"/>
      <c r="BQ1590" s="1"/>
    </row>
    <row r="1591" spans="1:69" x14ac:dyDescent="0.15">
      <c r="A1591" s="138">
        <f t="shared" si="618"/>
        <v>45242</v>
      </c>
      <c r="B1591" s="148">
        <f t="shared" si="607"/>
        <v>1300.93107852</v>
      </c>
      <c r="C1591" s="139">
        <f t="shared" si="619"/>
        <v>1000</v>
      </c>
      <c r="D1591" s="140">
        <f t="shared" si="620"/>
        <v>6700.66</v>
      </c>
      <c r="E1591" s="124">
        <f>IF(K1591=1,VLOOKUP(A1590,[1]Plan1!$BO$80:$BQ$314,3),E1590)</f>
        <v>6716.74</v>
      </c>
      <c r="F1591" s="141">
        <f t="shared" si="621"/>
        <v>45216</v>
      </c>
      <c r="G1591" s="142">
        <f t="shared" si="608"/>
        <v>2.3997636053760818E-3</v>
      </c>
      <c r="H1591" s="141">
        <f t="shared" si="622"/>
        <v>45246</v>
      </c>
      <c r="I1591" s="141">
        <f t="shared" si="609"/>
        <v>45246</v>
      </c>
      <c r="J1591" s="125">
        <f t="shared" si="623"/>
        <v>21</v>
      </c>
      <c r="K1591" s="125">
        <f t="shared" si="629"/>
        <v>19</v>
      </c>
      <c r="L1591" s="139">
        <f t="shared" si="610"/>
        <v>1.0021709599999999</v>
      </c>
      <c r="M1591" s="143">
        <f t="shared" si="630"/>
        <v>1.0026005099999999</v>
      </c>
      <c r="N1591" s="143">
        <f t="shared" si="626"/>
        <v>1.283259424186979</v>
      </c>
      <c r="O1591" s="139">
        <f t="shared" si="628"/>
        <v>1.2860453199999999</v>
      </c>
      <c r="P1591" s="139">
        <f t="shared" si="611"/>
        <v>1286.0453199999999</v>
      </c>
      <c r="Q1591" s="144">
        <f t="shared" si="612"/>
        <v>0</v>
      </c>
      <c r="R1591" s="145">
        <f t="shared" si="613"/>
        <v>0</v>
      </c>
      <c r="S1591" s="139">
        <f t="shared" si="614"/>
        <v>0</v>
      </c>
      <c r="T1591" s="146">
        <f t="shared" si="624"/>
        <v>3.5999999999999997E-2</v>
      </c>
      <c r="U1591" s="144">
        <f t="shared" si="627"/>
        <v>82</v>
      </c>
      <c r="V1591" s="144">
        <v>252</v>
      </c>
      <c r="W1591" s="143">
        <f t="shared" si="615"/>
        <v>1.011574832</v>
      </c>
      <c r="X1591" s="139">
        <f t="shared" si="616"/>
        <v>14.88575852</v>
      </c>
      <c r="Y1591" s="124">
        <f t="shared" si="617"/>
        <v>0</v>
      </c>
      <c r="Z1591" s="147" t="s">
        <v>64</v>
      </c>
      <c r="AA1591" s="141">
        <f t="shared" si="625"/>
        <v>45306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4"/>
      <c r="BL1591" s="1"/>
      <c r="BM1591" s="1"/>
      <c r="BN1591" s="1"/>
      <c r="BO1591" s="1"/>
      <c r="BP1591" s="1"/>
      <c r="BQ1591" s="1"/>
    </row>
    <row r="1592" spans="1:69" x14ac:dyDescent="0.15">
      <c r="A1592" s="138">
        <f t="shared" si="618"/>
        <v>45243</v>
      </c>
      <c r="B1592" s="148">
        <f t="shared" si="607"/>
        <v>1300.93107852</v>
      </c>
      <c r="C1592" s="139">
        <f t="shared" si="619"/>
        <v>1000</v>
      </c>
      <c r="D1592" s="140">
        <f t="shared" si="620"/>
        <v>6700.66</v>
      </c>
      <c r="E1592" s="124">
        <f>IF(K1592=1,VLOOKUP(A1591,[1]Plan1!$BO$80:$BQ$314,3),E1591)</f>
        <v>6716.74</v>
      </c>
      <c r="F1592" s="141">
        <f t="shared" si="621"/>
        <v>45216</v>
      </c>
      <c r="G1592" s="142">
        <f t="shared" si="608"/>
        <v>2.3997636053760818E-3</v>
      </c>
      <c r="H1592" s="141">
        <f t="shared" si="622"/>
        <v>45246</v>
      </c>
      <c r="I1592" s="141">
        <f t="shared" si="609"/>
        <v>45246</v>
      </c>
      <c r="J1592" s="125">
        <f t="shared" si="623"/>
        <v>21</v>
      </c>
      <c r="K1592" s="125">
        <f t="shared" si="629"/>
        <v>19</v>
      </c>
      <c r="L1592" s="139">
        <f t="shared" si="610"/>
        <v>1.0021709599999999</v>
      </c>
      <c r="M1592" s="143">
        <f t="shared" si="630"/>
        <v>1.0026005099999999</v>
      </c>
      <c r="N1592" s="143">
        <f t="shared" si="626"/>
        <v>1.283259424186979</v>
      </c>
      <c r="O1592" s="139">
        <f t="shared" si="628"/>
        <v>1.2860453199999999</v>
      </c>
      <c r="P1592" s="139">
        <f t="shared" si="611"/>
        <v>1286.0453199999999</v>
      </c>
      <c r="Q1592" s="144">
        <f t="shared" si="612"/>
        <v>0</v>
      </c>
      <c r="R1592" s="145">
        <f t="shared" si="613"/>
        <v>0</v>
      </c>
      <c r="S1592" s="139">
        <f t="shared" si="614"/>
        <v>0</v>
      </c>
      <c r="T1592" s="146">
        <f t="shared" si="624"/>
        <v>3.5999999999999997E-2</v>
      </c>
      <c r="U1592" s="144">
        <f t="shared" si="627"/>
        <v>82</v>
      </c>
      <c r="V1592" s="144">
        <v>252</v>
      </c>
      <c r="W1592" s="143">
        <f t="shared" si="615"/>
        <v>1.011574832</v>
      </c>
      <c r="X1592" s="139">
        <f t="shared" si="616"/>
        <v>14.88575852</v>
      </c>
      <c r="Y1592" s="124">
        <f t="shared" si="617"/>
        <v>0</v>
      </c>
      <c r="Z1592" s="147" t="s">
        <v>64</v>
      </c>
      <c r="AA1592" s="141">
        <f t="shared" si="625"/>
        <v>45306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4"/>
      <c r="BL1592" s="1"/>
      <c r="BM1592" s="1"/>
      <c r="BN1592" s="1"/>
      <c r="BO1592" s="1"/>
      <c r="BP1592" s="1"/>
      <c r="BQ1592" s="1"/>
    </row>
    <row r="1593" spans="1:69" x14ac:dyDescent="0.15">
      <c r="A1593" s="138">
        <f t="shared" si="618"/>
        <v>45244</v>
      </c>
      <c r="B1593" s="148">
        <f t="shared" si="607"/>
        <v>1301.26219126</v>
      </c>
      <c r="C1593" s="139">
        <f t="shared" si="619"/>
        <v>1000</v>
      </c>
      <c r="D1593" s="140">
        <f t="shared" si="620"/>
        <v>6700.66</v>
      </c>
      <c r="E1593" s="124">
        <f>IF(K1593=1,VLOOKUP(A1592,[1]Plan1!$BO$80:$BQ$314,3),E1592)</f>
        <v>6716.74</v>
      </c>
      <c r="F1593" s="141">
        <f t="shared" si="621"/>
        <v>45216</v>
      </c>
      <c r="G1593" s="142">
        <f t="shared" si="608"/>
        <v>2.3997636053760818E-3</v>
      </c>
      <c r="H1593" s="141">
        <f t="shared" si="622"/>
        <v>45246</v>
      </c>
      <c r="I1593" s="141">
        <f t="shared" si="609"/>
        <v>45246</v>
      </c>
      <c r="J1593" s="125">
        <f t="shared" si="623"/>
        <v>21</v>
      </c>
      <c r="K1593" s="125">
        <f t="shared" si="629"/>
        <v>20</v>
      </c>
      <c r="L1593" s="139">
        <f t="shared" si="610"/>
        <v>1.00228535</v>
      </c>
      <c r="M1593" s="143">
        <f t="shared" si="630"/>
        <v>1.0026005099999999</v>
      </c>
      <c r="N1593" s="143">
        <f t="shared" si="626"/>
        <v>1.283259424186979</v>
      </c>
      <c r="O1593" s="139">
        <f t="shared" si="628"/>
        <v>1.2861921199999999</v>
      </c>
      <c r="P1593" s="139">
        <f t="shared" si="611"/>
        <v>1286.1921199999999</v>
      </c>
      <c r="Q1593" s="144">
        <f t="shared" si="612"/>
        <v>0</v>
      </c>
      <c r="R1593" s="145">
        <f t="shared" si="613"/>
        <v>0</v>
      </c>
      <c r="S1593" s="139">
        <f t="shared" si="614"/>
        <v>0</v>
      </c>
      <c r="T1593" s="146">
        <f t="shared" si="624"/>
        <v>3.5999999999999997E-2</v>
      </c>
      <c r="U1593" s="144">
        <f t="shared" si="627"/>
        <v>83</v>
      </c>
      <c r="V1593" s="144">
        <v>252</v>
      </c>
      <c r="W1593" s="143">
        <f t="shared" si="615"/>
        <v>1.011716812</v>
      </c>
      <c r="X1593" s="139">
        <f t="shared" si="616"/>
        <v>15.070071260000001</v>
      </c>
      <c r="Y1593" s="124">
        <f t="shared" si="617"/>
        <v>0</v>
      </c>
      <c r="Z1593" s="147" t="s">
        <v>64</v>
      </c>
      <c r="AA1593" s="141">
        <f t="shared" si="625"/>
        <v>45306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4"/>
      <c r="BL1593" s="1"/>
      <c r="BM1593" s="1"/>
      <c r="BN1593" s="1"/>
      <c r="BO1593" s="1"/>
      <c r="BP1593" s="1"/>
      <c r="BQ1593" s="1"/>
    </row>
    <row r="1594" spans="1:69" x14ac:dyDescent="0.15">
      <c r="A1594" s="138">
        <f t="shared" si="618"/>
        <v>45245</v>
      </c>
      <c r="B1594" s="148">
        <f t="shared" si="607"/>
        <v>1301.59338282</v>
      </c>
      <c r="C1594" s="139">
        <f t="shared" si="619"/>
        <v>1000</v>
      </c>
      <c r="D1594" s="140">
        <f t="shared" si="620"/>
        <v>6700.66</v>
      </c>
      <c r="E1594" s="124">
        <f>IF(K1594=1,VLOOKUP(A1593,[1]Plan1!$BO$80:$BQ$314,3),E1593)</f>
        <v>6716.74</v>
      </c>
      <c r="F1594" s="141">
        <f t="shared" si="621"/>
        <v>45216</v>
      </c>
      <c r="G1594" s="142">
        <f t="shared" si="608"/>
        <v>2.3997636053760818E-3</v>
      </c>
      <c r="H1594" s="141">
        <f t="shared" si="622"/>
        <v>45275</v>
      </c>
      <c r="I1594" s="141">
        <f t="shared" si="609"/>
        <v>45246</v>
      </c>
      <c r="J1594" s="125">
        <f t="shared" si="623"/>
        <v>21</v>
      </c>
      <c r="K1594" s="125">
        <f t="shared" si="629"/>
        <v>21</v>
      </c>
      <c r="L1594" s="139">
        <f t="shared" si="610"/>
        <v>1.0023997600000001</v>
      </c>
      <c r="M1594" s="143">
        <f t="shared" si="630"/>
        <v>1.0026005099999999</v>
      </c>
      <c r="N1594" s="143">
        <f t="shared" si="626"/>
        <v>1.283259424186979</v>
      </c>
      <c r="O1594" s="139">
        <f t="shared" si="628"/>
        <v>1.2863389300000001</v>
      </c>
      <c r="P1594" s="139">
        <f t="shared" si="611"/>
        <v>1286.3389299999999</v>
      </c>
      <c r="Q1594" s="144">
        <f t="shared" si="612"/>
        <v>0</v>
      </c>
      <c r="R1594" s="145">
        <f t="shared" si="613"/>
        <v>0</v>
      </c>
      <c r="S1594" s="139">
        <f t="shared" si="614"/>
        <v>0</v>
      </c>
      <c r="T1594" s="146">
        <f t="shared" si="624"/>
        <v>3.5999999999999997E-2</v>
      </c>
      <c r="U1594" s="144">
        <f t="shared" si="627"/>
        <v>84</v>
      </c>
      <c r="V1594" s="144">
        <v>252</v>
      </c>
      <c r="W1594" s="143">
        <f t="shared" si="615"/>
        <v>1.0118588129999999</v>
      </c>
      <c r="X1594" s="139">
        <f t="shared" si="616"/>
        <v>15.254452819999999</v>
      </c>
      <c r="Y1594" s="124">
        <f t="shared" si="617"/>
        <v>0</v>
      </c>
      <c r="Z1594" s="147" t="s">
        <v>64</v>
      </c>
      <c r="AA1594" s="141">
        <f t="shared" si="625"/>
        <v>45306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4"/>
      <c r="BL1594" s="1"/>
      <c r="BM1594" s="1"/>
      <c r="BN1594" s="1"/>
      <c r="BO1594" s="1"/>
      <c r="BP1594" s="1"/>
      <c r="BQ1594" s="1"/>
    </row>
    <row r="1595" spans="1:69" x14ac:dyDescent="0.15">
      <c r="A1595" s="138">
        <f t="shared" si="618"/>
        <v>45246</v>
      </c>
      <c r="B1595" s="148">
        <f t="shared" si="607"/>
        <v>1301.59338282</v>
      </c>
      <c r="C1595" s="139">
        <f t="shared" si="619"/>
        <v>1000</v>
      </c>
      <c r="D1595" s="140">
        <f t="shared" si="620"/>
        <v>6700.66</v>
      </c>
      <c r="E1595" s="124">
        <f>IF(K1595=1,VLOOKUP(A1594,[1]Plan1!$BO$80:$BQ$314,3),E1594)</f>
        <v>6716.74</v>
      </c>
      <c r="F1595" s="141">
        <f t="shared" si="621"/>
        <v>45216</v>
      </c>
      <c r="G1595" s="142">
        <f t="shared" si="608"/>
        <v>2.3997636053760818E-3</v>
      </c>
      <c r="H1595" s="141">
        <f t="shared" si="622"/>
        <v>45275</v>
      </c>
      <c r="I1595" s="141">
        <f t="shared" si="609"/>
        <v>45246</v>
      </c>
      <c r="J1595" s="125">
        <f t="shared" si="623"/>
        <v>21</v>
      </c>
      <c r="K1595" s="125">
        <f t="shared" si="629"/>
        <v>21</v>
      </c>
      <c r="L1595" s="139">
        <f t="shared" si="610"/>
        <v>1.0023997600000001</v>
      </c>
      <c r="M1595" s="143">
        <f t="shared" si="630"/>
        <v>1.0026005099999999</v>
      </c>
      <c r="N1595" s="143">
        <f t="shared" si="626"/>
        <v>1.283259424186979</v>
      </c>
      <c r="O1595" s="139">
        <f t="shared" si="628"/>
        <v>1.2863389300000001</v>
      </c>
      <c r="P1595" s="139">
        <f t="shared" si="611"/>
        <v>1286.3389299999999</v>
      </c>
      <c r="Q1595" s="144">
        <f t="shared" si="612"/>
        <v>0</v>
      </c>
      <c r="R1595" s="145">
        <f t="shared" si="613"/>
        <v>0</v>
      </c>
      <c r="S1595" s="139">
        <f t="shared" si="614"/>
        <v>0</v>
      </c>
      <c r="T1595" s="146">
        <f t="shared" si="624"/>
        <v>3.5999999999999997E-2</v>
      </c>
      <c r="U1595" s="144">
        <f t="shared" si="627"/>
        <v>84</v>
      </c>
      <c r="V1595" s="144">
        <v>252</v>
      </c>
      <c r="W1595" s="143">
        <f t="shared" si="615"/>
        <v>1.0118588129999999</v>
      </c>
      <c r="X1595" s="139">
        <f t="shared" si="616"/>
        <v>15.254452819999999</v>
      </c>
      <c r="Y1595" s="124">
        <f t="shared" si="617"/>
        <v>0</v>
      </c>
      <c r="Z1595" s="147" t="s">
        <v>64</v>
      </c>
      <c r="AA1595" s="141">
        <f t="shared" si="625"/>
        <v>45306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4"/>
      <c r="BL1595" s="1"/>
      <c r="BM1595" s="1"/>
      <c r="BN1595" s="1"/>
      <c r="BO1595" s="1"/>
      <c r="BP1595" s="1"/>
      <c r="BQ1595" s="1"/>
    </row>
    <row r="1596" spans="1:69" x14ac:dyDescent="0.15">
      <c r="A1596" s="138">
        <f t="shared" si="618"/>
        <v>45247</v>
      </c>
      <c r="B1596" s="148">
        <f t="shared" si="607"/>
        <v>1301.9494345400001</v>
      </c>
      <c r="C1596" s="139">
        <f t="shared" si="619"/>
        <v>1000</v>
      </c>
      <c r="D1596" s="140">
        <f t="shared" si="620"/>
        <v>6716.74</v>
      </c>
      <c r="E1596" s="124">
        <f>IF(K1596=1,VLOOKUP(A1595,[1]Plan1!$BO$80:$BQ$314,3),E1595)</f>
        <v>6735.55</v>
      </c>
      <c r="F1596" s="141">
        <f t="shared" si="621"/>
        <v>45247</v>
      </c>
      <c r="G1596" s="142">
        <f t="shared" si="608"/>
        <v>2.8004657021114543E-3</v>
      </c>
      <c r="H1596" s="141">
        <f t="shared" si="622"/>
        <v>45275</v>
      </c>
      <c r="I1596" s="141">
        <f t="shared" si="609"/>
        <v>45275</v>
      </c>
      <c r="J1596" s="125">
        <f t="shared" si="623"/>
        <v>21</v>
      </c>
      <c r="K1596" s="125">
        <f t="shared" si="629"/>
        <v>1</v>
      </c>
      <c r="L1596" s="139">
        <f t="shared" si="610"/>
        <v>1.00013317</v>
      </c>
      <c r="M1596" s="143">
        <f t="shared" si="630"/>
        <v>1.0023997600000001</v>
      </c>
      <c r="N1596" s="143">
        <f t="shared" si="626"/>
        <v>1.2863389388227662</v>
      </c>
      <c r="O1596" s="139">
        <f t="shared" si="628"/>
        <v>1.2865102399999999</v>
      </c>
      <c r="P1596" s="139">
        <f t="shared" si="611"/>
        <v>1286.5102400000001</v>
      </c>
      <c r="Q1596" s="144">
        <f t="shared" si="612"/>
        <v>0</v>
      </c>
      <c r="R1596" s="145">
        <f t="shared" si="613"/>
        <v>0</v>
      </c>
      <c r="S1596" s="139">
        <f t="shared" si="614"/>
        <v>0</v>
      </c>
      <c r="T1596" s="146">
        <f t="shared" si="624"/>
        <v>3.5999999999999997E-2</v>
      </c>
      <c r="U1596" s="144">
        <f t="shared" si="627"/>
        <v>85</v>
      </c>
      <c r="V1596" s="144">
        <v>252</v>
      </c>
      <c r="W1596" s="143">
        <f t="shared" si="615"/>
        <v>1.0120008330000001</v>
      </c>
      <c r="X1596" s="139">
        <f t="shared" si="616"/>
        <v>15.439194540000001</v>
      </c>
      <c r="Y1596" s="124">
        <f t="shared" si="617"/>
        <v>0</v>
      </c>
      <c r="Z1596" s="147" t="s">
        <v>64</v>
      </c>
      <c r="AA1596" s="141">
        <f t="shared" si="625"/>
        <v>45306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4"/>
      <c r="BL1596" s="1"/>
      <c r="BM1596" s="1"/>
      <c r="BN1596" s="1"/>
      <c r="BO1596" s="1"/>
      <c r="BP1596" s="1"/>
      <c r="BQ1596" s="1"/>
    </row>
    <row r="1597" spans="1:69" x14ac:dyDescent="0.15">
      <c r="A1597" s="138">
        <f t="shared" si="618"/>
        <v>45248</v>
      </c>
      <c r="B1597" s="148">
        <f t="shared" si="607"/>
        <v>1302.3055910099999</v>
      </c>
      <c r="C1597" s="139">
        <f t="shared" si="619"/>
        <v>1000</v>
      </c>
      <c r="D1597" s="140">
        <f t="shared" si="620"/>
        <v>6716.74</v>
      </c>
      <c r="E1597" s="124">
        <f>IF(K1597=1,VLOOKUP(A1596,[1]Plan1!$BO$80:$BQ$314,3),E1596)</f>
        <v>6735.55</v>
      </c>
      <c r="F1597" s="141">
        <f t="shared" si="621"/>
        <v>45247</v>
      </c>
      <c r="G1597" s="142">
        <f t="shared" si="608"/>
        <v>2.8004657021114543E-3</v>
      </c>
      <c r="H1597" s="141">
        <f t="shared" si="622"/>
        <v>45275</v>
      </c>
      <c r="I1597" s="141">
        <f t="shared" si="609"/>
        <v>45275</v>
      </c>
      <c r="J1597" s="125">
        <f t="shared" si="623"/>
        <v>21</v>
      </c>
      <c r="K1597" s="125">
        <f t="shared" si="629"/>
        <v>2</v>
      </c>
      <c r="L1597" s="139">
        <f t="shared" si="610"/>
        <v>1.0002663700000001</v>
      </c>
      <c r="M1597" s="143">
        <f t="shared" si="630"/>
        <v>1.0023997600000001</v>
      </c>
      <c r="N1597" s="143">
        <f t="shared" si="626"/>
        <v>1.2863389388227662</v>
      </c>
      <c r="O1597" s="139">
        <f t="shared" si="628"/>
        <v>1.28668158</v>
      </c>
      <c r="P1597" s="139">
        <f t="shared" si="611"/>
        <v>1286.6815799999999</v>
      </c>
      <c r="Q1597" s="144">
        <f t="shared" si="612"/>
        <v>0</v>
      </c>
      <c r="R1597" s="145">
        <f t="shared" si="613"/>
        <v>0</v>
      </c>
      <c r="S1597" s="139">
        <f t="shared" si="614"/>
        <v>0</v>
      </c>
      <c r="T1597" s="146">
        <f t="shared" si="624"/>
        <v>3.5999999999999997E-2</v>
      </c>
      <c r="U1597" s="144">
        <f t="shared" si="627"/>
        <v>86</v>
      </c>
      <c r="V1597" s="144">
        <v>252</v>
      </c>
      <c r="W1597" s="143">
        <f t="shared" si="615"/>
        <v>1.0121428729999999</v>
      </c>
      <c r="X1597" s="139">
        <f t="shared" si="616"/>
        <v>15.62401101</v>
      </c>
      <c r="Y1597" s="124">
        <f t="shared" si="617"/>
        <v>0</v>
      </c>
      <c r="Z1597" s="147" t="s">
        <v>64</v>
      </c>
      <c r="AA1597" s="141">
        <f t="shared" si="625"/>
        <v>45306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4"/>
      <c r="BL1597" s="1"/>
      <c r="BM1597" s="1"/>
      <c r="BN1597" s="1"/>
      <c r="BO1597" s="1"/>
      <c r="BP1597" s="1"/>
      <c r="BQ1597" s="1"/>
    </row>
    <row r="1598" spans="1:69" x14ac:dyDescent="0.15">
      <c r="A1598" s="138">
        <f t="shared" si="618"/>
        <v>45249</v>
      </c>
      <c r="B1598" s="148">
        <f t="shared" si="607"/>
        <v>1302.3055910099999</v>
      </c>
      <c r="C1598" s="139">
        <f t="shared" si="619"/>
        <v>1000</v>
      </c>
      <c r="D1598" s="140">
        <f t="shared" si="620"/>
        <v>6716.74</v>
      </c>
      <c r="E1598" s="124">
        <f>IF(K1598=1,VLOOKUP(A1597,[1]Plan1!$BO$80:$BQ$314,3),E1597)</f>
        <v>6735.55</v>
      </c>
      <c r="F1598" s="141">
        <f t="shared" si="621"/>
        <v>45247</v>
      </c>
      <c r="G1598" s="142">
        <f t="shared" si="608"/>
        <v>2.8004657021114543E-3</v>
      </c>
      <c r="H1598" s="141">
        <f t="shared" si="622"/>
        <v>45275</v>
      </c>
      <c r="I1598" s="141">
        <f t="shared" si="609"/>
        <v>45275</v>
      </c>
      <c r="J1598" s="125">
        <f t="shared" si="623"/>
        <v>21</v>
      </c>
      <c r="K1598" s="125">
        <f t="shared" si="629"/>
        <v>2</v>
      </c>
      <c r="L1598" s="139">
        <f t="shared" si="610"/>
        <v>1.0002663700000001</v>
      </c>
      <c r="M1598" s="143">
        <f t="shared" si="630"/>
        <v>1.0023997600000001</v>
      </c>
      <c r="N1598" s="143">
        <f t="shared" si="626"/>
        <v>1.2863389388227662</v>
      </c>
      <c r="O1598" s="139">
        <f t="shared" si="628"/>
        <v>1.28668158</v>
      </c>
      <c r="P1598" s="139">
        <f t="shared" si="611"/>
        <v>1286.6815799999999</v>
      </c>
      <c r="Q1598" s="144">
        <f t="shared" si="612"/>
        <v>0</v>
      </c>
      <c r="R1598" s="145">
        <f t="shared" si="613"/>
        <v>0</v>
      </c>
      <c r="S1598" s="139">
        <f t="shared" si="614"/>
        <v>0</v>
      </c>
      <c r="T1598" s="146">
        <f t="shared" si="624"/>
        <v>3.5999999999999997E-2</v>
      </c>
      <c r="U1598" s="144">
        <f t="shared" si="627"/>
        <v>86</v>
      </c>
      <c r="V1598" s="144">
        <v>252</v>
      </c>
      <c r="W1598" s="143">
        <f t="shared" si="615"/>
        <v>1.0121428729999999</v>
      </c>
      <c r="X1598" s="139">
        <f t="shared" si="616"/>
        <v>15.62401101</v>
      </c>
      <c r="Y1598" s="124">
        <f t="shared" si="617"/>
        <v>0</v>
      </c>
      <c r="Z1598" s="147" t="s">
        <v>64</v>
      </c>
      <c r="AA1598" s="141">
        <f t="shared" si="625"/>
        <v>45306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4"/>
      <c r="BL1598" s="1"/>
      <c r="BM1598" s="1"/>
      <c r="BN1598" s="1"/>
      <c r="BO1598" s="1"/>
      <c r="BP1598" s="1"/>
      <c r="BQ1598" s="1"/>
    </row>
    <row r="1599" spans="1:69" x14ac:dyDescent="0.15">
      <c r="A1599" s="138">
        <f t="shared" si="618"/>
        <v>45250</v>
      </c>
      <c r="B1599" s="148">
        <f t="shared" si="607"/>
        <v>1302.3055910099999</v>
      </c>
      <c r="C1599" s="139">
        <f t="shared" si="619"/>
        <v>1000</v>
      </c>
      <c r="D1599" s="140">
        <f t="shared" si="620"/>
        <v>6716.74</v>
      </c>
      <c r="E1599" s="124">
        <f>IF(K1599=1,VLOOKUP(A1598,[1]Plan1!$BO$80:$BQ$314,3),E1598)</f>
        <v>6735.55</v>
      </c>
      <c r="F1599" s="141">
        <f t="shared" si="621"/>
        <v>45247</v>
      </c>
      <c r="G1599" s="142">
        <f t="shared" si="608"/>
        <v>2.8004657021114543E-3</v>
      </c>
      <c r="H1599" s="141">
        <f t="shared" si="622"/>
        <v>45275</v>
      </c>
      <c r="I1599" s="141">
        <f t="shared" si="609"/>
        <v>45275</v>
      </c>
      <c r="J1599" s="125">
        <f t="shared" si="623"/>
        <v>21</v>
      </c>
      <c r="K1599" s="125">
        <f t="shared" si="629"/>
        <v>2</v>
      </c>
      <c r="L1599" s="139">
        <f t="shared" si="610"/>
        <v>1.0002663700000001</v>
      </c>
      <c r="M1599" s="143">
        <f t="shared" si="630"/>
        <v>1.0023997600000001</v>
      </c>
      <c r="N1599" s="143">
        <f t="shared" si="626"/>
        <v>1.2863389388227662</v>
      </c>
      <c r="O1599" s="139">
        <f t="shared" si="628"/>
        <v>1.28668158</v>
      </c>
      <c r="P1599" s="139">
        <f t="shared" si="611"/>
        <v>1286.6815799999999</v>
      </c>
      <c r="Q1599" s="144">
        <f t="shared" si="612"/>
        <v>0</v>
      </c>
      <c r="R1599" s="145">
        <f t="shared" si="613"/>
        <v>0</v>
      </c>
      <c r="S1599" s="139">
        <f t="shared" si="614"/>
        <v>0</v>
      </c>
      <c r="T1599" s="146">
        <f t="shared" si="624"/>
        <v>3.5999999999999997E-2</v>
      </c>
      <c r="U1599" s="144">
        <f t="shared" si="627"/>
        <v>86</v>
      </c>
      <c r="V1599" s="144">
        <v>252</v>
      </c>
      <c r="W1599" s="143">
        <f t="shared" si="615"/>
        <v>1.0121428729999999</v>
      </c>
      <c r="X1599" s="139">
        <f t="shared" si="616"/>
        <v>15.62401101</v>
      </c>
      <c r="Y1599" s="124">
        <f t="shared" si="617"/>
        <v>0</v>
      </c>
      <c r="Z1599" s="147" t="s">
        <v>64</v>
      </c>
      <c r="AA1599" s="141">
        <f t="shared" si="625"/>
        <v>45306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4"/>
      <c r="BL1599" s="1"/>
      <c r="BM1599" s="1"/>
      <c r="BN1599" s="1"/>
      <c r="BO1599" s="1"/>
      <c r="BP1599" s="1"/>
      <c r="BQ1599" s="1"/>
    </row>
    <row r="1600" spans="1:69" x14ac:dyDescent="0.15">
      <c r="A1600" s="138">
        <f t="shared" si="618"/>
        <v>45251</v>
      </c>
      <c r="B1600" s="148">
        <f t="shared" si="607"/>
        <v>1302.66183202</v>
      </c>
      <c r="C1600" s="139">
        <f t="shared" si="619"/>
        <v>1000</v>
      </c>
      <c r="D1600" s="140">
        <f t="shared" si="620"/>
        <v>6716.74</v>
      </c>
      <c r="E1600" s="124">
        <f>IF(K1600=1,VLOOKUP(A1599,[1]Plan1!$BO$80:$BQ$314,3),E1599)</f>
        <v>6735.55</v>
      </c>
      <c r="F1600" s="141">
        <f t="shared" si="621"/>
        <v>45247</v>
      </c>
      <c r="G1600" s="142">
        <f t="shared" si="608"/>
        <v>2.8004657021114543E-3</v>
      </c>
      <c r="H1600" s="141">
        <f t="shared" si="622"/>
        <v>45275</v>
      </c>
      <c r="I1600" s="141">
        <f t="shared" si="609"/>
        <v>45275</v>
      </c>
      <c r="J1600" s="125">
        <f t="shared" si="623"/>
        <v>21</v>
      </c>
      <c r="K1600" s="125">
        <f t="shared" si="629"/>
        <v>3</v>
      </c>
      <c r="L1600" s="139">
        <f t="shared" si="610"/>
        <v>1.0003995800000001</v>
      </c>
      <c r="M1600" s="143">
        <f t="shared" si="630"/>
        <v>1.0023997600000001</v>
      </c>
      <c r="N1600" s="143">
        <f t="shared" si="626"/>
        <v>1.2863389388227662</v>
      </c>
      <c r="O1600" s="139">
        <f t="shared" si="628"/>
        <v>1.28685293</v>
      </c>
      <c r="P1600" s="139">
        <f t="shared" si="611"/>
        <v>1286.85293</v>
      </c>
      <c r="Q1600" s="144">
        <f t="shared" si="612"/>
        <v>0</v>
      </c>
      <c r="R1600" s="145">
        <f t="shared" si="613"/>
        <v>0</v>
      </c>
      <c r="S1600" s="139">
        <f t="shared" si="614"/>
        <v>0</v>
      </c>
      <c r="T1600" s="146">
        <f t="shared" si="624"/>
        <v>3.5999999999999997E-2</v>
      </c>
      <c r="U1600" s="144">
        <f t="shared" si="627"/>
        <v>87</v>
      </c>
      <c r="V1600" s="144">
        <v>252</v>
      </c>
      <c r="W1600" s="143">
        <f t="shared" si="615"/>
        <v>1.0122849330000001</v>
      </c>
      <c r="X1600" s="139">
        <f t="shared" si="616"/>
        <v>15.80890202</v>
      </c>
      <c r="Y1600" s="124">
        <f t="shared" si="617"/>
        <v>0</v>
      </c>
      <c r="Z1600" s="147" t="s">
        <v>64</v>
      </c>
      <c r="AA1600" s="141">
        <f t="shared" si="625"/>
        <v>45306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4"/>
      <c r="BL1600" s="1"/>
      <c r="BM1600" s="1"/>
      <c r="BN1600" s="1"/>
      <c r="BO1600" s="1"/>
      <c r="BP1600" s="1"/>
      <c r="BQ1600" s="1"/>
    </row>
    <row r="1601" spans="1:69" x14ac:dyDescent="0.15">
      <c r="A1601" s="138">
        <f t="shared" si="618"/>
        <v>45252</v>
      </c>
      <c r="B1601" s="148">
        <f t="shared" si="607"/>
        <v>1303.01817783</v>
      </c>
      <c r="C1601" s="139">
        <f t="shared" si="619"/>
        <v>1000</v>
      </c>
      <c r="D1601" s="140">
        <f t="shared" si="620"/>
        <v>6716.74</v>
      </c>
      <c r="E1601" s="124">
        <f>IF(K1601=1,VLOOKUP(A1600,[1]Plan1!$BO$80:$BQ$314,3),E1600)</f>
        <v>6735.55</v>
      </c>
      <c r="F1601" s="141">
        <f t="shared" si="621"/>
        <v>45247</v>
      </c>
      <c r="G1601" s="142">
        <f t="shared" si="608"/>
        <v>2.8004657021114543E-3</v>
      </c>
      <c r="H1601" s="141">
        <f t="shared" si="622"/>
        <v>45275</v>
      </c>
      <c r="I1601" s="141">
        <f t="shared" si="609"/>
        <v>45275</v>
      </c>
      <c r="J1601" s="125">
        <f t="shared" si="623"/>
        <v>21</v>
      </c>
      <c r="K1601" s="125">
        <f t="shared" si="629"/>
        <v>4</v>
      </c>
      <c r="L1601" s="139">
        <f t="shared" si="610"/>
        <v>1.0005328099999999</v>
      </c>
      <c r="M1601" s="143">
        <f t="shared" si="630"/>
        <v>1.0023997600000001</v>
      </c>
      <c r="N1601" s="143">
        <f t="shared" si="626"/>
        <v>1.2863389388227662</v>
      </c>
      <c r="O1601" s="139">
        <f t="shared" si="628"/>
        <v>1.2870243100000001</v>
      </c>
      <c r="P1601" s="139">
        <f t="shared" si="611"/>
        <v>1287.02431</v>
      </c>
      <c r="Q1601" s="144">
        <f t="shared" si="612"/>
        <v>0</v>
      </c>
      <c r="R1601" s="145">
        <f t="shared" si="613"/>
        <v>0</v>
      </c>
      <c r="S1601" s="139">
        <f t="shared" si="614"/>
        <v>0</v>
      </c>
      <c r="T1601" s="146">
        <f t="shared" si="624"/>
        <v>3.5999999999999997E-2</v>
      </c>
      <c r="U1601" s="144">
        <f t="shared" si="627"/>
        <v>88</v>
      </c>
      <c r="V1601" s="144">
        <v>252</v>
      </c>
      <c r="W1601" s="143">
        <f t="shared" si="615"/>
        <v>1.0124270129999999</v>
      </c>
      <c r="X1601" s="139">
        <f t="shared" si="616"/>
        <v>15.993867829999999</v>
      </c>
      <c r="Y1601" s="124">
        <f t="shared" si="617"/>
        <v>0</v>
      </c>
      <c r="Z1601" s="147" t="s">
        <v>64</v>
      </c>
      <c r="AA1601" s="141">
        <f t="shared" si="625"/>
        <v>45306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4"/>
      <c r="BL1601" s="1"/>
      <c r="BM1601" s="1"/>
      <c r="BN1601" s="1"/>
      <c r="BO1601" s="1"/>
      <c r="BP1601" s="1"/>
      <c r="BQ1601" s="1"/>
    </row>
    <row r="1602" spans="1:69" x14ac:dyDescent="0.15">
      <c r="A1602" s="138">
        <f t="shared" si="618"/>
        <v>45253</v>
      </c>
      <c r="B1602" s="148">
        <f t="shared" si="607"/>
        <v>1303.37461833</v>
      </c>
      <c r="C1602" s="139">
        <f t="shared" si="619"/>
        <v>1000</v>
      </c>
      <c r="D1602" s="140">
        <f t="shared" si="620"/>
        <v>6716.74</v>
      </c>
      <c r="E1602" s="124">
        <f>IF(K1602=1,VLOOKUP(A1601,[1]Plan1!$BO$80:$BQ$314,3),E1601)</f>
        <v>6735.55</v>
      </c>
      <c r="F1602" s="141">
        <f t="shared" si="621"/>
        <v>45247</v>
      </c>
      <c r="G1602" s="142">
        <f t="shared" si="608"/>
        <v>2.8004657021114543E-3</v>
      </c>
      <c r="H1602" s="141">
        <f t="shared" si="622"/>
        <v>45275</v>
      </c>
      <c r="I1602" s="141">
        <f t="shared" si="609"/>
        <v>45275</v>
      </c>
      <c r="J1602" s="125">
        <f t="shared" si="623"/>
        <v>21</v>
      </c>
      <c r="K1602" s="125">
        <f t="shared" si="629"/>
        <v>5</v>
      </c>
      <c r="L1602" s="139">
        <f t="shared" si="610"/>
        <v>1.0006660599999999</v>
      </c>
      <c r="M1602" s="143">
        <f t="shared" si="630"/>
        <v>1.0023997600000001</v>
      </c>
      <c r="N1602" s="143">
        <f t="shared" si="626"/>
        <v>1.2863389388227662</v>
      </c>
      <c r="O1602" s="139">
        <f t="shared" si="628"/>
        <v>1.28719571</v>
      </c>
      <c r="P1602" s="139">
        <f t="shared" si="611"/>
        <v>1287.19571</v>
      </c>
      <c r="Q1602" s="144">
        <f t="shared" si="612"/>
        <v>0</v>
      </c>
      <c r="R1602" s="145">
        <f t="shared" si="613"/>
        <v>0</v>
      </c>
      <c r="S1602" s="139">
        <f t="shared" si="614"/>
        <v>0</v>
      </c>
      <c r="T1602" s="146">
        <f t="shared" si="624"/>
        <v>3.5999999999999997E-2</v>
      </c>
      <c r="U1602" s="144">
        <f t="shared" si="627"/>
        <v>89</v>
      </c>
      <c r="V1602" s="144">
        <v>252</v>
      </c>
      <c r="W1602" s="143">
        <f t="shared" si="615"/>
        <v>1.0125691130000001</v>
      </c>
      <c r="X1602" s="139">
        <f t="shared" si="616"/>
        <v>16.178908329999999</v>
      </c>
      <c r="Y1602" s="124">
        <f t="shared" si="617"/>
        <v>0</v>
      </c>
      <c r="Z1602" s="147" t="s">
        <v>64</v>
      </c>
      <c r="AA1602" s="141">
        <f t="shared" si="625"/>
        <v>45306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4"/>
      <c r="BL1602" s="1"/>
      <c r="BM1602" s="1"/>
      <c r="BN1602" s="1"/>
      <c r="BO1602" s="1"/>
      <c r="BP1602" s="1"/>
      <c r="BQ1602" s="1"/>
    </row>
    <row r="1603" spans="1:69" x14ac:dyDescent="0.15">
      <c r="A1603" s="138">
        <f t="shared" si="618"/>
        <v>45254</v>
      </c>
      <c r="B1603" s="148">
        <f t="shared" si="607"/>
        <v>1303.7311623800001</v>
      </c>
      <c r="C1603" s="139">
        <f t="shared" si="619"/>
        <v>1000</v>
      </c>
      <c r="D1603" s="140">
        <f t="shared" si="620"/>
        <v>6716.74</v>
      </c>
      <c r="E1603" s="124">
        <f>IF(K1603=1,VLOOKUP(A1602,[1]Plan1!$BO$80:$BQ$314,3),E1602)</f>
        <v>6735.55</v>
      </c>
      <c r="F1603" s="141">
        <f t="shared" si="621"/>
        <v>45247</v>
      </c>
      <c r="G1603" s="142">
        <f t="shared" si="608"/>
        <v>2.8004657021114543E-3</v>
      </c>
      <c r="H1603" s="141">
        <f t="shared" si="622"/>
        <v>45275</v>
      </c>
      <c r="I1603" s="141">
        <f t="shared" si="609"/>
        <v>45275</v>
      </c>
      <c r="J1603" s="125">
        <f t="shared" si="623"/>
        <v>21</v>
      </c>
      <c r="K1603" s="125">
        <f t="shared" si="629"/>
        <v>6</v>
      </c>
      <c r="L1603" s="139">
        <f t="shared" si="610"/>
        <v>1.00079933</v>
      </c>
      <c r="M1603" s="143">
        <f t="shared" si="630"/>
        <v>1.0023997600000001</v>
      </c>
      <c r="N1603" s="143">
        <f t="shared" si="626"/>
        <v>1.2863389388227662</v>
      </c>
      <c r="O1603" s="139">
        <f t="shared" si="628"/>
        <v>1.28736714</v>
      </c>
      <c r="P1603" s="139">
        <f t="shared" si="611"/>
        <v>1287.3671400000001</v>
      </c>
      <c r="Q1603" s="144">
        <f t="shared" si="612"/>
        <v>0</v>
      </c>
      <c r="R1603" s="145">
        <f t="shared" si="613"/>
        <v>0</v>
      </c>
      <c r="S1603" s="139">
        <f t="shared" si="614"/>
        <v>0</v>
      </c>
      <c r="T1603" s="146">
        <f t="shared" si="624"/>
        <v>3.5999999999999997E-2</v>
      </c>
      <c r="U1603" s="144">
        <f t="shared" si="627"/>
        <v>90</v>
      </c>
      <c r="V1603" s="144">
        <v>252</v>
      </c>
      <c r="W1603" s="143">
        <f t="shared" si="615"/>
        <v>1.012711232</v>
      </c>
      <c r="X1603" s="139">
        <f t="shared" si="616"/>
        <v>16.364022380000002</v>
      </c>
      <c r="Y1603" s="124">
        <f t="shared" si="617"/>
        <v>0</v>
      </c>
      <c r="Z1603" s="147" t="s">
        <v>64</v>
      </c>
      <c r="AA1603" s="141">
        <f t="shared" si="625"/>
        <v>45306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4"/>
      <c r="BL1603" s="1"/>
      <c r="BM1603" s="1"/>
      <c r="BN1603" s="1"/>
      <c r="BO1603" s="1"/>
      <c r="BP1603" s="1"/>
      <c r="BQ1603" s="1"/>
    </row>
    <row r="1604" spans="1:69" x14ac:dyDescent="0.15">
      <c r="A1604" s="138">
        <f t="shared" si="618"/>
        <v>45255</v>
      </c>
      <c r="B1604" s="148">
        <f t="shared" si="607"/>
        <v>1304.0878024600001</v>
      </c>
      <c r="C1604" s="139">
        <f t="shared" si="619"/>
        <v>1000</v>
      </c>
      <c r="D1604" s="140">
        <f t="shared" si="620"/>
        <v>6716.74</v>
      </c>
      <c r="E1604" s="124">
        <f>IF(K1604=1,VLOOKUP(A1603,[1]Plan1!$BO$80:$BQ$314,3),E1603)</f>
        <v>6735.55</v>
      </c>
      <c r="F1604" s="141">
        <f t="shared" si="621"/>
        <v>45247</v>
      </c>
      <c r="G1604" s="142">
        <f t="shared" si="608"/>
        <v>2.8004657021114543E-3</v>
      </c>
      <c r="H1604" s="141">
        <f t="shared" si="622"/>
        <v>45275</v>
      </c>
      <c r="I1604" s="141">
        <f t="shared" si="609"/>
        <v>45275</v>
      </c>
      <c r="J1604" s="125">
        <f t="shared" si="623"/>
        <v>21</v>
      </c>
      <c r="K1604" s="125">
        <f t="shared" si="629"/>
        <v>7</v>
      </c>
      <c r="L1604" s="139">
        <f t="shared" si="610"/>
        <v>1.00093261</v>
      </c>
      <c r="M1604" s="143">
        <f t="shared" si="630"/>
        <v>1.0023997600000001</v>
      </c>
      <c r="N1604" s="143">
        <f t="shared" si="626"/>
        <v>1.2863389388227662</v>
      </c>
      <c r="O1604" s="139">
        <f t="shared" si="628"/>
        <v>1.28753859</v>
      </c>
      <c r="P1604" s="139">
        <f t="shared" si="611"/>
        <v>1287.5385900000001</v>
      </c>
      <c r="Q1604" s="144">
        <f t="shared" si="612"/>
        <v>0</v>
      </c>
      <c r="R1604" s="145">
        <f t="shared" si="613"/>
        <v>0</v>
      </c>
      <c r="S1604" s="139">
        <f t="shared" si="614"/>
        <v>0</v>
      </c>
      <c r="T1604" s="146">
        <f t="shared" si="624"/>
        <v>3.5999999999999997E-2</v>
      </c>
      <c r="U1604" s="144">
        <f t="shared" si="627"/>
        <v>91</v>
      </c>
      <c r="V1604" s="144">
        <v>252</v>
      </c>
      <c r="W1604" s="143">
        <f t="shared" si="615"/>
        <v>1.0128533719999999</v>
      </c>
      <c r="X1604" s="139">
        <f t="shared" si="616"/>
        <v>16.54921246</v>
      </c>
      <c r="Y1604" s="124">
        <f t="shared" si="617"/>
        <v>0</v>
      </c>
      <c r="Z1604" s="147" t="s">
        <v>64</v>
      </c>
      <c r="AA1604" s="141">
        <f t="shared" si="625"/>
        <v>45306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4"/>
      <c r="BL1604" s="1"/>
      <c r="BM1604" s="1"/>
      <c r="BN1604" s="1"/>
      <c r="BO1604" s="1"/>
      <c r="BP1604" s="1"/>
      <c r="BQ1604" s="1"/>
    </row>
    <row r="1605" spans="1:69" x14ac:dyDescent="0.15">
      <c r="A1605" s="138">
        <f t="shared" si="618"/>
        <v>45256</v>
      </c>
      <c r="B1605" s="148">
        <f t="shared" si="607"/>
        <v>1304.0878024600001</v>
      </c>
      <c r="C1605" s="139">
        <f t="shared" si="619"/>
        <v>1000</v>
      </c>
      <c r="D1605" s="140">
        <f t="shared" si="620"/>
        <v>6716.74</v>
      </c>
      <c r="E1605" s="124">
        <f>IF(K1605=1,VLOOKUP(A1604,[1]Plan1!$BO$80:$BQ$314,3),E1604)</f>
        <v>6735.55</v>
      </c>
      <c r="F1605" s="141">
        <f t="shared" si="621"/>
        <v>45247</v>
      </c>
      <c r="G1605" s="142">
        <f t="shared" si="608"/>
        <v>2.8004657021114543E-3</v>
      </c>
      <c r="H1605" s="141">
        <f t="shared" si="622"/>
        <v>45275</v>
      </c>
      <c r="I1605" s="141">
        <f t="shared" si="609"/>
        <v>45275</v>
      </c>
      <c r="J1605" s="125">
        <f t="shared" si="623"/>
        <v>21</v>
      </c>
      <c r="K1605" s="125">
        <f t="shared" si="629"/>
        <v>7</v>
      </c>
      <c r="L1605" s="139">
        <f t="shared" si="610"/>
        <v>1.00093261</v>
      </c>
      <c r="M1605" s="143">
        <f t="shared" si="630"/>
        <v>1.0023997600000001</v>
      </c>
      <c r="N1605" s="143">
        <f t="shared" si="626"/>
        <v>1.2863389388227662</v>
      </c>
      <c r="O1605" s="139">
        <f t="shared" si="628"/>
        <v>1.28753859</v>
      </c>
      <c r="P1605" s="139">
        <f t="shared" si="611"/>
        <v>1287.5385900000001</v>
      </c>
      <c r="Q1605" s="144">
        <f t="shared" si="612"/>
        <v>0</v>
      </c>
      <c r="R1605" s="145">
        <f t="shared" si="613"/>
        <v>0</v>
      </c>
      <c r="S1605" s="139">
        <f t="shared" si="614"/>
        <v>0</v>
      </c>
      <c r="T1605" s="146">
        <f t="shared" si="624"/>
        <v>3.5999999999999997E-2</v>
      </c>
      <c r="U1605" s="144">
        <f t="shared" si="627"/>
        <v>91</v>
      </c>
      <c r="V1605" s="144">
        <v>252</v>
      </c>
      <c r="W1605" s="143">
        <f t="shared" si="615"/>
        <v>1.0128533719999999</v>
      </c>
      <c r="X1605" s="139">
        <f t="shared" si="616"/>
        <v>16.54921246</v>
      </c>
      <c r="Y1605" s="124">
        <f t="shared" si="617"/>
        <v>0</v>
      </c>
      <c r="Z1605" s="147" t="s">
        <v>64</v>
      </c>
      <c r="AA1605" s="141">
        <f t="shared" si="625"/>
        <v>45306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4"/>
      <c r="BL1605" s="1"/>
      <c r="BM1605" s="1"/>
      <c r="BN1605" s="1"/>
      <c r="BO1605" s="1"/>
      <c r="BP1605" s="1"/>
      <c r="BQ1605" s="1"/>
    </row>
    <row r="1606" spans="1:69" x14ac:dyDescent="0.15">
      <c r="A1606" s="138">
        <f t="shared" si="618"/>
        <v>45257</v>
      </c>
      <c r="B1606" s="148">
        <f t="shared" si="607"/>
        <v>1304.0878024600001</v>
      </c>
      <c r="C1606" s="139">
        <f t="shared" si="619"/>
        <v>1000</v>
      </c>
      <c r="D1606" s="140">
        <f t="shared" si="620"/>
        <v>6716.74</v>
      </c>
      <c r="E1606" s="124">
        <f>IF(K1606=1,VLOOKUP(A1605,[1]Plan1!$BO$80:$BQ$314,3),E1605)</f>
        <v>6735.55</v>
      </c>
      <c r="F1606" s="141">
        <f t="shared" si="621"/>
        <v>45247</v>
      </c>
      <c r="G1606" s="142">
        <f t="shared" si="608"/>
        <v>2.8004657021114543E-3</v>
      </c>
      <c r="H1606" s="141">
        <f t="shared" si="622"/>
        <v>45275</v>
      </c>
      <c r="I1606" s="141">
        <f t="shared" si="609"/>
        <v>45275</v>
      </c>
      <c r="J1606" s="125">
        <f t="shared" si="623"/>
        <v>21</v>
      </c>
      <c r="K1606" s="125">
        <f t="shared" si="629"/>
        <v>7</v>
      </c>
      <c r="L1606" s="139">
        <f t="shared" si="610"/>
        <v>1.00093261</v>
      </c>
      <c r="M1606" s="143">
        <f t="shared" si="630"/>
        <v>1.0023997600000001</v>
      </c>
      <c r="N1606" s="143">
        <f t="shared" si="626"/>
        <v>1.2863389388227662</v>
      </c>
      <c r="O1606" s="139">
        <f t="shared" si="628"/>
        <v>1.28753859</v>
      </c>
      <c r="P1606" s="139">
        <f t="shared" si="611"/>
        <v>1287.5385900000001</v>
      </c>
      <c r="Q1606" s="144">
        <f t="shared" si="612"/>
        <v>0</v>
      </c>
      <c r="R1606" s="145">
        <f t="shared" si="613"/>
        <v>0</v>
      </c>
      <c r="S1606" s="139">
        <f t="shared" si="614"/>
        <v>0</v>
      </c>
      <c r="T1606" s="146">
        <f t="shared" si="624"/>
        <v>3.5999999999999997E-2</v>
      </c>
      <c r="U1606" s="144">
        <f t="shared" si="627"/>
        <v>91</v>
      </c>
      <c r="V1606" s="144">
        <v>252</v>
      </c>
      <c r="W1606" s="143">
        <f t="shared" si="615"/>
        <v>1.0128533719999999</v>
      </c>
      <c r="X1606" s="139">
        <f t="shared" si="616"/>
        <v>16.54921246</v>
      </c>
      <c r="Y1606" s="124">
        <f t="shared" si="617"/>
        <v>0</v>
      </c>
      <c r="Z1606" s="147" t="s">
        <v>64</v>
      </c>
      <c r="AA1606" s="141">
        <f t="shared" si="625"/>
        <v>45306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4"/>
      <c r="BL1606" s="1"/>
      <c r="BM1606" s="1"/>
      <c r="BN1606" s="1"/>
      <c r="BO1606" s="1"/>
      <c r="BP1606" s="1"/>
      <c r="BQ1606" s="1"/>
    </row>
    <row r="1607" spans="1:69" x14ac:dyDescent="0.15">
      <c r="A1607" s="138">
        <f t="shared" si="618"/>
        <v>45258</v>
      </c>
      <c r="B1607" s="148">
        <f t="shared" si="607"/>
        <v>1304.4445474200002</v>
      </c>
      <c r="C1607" s="139">
        <f t="shared" si="619"/>
        <v>1000</v>
      </c>
      <c r="D1607" s="140">
        <f t="shared" si="620"/>
        <v>6716.74</v>
      </c>
      <c r="E1607" s="124">
        <f>IF(K1607=1,VLOOKUP(A1606,[1]Plan1!$BO$80:$BQ$314,3),E1606)</f>
        <v>6735.55</v>
      </c>
      <c r="F1607" s="141">
        <f t="shared" si="621"/>
        <v>45247</v>
      </c>
      <c r="G1607" s="142">
        <f t="shared" si="608"/>
        <v>2.8004657021114543E-3</v>
      </c>
      <c r="H1607" s="141">
        <f t="shared" si="622"/>
        <v>45275</v>
      </c>
      <c r="I1607" s="141">
        <f t="shared" si="609"/>
        <v>45275</v>
      </c>
      <c r="J1607" s="125">
        <f t="shared" si="623"/>
        <v>21</v>
      </c>
      <c r="K1607" s="125">
        <f t="shared" si="629"/>
        <v>8</v>
      </c>
      <c r="L1607" s="139">
        <f t="shared" si="610"/>
        <v>1.0010659200000001</v>
      </c>
      <c r="M1607" s="143">
        <f t="shared" si="630"/>
        <v>1.0023997600000001</v>
      </c>
      <c r="N1607" s="143">
        <f t="shared" si="626"/>
        <v>1.2863389388227662</v>
      </c>
      <c r="O1607" s="139">
        <f t="shared" si="628"/>
        <v>1.2877100699999999</v>
      </c>
      <c r="P1607" s="139">
        <f t="shared" si="611"/>
        <v>1287.7100700000001</v>
      </c>
      <c r="Q1607" s="144">
        <f t="shared" si="612"/>
        <v>0</v>
      </c>
      <c r="R1607" s="145">
        <f t="shared" si="613"/>
        <v>0</v>
      </c>
      <c r="S1607" s="139">
        <f t="shared" si="614"/>
        <v>0</v>
      </c>
      <c r="T1607" s="146">
        <f t="shared" si="624"/>
        <v>3.5999999999999997E-2</v>
      </c>
      <c r="U1607" s="144">
        <f t="shared" si="627"/>
        <v>92</v>
      </c>
      <c r="V1607" s="144">
        <v>252</v>
      </c>
      <c r="W1607" s="143">
        <f t="shared" si="615"/>
        <v>1.0129955319999999</v>
      </c>
      <c r="X1607" s="139">
        <f t="shared" si="616"/>
        <v>16.734477420000001</v>
      </c>
      <c r="Y1607" s="124">
        <f t="shared" si="617"/>
        <v>0</v>
      </c>
      <c r="Z1607" s="147" t="s">
        <v>64</v>
      </c>
      <c r="AA1607" s="141">
        <f t="shared" si="625"/>
        <v>45306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4"/>
      <c r="BL1607" s="1"/>
      <c r="BM1607" s="1"/>
      <c r="BN1607" s="1"/>
      <c r="BO1607" s="1"/>
      <c r="BP1607" s="1"/>
      <c r="BQ1607" s="1"/>
    </row>
    <row r="1608" spans="1:69" x14ac:dyDescent="0.15">
      <c r="A1608" s="138">
        <f t="shared" si="618"/>
        <v>45259</v>
      </c>
      <c r="B1608" s="148">
        <f t="shared" si="607"/>
        <v>1304.80137573</v>
      </c>
      <c r="C1608" s="139">
        <f t="shared" si="619"/>
        <v>1000</v>
      </c>
      <c r="D1608" s="140">
        <f t="shared" si="620"/>
        <v>6716.74</v>
      </c>
      <c r="E1608" s="124">
        <f>IF(K1608=1,VLOOKUP(A1607,[1]Plan1!$BO$80:$BQ$314,3),E1607)</f>
        <v>6735.55</v>
      </c>
      <c r="F1608" s="141">
        <f t="shared" si="621"/>
        <v>45247</v>
      </c>
      <c r="G1608" s="142">
        <f t="shared" si="608"/>
        <v>2.8004657021114543E-3</v>
      </c>
      <c r="H1608" s="141">
        <f t="shared" si="622"/>
        <v>45275</v>
      </c>
      <c r="I1608" s="141">
        <f t="shared" si="609"/>
        <v>45275</v>
      </c>
      <c r="J1608" s="125">
        <f t="shared" si="623"/>
        <v>21</v>
      </c>
      <c r="K1608" s="125">
        <f t="shared" si="629"/>
        <v>9</v>
      </c>
      <c r="L1608" s="139">
        <f t="shared" si="610"/>
        <v>1.00119924</v>
      </c>
      <c r="M1608" s="143">
        <f t="shared" si="630"/>
        <v>1.0023997600000001</v>
      </c>
      <c r="N1608" s="143">
        <f t="shared" si="626"/>
        <v>1.2863389388227662</v>
      </c>
      <c r="O1608" s="139">
        <f t="shared" si="628"/>
        <v>1.28788156</v>
      </c>
      <c r="P1608" s="139">
        <f t="shared" si="611"/>
        <v>1287.88156</v>
      </c>
      <c r="Q1608" s="144">
        <f t="shared" si="612"/>
        <v>0</v>
      </c>
      <c r="R1608" s="145">
        <f t="shared" si="613"/>
        <v>0</v>
      </c>
      <c r="S1608" s="139">
        <f t="shared" si="614"/>
        <v>0</v>
      </c>
      <c r="T1608" s="146">
        <f t="shared" si="624"/>
        <v>3.5999999999999997E-2</v>
      </c>
      <c r="U1608" s="144">
        <f t="shared" si="627"/>
        <v>93</v>
      </c>
      <c r="V1608" s="144">
        <v>252</v>
      </c>
      <c r="W1608" s="143">
        <f t="shared" si="615"/>
        <v>1.0131377109999999</v>
      </c>
      <c r="X1608" s="139">
        <f t="shared" si="616"/>
        <v>16.91981573</v>
      </c>
      <c r="Y1608" s="124">
        <f t="shared" si="617"/>
        <v>0</v>
      </c>
      <c r="Z1608" s="147" t="s">
        <v>64</v>
      </c>
      <c r="AA1608" s="141">
        <f t="shared" si="625"/>
        <v>45306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4"/>
      <c r="BL1608" s="1"/>
      <c r="BM1608" s="1"/>
      <c r="BN1608" s="1"/>
      <c r="BO1608" s="1"/>
      <c r="BP1608" s="1"/>
      <c r="BQ1608" s="1"/>
    </row>
    <row r="1609" spans="1:69" x14ac:dyDescent="0.15">
      <c r="A1609" s="138">
        <f t="shared" si="618"/>
        <v>45260</v>
      </c>
      <c r="B1609" s="148">
        <f t="shared" si="607"/>
        <v>1305.15830013</v>
      </c>
      <c r="C1609" s="139">
        <f t="shared" si="619"/>
        <v>1000</v>
      </c>
      <c r="D1609" s="140">
        <f t="shared" si="620"/>
        <v>6716.74</v>
      </c>
      <c r="E1609" s="124">
        <f>IF(K1609=1,VLOOKUP(A1608,[1]Plan1!$BO$80:$BQ$314,3),E1608)</f>
        <v>6735.55</v>
      </c>
      <c r="F1609" s="141">
        <f t="shared" si="621"/>
        <v>45247</v>
      </c>
      <c r="G1609" s="142">
        <f t="shared" si="608"/>
        <v>2.8004657021114543E-3</v>
      </c>
      <c r="H1609" s="141">
        <f t="shared" si="622"/>
        <v>45275</v>
      </c>
      <c r="I1609" s="141">
        <f t="shared" si="609"/>
        <v>45275</v>
      </c>
      <c r="J1609" s="125">
        <f t="shared" si="623"/>
        <v>21</v>
      </c>
      <c r="K1609" s="125">
        <f t="shared" si="629"/>
        <v>10</v>
      </c>
      <c r="L1609" s="139">
        <f t="shared" si="610"/>
        <v>1.00133257</v>
      </c>
      <c r="M1609" s="143">
        <f t="shared" si="630"/>
        <v>1.0023997600000001</v>
      </c>
      <c r="N1609" s="143">
        <f t="shared" si="626"/>
        <v>1.2863389388227662</v>
      </c>
      <c r="O1609" s="139">
        <f t="shared" si="628"/>
        <v>1.2880530699999999</v>
      </c>
      <c r="P1609" s="139">
        <f t="shared" si="611"/>
        <v>1288.0530699999999</v>
      </c>
      <c r="Q1609" s="144">
        <f t="shared" si="612"/>
        <v>0</v>
      </c>
      <c r="R1609" s="145">
        <f t="shared" si="613"/>
        <v>0</v>
      </c>
      <c r="S1609" s="139">
        <f t="shared" si="614"/>
        <v>0</v>
      </c>
      <c r="T1609" s="146">
        <f t="shared" si="624"/>
        <v>3.5999999999999997E-2</v>
      </c>
      <c r="U1609" s="144">
        <f t="shared" si="627"/>
        <v>94</v>
      </c>
      <c r="V1609" s="144">
        <v>252</v>
      </c>
      <c r="W1609" s="143">
        <f t="shared" si="615"/>
        <v>1.0132799109999999</v>
      </c>
      <c r="X1609" s="139">
        <f t="shared" si="616"/>
        <v>17.105230129999999</v>
      </c>
      <c r="Y1609" s="124">
        <f t="shared" si="617"/>
        <v>0</v>
      </c>
      <c r="Z1609" s="147" t="s">
        <v>64</v>
      </c>
      <c r="AA1609" s="141">
        <f t="shared" si="625"/>
        <v>45306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4"/>
      <c r="BL1609" s="1"/>
      <c r="BM1609" s="1"/>
      <c r="BN1609" s="1"/>
      <c r="BO1609" s="1"/>
      <c r="BP1609" s="1"/>
      <c r="BQ1609" s="1"/>
    </row>
    <row r="1610" spans="1:69" x14ac:dyDescent="0.15">
      <c r="A1610" s="138">
        <f t="shared" si="618"/>
        <v>45261</v>
      </c>
      <c r="B1610" s="148">
        <f t="shared" ref="B1610:B1673" si="631">(P1610+X1610)</f>
        <v>1305.5153396000001</v>
      </c>
      <c r="C1610" s="139">
        <f t="shared" si="619"/>
        <v>1000</v>
      </c>
      <c r="D1610" s="140">
        <f t="shared" si="620"/>
        <v>6716.74</v>
      </c>
      <c r="E1610" s="124">
        <f>IF(K1610=1,VLOOKUP(A1609,[1]Plan1!$BO$80:$BQ$314,3),E1609)</f>
        <v>6735.55</v>
      </c>
      <c r="F1610" s="141">
        <f t="shared" si="621"/>
        <v>45247</v>
      </c>
      <c r="G1610" s="142">
        <f t="shared" ref="G1610:G1673" si="632">(E1610/D1610)-1</f>
        <v>2.8004657021114543E-3</v>
      </c>
      <c r="H1610" s="141">
        <f t="shared" si="622"/>
        <v>45275</v>
      </c>
      <c r="I1610" s="141">
        <f t="shared" ref="I1610:I1673" si="633">IF(A1610&gt;I1609,H1610,I1609)</f>
        <v>45275</v>
      </c>
      <c r="J1610" s="125">
        <f t="shared" si="623"/>
        <v>21</v>
      </c>
      <c r="K1610" s="125">
        <f t="shared" si="629"/>
        <v>11</v>
      </c>
      <c r="L1610" s="139">
        <f t="shared" ref="L1610:L1673" si="634">TRUNC((E1610/D1610)^TRUNC((K1610/J1610),9),8)</f>
        <v>1.0014659299999999</v>
      </c>
      <c r="M1610" s="143">
        <f t="shared" si="630"/>
        <v>1.0023997600000001</v>
      </c>
      <c r="N1610" s="143">
        <f t="shared" si="626"/>
        <v>1.2863389388227662</v>
      </c>
      <c r="O1610" s="139">
        <f t="shared" si="628"/>
        <v>1.28822462</v>
      </c>
      <c r="P1610" s="139">
        <f t="shared" ref="P1610:P1673" si="635">TRUNC(C1610*O1610,8)</f>
        <v>1288.22462</v>
      </c>
      <c r="Q1610" s="144">
        <f t="shared" ref="Q1610:Q1673" si="636">IF(VLOOKUP(A1610,AD$10:AK$114,8)=VLOOKUP(A1609,AD$10:AK$114,8),0,VLOOKUP(A1610,AD$10:AK$114,8))</f>
        <v>0</v>
      </c>
      <c r="R1610" s="145">
        <f t="shared" ref="R1610:R1673" si="637">IF(Q1610&gt;0,VLOOKUP($A1610,$AD$10:$AI$114,6),0)</f>
        <v>0</v>
      </c>
      <c r="S1610" s="139">
        <f t="shared" ref="S1610:S1673" si="638">IF(R1610&gt;0,TRUNC(R1610*P1610,8),0)</f>
        <v>0</v>
      </c>
      <c r="T1610" s="146">
        <f t="shared" si="624"/>
        <v>3.5999999999999997E-2</v>
      </c>
      <c r="U1610" s="144">
        <f t="shared" si="627"/>
        <v>95</v>
      </c>
      <c r="V1610" s="144">
        <v>252</v>
      </c>
      <c r="W1610" s="143">
        <f t="shared" ref="W1610:W1673" si="639">ROUND((1+T1610)^TRUNC((U1610/V1610),9),9)</f>
        <v>1.013422131</v>
      </c>
      <c r="X1610" s="139">
        <f t="shared" ref="X1610:X1673" si="640">TRUNC((P1610*(W1610-1)),8)</f>
        <v>17.290719599999999</v>
      </c>
      <c r="Y1610" s="124">
        <f t="shared" ref="Y1610:Y1673" si="641">IF(Q1610&gt;0,S1610+X1610,0)</f>
        <v>0</v>
      </c>
      <c r="Z1610" s="147" t="s">
        <v>64</v>
      </c>
      <c r="AA1610" s="141">
        <f t="shared" si="625"/>
        <v>45306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4"/>
      <c r="BL1610" s="1"/>
      <c r="BM1610" s="1"/>
      <c r="BN1610" s="1"/>
      <c r="BO1610" s="1"/>
      <c r="BP1610" s="1"/>
      <c r="BQ1610" s="1"/>
    </row>
    <row r="1611" spans="1:69" x14ac:dyDescent="0.15">
      <c r="A1611" s="138">
        <f t="shared" ref="A1611:A1674" si="642">(A1610+1)</f>
        <v>45262</v>
      </c>
      <c r="B1611" s="148">
        <f t="shared" si="631"/>
        <v>1305.8724624899999</v>
      </c>
      <c r="C1611" s="139">
        <f t="shared" ref="C1611:C1674" si="643">TRUNC(IF(Q1610&gt;0,VLOOKUP(A1610,$AD$12:$AE$114,2),C1610),8)</f>
        <v>1000</v>
      </c>
      <c r="D1611" s="140">
        <f t="shared" ref="D1611:D1674" si="644">IF(E1611=E1610,D1610,E1610)</f>
        <v>6716.74</v>
      </c>
      <c r="E1611" s="124">
        <f>IF(K1611=1,VLOOKUP(A1610,[1]Plan1!$BO$80:$BQ$314,3),E1610)</f>
        <v>6735.55</v>
      </c>
      <c r="F1611" s="141">
        <f t="shared" ref="F1611:F1674" si="645">IF(D1611=D1610,F1610,A1611)</f>
        <v>45247</v>
      </c>
      <c r="G1611" s="142">
        <f t="shared" si="632"/>
        <v>2.8004657021114543E-3</v>
      </c>
      <c r="H1611" s="141">
        <f t="shared" ref="H1611:H1674" si="646">IF(DAY(A1611)=15,VLOOKUP(A1611,AH$118:AM$450,4),H1610)</f>
        <v>45275</v>
      </c>
      <c r="I1611" s="141">
        <f t="shared" si="633"/>
        <v>45275</v>
      </c>
      <c r="J1611" s="125">
        <f t="shared" ref="J1611:J1674" si="647">IF(I1611=I1610,J1610,NETWORKDAYS(I1610,I1611,$AD$118:$AD$502)-1)</f>
        <v>21</v>
      </c>
      <c r="K1611" s="125">
        <f t="shared" si="629"/>
        <v>12</v>
      </c>
      <c r="L1611" s="139">
        <f t="shared" si="634"/>
        <v>1.0015993000000001</v>
      </c>
      <c r="M1611" s="143">
        <f t="shared" si="630"/>
        <v>1.0023997600000001</v>
      </c>
      <c r="N1611" s="143">
        <f t="shared" si="626"/>
        <v>1.2863389388227662</v>
      </c>
      <c r="O1611" s="139">
        <f t="shared" si="628"/>
        <v>1.2883961799999999</v>
      </c>
      <c r="P1611" s="139">
        <f t="shared" si="635"/>
        <v>1288.39618</v>
      </c>
      <c r="Q1611" s="144">
        <f t="shared" si="636"/>
        <v>0</v>
      </c>
      <c r="R1611" s="145">
        <f t="shared" si="637"/>
        <v>0</v>
      </c>
      <c r="S1611" s="139">
        <f t="shared" si="638"/>
        <v>0</v>
      </c>
      <c r="T1611" s="146">
        <f t="shared" ref="T1611:T1674" si="648">(T1610)</f>
        <v>3.5999999999999997E-2</v>
      </c>
      <c r="U1611" s="144">
        <f t="shared" si="627"/>
        <v>96</v>
      </c>
      <c r="V1611" s="144">
        <v>252</v>
      </c>
      <c r="W1611" s="143">
        <f t="shared" si="639"/>
        <v>1.0135643700000001</v>
      </c>
      <c r="X1611" s="139">
        <f t="shared" si="640"/>
        <v>17.476282489999999</v>
      </c>
      <c r="Y1611" s="124">
        <f t="shared" si="641"/>
        <v>0</v>
      </c>
      <c r="Z1611" s="147" t="s">
        <v>64</v>
      </c>
      <c r="AA1611" s="141">
        <f t="shared" ref="AA1611:AA1674" si="649">IF(Q1610&gt;0,VLOOKUP(A1610,$AD$10:$AL$114,9),AA1610)</f>
        <v>45306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4"/>
      <c r="BL1611" s="1"/>
      <c r="BM1611" s="1"/>
      <c r="BN1611" s="1"/>
      <c r="BO1611" s="1"/>
      <c r="BP1611" s="1"/>
      <c r="BQ1611" s="1"/>
    </row>
    <row r="1612" spans="1:69" x14ac:dyDescent="0.15">
      <c r="A1612" s="138">
        <f t="shared" si="642"/>
        <v>45263</v>
      </c>
      <c r="B1612" s="148">
        <f t="shared" si="631"/>
        <v>1305.8724624899999</v>
      </c>
      <c r="C1612" s="139">
        <f t="shared" si="643"/>
        <v>1000</v>
      </c>
      <c r="D1612" s="140">
        <f t="shared" si="644"/>
        <v>6716.74</v>
      </c>
      <c r="E1612" s="124">
        <f>IF(K1612=1,VLOOKUP(A1611,[1]Plan1!$BO$80:$BQ$314,3),E1611)</f>
        <v>6735.55</v>
      </c>
      <c r="F1612" s="141">
        <f t="shared" si="645"/>
        <v>45247</v>
      </c>
      <c r="G1612" s="142">
        <f t="shared" si="632"/>
        <v>2.8004657021114543E-3</v>
      </c>
      <c r="H1612" s="141">
        <f t="shared" si="646"/>
        <v>45275</v>
      </c>
      <c r="I1612" s="141">
        <f t="shared" si="633"/>
        <v>45275</v>
      </c>
      <c r="J1612" s="125">
        <f t="shared" si="647"/>
        <v>21</v>
      </c>
      <c r="K1612" s="125">
        <f t="shared" si="629"/>
        <v>12</v>
      </c>
      <c r="L1612" s="139">
        <f t="shared" si="634"/>
        <v>1.0015993000000001</v>
      </c>
      <c r="M1612" s="143">
        <f t="shared" si="630"/>
        <v>1.0023997600000001</v>
      </c>
      <c r="N1612" s="143">
        <f t="shared" si="626"/>
        <v>1.2863389388227662</v>
      </c>
      <c r="O1612" s="139">
        <f t="shared" si="628"/>
        <v>1.2883961799999999</v>
      </c>
      <c r="P1612" s="139">
        <f t="shared" si="635"/>
        <v>1288.39618</v>
      </c>
      <c r="Q1612" s="144">
        <f t="shared" si="636"/>
        <v>0</v>
      </c>
      <c r="R1612" s="145">
        <f t="shared" si="637"/>
        <v>0</v>
      </c>
      <c r="S1612" s="139">
        <f t="shared" si="638"/>
        <v>0</v>
      </c>
      <c r="T1612" s="146">
        <f t="shared" si="648"/>
        <v>3.5999999999999997E-2</v>
      </c>
      <c r="U1612" s="144">
        <f t="shared" si="627"/>
        <v>96</v>
      </c>
      <c r="V1612" s="144">
        <v>252</v>
      </c>
      <c r="W1612" s="143">
        <f t="shared" si="639"/>
        <v>1.0135643700000001</v>
      </c>
      <c r="X1612" s="139">
        <f t="shared" si="640"/>
        <v>17.476282489999999</v>
      </c>
      <c r="Y1612" s="124">
        <f t="shared" si="641"/>
        <v>0</v>
      </c>
      <c r="Z1612" s="147" t="s">
        <v>64</v>
      </c>
      <c r="AA1612" s="141">
        <f t="shared" si="649"/>
        <v>45306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4"/>
      <c r="BL1612" s="1"/>
      <c r="BM1612" s="1"/>
      <c r="BN1612" s="1"/>
      <c r="BO1612" s="1"/>
      <c r="BP1612" s="1"/>
      <c r="BQ1612" s="1"/>
    </row>
    <row r="1613" spans="1:69" x14ac:dyDescent="0.15">
      <c r="A1613" s="138">
        <f t="shared" si="642"/>
        <v>45264</v>
      </c>
      <c r="B1613" s="148">
        <f t="shared" si="631"/>
        <v>1305.8724624899999</v>
      </c>
      <c r="C1613" s="139">
        <f t="shared" si="643"/>
        <v>1000</v>
      </c>
      <c r="D1613" s="140">
        <f t="shared" si="644"/>
        <v>6716.74</v>
      </c>
      <c r="E1613" s="124">
        <f>IF(K1613=1,VLOOKUP(A1612,[1]Plan1!$BO$80:$BQ$314,3),E1612)</f>
        <v>6735.55</v>
      </c>
      <c r="F1613" s="141">
        <f t="shared" si="645"/>
        <v>45247</v>
      </c>
      <c r="G1613" s="142">
        <f t="shared" si="632"/>
        <v>2.8004657021114543E-3</v>
      </c>
      <c r="H1613" s="141">
        <f t="shared" si="646"/>
        <v>45275</v>
      </c>
      <c r="I1613" s="141">
        <f t="shared" si="633"/>
        <v>45275</v>
      </c>
      <c r="J1613" s="125">
        <f t="shared" si="647"/>
        <v>21</v>
      </c>
      <c r="K1613" s="125">
        <f t="shared" si="629"/>
        <v>12</v>
      </c>
      <c r="L1613" s="139">
        <f t="shared" si="634"/>
        <v>1.0015993000000001</v>
      </c>
      <c r="M1613" s="143">
        <f t="shared" si="630"/>
        <v>1.0023997600000001</v>
      </c>
      <c r="N1613" s="143">
        <f t="shared" si="626"/>
        <v>1.2863389388227662</v>
      </c>
      <c r="O1613" s="139">
        <f t="shared" si="628"/>
        <v>1.2883961799999999</v>
      </c>
      <c r="P1613" s="139">
        <f t="shared" si="635"/>
        <v>1288.39618</v>
      </c>
      <c r="Q1613" s="144">
        <f t="shared" si="636"/>
        <v>0</v>
      </c>
      <c r="R1613" s="145">
        <f t="shared" si="637"/>
        <v>0</v>
      </c>
      <c r="S1613" s="139">
        <f t="shared" si="638"/>
        <v>0</v>
      </c>
      <c r="T1613" s="146">
        <f t="shared" si="648"/>
        <v>3.5999999999999997E-2</v>
      </c>
      <c r="U1613" s="144">
        <f t="shared" si="627"/>
        <v>96</v>
      </c>
      <c r="V1613" s="144">
        <v>252</v>
      </c>
      <c r="W1613" s="143">
        <f t="shared" si="639"/>
        <v>1.0135643700000001</v>
      </c>
      <c r="X1613" s="139">
        <f t="shared" si="640"/>
        <v>17.476282489999999</v>
      </c>
      <c r="Y1613" s="124">
        <f t="shared" si="641"/>
        <v>0</v>
      </c>
      <c r="Z1613" s="147" t="s">
        <v>64</v>
      </c>
      <c r="AA1613" s="141">
        <f t="shared" si="649"/>
        <v>45306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4"/>
      <c r="BL1613" s="1"/>
      <c r="BM1613" s="1"/>
      <c r="BN1613" s="1"/>
      <c r="BO1613" s="1"/>
      <c r="BP1613" s="1"/>
      <c r="BQ1613" s="1"/>
    </row>
    <row r="1614" spans="1:69" x14ac:dyDescent="0.15">
      <c r="A1614" s="138">
        <f t="shared" si="642"/>
        <v>45265</v>
      </c>
      <c r="B1614" s="148">
        <f t="shared" si="631"/>
        <v>1306.2296815099999</v>
      </c>
      <c r="C1614" s="139">
        <f t="shared" si="643"/>
        <v>1000</v>
      </c>
      <c r="D1614" s="140">
        <f t="shared" si="644"/>
        <v>6716.74</v>
      </c>
      <c r="E1614" s="124">
        <f>IF(K1614=1,VLOOKUP(A1613,[1]Plan1!$BO$80:$BQ$314,3),E1613)</f>
        <v>6735.55</v>
      </c>
      <c r="F1614" s="141">
        <f t="shared" si="645"/>
        <v>45247</v>
      </c>
      <c r="G1614" s="142">
        <f t="shared" si="632"/>
        <v>2.8004657021114543E-3</v>
      </c>
      <c r="H1614" s="141">
        <f t="shared" si="646"/>
        <v>45275</v>
      </c>
      <c r="I1614" s="141">
        <f t="shared" si="633"/>
        <v>45275</v>
      </c>
      <c r="J1614" s="125">
        <f t="shared" si="647"/>
        <v>21</v>
      </c>
      <c r="K1614" s="125">
        <f t="shared" si="629"/>
        <v>13</v>
      </c>
      <c r="L1614" s="139">
        <f t="shared" si="634"/>
        <v>1.0017326900000001</v>
      </c>
      <c r="M1614" s="143">
        <f t="shared" si="630"/>
        <v>1.0023997600000001</v>
      </c>
      <c r="N1614" s="143">
        <f t="shared" si="626"/>
        <v>1.2863389388227662</v>
      </c>
      <c r="O1614" s="139">
        <f t="shared" si="628"/>
        <v>1.2885677600000001</v>
      </c>
      <c r="P1614" s="139">
        <f t="shared" si="635"/>
        <v>1288.5677599999999</v>
      </c>
      <c r="Q1614" s="144">
        <f t="shared" si="636"/>
        <v>0</v>
      </c>
      <c r="R1614" s="145">
        <f t="shared" si="637"/>
        <v>0</v>
      </c>
      <c r="S1614" s="139">
        <f t="shared" si="638"/>
        <v>0</v>
      </c>
      <c r="T1614" s="146">
        <f t="shared" si="648"/>
        <v>3.5999999999999997E-2</v>
      </c>
      <c r="U1614" s="144">
        <f t="shared" si="627"/>
        <v>97</v>
      </c>
      <c r="V1614" s="144">
        <v>252</v>
      </c>
      <c r="W1614" s="143">
        <f t="shared" si="639"/>
        <v>1.0137066299999999</v>
      </c>
      <c r="X1614" s="139">
        <f t="shared" si="640"/>
        <v>17.661921509999999</v>
      </c>
      <c r="Y1614" s="124">
        <f t="shared" si="641"/>
        <v>0</v>
      </c>
      <c r="Z1614" s="147" t="s">
        <v>64</v>
      </c>
      <c r="AA1614" s="141">
        <f t="shared" si="649"/>
        <v>45306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4"/>
      <c r="BL1614" s="1"/>
      <c r="BM1614" s="1"/>
      <c r="BN1614" s="1"/>
      <c r="BO1614" s="1"/>
      <c r="BP1614" s="1"/>
      <c r="BQ1614" s="1"/>
    </row>
    <row r="1615" spans="1:69" x14ac:dyDescent="0.15">
      <c r="A1615" s="138">
        <f t="shared" si="642"/>
        <v>45266</v>
      </c>
      <c r="B1615" s="148">
        <f t="shared" si="631"/>
        <v>1306.5870042500001</v>
      </c>
      <c r="C1615" s="139">
        <f t="shared" si="643"/>
        <v>1000</v>
      </c>
      <c r="D1615" s="140">
        <f t="shared" si="644"/>
        <v>6716.74</v>
      </c>
      <c r="E1615" s="124">
        <f>IF(K1615=1,VLOOKUP(A1614,[1]Plan1!$BO$80:$BQ$314,3),E1614)</f>
        <v>6735.55</v>
      </c>
      <c r="F1615" s="141">
        <f t="shared" si="645"/>
        <v>45247</v>
      </c>
      <c r="G1615" s="142">
        <f t="shared" si="632"/>
        <v>2.8004657021114543E-3</v>
      </c>
      <c r="H1615" s="141">
        <f t="shared" si="646"/>
        <v>45275</v>
      </c>
      <c r="I1615" s="141">
        <f t="shared" si="633"/>
        <v>45275</v>
      </c>
      <c r="J1615" s="125">
        <f t="shared" si="647"/>
        <v>21</v>
      </c>
      <c r="K1615" s="125">
        <f t="shared" si="629"/>
        <v>14</v>
      </c>
      <c r="L1615" s="139">
        <f t="shared" si="634"/>
        <v>1.0018661</v>
      </c>
      <c r="M1615" s="143">
        <f t="shared" si="630"/>
        <v>1.0023997600000001</v>
      </c>
      <c r="N1615" s="143">
        <f t="shared" si="626"/>
        <v>1.2863389388227662</v>
      </c>
      <c r="O1615" s="139">
        <f t="shared" si="628"/>
        <v>1.2887393700000001</v>
      </c>
      <c r="P1615" s="139">
        <f t="shared" si="635"/>
        <v>1288.73937</v>
      </c>
      <c r="Q1615" s="144">
        <f t="shared" si="636"/>
        <v>0</v>
      </c>
      <c r="R1615" s="145">
        <f t="shared" si="637"/>
        <v>0</v>
      </c>
      <c r="S1615" s="139">
        <f t="shared" si="638"/>
        <v>0</v>
      </c>
      <c r="T1615" s="146">
        <f t="shared" si="648"/>
        <v>3.5999999999999997E-2</v>
      </c>
      <c r="U1615" s="144">
        <f t="shared" si="627"/>
        <v>98</v>
      </c>
      <c r="V1615" s="144">
        <v>252</v>
      </c>
      <c r="W1615" s="143">
        <f t="shared" si="639"/>
        <v>1.013848909</v>
      </c>
      <c r="X1615" s="139">
        <f t="shared" si="640"/>
        <v>17.847634249999999</v>
      </c>
      <c r="Y1615" s="124">
        <f t="shared" si="641"/>
        <v>0</v>
      </c>
      <c r="Z1615" s="147" t="s">
        <v>64</v>
      </c>
      <c r="AA1615" s="141">
        <f t="shared" si="649"/>
        <v>45306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4"/>
      <c r="BL1615" s="1"/>
      <c r="BM1615" s="1"/>
      <c r="BN1615" s="1"/>
      <c r="BO1615" s="1"/>
      <c r="BP1615" s="1"/>
      <c r="BQ1615" s="1"/>
    </row>
    <row r="1616" spans="1:69" x14ac:dyDescent="0.15">
      <c r="A1616" s="138">
        <f t="shared" si="642"/>
        <v>45267</v>
      </c>
      <c r="B1616" s="148">
        <f t="shared" si="631"/>
        <v>1306.9444333200001</v>
      </c>
      <c r="C1616" s="139">
        <f t="shared" si="643"/>
        <v>1000</v>
      </c>
      <c r="D1616" s="140">
        <f t="shared" si="644"/>
        <v>6716.74</v>
      </c>
      <c r="E1616" s="124">
        <f>IF(K1616=1,VLOOKUP(A1615,[1]Plan1!$BO$80:$BQ$314,3),E1615)</f>
        <v>6735.55</v>
      </c>
      <c r="F1616" s="141">
        <f t="shared" si="645"/>
        <v>45247</v>
      </c>
      <c r="G1616" s="142">
        <f t="shared" si="632"/>
        <v>2.8004657021114543E-3</v>
      </c>
      <c r="H1616" s="141">
        <f t="shared" si="646"/>
        <v>45275</v>
      </c>
      <c r="I1616" s="141">
        <f t="shared" si="633"/>
        <v>45275</v>
      </c>
      <c r="J1616" s="125">
        <f t="shared" si="647"/>
        <v>21</v>
      </c>
      <c r="K1616" s="125">
        <f t="shared" si="629"/>
        <v>15</v>
      </c>
      <c r="L1616" s="139">
        <f t="shared" si="634"/>
        <v>1.00199953</v>
      </c>
      <c r="M1616" s="143">
        <f t="shared" si="630"/>
        <v>1.0023997600000001</v>
      </c>
      <c r="N1616" s="143">
        <f t="shared" si="626"/>
        <v>1.2863389388227662</v>
      </c>
      <c r="O1616" s="139">
        <f t="shared" si="628"/>
        <v>1.2889110100000001</v>
      </c>
      <c r="P1616" s="139">
        <f t="shared" si="635"/>
        <v>1288.91101</v>
      </c>
      <c r="Q1616" s="144">
        <f t="shared" si="636"/>
        <v>0</v>
      </c>
      <c r="R1616" s="145">
        <f t="shared" si="637"/>
        <v>0</v>
      </c>
      <c r="S1616" s="139">
        <f t="shared" si="638"/>
        <v>0</v>
      </c>
      <c r="T1616" s="146">
        <f t="shared" si="648"/>
        <v>3.5999999999999997E-2</v>
      </c>
      <c r="U1616" s="144">
        <f t="shared" si="627"/>
        <v>99</v>
      </c>
      <c r="V1616" s="144">
        <v>252</v>
      </c>
      <c r="W1616" s="143">
        <f t="shared" si="639"/>
        <v>1.0139912090000001</v>
      </c>
      <c r="X1616" s="139">
        <f t="shared" si="640"/>
        <v>18.033423320000001</v>
      </c>
      <c r="Y1616" s="124">
        <f t="shared" si="641"/>
        <v>0</v>
      </c>
      <c r="Z1616" s="147" t="s">
        <v>64</v>
      </c>
      <c r="AA1616" s="141">
        <f t="shared" si="649"/>
        <v>45306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4"/>
      <c r="BL1616" s="1"/>
      <c r="BM1616" s="1"/>
      <c r="BN1616" s="1"/>
      <c r="BO1616" s="1"/>
      <c r="BP1616" s="1"/>
      <c r="BQ1616" s="1"/>
    </row>
    <row r="1617" spans="1:69" x14ac:dyDescent="0.15">
      <c r="A1617" s="138">
        <f t="shared" si="642"/>
        <v>45268</v>
      </c>
      <c r="B1617" s="148">
        <f t="shared" si="631"/>
        <v>1307.3019458599999</v>
      </c>
      <c r="C1617" s="139">
        <f t="shared" si="643"/>
        <v>1000</v>
      </c>
      <c r="D1617" s="140">
        <f t="shared" si="644"/>
        <v>6716.74</v>
      </c>
      <c r="E1617" s="124">
        <f>IF(K1617=1,VLOOKUP(A1616,[1]Plan1!$BO$80:$BQ$314,3),E1616)</f>
        <v>6735.55</v>
      </c>
      <c r="F1617" s="141">
        <f t="shared" si="645"/>
        <v>45247</v>
      </c>
      <c r="G1617" s="142">
        <f t="shared" si="632"/>
        <v>2.8004657021114543E-3</v>
      </c>
      <c r="H1617" s="141">
        <f t="shared" si="646"/>
        <v>45275</v>
      </c>
      <c r="I1617" s="141">
        <f t="shared" si="633"/>
        <v>45275</v>
      </c>
      <c r="J1617" s="125">
        <f t="shared" si="647"/>
        <v>21</v>
      </c>
      <c r="K1617" s="125">
        <f t="shared" si="629"/>
        <v>16</v>
      </c>
      <c r="L1617" s="139">
        <f t="shared" si="634"/>
        <v>1.0021329699999999</v>
      </c>
      <c r="M1617" s="143">
        <f t="shared" si="630"/>
        <v>1.0023997600000001</v>
      </c>
      <c r="N1617" s="143">
        <f t="shared" si="626"/>
        <v>1.2863389388227662</v>
      </c>
      <c r="O1617" s="139">
        <f t="shared" si="628"/>
        <v>1.28908266</v>
      </c>
      <c r="P1617" s="139">
        <f t="shared" si="635"/>
        <v>1289.08266</v>
      </c>
      <c r="Q1617" s="144">
        <f t="shared" si="636"/>
        <v>0</v>
      </c>
      <c r="R1617" s="145">
        <f t="shared" si="637"/>
        <v>0</v>
      </c>
      <c r="S1617" s="139">
        <f t="shared" si="638"/>
        <v>0</v>
      </c>
      <c r="T1617" s="146">
        <f t="shared" si="648"/>
        <v>3.5999999999999997E-2</v>
      </c>
      <c r="U1617" s="144">
        <f t="shared" si="627"/>
        <v>100</v>
      </c>
      <c r="V1617" s="144">
        <v>252</v>
      </c>
      <c r="W1617" s="143">
        <f t="shared" si="639"/>
        <v>1.0141335279999999</v>
      </c>
      <c r="X1617" s="139">
        <f t="shared" si="640"/>
        <v>18.219285859999999</v>
      </c>
      <c r="Y1617" s="124">
        <f t="shared" si="641"/>
        <v>0</v>
      </c>
      <c r="Z1617" s="147" t="s">
        <v>64</v>
      </c>
      <c r="AA1617" s="141">
        <f t="shared" si="649"/>
        <v>45306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4"/>
      <c r="BL1617" s="1"/>
      <c r="BM1617" s="1"/>
      <c r="BN1617" s="1"/>
      <c r="BO1617" s="1"/>
      <c r="BP1617" s="1"/>
      <c r="BQ1617" s="1"/>
    </row>
    <row r="1618" spans="1:69" x14ac:dyDescent="0.15">
      <c r="A1618" s="138">
        <f t="shared" si="642"/>
        <v>45269</v>
      </c>
      <c r="B1618" s="148">
        <f t="shared" si="631"/>
        <v>1307.65955334</v>
      </c>
      <c r="C1618" s="139">
        <f t="shared" si="643"/>
        <v>1000</v>
      </c>
      <c r="D1618" s="140">
        <f t="shared" si="644"/>
        <v>6716.74</v>
      </c>
      <c r="E1618" s="124">
        <f>IF(K1618=1,VLOOKUP(A1617,[1]Plan1!$BO$80:$BQ$314,3),E1617)</f>
        <v>6735.55</v>
      </c>
      <c r="F1618" s="141">
        <f t="shared" si="645"/>
        <v>45247</v>
      </c>
      <c r="G1618" s="142">
        <f t="shared" si="632"/>
        <v>2.8004657021114543E-3</v>
      </c>
      <c r="H1618" s="141">
        <f t="shared" si="646"/>
        <v>45275</v>
      </c>
      <c r="I1618" s="141">
        <f t="shared" si="633"/>
        <v>45275</v>
      </c>
      <c r="J1618" s="125">
        <f t="shared" si="647"/>
        <v>21</v>
      </c>
      <c r="K1618" s="125">
        <f t="shared" si="629"/>
        <v>17</v>
      </c>
      <c r="L1618" s="139">
        <f t="shared" si="634"/>
        <v>1.0022664299999999</v>
      </c>
      <c r="M1618" s="143">
        <f t="shared" si="630"/>
        <v>1.0023997600000001</v>
      </c>
      <c r="N1618" s="143">
        <f t="shared" si="626"/>
        <v>1.2863389388227662</v>
      </c>
      <c r="O1618" s="139">
        <f t="shared" si="628"/>
        <v>1.2892543299999999</v>
      </c>
      <c r="P1618" s="139">
        <f t="shared" si="635"/>
        <v>1289.25433</v>
      </c>
      <c r="Q1618" s="144">
        <f t="shared" si="636"/>
        <v>0</v>
      </c>
      <c r="R1618" s="145">
        <f t="shared" si="637"/>
        <v>0</v>
      </c>
      <c r="S1618" s="139">
        <f t="shared" si="638"/>
        <v>0</v>
      </c>
      <c r="T1618" s="146">
        <f t="shared" si="648"/>
        <v>3.5999999999999997E-2</v>
      </c>
      <c r="U1618" s="144">
        <f t="shared" si="627"/>
        <v>101</v>
      </c>
      <c r="V1618" s="144">
        <v>252</v>
      </c>
      <c r="W1618" s="143">
        <f t="shared" si="639"/>
        <v>1.0142758670000001</v>
      </c>
      <c r="X1618" s="139">
        <f t="shared" si="640"/>
        <v>18.405223339999999</v>
      </c>
      <c r="Y1618" s="124">
        <f t="shared" si="641"/>
        <v>0</v>
      </c>
      <c r="Z1618" s="147" t="s">
        <v>64</v>
      </c>
      <c r="AA1618" s="141">
        <f t="shared" si="649"/>
        <v>45306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4"/>
      <c r="BL1618" s="1"/>
      <c r="BM1618" s="1"/>
      <c r="BN1618" s="1"/>
      <c r="BO1618" s="1"/>
      <c r="BP1618" s="1"/>
      <c r="BQ1618" s="1"/>
    </row>
    <row r="1619" spans="1:69" x14ac:dyDescent="0.15">
      <c r="A1619" s="138">
        <f t="shared" si="642"/>
        <v>45270</v>
      </c>
      <c r="B1619" s="148">
        <f t="shared" si="631"/>
        <v>1307.65955334</v>
      </c>
      <c r="C1619" s="139">
        <f t="shared" si="643"/>
        <v>1000</v>
      </c>
      <c r="D1619" s="140">
        <f t="shared" si="644"/>
        <v>6716.74</v>
      </c>
      <c r="E1619" s="124">
        <f>IF(K1619=1,VLOOKUP(A1618,[1]Plan1!$BO$80:$BQ$314,3),E1618)</f>
        <v>6735.55</v>
      </c>
      <c r="F1619" s="141">
        <f t="shared" si="645"/>
        <v>45247</v>
      </c>
      <c r="G1619" s="142">
        <f t="shared" si="632"/>
        <v>2.8004657021114543E-3</v>
      </c>
      <c r="H1619" s="141">
        <f t="shared" si="646"/>
        <v>45275</v>
      </c>
      <c r="I1619" s="141">
        <f t="shared" si="633"/>
        <v>45275</v>
      </c>
      <c r="J1619" s="125">
        <f t="shared" si="647"/>
        <v>21</v>
      </c>
      <c r="K1619" s="125">
        <f t="shared" si="629"/>
        <v>17</v>
      </c>
      <c r="L1619" s="139">
        <f t="shared" si="634"/>
        <v>1.0022664299999999</v>
      </c>
      <c r="M1619" s="143">
        <f t="shared" si="630"/>
        <v>1.0023997600000001</v>
      </c>
      <c r="N1619" s="143">
        <f t="shared" si="626"/>
        <v>1.2863389388227662</v>
      </c>
      <c r="O1619" s="139">
        <f t="shared" si="628"/>
        <v>1.2892543299999999</v>
      </c>
      <c r="P1619" s="139">
        <f t="shared" si="635"/>
        <v>1289.25433</v>
      </c>
      <c r="Q1619" s="144">
        <f t="shared" si="636"/>
        <v>0</v>
      </c>
      <c r="R1619" s="145">
        <f t="shared" si="637"/>
        <v>0</v>
      </c>
      <c r="S1619" s="139">
        <f t="shared" si="638"/>
        <v>0</v>
      </c>
      <c r="T1619" s="146">
        <f t="shared" si="648"/>
        <v>3.5999999999999997E-2</v>
      </c>
      <c r="U1619" s="144">
        <f t="shared" si="627"/>
        <v>101</v>
      </c>
      <c r="V1619" s="144">
        <v>252</v>
      </c>
      <c r="W1619" s="143">
        <f t="shared" si="639"/>
        <v>1.0142758670000001</v>
      </c>
      <c r="X1619" s="139">
        <f t="shared" si="640"/>
        <v>18.405223339999999</v>
      </c>
      <c r="Y1619" s="124">
        <f t="shared" si="641"/>
        <v>0</v>
      </c>
      <c r="Z1619" s="147" t="s">
        <v>64</v>
      </c>
      <c r="AA1619" s="141">
        <f t="shared" si="649"/>
        <v>45306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4"/>
      <c r="BL1619" s="1"/>
      <c r="BM1619" s="1"/>
      <c r="BN1619" s="1"/>
      <c r="BO1619" s="1"/>
      <c r="BP1619" s="1"/>
      <c r="BQ1619" s="1"/>
    </row>
    <row r="1620" spans="1:69" x14ac:dyDescent="0.15">
      <c r="A1620" s="138">
        <f t="shared" si="642"/>
        <v>45271</v>
      </c>
      <c r="B1620" s="148">
        <f t="shared" si="631"/>
        <v>1307.65955334</v>
      </c>
      <c r="C1620" s="139">
        <f t="shared" si="643"/>
        <v>1000</v>
      </c>
      <c r="D1620" s="140">
        <f t="shared" si="644"/>
        <v>6716.74</v>
      </c>
      <c r="E1620" s="124">
        <f>IF(K1620=1,VLOOKUP(A1619,[1]Plan1!$BO$80:$BQ$314,3),E1619)</f>
        <v>6735.55</v>
      </c>
      <c r="F1620" s="141">
        <f t="shared" si="645"/>
        <v>45247</v>
      </c>
      <c r="G1620" s="142">
        <f t="shared" si="632"/>
        <v>2.8004657021114543E-3</v>
      </c>
      <c r="H1620" s="141">
        <f t="shared" si="646"/>
        <v>45275</v>
      </c>
      <c r="I1620" s="141">
        <f t="shared" si="633"/>
        <v>45275</v>
      </c>
      <c r="J1620" s="125">
        <f t="shared" si="647"/>
        <v>21</v>
      </c>
      <c r="K1620" s="125">
        <f t="shared" si="629"/>
        <v>17</v>
      </c>
      <c r="L1620" s="139">
        <f t="shared" si="634"/>
        <v>1.0022664299999999</v>
      </c>
      <c r="M1620" s="143">
        <f t="shared" si="630"/>
        <v>1.0023997600000001</v>
      </c>
      <c r="N1620" s="143">
        <f t="shared" si="626"/>
        <v>1.2863389388227662</v>
      </c>
      <c r="O1620" s="139">
        <f t="shared" si="628"/>
        <v>1.2892543299999999</v>
      </c>
      <c r="P1620" s="139">
        <f t="shared" si="635"/>
        <v>1289.25433</v>
      </c>
      <c r="Q1620" s="144">
        <f t="shared" si="636"/>
        <v>0</v>
      </c>
      <c r="R1620" s="145">
        <f t="shared" si="637"/>
        <v>0</v>
      </c>
      <c r="S1620" s="139">
        <f t="shared" si="638"/>
        <v>0</v>
      </c>
      <c r="T1620" s="146">
        <f t="shared" si="648"/>
        <v>3.5999999999999997E-2</v>
      </c>
      <c r="U1620" s="144">
        <f t="shared" si="627"/>
        <v>101</v>
      </c>
      <c r="V1620" s="144">
        <v>252</v>
      </c>
      <c r="W1620" s="143">
        <f t="shared" si="639"/>
        <v>1.0142758670000001</v>
      </c>
      <c r="X1620" s="139">
        <f t="shared" si="640"/>
        <v>18.405223339999999</v>
      </c>
      <c r="Y1620" s="124">
        <f t="shared" si="641"/>
        <v>0</v>
      </c>
      <c r="Z1620" s="147" t="s">
        <v>64</v>
      </c>
      <c r="AA1620" s="141">
        <f t="shared" si="649"/>
        <v>45306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4"/>
      <c r="BL1620" s="1"/>
      <c r="BM1620" s="1"/>
      <c r="BN1620" s="1"/>
      <c r="BO1620" s="1"/>
      <c r="BP1620" s="1"/>
      <c r="BQ1620" s="1"/>
    </row>
    <row r="1621" spans="1:69" x14ac:dyDescent="0.15">
      <c r="A1621" s="138">
        <f t="shared" si="642"/>
        <v>45272</v>
      </c>
      <c r="B1621" s="148">
        <f t="shared" si="631"/>
        <v>1308.0172672000001</v>
      </c>
      <c r="C1621" s="139">
        <f t="shared" si="643"/>
        <v>1000</v>
      </c>
      <c r="D1621" s="140">
        <f t="shared" si="644"/>
        <v>6716.74</v>
      </c>
      <c r="E1621" s="124">
        <f>IF(K1621=1,VLOOKUP(A1620,[1]Plan1!$BO$80:$BQ$314,3),E1620)</f>
        <v>6735.55</v>
      </c>
      <c r="F1621" s="141">
        <f t="shared" si="645"/>
        <v>45247</v>
      </c>
      <c r="G1621" s="142">
        <f t="shared" si="632"/>
        <v>2.8004657021114543E-3</v>
      </c>
      <c r="H1621" s="141">
        <f t="shared" si="646"/>
        <v>45275</v>
      </c>
      <c r="I1621" s="141">
        <f t="shared" si="633"/>
        <v>45275</v>
      </c>
      <c r="J1621" s="125">
        <f t="shared" si="647"/>
        <v>21</v>
      </c>
      <c r="K1621" s="125">
        <f t="shared" si="629"/>
        <v>18</v>
      </c>
      <c r="L1621" s="139">
        <f t="shared" si="634"/>
        <v>1.0023999100000001</v>
      </c>
      <c r="M1621" s="143">
        <f t="shared" si="630"/>
        <v>1.0023997600000001</v>
      </c>
      <c r="N1621" s="143">
        <f t="shared" si="626"/>
        <v>1.2863389388227662</v>
      </c>
      <c r="O1621" s="139">
        <f t="shared" si="628"/>
        <v>1.28942603</v>
      </c>
      <c r="P1621" s="139">
        <f t="shared" si="635"/>
        <v>1289.4260300000001</v>
      </c>
      <c r="Q1621" s="144">
        <f t="shared" si="636"/>
        <v>0</v>
      </c>
      <c r="R1621" s="145">
        <f t="shared" si="637"/>
        <v>0</v>
      </c>
      <c r="S1621" s="139">
        <f t="shared" si="638"/>
        <v>0</v>
      </c>
      <c r="T1621" s="146">
        <f t="shared" si="648"/>
        <v>3.5999999999999997E-2</v>
      </c>
      <c r="U1621" s="144">
        <f t="shared" si="627"/>
        <v>102</v>
      </c>
      <c r="V1621" s="144">
        <v>252</v>
      </c>
      <c r="W1621" s="143">
        <f t="shared" si="639"/>
        <v>1.014418227</v>
      </c>
      <c r="X1621" s="139">
        <f t="shared" si="640"/>
        <v>18.591237199999998</v>
      </c>
      <c r="Y1621" s="124">
        <f t="shared" si="641"/>
        <v>0</v>
      </c>
      <c r="Z1621" s="147" t="s">
        <v>64</v>
      </c>
      <c r="AA1621" s="141">
        <f t="shared" si="649"/>
        <v>45306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4"/>
      <c r="BL1621" s="1"/>
      <c r="BM1621" s="1"/>
      <c r="BN1621" s="1"/>
      <c r="BO1621" s="1"/>
      <c r="BP1621" s="1"/>
      <c r="BQ1621" s="1"/>
    </row>
    <row r="1622" spans="1:69" x14ac:dyDescent="0.15">
      <c r="A1622" s="138">
        <f t="shared" si="642"/>
        <v>45273</v>
      </c>
      <c r="B1622" s="148">
        <f t="shared" si="631"/>
        <v>1308.37508488</v>
      </c>
      <c r="C1622" s="139">
        <f t="shared" si="643"/>
        <v>1000</v>
      </c>
      <c r="D1622" s="140">
        <f t="shared" si="644"/>
        <v>6716.74</v>
      </c>
      <c r="E1622" s="124">
        <f>IF(K1622=1,VLOOKUP(A1621,[1]Plan1!$BO$80:$BQ$314,3),E1621)</f>
        <v>6735.55</v>
      </c>
      <c r="F1622" s="141">
        <f t="shared" si="645"/>
        <v>45247</v>
      </c>
      <c r="G1622" s="142">
        <f t="shared" si="632"/>
        <v>2.8004657021114543E-3</v>
      </c>
      <c r="H1622" s="141">
        <f t="shared" si="646"/>
        <v>45275</v>
      </c>
      <c r="I1622" s="141">
        <f t="shared" si="633"/>
        <v>45275</v>
      </c>
      <c r="J1622" s="125">
        <f t="shared" si="647"/>
        <v>21</v>
      </c>
      <c r="K1622" s="125">
        <f t="shared" si="629"/>
        <v>19</v>
      </c>
      <c r="L1622" s="139">
        <f t="shared" si="634"/>
        <v>1.0025334100000001</v>
      </c>
      <c r="M1622" s="143">
        <f t="shared" si="630"/>
        <v>1.0023997600000001</v>
      </c>
      <c r="N1622" s="143">
        <f t="shared" si="626"/>
        <v>1.2863389388227662</v>
      </c>
      <c r="O1622" s="139">
        <f t="shared" si="628"/>
        <v>1.2895977599999999</v>
      </c>
      <c r="P1622" s="139">
        <f t="shared" si="635"/>
        <v>1289.5977600000001</v>
      </c>
      <c r="Q1622" s="144">
        <f t="shared" si="636"/>
        <v>0</v>
      </c>
      <c r="R1622" s="145">
        <f t="shared" si="637"/>
        <v>0</v>
      </c>
      <c r="S1622" s="139">
        <f t="shared" si="638"/>
        <v>0</v>
      </c>
      <c r="T1622" s="146">
        <f t="shared" si="648"/>
        <v>3.5999999999999997E-2</v>
      </c>
      <c r="U1622" s="144">
        <f t="shared" si="627"/>
        <v>103</v>
      </c>
      <c r="V1622" s="144">
        <v>252</v>
      </c>
      <c r="W1622" s="143">
        <f t="shared" si="639"/>
        <v>1.0145606060000001</v>
      </c>
      <c r="X1622" s="139">
        <f t="shared" si="640"/>
        <v>18.777324879999998</v>
      </c>
      <c r="Y1622" s="124">
        <f t="shared" si="641"/>
        <v>0</v>
      </c>
      <c r="Z1622" s="147" t="s">
        <v>64</v>
      </c>
      <c r="AA1622" s="141">
        <f t="shared" si="649"/>
        <v>45306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4"/>
      <c r="BL1622" s="1"/>
      <c r="BM1622" s="1"/>
      <c r="BN1622" s="1"/>
      <c r="BO1622" s="1"/>
      <c r="BP1622" s="1"/>
      <c r="BQ1622" s="1"/>
    </row>
    <row r="1623" spans="1:69" x14ac:dyDescent="0.15">
      <c r="A1623" s="138">
        <f t="shared" si="642"/>
        <v>45274</v>
      </c>
      <c r="B1623" s="148">
        <f t="shared" si="631"/>
        <v>1308.7329975500002</v>
      </c>
      <c r="C1623" s="139">
        <f t="shared" si="643"/>
        <v>1000</v>
      </c>
      <c r="D1623" s="140">
        <f t="shared" si="644"/>
        <v>6716.74</v>
      </c>
      <c r="E1623" s="124">
        <f>IF(K1623=1,VLOOKUP(A1622,[1]Plan1!$BO$80:$BQ$314,3),E1622)</f>
        <v>6735.55</v>
      </c>
      <c r="F1623" s="141">
        <f t="shared" si="645"/>
        <v>45247</v>
      </c>
      <c r="G1623" s="142">
        <f t="shared" si="632"/>
        <v>2.8004657021114543E-3</v>
      </c>
      <c r="H1623" s="141">
        <f t="shared" si="646"/>
        <v>45275</v>
      </c>
      <c r="I1623" s="141">
        <f t="shared" si="633"/>
        <v>45275</v>
      </c>
      <c r="J1623" s="125">
        <f t="shared" si="647"/>
        <v>21</v>
      </c>
      <c r="K1623" s="125">
        <f t="shared" si="629"/>
        <v>20</v>
      </c>
      <c r="L1623" s="139">
        <f t="shared" si="634"/>
        <v>1.00266693</v>
      </c>
      <c r="M1623" s="143">
        <f t="shared" si="630"/>
        <v>1.0023997600000001</v>
      </c>
      <c r="N1623" s="143">
        <f t="shared" si="626"/>
        <v>1.2863389388227662</v>
      </c>
      <c r="O1623" s="139">
        <f t="shared" si="628"/>
        <v>1.28976951</v>
      </c>
      <c r="P1623" s="139">
        <f t="shared" si="635"/>
        <v>1289.7695100000001</v>
      </c>
      <c r="Q1623" s="144">
        <f t="shared" si="636"/>
        <v>0</v>
      </c>
      <c r="R1623" s="145">
        <f t="shared" si="637"/>
        <v>0</v>
      </c>
      <c r="S1623" s="139">
        <f t="shared" si="638"/>
        <v>0</v>
      </c>
      <c r="T1623" s="146">
        <f t="shared" si="648"/>
        <v>3.5999999999999997E-2</v>
      </c>
      <c r="U1623" s="144">
        <f t="shared" si="627"/>
        <v>104</v>
      </c>
      <c r="V1623" s="144">
        <v>252</v>
      </c>
      <c r="W1623" s="143">
        <f t="shared" si="639"/>
        <v>1.0147030050000001</v>
      </c>
      <c r="X1623" s="139">
        <f t="shared" si="640"/>
        <v>18.96348755</v>
      </c>
      <c r="Y1623" s="124">
        <f t="shared" si="641"/>
        <v>0</v>
      </c>
      <c r="Z1623" s="147" t="s">
        <v>64</v>
      </c>
      <c r="AA1623" s="141">
        <f t="shared" si="649"/>
        <v>45306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4"/>
      <c r="BL1623" s="1"/>
      <c r="BM1623" s="1"/>
      <c r="BN1623" s="1"/>
      <c r="BO1623" s="1"/>
      <c r="BP1623" s="1"/>
      <c r="BQ1623" s="1"/>
    </row>
    <row r="1624" spans="1:69" x14ac:dyDescent="0.15">
      <c r="A1624" s="138">
        <f t="shared" si="642"/>
        <v>45275</v>
      </c>
      <c r="B1624" s="148">
        <f t="shared" si="631"/>
        <v>1309.0909963700001</v>
      </c>
      <c r="C1624" s="139">
        <f t="shared" si="643"/>
        <v>1000</v>
      </c>
      <c r="D1624" s="140">
        <f t="shared" si="644"/>
        <v>6716.74</v>
      </c>
      <c r="E1624" s="124">
        <f>IF(K1624=1,VLOOKUP(A1623,[1]Plan1!$BO$80:$BQ$314,3),E1623)</f>
        <v>6735.55</v>
      </c>
      <c r="F1624" s="141">
        <f t="shared" si="645"/>
        <v>45247</v>
      </c>
      <c r="G1624" s="142">
        <f t="shared" si="632"/>
        <v>2.8004657021114543E-3</v>
      </c>
      <c r="H1624" s="141">
        <f t="shared" si="646"/>
        <v>45306</v>
      </c>
      <c r="I1624" s="141">
        <f t="shared" si="633"/>
        <v>45275</v>
      </c>
      <c r="J1624" s="125">
        <f t="shared" si="647"/>
        <v>21</v>
      </c>
      <c r="K1624" s="125">
        <f t="shared" si="629"/>
        <v>21</v>
      </c>
      <c r="L1624" s="139">
        <f t="shared" si="634"/>
        <v>1.00280046</v>
      </c>
      <c r="M1624" s="143">
        <f t="shared" si="630"/>
        <v>1.0023997600000001</v>
      </c>
      <c r="N1624" s="143">
        <f t="shared" si="626"/>
        <v>1.2863389388227662</v>
      </c>
      <c r="O1624" s="139">
        <f t="shared" si="628"/>
        <v>1.2899412699999999</v>
      </c>
      <c r="P1624" s="139">
        <f t="shared" si="635"/>
        <v>1289.94127</v>
      </c>
      <c r="Q1624" s="144">
        <f t="shared" si="636"/>
        <v>0</v>
      </c>
      <c r="R1624" s="145">
        <f t="shared" si="637"/>
        <v>0</v>
      </c>
      <c r="S1624" s="139">
        <f t="shared" si="638"/>
        <v>0</v>
      </c>
      <c r="T1624" s="146">
        <f t="shared" si="648"/>
        <v>3.5999999999999997E-2</v>
      </c>
      <c r="U1624" s="144">
        <f t="shared" si="627"/>
        <v>105</v>
      </c>
      <c r="V1624" s="144">
        <v>252</v>
      </c>
      <c r="W1624" s="143">
        <f t="shared" si="639"/>
        <v>1.0148454250000001</v>
      </c>
      <c r="X1624" s="139">
        <f t="shared" si="640"/>
        <v>19.14972637</v>
      </c>
      <c r="Y1624" s="124">
        <f t="shared" si="641"/>
        <v>0</v>
      </c>
      <c r="Z1624" s="147" t="s">
        <v>64</v>
      </c>
      <c r="AA1624" s="141">
        <f t="shared" si="649"/>
        <v>45306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4"/>
      <c r="BL1624" s="1"/>
      <c r="BM1624" s="1"/>
      <c r="BN1624" s="1"/>
      <c r="BO1624" s="1"/>
      <c r="BP1624" s="1"/>
      <c r="BQ1624" s="1"/>
    </row>
    <row r="1625" spans="1:69" x14ac:dyDescent="0.15">
      <c r="A1625" s="138">
        <f t="shared" si="642"/>
        <v>45276</v>
      </c>
      <c r="B1625" s="148">
        <f t="shared" si="631"/>
        <v>1309.6596177199999</v>
      </c>
      <c r="C1625" s="139">
        <f t="shared" si="643"/>
        <v>1000</v>
      </c>
      <c r="D1625" s="140">
        <f t="shared" si="644"/>
        <v>6735.55</v>
      </c>
      <c r="E1625" s="124">
        <f>IF(K1625=1,VLOOKUP(A1624,[1]Plan1!$BO$80:$BQ$314,3),E1624)</f>
        <v>6773.27</v>
      </c>
      <c r="F1625" s="141">
        <f t="shared" si="645"/>
        <v>45276</v>
      </c>
      <c r="G1625" s="142">
        <f t="shared" si="632"/>
        <v>5.6001365886972909E-3</v>
      </c>
      <c r="H1625" s="141">
        <f t="shared" si="646"/>
        <v>45306</v>
      </c>
      <c r="I1625" s="141">
        <f t="shared" si="633"/>
        <v>45306</v>
      </c>
      <c r="J1625" s="125">
        <f t="shared" si="647"/>
        <v>19</v>
      </c>
      <c r="K1625" s="125">
        <f t="shared" si="629"/>
        <v>1</v>
      </c>
      <c r="L1625" s="139">
        <f t="shared" si="634"/>
        <v>1.00029396</v>
      </c>
      <c r="M1625" s="143">
        <f t="shared" si="630"/>
        <v>1.00280046</v>
      </c>
      <c r="N1625" s="143">
        <f t="shared" si="626"/>
        <v>1.2899412795673817</v>
      </c>
      <c r="O1625" s="139">
        <f t="shared" si="628"/>
        <v>1.2903204699999999</v>
      </c>
      <c r="P1625" s="139">
        <f t="shared" si="635"/>
        <v>1290.3204699999999</v>
      </c>
      <c r="Q1625" s="144">
        <f t="shared" si="636"/>
        <v>0</v>
      </c>
      <c r="R1625" s="145">
        <f t="shared" si="637"/>
        <v>0</v>
      </c>
      <c r="S1625" s="139">
        <f t="shared" si="638"/>
        <v>0</v>
      </c>
      <c r="T1625" s="146">
        <f t="shared" si="648"/>
        <v>3.5999999999999997E-2</v>
      </c>
      <c r="U1625" s="144">
        <f t="shared" si="627"/>
        <v>106</v>
      </c>
      <c r="V1625" s="144">
        <v>252</v>
      </c>
      <c r="W1625" s="143">
        <f t="shared" si="639"/>
        <v>1.0149878640000001</v>
      </c>
      <c r="X1625" s="139">
        <f t="shared" si="640"/>
        <v>19.33914772</v>
      </c>
      <c r="Y1625" s="124">
        <f t="shared" si="641"/>
        <v>0</v>
      </c>
      <c r="Z1625" s="147" t="s">
        <v>64</v>
      </c>
      <c r="AA1625" s="141">
        <f t="shared" si="649"/>
        <v>45306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4"/>
      <c r="BL1625" s="1"/>
      <c r="BM1625" s="1"/>
      <c r="BN1625" s="1"/>
      <c r="BO1625" s="1"/>
      <c r="BP1625" s="1"/>
      <c r="BQ1625" s="1"/>
    </row>
    <row r="1626" spans="1:69" x14ac:dyDescent="0.15">
      <c r="A1626" s="138">
        <f t="shared" si="642"/>
        <v>45277</v>
      </c>
      <c r="B1626" s="148">
        <f t="shared" si="631"/>
        <v>1309.6596177199999</v>
      </c>
      <c r="C1626" s="139">
        <f t="shared" si="643"/>
        <v>1000</v>
      </c>
      <c r="D1626" s="140">
        <f t="shared" si="644"/>
        <v>6735.55</v>
      </c>
      <c r="E1626" s="124">
        <f>IF(K1626=1,VLOOKUP(A1625,[1]Plan1!$BO$80:$BQ$314,3),E1625)</f>
        <v>6773.27</v>
      </c>
      <c r="F1626" s="141">
        <f t="shared" si="645"/>
        <v>45276</v>
      </c>
      <c r="G1626" s="142">
        <f t="shared" si="632"/>
        <v>5.6001365886972909E-3</v>
      </c>
      <c r="H1626" s="141">
        <f t="shared" si="646"/>
        <v>45306</v>
      </c>
      <c r="I1626" s="141">
        <f t="shared" si="633"/>
        <v>45306</v>
      </c>
      <c r="J1626" s="125">
        <f t="shared" si="647"/>
        <v>19</v>
      </c>
      <c r="K1626" s="125">
        <f t="shared" si="629"/>
        <v>1</v>
      </c>
      <c r="L1626" s="139">
        <f t="shared" si="634"/>
        <v>1.00029396</v>
      </c>
      <c r="M1626" s="143">
        <f t="shared" si="630"/>
        <v>1.00280046</v>
      </c>
      <c r="N1626" s="143">
        <f t="shared" si="626"/>
        <v>1.2899412795673817</v>
      </c>
      <c r="O1626" s="139">
        <f t="shared" si="628"/>
        <v>1.2903204699999999</v>
      </c>
      <c r="P1626" s="139">
        <f t="shared" si="635"/>
        <v>1290.3204699999999</v>
      </c>
      <c r="Q1626" s="144">
        <f t="shared" si="636"/>
        <v>0</v>
      </c>
      <c r="R1626" s="145">
        <f t="shared" si="637"/>
        <v>0</v>
      </c>
      <c r="S1626" s="139">
        <f t="shared" si="638"/>
        <v>0</v>
      </c>
      <c r="T1626" s="146">
        <f t="shared" si="648"/>
        <v>3.5999999999999997E-2</v>
      </c>
      <c r="U1626" s="144">
        <f t="shared" si="627"/>
        <v>106</v>
      </c>
      <c r="V1626" s="144">
        <v>252</v>
      </c>
      <c r="W1626" s="143">
        <f t="shared" si="639"/>
        <v>1.0149878640000001</v>
      </c>
      <c r="X1626" s="139">
        <f t="shared" si="640"/>
        <v>19.33914772</v>
      </c>
      <c r="Y1626" s="124">
        <f t="shared" si="641"/>
        <v>0</v>
      </c>
      <c r="Z1626" s="147" t="s">
        <v>64</v>
      </c>
      <c r="AA1626" s="141">
        <f t="shared" si="649"/>
        <v>45306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4"/>
      <c r="BL1626" s="1"/>
      <c r="BM1626" s="1"/>
      <c r="BN1626" s="1"/>
      <c r="BO1626" s="1"/>
      <c r="BP1626" s="1"/>
      <c r="BQ1626" s="1"/>
    </row>
    <row r="1627" spans="1:69" x14ac:dyDescent="0.15">
      <c r="A1627" s="138">
        <f t="shared" si="642"/>
        <v>45278</v>
      </c>
      <c r="B1627" s="148">
        <f t="shared" si="631"/>
        <v>1309.6596177199999</v>
      </c>
      <c r="C1627" s="139">
        <f t="shared" si="643"/>
        <v>1000</v>
      </c>
      <c r="D1627" s="140">
        <f t="shared" si="644"/>
        <v>6735.55</v>
      </c>
      <c r="E1627" s="124">
        <f>IF(K1627=1,VLOOKUP(A1626,[1]Plan1!$BO$80:$BQ$314,3),E1626)</f>
        <v>6773.27</v>
      </c>
      <c r="F1627" s="141">
        <f t="shared" si="645"/>
        <v>45276</v>
      </c>
      <c r="G1627" s="142">
        <f t="shared" si="632"/>
        <v>5.6001365886972909E-3</v>
      </c>
      <c r="H1627" s="141">
        <f t="shared" si="646"/>
        <v>45306</v>
      </c>
      <c r="I1627" s="141">
        <f t="shared" si="633"/>
        <v>45306</v>
      </c>
      <c r="J1627" s="125">
        <f t="shared" si="647"/>
        <v>19</v>
      </c>
      <c r="K1627" s="125">
        <f t="shared" si="629"/>
        <v>1</v>
      </c>
      <c r="L1627" s="139">
        <f t="shared" si="634"/>
        <v>1.00029396</v>
      </c>
      <c r="M1627" s="143">
        <f t="shared" si="630"/>
        <v>1.00280046</v>
      </c>
      <c r="N1627" s="143">
        <f t="shared" si="626"/>
        <v>1.2899412795673817</v>
      </c>
      <c r="O1627" s="139">
        <f t="shared" si="628"/>
        <v>1.2903204699999999</v>
      </c>
      <c r="P1627" s="139">
        <f t="shared" si="635"/>
        <v>1290.3204699999999</v>
      </c>
      <c r="Q1627" s="144">
        <f t="shared" si="636"/>
        <v>0</v>
      </c>
      <c r="R1627" s="145">
        <f t="shared" si="637"/>
        <v>0</v>
      </c>
      <c r="S1627" s="139">
        <f t="shared" si="638"/>
        <v>0</v>
      </c>
      <c r="T1627" s="146">
        <f t="shared" si="648"/>
        <v>3.5999999999999997E-2</v>
      </c>
      <c r="U1627" s="144">
        <f t="shared" si="627"/>
        <v>106</v>
      </c>
      <c r="V1627" s="144">
        <v>252</v>
      </c>
      <c r="W1627" s="143">
        <f t="shared" si="639"/>
        <v>1.0149878640000001</v>
      </c>
      <c r="X1627" s="139">
        <f t="shared" si="640"/>
        <v>19.33914772</v>
      </c>
      <c r="Y1627" s="124">
        <f t="shared" si="641"/>
        <v>0</v>
      </c>
      <c r="Z1627" s="147" t="s">
        <v>64</v>
      </c>
      <c r="AA1627" s="141">
        <f t="shared" si="649"/>
        <v>45306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4"/>
      <c r="BL1627" s="1"/>
      <c r="BM1627" s="1"/>
      <c r="BN1627" s="1"/>
      <c r="BO1627" s="1"/>
      <c r="BP1627" s="1"/>
      <c r="BQ1627" s="1"/>
    </row>
    <row r="1628" spans="1:69" x14ac:dyDescent="0.15">
      <c r="A1628" s="138">
        <f t="shared" si="642"/>
        <v>45279</v>
      </c>
      <c r="B1628" s="148">
        <f t="shared" si="631"/>
        <v>1310.22847441</v>
      </c>
      <c r="C1628" s="139">
        <f t="shared" si="643"/>
        <v>1000</v>
      </c>
      <c r="D1628" s="140">
        <f t="shared" si="644"/>
        <v>6735.55</v>
      </c>
      <c r="E1628" s="124">
        <f>IF(K1628=1,VLOOKUP(A1627,[1]Plan1!$BO$80:$BQ$314,3),E1627)</f>
        <v>6773.27</v>
      </c>
      <c r="F1628" s="141">
        <f t="shared" si="645"/>
        <v>45276</v>
      </c>
      <c r="G1628" s="142">
        <f t="shared" si="632"/>
        <v>5.6001365886972909E-3</v>
      </c>
      <c r="H1628" s="141">
        <f t="shared" si="646"/>
        <v>45306</v>
      </c>
      <c r="I1628" s="141">
        <f t="shared" si="633"/>
        <v>45306</v>
      </c>
      <c r="J1628" s="125">
        <f t="shared" si="647"/>
        <v>19</v>
      </c>
      <c r="K1628" s="125">
        <f t="shared" si="629"/>
        <v>2</v>
      </c>
      <c r="L1628" s="139">
        <f t="shared" si="634"/>
        <v>1.00058801</v>
      </c>
      <c r="M1628" s="143">
        <f t="shared" si="630"/>
        <v>1.00280046</v>
      </c>
      <c r="N1628" s="143">
        <f t="shared" si="626"/>
        <v>1.2899412795673817</v>
      </c>
      <c r="O1628" s="139">
        <f t="shared" si="628"/>
        <v>1.29069977</v>
      </c>
      <c r="P1628" s="139">
        <f t="shared" si="635"/>
        <v>1290.6997699999999</v>
      </c>
      <c r="Q1628" s="144">
        <f t="shared" si="636"/>
        <v>0</v>
      </c>
      <c r="R1628" s="145">
        <f t="shared" si="637"/>
        <v>0</v>
      </c>
      <c r="S1628" s="139">
        <f t="shared" si="638"/>
        <v>0</v>
      </c>
      <c r="T1628" s="146">
        <f t="shared" si="648"/>
        <v>3.5999999999999997E-2</v>
      </c>
      <c r="U1628" s="144">
        <f t="shared" si="627"/>
        <v>107</v>
      </c>
      <c r="V1628" s="144">
        <v>252</v>
      </c>
      <c r="W1628" s="143">
        <f t="shared" si="639"/>
        <v>1.0151303229999999</v>
      </c>
      <c r="X1628" s="139">
        <f t="shared" si="640"/>
        <v>19.52870441</v>
      </c>
      <c r="Y1628" s="124">
        <f t="shared" si="641"/>
        <v>0</v>
      </c>
      <c r="Z1628" s="147" t="s">
        <v>64</v>
      </c>
      <c r="AA1628" s="141">
        <f t="shared" si="649"/>
        <v>45306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4"/>
      <c r="BL1628" s="1"/>
      <c r="BM1628" s="1"/>
      <c r="BN1628" s="1"/>
      <c r="BO1628" s="1"/>
      <c r="BP1628" s="1"/>
      <c r="BQ1628" s="1"/>
    </row>
    <row r="1629" spans="1:69" x14ac:dyDescent="0.15">
      <c r="A1629" s="138">
        <f t="shared" si="642"/>
        <v>45280</v>
      </c>
      <c r="B1629" s="148">
        <f t="shared" si="631"/>
        <v>1310.79759827</v>
      </c>
      <c r="C1629" s="139">
        <f t="shared" si="643"/>
        <v>1000</v>
      </c>
      <c r="D1629" s="140">
        <f t="shared" si="644"/>
        <v>6735.55</v>
      </c>
      <c r="E1629" s="124">
        <f>IF(K1629=1,VLOOKUP(A1628,[1]Plan1!$BO$80:$BQ$314,3),E1628)</f>
        <v>6773.27</v>
      </c>
      <c r="F1629" s="141">
        <f t="shared" si="645"/>
        <v>45276</v>
      </c>
      <c r="G1629" s="142">
        <f t="shared" si="632"/>
        <v>5.6001365886972909E-3</v>
      </c>
      <c r="H1629" s="141">
        <f t="shared" si="646"/>
        <v>45306</v>
      </c>
      <c r="I1629" s="141">
        <f t="shared" si="633"/>
        <v>45306</v>
      </c>
      <c r="J1629" s="125">
        <f t="shared" si="647"/>
        <v>19</v>
      </c>
      <c r="K1629" s="125">
        <f t="shared" si="629"/>
        <v>3</v>
      </c>
      <c r="L1629" s="139">
        <f t="shared" si="634"/>
        <v>1.00088215</v>
      </c>
      <c r="M1629" s="143">
        <f t="shared" si="630"/>
        <v>1.00280046</v>
      </c>
      <c r="N1629" s="143">
        <f t="shared" si="626"/>
        <v>1.2899412795673817</v>
      </c>
      <c r="O1629" s="139">
        <f t="shared" si="628"/>
        <v>1.2910792</v>
      </c>
      <c r="P1629" s="139">
        <f t="shared" si="635"/>
        <v>1291.0791999999999</v>
      </c>
      <c r="Q1629" s="144">
        <f t="shared" si="636"/>
        <v>0</v>
      </c>
      <c r="R1629" s="145">
        <f t="shared" si="637"/>
        <v>0</v>
      </c>
      <c r="S1629" s="139">
        <f t="shared" si="638"/>
        <v>0</v>
      </c>
      <c r="T1629" s="146">
        <f t="shared" si="648"/>
        <v>3.5999999999999997E-2</v>
      </c>
      <c r="U1629" s="144">
        <f t="shared" si="627"/>
        <v>108</v>
      </c>
      <c r="V1629" s="144">
        <v>252</v>
      </c>
      <c r="W1629" s="143">
        <f t="shared" si="639"/>
        <v>1.015272803</v>
      </c>
      <c r="X1629" s="139">
        <f t="shared" si="640"/>
        <v>19.718398270000002</v>
      </c>
      <c r="Y1629" s="124">
        <f t="shared" si="641"/>
        <v>0</v>
      </c>
      <c r="Z1629" s="147" t="s">
        <v>64</v>
      </c>
      <c r="AA1629" s="141">
        <f t="shared" si="649"/>
        <v>45306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4"/>
      <c r="BL1629" s="1"/>
      <c r="BM1629" s="1"/>
      <c r="BN1629" s="1"/>
      <c r="BO1629" s="1"/>
      <c r="BP1629" s="1"/>
      <c r="BQ1629" s="1"/>
    </row>
    <row r="1630" spans="1:69" x14ac:dyDescent="0.15">
      <c r="A1630" s="138">
        <f t="shared" si="642"/>
        <v>45281</v>
      </c>
      <c r="B1630" s="148">
        <f t="shared" si="631"/>
        <v>1311.36694618</v>
      </c>
      <c r="C1630" s="139">
        <f t="shared" si="643"/>
        <v>1000</v>
      </c>
      <c r="D1630" s="140">
        <f t="shared" si="644"/>
        <v>6735.55</v>
      </c>
      <c r="E1630" s="124">
        <f>IF(K1630=1,VLOOKUP(A1629,[1]Plan1!$BO$80:$BQ$314,3),E1629)</f>
        <v>6773.27</v>
      </c>
      <c r="F1630" s="141">
        <f t="shared" si="645"/>
        <v>45276</v>
      </c>
      <c r="G1630" s="142">
        <f t="shared" si="632"/>
        <v>5.6001365886972909E-3</v>
      </c>
      <c r="H1630" s="141">
        <f t="shared" si="646"/>
        <v>45306</v>
      </c>
      <c r="I1630" s="141">
        <f t="shared" si="633"/>
        <v>45306</v>
      </c>
      <c r="J1630" s="125">
        <f t="shared" si="647"/>
        <v>19</v>
      </c>
      <c r="K1630" s="125">
        <f t="shared" si="629"/>
        <v>4</v>
      </c>
      <c r="L1630" s="139">
        <f t="shared" si="634"/>
        <v>1.00117637</v>
      </c>
      <c r="M1630" s="143">
        <f t="shared" si="630"/>
        <v>1.00280046</v>
      </c>
      <c r="N1630" s="143">
        <f t="shared" si="626"/>
        <v>1.2899412795673817</v>
      </c>
      <c r="O1630" s="139">
        <f t="shared" si="628"/>
        <v>1.2914587200000001</v>
      </c>
      <c r="P1630" s="139">
        <f t="shared" si="635"/>
        <v>1291.4587200000001</v>
      </c>
      <c r="Q1630" s="144">
        <f t="shared" si="636"/>
        <v>0</v>
      </c>
      <c r="R1630" s="145">
        <f t="shared" si="637"/>
        <v>0</v>
      </c>
      <c r="S1630" s="139">
        <f t="shared" si="638"/>
        <v>0</v>
      </c>
      <c r="T1630" s="146">
        <f t="shared" si="648"/>
        <v>3.5999999999999997E-2</v>
      </c>
      <c r="U1630" s="144">
        <f t="shared" si="627"/>
        <v>109</v>
      </c>
      <c r="V1630" s="144">
        <v>252</v>
      </c>
      <c r="W1630" s="143">
        <f t="shared" si="639"/>
        <v>1.0154153020000001</v>
      </c>
      <c r="X1630" s="139">
        <f t="shared" si="640"/>
        <v>19.90822618</v>
      </c>
      <c r="Y1630" s="124">
        <f t="shared" si="641"/>
        <v>0</v>
      </c>
      <c r="Z1630" s="147" t="s">
        <v>64</v>
      </c>
      <c r="AA1630" s="141">
        <f t="shared" si="649"/>
        <v>45306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4"/>
      <c r="BL1630" s="1"/>
      <c r="BM1630" s="1"/>
      <c r="BN1630" s="1"/>
      <c r="BO1630" s="1"/>
      <c r="BP1630" s="1"/>
      <c r="BQ1630" s="1"/>
    </row>
    <row r="1631" spans="1:69" x14ac:dyDescent="0.15">
      <c r="A1631" s="138">
        <f t="shared" si="642"/>
        <v>45282</v>
      </c>
      <c r="B1631" s="148">
        <f t="shared" si="631"/>
        <v>1311.93656012</v>
      </c>
      <c r="C1631" s="139">
        <f t="shared" si="643"/>
        <v>1000</v>
      </c>
      <c r="D1631" s="140">
        <f t="shared" si="644"/>
        <v>6735.55</v>
      </c>
      <c r="E1631" s="124">
        <f>IF(K1631=1,VLOOKUP(A1630,[1]Plan1!$BO$80:$BQ$314,3),E1630)</f>
        <v>6773.27</v>
      </c>
      <c r="F1631" s="141">
        <f t="shared" si="645"/>
        <v>45276</v>
      </c>
      <c r="G1631" s="142">
        <f t="shared" si="632"/>
        <v>5.6001365886972909E-3</v>
      </c>
      <c r="H1631" s="141">
        <f t="shared" si="646"/>
        <v>45306</v>
      </c>
      <c r="I1631" s="141">
        <f t="shared" si="633"/>
        <v>45306</v>
      </c>
      <c r="J1631" s="125">
        <f t="shared" si="647"/>
        <v>19</v>
      </c>
      <c r="K1631" s="125">
        <f t="shared" si="629"/>
        <v>5</v>
      </c>
      <c r="L1631" s="139">
        <f t="shared" si="634"/>
        <v>1.0014706799999999</v>
      </c>
      <c r="M1631" s="143">
        <f t="shared" si="630"/>
        <v>1.00280046</v>
      </c>
      <c r="N1631" s="143">
        <f t="shared" ref="N1631:N1694" si="650">IF(I1631&gt;I1630,N1630*M1631,N1630)</f>
        <v>1.2899412795673817</v>
      </c>
      <c r="O1631" s="139">
        <f t="shared" si="628"/>
        <v>1.29183837</v>
      </c>
      <c r="P1631" s="139">
        <f t="shared" si="635"/>
        <v>1291.8383699999999</v>
      </c>
      <c r="Q1631" s="144">
        <f t="shared" si="636"/>
        <v>0</v>
      </c>
      <c r="R1631" s="145">
        <f t="shared" si="637"/>
        <v>0</v>
      </c>
      <c r="S1631" s="139">
        <f t="shared" si="638"/>
        <v>0</v>
      </c>
      <c r="T1631" s="146">
        <f t="shared" si="648"/>
        <v>3.5999999999999997E-2</v>
      </c>
      <c r="U1631" s="144">
        <f t="shared" si="627"/>
        <v>110</v>
      </c>
      <c r="V1631" s="144">
        <v>252</v>
      </c>
      <c r="W1631" s="143">
        <f t="shared" si="639"/>
        <v>1.015557821</v>
      </c>
      <c r="X1631" s="139">
        <f t="shared" si="640"/>
        <v>20.098190120000002</v>
      </c>
      <c r="Y1631" s="124">
        <f t="shared" si="641"/>
        <v>0</v>
      </c>
      <c r="Z1631" s="147" t="s">
        <v>64</v>
      </c>
      <c r="AA1631" s="141">
        <f t="shared" si="649"/>
        <v>45306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4"/>
      <c r="BL1631" s="1"/>
      <c r="BM1631" s="1"/>
      <c r="BN1631" s="1"/>
      <c r="BO1631" s="1"/>
      <c r="BP1631" s="1"/>
      <c r="BQ1631" s="1"/>
    </row>
    <row r="1632" spans="1:69" x14ac:dyDescent="0.15">
      <c r="A1632" s="138">
        <f t="shared" si="642"/>
        <v>45283</v>
      </c>
      <c r="B1632" s="148">
        <f t="shared" si="631"/>
        <v>1312.5064096799999</v>
      </c>
      <c r="C1632" s="139">
        <f t="shared" si="643"/>
        <v>1000</v>
      </c>
      <c r="D1632" s="140">
        <f t="shared" si="644"/>
        <v>6735.55</v>
      </c>
      <c r="E1632" s="124">
        <f>IF(K1632=1,VLOOKUP(A1631,[1]Plan1!$BO$80:$BQ$314,3),E1631)</f>
        <v>6773.27</v>
      </c>
      <c r="F1632" s="141">
        <f t="shared" si="645"/>
        <v>45276</v>
      </c>
      <c r="G1632" s="142">
        <f t="shared" si="632"/>
        <v>5.6001365886972909E-3</v>
      </c>
      <c r="H1632" s="141">
        <f t="shared" si="646"/>
        <v>45306</v>
      </c>
      <c r="I1632" s="141">
        <f t="shared" si="633"/>
        <v>45306</v>
      </c>
      <c r="J1632" s="125">
        <f t="shared" si="647"/>
        <v>19</v>
      </c>
      <c r="K1632" s="125">
        <f t="shared" si="629"/>
        <v>6</v>
      </c>
      <c r="L1632" s="139">
        <f t="shared" si="634"/>
        <v>1.00176508</v>
      </c>
      <c r="M1632" s="143">
        <f t="shared" si="630"/>
        <v>1.00280046</v>
      </c>
      <c r="N1632" s="143">
        <f t="shared" si="650"/>
        <v>1.2899412795673817</v>
      </c>
      <c r="O1632" s="139">
        <f t="shared" si="628"/>
        <v>1.29221812</v>
      </c>
      <c r="P1632" s="139">
        <f t="shared" si="635"/>
        <v>1292.21812</v>
      </c>
      <c r="Q1632" s="144">
        <f t="shared" si="636"/>
        <v>0</v>
      </c>
      <c r="R1632" s="145">
        <f t="shared" si="637"/>
        <v>0</v>
      </c>
      <c r="S1632" s="139">
        <f t="shared" si="638"/>
        <v>0</v>
      </c>
      <c r="T1632" s="146">
        <f t="shared" si="648"/>
        <v>3.5999999999999997E-2</v>
      </c>
      <c r="U1632" s="144">
        <f t="shared" si="627"/>
        <v>111</v>
      </c>
      <c r="V1632" s="144">
        <v>252</v>
      </c>
      <c r="W1632" s="143">
        <f t="shared" si="639"/>
        <v>1.0157003600000001</v>
      </c>
      <c r="X1632" s="139">
        <f t="shared" si="640"/>
        <v>20.288289679999998</v>
      </c>
      <c r="Y1632" s="124">
        <f t="shared" si="641"/>
        <v>0</v>
      </c>
      <c r="Z1632" s="147" t="s">
        <v>64</v>
      </c>
      <c r="AA1632" s="141">
        <f t="shared" si="649"/>
        <v>45306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4"/>
      <c r="BL1632" s="1"/>
      <c r="BM1632" s="1"/>
      <c r="BN1632" s="1"/>
      <c r="BO1632" s="1"/>
      <c r="BP1632" s="1"/>
      <c r="BQ1632" s="1"/>
    </row>
    <row r="1633" spans="1:69" x14ac:dyDescent="0.15">
      <c r="A1633" s="138">
        <f t="shared" si="642"/>
        <v>45284</v>
      </c>
      <c r="B1633" s="148">
        <f t="shared" si="631"/>
        <v>1312.5064096799999</v>
      </c>
      <c r="C1633" s="139">
        <f t="shared" si="643"/>
        <v>1000</v>
      </c>
      <c r="D1633" s="140">
        <f t="shared" si="644"/>
        <v>6735.55</v>
      </c>
      <c r="E1633" s="124">
        <f>IF(K1633=1,VLOOKUP(A1632,[1]Plan1!$BO$80:$BQ$314,3),E1632)</f>
        <v>6773.27</v>
      </c>
      <c r="F1633" s="141">
        <f t="shared" si="645"/>
        <v>45276</v>
      </c>
      <c r="G1633" s="142">
        <f t="shared" si="632"/>
        <v>5.6001365886972909E-3</v>
      </c>
      <c r="H1633" s="141">
        <f t="shared" si="646"/>
        <v>45306</v>
      </c>
      <c r="I1633" s="141">
        <f t="shared" si="633"/>
        <v>45306</v>
      </c>
      <c r="J1633" s="125">
        <f t="shared" si="647"/>
        <v>19</v>
      </c>
      <c r="K1633" s="125">
        <f t="shared" si="629"/>
        <v>6</v>
      </c>
      <c r="L1633" s="139">
        <f t="shared" si="634"/>
        <v>1.00176508</v>
      </c>
      <c r="M1633" s="143">
        <f t="shared" si="630"/>
        <v>1.00280046</v>
      </c>
      <c r="N1633" s="143">
        <f t="shared" si="650"/>
        <v>1.2899412795673817</v>
      </c>
      <c r="O1633" s="139">
        <f t="shared" si="628"/>
        <v>1.29221812</v>
      </c>
      <c r="P1633" s="139">
        <f t="shared" si="635"/>
        <v>1292.21812</v>
      </c>
      <c r="Q1633" s="144">
        <f t="shared" si="636"/>
        <v>0</v>
      </c>
      <c r="R1633" s="145">
        <f t="shared" si="637"/>
        <v>0</v>
      </c>
      <c r="S1633" s="139">
        <f t="shared" si="638"/>
        <v>0</v>
      </c>
      <c r="T1633" s="146">
        <f t="shared" si="648"/>
        <v>3.5999999999999997E-2</v>
      </c>
      <c r="U1633" s="144">
        <f t="shared" si="627"/>
        <v>111</v>
      </c>
      <c r="V1633" s="144">
        <v>252</v>
      </c>
      <c r="W1633" s="143">
        <f t="shared" si="639"/>
        <v>1.0157003600000001</v>
      </c>
      <c r="X1633" s="139">
        <f t="shared" si="640"/>
        <v>20.288289679999998</v>
      </c>
      <c r="Y1633" s="124">
        <f t="shared" si="641"/>
        <v>0</v>
      </c>
      <c r="Z1633" s="147" t="s">
        <v>64</v>
      </c>
      <c r="AA1633" s="141">
        <f t="shared" si="649"/>
        <v>45306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4"/>
      <c r="BL1633" s="1"/>
      <c r="BM1633" s="1"/>
      <c r="BN1633" s="1"/>
      <c r="BO1633" s="1"/>
      <c r="BP1633" s="1"/>
      <c r="BQ1633" s="1"/>
    </row>
    <row r="1634" spans="1:69" x14ac:dyDescent="0.15">
      <c r="A1634" s="138">
        <f t="shared" si="642"/>
        <v>45285</v>
      </c>
      <c r="B1634" s="148">
        <f t="shared" si="631"/>
        <v>1312.5064096799999</v>
      </c>
      <c r="C1634" s="139">
        <f t="shared" si="643"/>
        <v>1000</v>
      </c>
      <c r="D1634" s="140">
        <f t="shared" si="644"/>
        <v>6735.55</v>
      </c>
      <c r="E1634" s="124">
        <f>IF(K1634=1,VLOOKUP(A1633,[1]Plan1!$BO$80:$BQ$314,3),E1633)</f>
        <v>6773.27</v>
      </c>
      <c r="F1634" s="141">
        <f t="shared" si="645"/>
        <v>45276</v>
      </c>
      <c r="G1634" s="142">
        <f t="shared" si="632"/>
        <v>5.6001365886972909E-3</v>
      </c>
      <c r="H1634" s="141">
        <f t="shared" si="646"/>
        <v>45306</v>
      </c>
      <c r="I1634" s="141">
        <f t="shared" si="633"/>
        <v>45306</v>
      </c>
      <c r="J1634" s="125">
        <f t="shared" si="647"/>
        <v>19</v>
      </c>
      <c r="K1634" s="125">
        <f t="shared" si="629"/>
        <v>6</v>
      </c>
      <c r="L1634" s="139">
        <f t="shared" si="634"/>
        <v>1.00176508</v>
      </c>
      <c r="M1634" s="143">
        <f t="shared" si="630"/>
        <v>1.00280046</v>
      </c>
      <c r="N1634" s="143">
        <f t="shared" si="650"/>
        <v>1.2899412795673817</v>
      </c>
      <c r="O1634" s="139">
        <f t="shared" si="628"/>
        <v>1.29221812</v>
      </c>
      <c r="P1634" s="139">
        <f t="shared" si="635"/>
        <v>1292.21812</v>
      </c>
      <c r="Q1634" s="144">
        <f t="shared" si="636"/>
        <v>0</v>
      </c>
      <c r="R1634" s="145">
        <f t="shared" si="637"/>
        <v>0</v>
      </c>
      <c r="S1634" s="139">
        <f t="shared" si="638"/>
        <v>0</v>
      </c>
      <c r="T1634" s="146">
        <f t="shared" si="648"/>
        <v>3.5999999999999997E-2</v>
      </c>
      <c r="U1634" s="144">
        <f t="shared" si="627"/>
        <v>111</v>
      </c>
      <c r="V1634" s="144">
        <v>252</v>
      </c>
      <c r="W1634" s="143">
        <f t="shared" si="639"/>
        <v>1.0157003600000001</v>
      </c>
      <c r="X1634" s="139">
        <f t="shared" si="640"/>
        <v>20.288289679999998</v>
      </c>
      <c r="Y1634" s="124">
        <f t="shared" si="641"/>
        <v>0</v>
      </c>
      <c r="Z1634" s="147" t="s">
        <v>64</v>
      </c>
      <c r="AA1634" s="141">
        <f t="shared" si="649"/>
        <v>45306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4"/>
      <c r="BL1634" s="1"/>
      <c r="BM1634" s="1"/>
      <c r="BN1634" s="1"/>
      <c r="BO1634" s="1"/>
      <c r="BP1634" s="1"/>
      <c r="BQ1634" s="1"/>
    </row>
    <row r="1635" spans="1:69" x14ac:dyDescent="0.15">
      <c r="A1635" s="138">
        <f t="shared" si="642"/>
        <v>45286</v>
      </c>
      <c r="B1635" s="148">
        <f t="shared" si="631"/>
        <v>1312.5064096799999</v>
      </c>
      <c r="C1635" s="139">
        <f t="shared" si="643"/>
        <v>1000</v>
      </c>
      <c r="D1635" s="140">
        <f t="shared" si="644"/>
        <v>6735.55</v>
      </c>
      <c r="E1635" s="124">
        <f>IF(K1635=1,VLOOKUP(A1634,[1]Plan1!$BO$80:$BQ$314,3),E1634)</f>
        <v>6773.27</v>
      </c>
      <c r="F1635" s="141">
        <f t="shared" si="645"/>
        <v>45276</v>
      </c>
      <c r="G1635" s="142">
        <f t="shared" si="632"/>
        <v>5.6001365886972909E-3</v>
      </c>
      <c r="H1635" s="141">
        <f t="shared" si="646"/>
        <v>45306</v>
      </c>
      <c r="I1635" s="141">
        <f t="shared" si="633"/>
        <v>45306</v>
      </c>
      <c r="J1635" s="125">
        <f t="shared" si="647"/>
        <v>19</v>
      </c>
      <c r="K1635" s="125">
        <f t="shared" si="629"/>
        <v>6</v>
      </c>
      <c r="L1635" s="139">
        <f t="shared" si="634"/>
        <v>1.00176508</v>
      </c>
      <c r="M1635" s="143">
        <f t="shared" si="630"/>
        <v>1.00280046</v>
      </c>
      <c r="N1635" s="143">
        <f t="shared" si="650"/>
        <v>1.2899412795673817</v>
      </c>
      <c r="O1635" s="139">
        <f t="shared" si="628"/>
        <v>1.29221812</v>
      </c>
      <c r="P1635" s="139">
        <f t="shared" si="635"/>
        <v>1292.21812</v>
      </c>
      <c r="Q1635" s="144">
        <f t="shared" si="636"/>
        <v>0</v>
      </c>
      <c r="R1635" s="145">
        <f t="shared" si="637"/>
        <v>0</v>
      </c>
      <c r="S1635" s="139">
        <f t="shared" si="638"/>
        <v>0</v>
      </c>
      <c r="T1635" s="146">
        <f t="shared" si="648"/>
        <v>3.5999999999999997E-2</v>
      </c>
      <c r="U1635" s="144">
        <f t="shared" si="627"/>
        <v>111</v>
      </c>
      <c r="V1635" s="144">
        <v>252</v>
      </c>
      <c r="W1635" s="143">
        <f t="shared" si="639"/>
        <v>1.0157003600000001</v>
      </c>
      <c r="X1635" s="139">
        <f t="shared" si="640"/>
        <v>20.288289679999998</v>
      </c>
      <c r="Y1635" s="124">
        <f t="shared" si="641"/>
        <v>0</v>
      </c>
      <c r="Z1635" s="147" t="s">
        <v>64</v>
      </c>
      <c r="AA1635" s="141">
        <f t="shared" si="649"/>
        <v>45306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4"/>
      <c r="BL1635" s="1"/>
      <c r="BM1635" s="1"/>
      <c r="BN1635" s="1"/>
      <c r="BO1635" s="1"/>
      <c r="BP1635" s="1"/>
      <c r="BQ1635" s="1"/>
    </row>
    <row r="1636" spans="1:69" x14ac:dyDescent="0.15">
      <c r="A1636" s="138">
        <f t="shared" si="642"/>
        <v>45287</v>
      </c>
      <c r="B1636" s="148">
        <f t="shared" si="631"/>
        <v>1313.0765266999999</v>
      </c>
      <c r="C1636" s="139">
        <f t="shared" si="643"/>
        <v>1000</v>
      </c>
      <c r="D1636" s="140">
        <f t="shared" si="644"/>
        <v>6735.55</v>
      </c>
      <c r="E1636" s="124">
        <f>IF(K1636=1,VLOOKUP(A1635,[1]Plan1!$BO$80:$BQ$314,3),E1635)</f>
        <v>6773.27</v>
      </c>
      <c r="F1636" s="141">
        <f t="shared" si="645"/>
        <v>45276</v>
      </c>
      <c r="G1636" s="142">
        <f t="shared" si="632"/>
        <v>5.6001365886972909E-3</v>
      </c>
      <c r="H1636" s="141">
        <f t="shared" si="646"/>
        <v>45306</v>
      </c>
      <c r="I1636" s="141">
        <f t="shared" si="633"/>
        <v>45306</v>
      </c>
      <c r="J1636" s="125">
        <f t="shared" si="647"/>
        <v>19</v>
      </c>
      <c r="K1636" s="125">
        <f t="shared" si="629"/>
        <v>7</v>
      </c>
      <c r="L1636" s="139">
        <f t="shared" si="634"/>
        <v>1.0020595699999999</v>
      </c>
      <c r="M1636" s="143">
        <f t="shared" si="630"/>
        <v>1.00280046</v>
      </c>
      <c r="N1636" s="143">
        <f t="shared" si="650"/>
        <v>1.2899412795673817</v>
      </c>
      <c r="O1636" s="139">
        <f t="shared" si="628"/>
        <v>1.2925979999999999</v>
      </c>
      <c r="P1636" s="139">
        <f t="shared" si="635"/>
        <v>1292.598</v>
      </c>
      <c r="Q1636" s="144">
        <f t="shared" si="636"/>
        <v>0</v>
      </c>
      <c r="R1636" s="145">
        <f t="shared" si="637"/>
        <v>0</v>
      </c>
      <c r="S1636" s="139">
        <f t="shared" si="638"/>
        <v>0</v>
      </c>
      <c r="T1636" s="146">
        <f t="shared" si="648"/>
        <v>3.5999999999999997E-2</v>
      </c>
      <c r="U1636" s="144">
        <f t="shared" si="627"/>
        <v>112</v>
      </c>
      <c r="V1636" s="144">
        <v>252</v>
      </c>
      <c r="W1636" s="143">
        <f t="shared" si="639"/>
        <v>1.0158429200000001</v>
      </c>
      <c r="X1636" s="139">
        <f t="shared" si="640"/>
        <v>20.4785267</v>
      </c>
      <c r="Y1636" s="124">
        <f t="shared" si="641"/>
        <v>0</v>
      </c>
      <c r="Z1636" s="147" t="s">
        <v>64</v>
      </c>
      <c r="AA1636" s="141">
        <f t="shared" si="649"/>
        <v>45306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4"/>
      <c r="BL1636" s="1"/>
      <c r="BM1636" s="1"/>
      <c r="BN1636" s="1"/>
      <c r="BO1636" s="1"/>
      <c r="BP1636" s="1"/>
      <c r="BQ1636" s="1"/>
    </row>
    <row r="1637" spans="1:69" x14ac:dyDescent="0.15">
      <c r="A1637" s="138">
        <f t="shared" si="642"/>
        <v>45288</v>
      </c>
      <c r="B1637" s="148">
        <f t="shared" si="631"/>
        <v>1313.6468781999999</v>
      </c>
      <c r="C1637" s="139">
        <f t="shared" si="643"/>
        <v>1000</v>
      </c>
      <c r="D1637" s="140">
        <f t="shared" si="644"/>
        <v>6735.55</v>
      </c>
      <c r="E1637" s="124">
        <f>IF(K1637=1,VLOOKUP(A1636,[1]Plan1!$BO$80:$BQ$314,3),E1636)</f>
        <v>6773.27</v>
      </c>
      <c r="F1637" s="141">
        <f t="shared" si="645"/>
        <v>45276</v>
      </c>
      <c r="G1637" s="142">
        <f t="shared" si="632"/>
        <v>5.6001365886972909E-3</v>
      </c>
      <c r="H1637" s="141">
        <f t="shared" si="646"/>
        <v>45306</v>
      </c>
      <c r="I1637" s="141">
        <f t="shared" si="633"/>
        <v>45306</v>
      </c>
      <c r="J1637" s="125">
        <f t="shared" si="647"/>
        <v>19</v>
      </c>
      <c r="K1637" s="125">
        <f t="shared" si="629"/>
        <v>8</v>
      </c>
      <c r="L1637" s="139">
        <f t="shared" si="634"/>
        <v>1.00235414</v>
      </c>
      <c r="M1637" s="143">
        <f t="shared" si="630"/>
        <v>1.00280046</v>
      </c>
      <c r="N1637" s="143">
        <f t="shared" si="650"/>
        <v>1.2899412795673817</v>
      </c>
      <c r="O1637" s="139">
        <f t="shared" si="628"/>
        <v>1.2929779800000001</v>
      </c>
      <c r="P1637" s="139">
        <f t="shared" si="635"/>
        <v>1292.9779799999999</v>
      </c>
      <c r="Q1637" s="144">
        <f t="shared" si="636"/>
        <v>0</v>
      </c>
      <c r="R1637" s="145">
        <f t="shared" si="637"/>
        <v>0</v>
      </c>
      <c r="S1637" s="139">
        <f t="shared" si="638"/>
        <v>0</v>
      </c>
      <c r="T1637" s="146">
        <f t="shared" si="648"/>
        <v>3.5999999999999997E-2</v>
      </c>
      <c r="U1637" s="144">
        <f t="shared" ref="U1637:U1700" si="651">IF(Q1636&gt;0,1,IF(K1637=K1636,U1636,U1636+1))</f>
        <v>113</v>
      </c>
      <c r="V1637" s="144">
        <v>252</v>
      </c>
      <c r="W1637" s="143">
        <f t="shared" si="639"/>
        <v>1.0159854989999999</v>
      </c>
      <c r="X1637" s="139">
        <f t="shared" si="640"/>
        <v>20.668898200000001</v>
      </c>
      <c r="Y1637" s="124">
        <f t="shared" si="641"/>
        <v>0</v>
      </c>
      <c r="Z1637" s="147" t="s">
        <v>64</v>
      </c>
      <c r="AA1637" s="141">
        <f t="shared" si="649"/>
        <v>45306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4"/>
      <c r="BL1637" s="1"/>
      <c r="BM1637" s="1"/>
      <c r="BN1637" s="1"/>
      <c r="BO1637" s="1"/>
      <c r="BP1637" s="1"/>
      <c r="BQ1637" s="1"/>
    </row>
    <row r="1638" spans="1:69" x14ac:dyDescent="0.15">
      <c r="A1638" s="138">
        <f t="shared" si="642"/>
        <v>45289</v>
      </c>
      <c r="B1638" s="148">
        <f t="shared" si="631"/>
        <v>1314.2174655399999</v>
      </c>
      <c r="C1638" s="139">
        <f t="shared" si="643"/>
        <v>1000</v>
      </c>
      <c r="D1638" s="140">
        <f t="shared" si="644"/>
        <v>6735.55</v>
      </c>
      <c r="E1638" s="124">
        <f>IF(K1638=1,VLOOKUP(A1637,[1]Plan1!$BO$80:$BQ$314,3),E1637)</f>
        <v>6773.27</v>
      </c>
      <c r="F1638" s="141">
        <f t="shared" si="645"/>
        <v>45276</v>
      </c>
      <c r="G1638" s="142">
        <f t="shared" si="632"/>
        <v>5.6001365886972909E-3</v>
      </c>
      <c r="H1638" s="141">
        <f t="shared" si="646"/>
        <v>45306</v>
      </c>
      <c r="I1638" s="141">
        <f t="shared" si="633"/>
        <v>45306</v>
      </c>
      <c r="J1638" s="125">
        <f t="shared" si="647"/>
        <v>19</v>
      </c>
      <c r="K1638" s="125">
        <f t="shared" si="629"/>
        <v>9</v>
      </c>
      <c r="L1638" s="139">
        <f t="shared" si="634"/>
        <v>1.0026487900000001</v>
      </c>
      <c r="M1638" s="143">
        <f t="shared" si="630"/>
        <v>1.00280046</v>
      </c>
      <c r="N1638" s="143">
        <f t="shared" si="650"/>
        <v>1.2899412795673817</v>
      </c>
      <c r="O1638" s="139">
        <f t="shared" si="628"/>
        <v>1.2933580600000001</v>
      </c>
      <c r="P1638" s="139">
        <f t="shared" si="635"/>
        <v>1293.35806</v>
      </c>
      <c r="Q1638" s="144">
        <f t="shared" si="636"/>
        <v>0</v>
      </c>
      <c r="R1638" s="145">
        <f t="shared" si="637"/>
        <v>0</v>
      </c>
      <c r="S1638" s="139">
        <f t="shared" si="638"/>
        <v>0</v>
      </c>
      <c r="T1638" s="146">
        <f t="shared" si="648"/>
        <v>3.5999999999999997E-2</v>
      </c>
      <c r="U1638" s="144">
        <f t="shared" si="651"/>
        <v>114</v>
      </c>
      <c r="V1638" s="144">
        <v>252</v>
      </c>
      <c r="W1638" s="143">
        <f t="shared" si="639"/>
        <v>1.016128098</v>
      </c>
      <c r="X1638" s="139">
        <f t="shared" si="640"/>
        <v>20.859405540000001</v>
      </c>
      <c r="Y1638" s="124">
        <f t="shared" si="641"/>
        <v>0</v>
      </c>
      <c r="Z1638" s="147" t="s">
        <v>64</v>
      </c>
      <c r="AA1638" s="141">
        <f t="shared" si="649"/>
        <v>45306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4"/>
      <c r="BL1638" s="1"/>
      <c r="BM1638" s="1"/>
      <c r="BN1638" s="1"/>
      <c r="BO1638" s="1"/>
      <c r="BP1638" s="1"/>
      <c r="BQ1638" s="1"/>
    </row>
    <row r="1639" spans="1:69" x14ac:dyDescent="0.15">
      <c r="A1639" s="138">
        <f t="shared" si="642"/>
        <v>45290</v>
      </c>
      <c r="B1639" s="148">
        <f t="shared" si="631"/>
        <v>1314.78832055</v>
      </c>
      <c r="C1639" s="139">
        <f t="shared" si="643"/>
        <v>1000</v>
      </c>
      <c r="D1639" s="140">
        <f t="shared" si="644"/>
        <v>6735.55</v>
      </c>
      <c r="E1639" s="124">
        <f>IF(K1639=1,VLOOKUP(A1638,[1]Plan1!$BO$80:$BQ$314,3),E1638)</f>
        <v>6773.27</v>
      </c>
      <c r="F1639" s="141">
        <f t="shared" si="645"/>
        <v>45276</v>
      </c>
      <c r="G1639" s="142">
        <f t="shared" si="632"/>
        <v>5.6001365886972909E-3</v>
      </c>
      <c r="H1639" s="141">
        <f t="shared" si="646"/>
        <v>45306</v>
      </c>
      <c r="I1639" s="141">
        <f t="shared" si="633"/>
        <v>45306</v>
      </c>
      <c r="J1639" s="125">
        <f t="shared" si="647"/>
        <v>19</v>
      </c>
      <c r="K1639" s="125">
        <f t="shared" si="629"/>
        <v>10</v>
      </c>
      <c r="L1639" s="139">
        <f t="shared" si="634"/>
        <v>1.00294354</v>
      </c>
      <c r="M1639" s="143">
        <f t="shared" si="630"/>
        <v>1.00280046</v>
      </c>
      <c r="N1639" s="143">
        <f t="shared" si="650"/>
        <v>1.2899412795673817</v>
      </c>
      <c r="O1639" s="139">
        <f t="shared" si="628"/>
        <v>1.29373827</v>
      </c>
      <c r="P1639" s="139">
        <f t="shared" si="635"/>
        <v>1293.7382700000001</v>
      </c>
      <c r="Q1639" s="144">
        <f t="shared" si="636"/>
        <v>0</v>
      </c>
      <c r="R1639" s="145">
        <f t="shared" si="637"/>
        <v>0</v>
      </c>
      <c r="S1639" s="139">
        <f t="shared" si="638"/>
        <v>0</v>
      </c>
      <c r="T1639" s="146">
        <f t="shared" si="648"/>
        <v>3.5999999999999997E-2</v>
      </c>
      <c r="U1639" s="144">
        <f t="shared" si="651"/>
        <v>115</v>
      </c>
      <c r="V1639" s="144">
        <v>252</v>
      </c>
      <c r="W1639" s="143">
        <f t="shared" si="639"/>
        <v>1.0162707179999999</v>
      </c>
      <c r="X1639" s="139">
        <f t="shared" si="640"/>
        <v>21.050050550000002</v>
      </c>
      <c r="Y1639" s="124">
        <f t="shared" si="641"/>
        <v>0</v>
      </c>
      <c r="Z1639" s="147" t="s">
        <v>64</v>
      </c>
      <c r="AA1639" s="141">
        <f t="shared" si="649"/>
        <v>45306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4"/>
      <c r="BL1639" s="1"/>
      <c r="BM1639" s="1"/>
      <c r="BN1639" s="1"/>
      <c r="BO1639" s="1"/>
      <c r="BP1639" s="1"/>
      <c r="BQ1639" s="1"/>
    </row>
    <row r="1640" spans="1:69" x14ac:dyDescent="0.15">
      <c r="A1640" s="138">
        <f t="shared" si="642"/>
        <v>45291</v>
      </c>
      <c r="B1640" s="148">
        <f t="shared" si="631"/>
        <v>1314.78832055</v>
      </c>
      <c r="C1640" s="139">
        <f t="shared" si="643"/>
        <v>1000</v>
      </c>
      <c r="D1640" s="140">
        <f t="shared" si="644"/>
        <v>6735.55</v>
      </c>
      <c r="E1640" s="124">
        <f>IF(K1640=1,VLOOKUP(A1639,[1]Plan1!$BO$80:$BQ$314,3),E1639)</f>
        <v>6773.27</v>
      </c>
      <c r="F1640" s="141">
        <f t="shared" si="645"/>
        <v>45276</v>
      </c>
      <c r="G1640" s="142">
        <f t="shared" si="632"/>
        <v>5.6001365886972909E-3</v>
      </c>
      <c r="H1640" s="141">
        <f t="shared" si="646"/>
        <v>45306</v>
      </c>
      <c r="I1640" s="141">
        <f t="shared" si="633"/>
        <v>45306</v>
      </c>
      <c r="J1640" s="125">
        <f t="shared" si="647"/>
        <v>19</v>
      </c>
      <c r="K1640" s="125">
        <f t="shared" si="629"/>
        <v>10</v>
      </c>
      <c r="L1640" s="139">
        <f t="shared" si="634"/>
        <v>1.00294354</v>
      </c>
      <c r="M1640" s="143">
        <f t="shared" si="630"/>
        <v>1.00280046</v>
      </c>
      <c r="N1640" s="143">
        <f t="shared" si="650"/>
        <v>1.2899412795673817</v>
      </c>
      <c r="O1640" s="139">
        <f t="shared" si="628"/>
        <v>1.29373827</v>
      </c>
      <c r="P1640" s="139">
        <f t="shared" si="635"/>
        <v>1293.7382700000001</v>
      </c>
      <c r="Q1640" s="144">
        <f t="shared" si="636"/>
        <v>0</v>
      </c>
      <c r="R1640" s="145">
        <f t="shared" si="637"/>
        <v>0</v>
      </c>
      <c r="S1640" s="139">
        <f t="shared" si="638"/>
        <v>0</v>
      </c>
      <c r="T1640" s="146">
        <f t="shared" si="648"/>
        <v>3.5999999999999997E-2</v>
      </c>
      <c r="U1640" s="144">
        <f t="shared" si="651"/>
        <v>115</v>
      </c>
      <c r="V1640" s="144">
        <v>252</v>
      </c>
      <c r="W1640" s="143">
        <f t="shared" si="639"/>
        <v>1.0162707179999999</v>
      </c>
      <c r="X1640" s="139">
        <f t="shared" si="640"/>
        <v>21.050050550000002</v>
      </c>
      <c r="Y1640" s="124">
        <f t="shared" si="641"/>
        <v>0</v>
      </c>
      <c r="Z1640" s="147" t="s">
        <v>64</v>
      </c>
      <c r="AA1640" s="141">
        <f t="shared" si="649"/>
        <v>45306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4"/>
      <c r="BL1640" s="1"/>
      <c r="BM1640" s="1"/>
      <c r="BN1640" s="1"/>
      <c r="BO1640" s="1"/>
      <c r="BP1640" s="1"/>
      <c r="BQ1640" s="1"/>
    </row>
    <row r="1641" spans="1:69" x14ac:dyDescent="0.15">
      <c r="A1641" s="138">
        <f t="shared" si="642"/>
        <v>45292</v>
      </c>
      <c r="B1641" s="148">
        <f t="shared" si="631"/>
        <v>1314.78832055</v>
      </c>
      <c r="C1641" s="139">
        <f t="shared" si="643"/>
        <v>1000</v>
      </c>
      <c r="D1641" s="140">
        <f t="shared" si="644"/>
        <v>6735.55</v>
      </c>
      <c r="E1641" s="124">
        <f>IF(K1641=1,VLOOKUP(A1640,[1]Plan1!$BO$80:$BQ$314,3),E1640)</f>
        <v>6773.27</v>
      </c>
      <c r="F1641" s="141">
        <f t="shared" si="645"/>
        <v>45276</v>
      </c>
      <c r="G1641" s="142">
        <f t="shared" si="632"/>
        <v>5.6001365886972909E-3</v>
      </c>
      <c r="H1641" s="141">
        <f t="shared" si="646"/>
        <v>45306</v>
      </c>
      <c r="I1641" s="141">
        <f t="shared" si="633"/>
        <v>45306</v>
      </c>
      <c r="J1641" s="125">
        <f t="shared" si="647"/>
        <v>19</v>
      </c>
      <c r="K1641" s="125">
        <f t="shared" si="629"/>
        <v>10</v>
      </c>
      <c r="L1641" s="139">
        <f t="shared" si="634"/>
        <v>1.00294354</v>
      </c>
      <c r="M1641" s="143">
        <f t="shared" si="630"/>
        <v>1.00280046</v>
      </c>
      <c r="N1641" s="143">
        <f t="shared" si="650"/>
        <v>1.2899412795673817</v>
      </c>
      <c r="O1641" s="139">
        <f t="shared" ref="O1641:O1704" si="652">TRUNC(TRUNC((L1641*N1641),15),8)</f>
        <v>1.29373827</v>
      </c>
      <c r="P1641" s="139">
        <f t="shared" si="635"/>
        <v>1293.7382700000001</v>
      </c>
      <c r="Q1641" s="144">
        <f t="shared" si="636"/>
        <v>0</v>
      </c>
      <c r="R1641" s="145">
        <f t="shared" si="637"/>
        <v>0</v>
      </c>
      <c r="S1641" s="139">
        <f t="shared" si="638"/>
        <v>0</v>
      </c>
      <c r="T1641" s="146">
        <f t="shared" si="648"/>
        <v>3.5999999999999997E-2</v>
      </c>
      <c r="U1641" s="144">
        <f t="shared" si="651"/>
        <v>115</v>
      </c>
      <c r="V1641" s="144">
        <v>252</v>
      </c>
      <c r="W1641" s="143">
        <f t="shared" si="639"/>
        <v>1.0162707179999999</v>
      </c>
      <c r="X1641" s="139">
        <f t="shared" si="640"/>
        <v>21.050050550000002</v>
      </c>
      <c r="Y1641" s="124">
        <f t="shared" si="641"/>
        <v>0</v>
      </c>
      <c r="Z1641" s="147" t="s">
        <v>64</v>
      </c>
      <c r="AA1641" s="141">
        <f t="shared" si="649"/>
        <v>45306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4"/>
      <c r="BL1641" s="1"/>
      <c r="BM1641" s="1"/>
      <c r="BN1641" s="1"/>
      <c r="BO1641" s="1"/>
      <c r="BP1641" s="1"/>
      <c r="BQ1641" s="1"/>
    </row>
    <row r="1642" spans="1:69" x14ac:dyDescent="0.15">
      <c r="A1642" s="138">
        <f t="shared" si="642"/>
        <v>45293</v>
      </c>
      <c r="B1642" s="148">
        <f t="shared" si="631"/>
        <v>1314.78832055</v>
      </c>
      <c r="C1642" s="139">
        <f t="shared" si="643"/>
        <v>1000</v>
      </c>
      <c r="D1642" s="140">
        <f t="shared" si="644"/>
        <v>6735.55</v>
      </c>
      <c r="E1642" s="124">
        <f>IF(K1642=1,VLOOKUP(A1641,[1]Plan1!$BO$80:$BQ$314,3),E1641)</f>
        <v>6773.27</v>
      </c>
      <c r="F1642" s="141">
        <f t="shared" si="645"/>
        <v>45276</v>
      </c>
      <c r="G1642" s="142">
        <f t="shared" si="632"/>
        <v>5.6001365886972909E-3</v>
      </c>
      <c r="H1642" s="141">
        <f t="shared" si="646"/>
        <v>45306</v>
      </c>
      <c r="I1642" s="141">
        <f t="shared" si="633"/>
        <v>45306</v>
      </c>
      <c r="J1642" s="125">
        <f t="shared" si="647"/>
        <v>19</v>
      </c>
      <c r="K1642" s="125">
        <f t="shared" ref="K1642:K1705" si="653">(J1642-(NETWORKDAYS(A1642,I1642,AD$118:AD$502)-1))</f>
        <v>10</v>
      </c>
      <c r="L1642" s="139">
        <f t="shared" si="634"/>
        <v>1.00294354</v>
      </c>
      <c r="M1642" s="143">
        <f t="shared" ref="M1642:M1705" si="654">IF(I1642&gt;I1641,L1641,M1641)</f>
        <v>1.00280046</v>
      </c>
      <c r="N1642" s="143">
        <f t="shared" si="650"/>
        <v>1.2899412795673817</v>
      </c>
      <c r="O1642" s="139">
        <f t="shared" si="652"/>
        <v>1.29373827</v>
      </c>
      <c r="P1642" s="139">
        <f t="shared" si="635"/>
        <v>1293.7382700000001</v>
      </c>
      <c r="Q1642" s="144">
        <f t="shared" si="636"/>
        <v>0</v>
      </c>
      <c r="R1642" s="145">
        <f t="shared" si="637"/>
        <v>0</v>
      </c>
      <c r="S1642" s="139">
        <f t="shared" si="638"/>
        <v>0</v>
      </c>
      <c r="T1642" s="146">
        <f t="shared" si="648"/>
        <v>3.5999999999999997E-2</v>
      </c>
      <c r="U1642" s="144">
        <f t="shared" si="651"/>
        <v>115</v>
      </c>
      <c r="V1642" s="144">
        <v>252</v>
      </c>
      <c r="W1642" s="143">
        <f t="shared" si="639"/>
        <v>1.0162707179999999</v>
      </c>
      <c r="X1642" s="139">
        <f t="shared" si="640"/>
        <v>21.050050550000002</v>
      </c>
      <c r="Y1642" s="124">
        <f t="shared" si="641"/>
        <v>0</v>
      </c>
      <c r="Z1642" s="147" t="s">
        <v>64</v>
      </c>
      <c r="AA1642" s="141">
        <f t="shared" si="649"/>
        <v>45306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4"/>
      <c r="BL1642" s="1"/>
      <c r="BM1642" s="1"/>
      <c r="BN1642" s="1"/>
      <c r="BO1642" s="1"/>
      <c r="BP1642" s="1"/>
      <c r="BQ1642" s="1"/>
    </row>
    <row r="1643" spans="1:69" x14ac:dyDescent="0.15">
      <c r="A1643" s="138">
        <f t="shared" si="642"/>
        <v>45294</v>
      </c>
      <c r="B1643" s="148">
        <f t="shared" si="631"/>
        <v>1315.3594102500001</v>
      </c>
      <c r="C1643" s="139">
        <f t="shared" si="643"/>
        <v>1000</v>
      </c>
      <c r="D1643" s="140">
        <f t="shared" si="644"/>
        <v>6735.55</v>
      </c>
      <c r="E1643" s="124">
        <f>IF(K1643=1,VLOOKUP(A1642,[1]Plan1!$BO$80:$BQ$314,3),E1642)</f>
        <v>6773.27</v>
      </c>
      <c r="F1643" s="141">
        <f t="shared" si="645"/>
        <v>45276</v>
      </c>
      <c r="G1643" s="142">
        <f t="shared" si="632"/>
        <v>5.6001365886972909E-3</v>
      </c>
      <c r="H1643" s="141">
        <f t="shared" si="646"/>
        <v>45306</v>
      </c>
      <c r="I1643" s="141">
        <f t="shared" si="633"/>
        <v>45306</v>
      </c>
      <c r="J1643" s="125">
        <f t="shared" si="647"/>
        <v>19</v>
      </c>
      <c r="K1643" s="125">
        <f t="shared" si="653"/>
        <v>11</v>
      </c>
      <c r="L1643" s="139">
        <f t="shared" si="634"/>
        <v>1.00323837</v>
      </c>
      <c r="M1643" s="143">
        <f t="shared" si="654"/>
        <v>1.00280046</v>
      </c>
      <c r="N1643" s="143">
        <f t="shared" si="650"/>
        <v>1.2899412795673817</v>
      </c>
      <c r="O1643" s="139">
        <f t="shared" si="652"/>
        <v>1.2941185799999999</v>
      </c>
      <c r="P1643" s="139">
        <f t="shared" si="635"/>
        <v>1294.1185800000001</v>
      </c>
      <c r="Q1643" s="144">
        <f t="shared" si="636"/>
        <v>0</v>
      </c>
      <c r="R1643" s="145">
        <f t="shared" si="637"/>
        <v>0</v>
      </c>
      <c r="S1643" s="139">
        <f t="shared" si="638"/>
        <v>0</v>
      </c>
      <c r="T1643" s="146">
        <f t="shared" si="648"/>
        <v>3.5999999999999997E-2</v>
      </c>
      <c r="U1643" s="144">
        <f t="shared" si="651"/>
        <v>116</v>
      </c>
      <c r="V1643" s="144">
        <v>252</v>
      </c>
      <c r="W1643" s="143">
        <f t="shared" si="639"/>
        <v>1.016413357</v>
      </c>
      <c r="X1643" s="139">
        <f t="shared" si="640"/>
        <v>21.240830249999998</v>
      </c>
      <c r="Y1643" s="124">
        <f t="shared" si="641"/>
        <v>0</v>
      </c>
      <c r="Z1643" s="147" t="s">
        <v>64</v>
      </c>
      <c r="AA1643" s="141">
        <f t="shared" si="649"/>
        <v>45306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4"/>
      <c r="BL1643" s="1"/>
      <c r="BM1643" s="1"/>
      <c r="BN1643" s="1"/>
      <c r="BO1643" s="1"/>
      <c r="BP1643" s="1"/>
      <c r="BQ1643" s="1"/>
    </row>
    <row r="1644" spans="1:69" x14ac:dyDescent="0.15">
      <c r="A1644" s="138">
        <f t="shared" si="642"/>
        <v>45295</v>
      </c>
      <c r="B1644" s="148">
        <f t="shared" si="631"/>
        <v>1315.93074615</v>
      </c>
      <c r="C1644" s="139">
        <f t="shared" si="643"/>
        <v>1000</v>
      </c>
      <c r="D1644" s="140">
        <f t="shared" si="644"/>
        <v>6735.55</v>
      </c>
      <c r="E1644" s="124">
        <f>IF(K1644=1,VLOOKUP(A1643,[1]Plan1!$BO$80:$BQ$314,3),E1643)</f>
        <v>6773.27</v>
      </c>
      <c r="F1644" s="141">
        <f t="shared" si="645"/>
        <v>45276</v>
      </c>
      <c r="G1644" s="142">
        <f t="shared" si="632"/>
        <v>5.6001365886972909E-3</v>
      </c>
      <c r="H1644" s="141">
        <f t="shared" si="646"/>
        <v>45306</v>
      </c>
      <c r="I1644" s="141">
        <f t="shared" si="633"/>
        <v>45306</v>
      </c>
      <c r="J1644" s="125">
        <f t="shared" si="647"/>
        <v>19</v>
      </c>
      <c r="K1644" s="125">
        <f t="shared" si="653"/>
        <v>12</v>
      </c>
      <c r="L1644" s="139">
        <f t="shared" si="634"/>
        <v>1.0035332800000001</v>
      </c>
      <c r="M1644" s="143">
        <f t="shared" si="654"/>
        <v>1.00280046</v>
      </c>
      <c r="N1644" s="143">
        <f t="shared" si="650"/>
        <v>1.2899412795673817</v>
      </c>
      <c r="O1644" s="139">
        <f t="shared" si="652"/>
        <v>1.2944990000000001</v>
      </c>
      <c r="P1644" s="139">
        <f t="shared" si="635"/>
        <v>1294.499</v>
      </c>
      <c r="Q1644" s="144">
        <f t="shared" si="636"/>
        <v>0</v>
      </c>
      <c r="R1644" s="145">
        <f t="shared" si="637"/>
        <v>0</v>
      </c>
      <c r="S1644" s="139">
        <f t="shared" si="638"/>
        <v>0</v>
      </c>
      <c r="T1644" s="146">
        <f t="shared" si="648"/>
        <v>3.5999999999999997E-2</v>
      </c>
      <c r="U1644" s="144">
        <f t="shared" si="651"/>
        <v>117</v>
      </c>
      <c r="V1644" s="144">
        <v>252</v>
      </c>
      <c r="W1644" s="143">
        <f t="shared" si="639"/>
        <v>1.016556016</v>
      </c>
      <c r="X1644" s="139">
        <f t="shared" si="640"/>
        <v>21.431746149999999</v>
      </c>
      <c r="Y1644" s="124">
        <f t="shared" si="641"/>
        <v>0</v>
      </c>
      <c r="Z1644" s="147" t="s">
        <v>64</v>
      </c>
      <c r="AA1644" s="141">
        <f t="shared" si="649"/>
        <v>45306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4"/>
      <c r="BL1644" s="1"/>
      <c r="BM1644" s="1"/>
      <c r="BN1644" s="1"/>
      <c r="BO1644" s="1"/>
      <c r="BP1644" s="1"/>
      <c r="BQ1644" s="1"/>
    </row>
    <row r="1645" spans="1:69" x14ac:dyDescent="0.15">
      <c r="A1645" s="138">
        <f t="shared" si="642"/>
        <v>45296</v>
      </c>
      <c r="B1645" s="148">
        <f t="shared" si="631"/>
        <v>1316.50233979</v>
      </c>
      <c r="C1645" s="139">
        <f t="shared" si="643"/>
        <v>1000</v>
      </c>
      <c r="D1645" s="140">
        <f t="shared" si="644"/>
        <v>6735.55</v>
      </c>
      <c r="E1645" s="124">
        <f>IF(K1645=1,VLOOKUP(A1644,[1]Plan1!$BO$80:$BQ$314,3),E1644)</f>
        <v>6773.27</v>
      </c>
      <c r="F1645" s="141">
        <f t="shared" si="645"/>
        <v>45276</v>
      </c>
      <c r="G1645" s="142">
        <f t="shared" si="632"/>
        <v>5.6001365886972909E-3</v>
      </c>
      <c r="H1645" s="141">
        <f t="shared" si="646"/>
        <v>45306</v>
      </c>
      <c r="I1645" s="141">
        <f t="shared" si="633"/>
        <v>45306</v>
      </c>
      <c r="J1645" s="125">
        <f t="shared" si="647"/>
        <v>19</v>
      </c>
      <c r="K1645" s="125">
        <f t="shared" si="653"/>
        <v>13</v>
      </c>
      <c r="L1645" s="139">
        <f t="shared" si="634"/>
        <v>1.00382829</v>
      </c>
      <c r="M1645" s="143">
        <f t="shared" si="654"/>
        <v>1.00280046</v>
      </c>
      <c r="N1645" s="143">
        <f t="shared" si="650"/>
        <v>1.2899412795673817</v>
      </c>
      <c r="O1645" s="139">
        <f t="shared" si="652"/>
        <v>1.2948795399999999</v>
      </c>
      <c r="P1645" s="139">
        <f t="shared" si="635"/>
        <v>1294.8795399999999</v>
      </c>
      <c r="Q1645" s="144">
        <f t="shared" si="636"/>
        <v>0</v>
      </c>
      <c r="R1645" s="145">
        <f t="shared" si="637"/>
        <v>0</v>
      </c>
      <c r="S1645" s="139">
        <f t="shared" si="638"/>
        <v>0</v>
      </c>
      <c r="T1645" s="146">
        <f t="shared" si="648"/>
        <v>3.5999999999999997E-2</v>
      </c>
      <c r="U1645" s="144">
        <f t="shared" si="651"/>
        <v>118</v>
      </c>
      <c r="V1645" s="144">
        <v>252</v>
      </c>
      <c r="W1645" s="143">
        <f t="shared" si="639"/>
        <v>1.016698696</v>
      </c>
      <c r="X1645" s="139">
        <f t="shared" si="640"/>
        <v>21.622799789999998</v>
      </c>
      <c r="Y1645" s="124">
        <f t="shared" si="641"/>
        <v>0</v>
      </c>
      <c r="Z1645" s="147" t="s">
        <v>64</v>
      </c>
      <c r="AA1645" s="141">
        <f t="shared" si="649"/>
        <v>45306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4"/>
      <c r="BL1645" s="1"/>
      <c r="BM1645" s="1"/>
      <c r="BN1645" s="1"/>
      <c r="BO1645" s="1"/>
      <c r="BP1645" s="1"/>
      <c r="BQ1645" s="1"/>
    </row>
    <row r="1646" spans="1:69" x14ac:dyDescent="0.15">
      <c r="A1646" s="138">
        <f t="shared" si="642"/>
        <v>45297</v>
      </c>
      <c r="B1646" s="148">
        <f t="shared" si="631"/>
        <v>1317.07417848</v>
      </c>
      <c r="C1646" s="139">
        <f t="shared" si="643"/>
        <v>1000</v>
      </c>
      <c r="D1646" s="140">
        <f t="shared" si="644"/>
        <v>6735.55</v>
      </c>
      <c r="E1646" s="124">
        <f>IF(K1646=1,VLOOKUP(A1645,[1]Plan1!$BO$80:$BQ$314,3),E1645)</f>
        <v>6773.27</v>
      </c>
      <c r="F1646" s="141">
        <f t="shared" si="645"/>
        <v>45276</v>
      </c>
      <c r="G1646" s="142">
        <f t="shared" si="632"/>
        <v>5.6001365886972909E-3</v>
      </c>
      <c r="H1646" s="141">
        <f t="shared" si="646"/>
        <v>45306</v>
      </c>
      <c r="I1646" s="141">
        <f t="shared" si="633"/>
        <v>45306</v>
      </c>
      <c r="J1646" s="125">
        <f t="shared" si="647"/>
        <v>19</v>
      </c>
      <c r="K1646" s="125">
        <f t="shared" si="653"/>
        <v>14</v>
      </c>
      <c r="L1646" s="139">
        <f t="shared" si="634"/>
        <v>1.00412338</v>
      </c>
      <c r="M1646" s="143">
        <f t="shared" si="654"/>
        <v>1.00280046</v>
      </c>
      <c r="N1646" s="143">
        <f t="shared" si="650"/>
        <v>1.2899412795673817</v>
      </c>
      <c r="O1646" s="139">
        <f t="shared" si="652"/>
        <v>1.29526019</v>
      </c>
      <c r="P1646" s="139">
        <f t="shared" si="635"/>
        <v>1295.26019</v>
      </c>
      <c r="Q1646" s="144">
        <f t="shared" si="636"/>
        <v>0</v>
      </c>
      <c r="R1646" s="145">
        <f t="shared" si="637"/>
        <v>0</v>
      </c>
      <c r="S1646" s="139">
        <f t="shared" si="638"/>
        <v>0</v>
      </c>
      <c r="T1646" s="146">
        <f t="shared" si="648"/>
        <v>3.5999999999999997E-2</v>
      </c>
      <c r="U1646" s="144">
        <f t="shared" si="651"/>
        <v>119</v>
      </c>
      <c r="V1646" s="144">
        <v>252</v>
      </c>
      <c r="W1646" s="143">
        <f t="shared" si="639"/>
        <v>1.0168413949999999</v>
      </c>
      <c r="X1646" s="139">
        <f t="shared" si="640"/>
        <v>21.813988479999999</v>
      </c>
      <c r="Y1646" s="124">
        <f t="shared" si="641"/>
        <v>0</v>
      </c>
      <c r="Z1646" s="147" t="s">
        <v>64</v>
      </c>
      <c r="AA1646" s="141">
        <f t="shared" si="649"/>
        <v>45306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4"/>
      <c r="BL1646" s="1"/>
      <c r="BM1646" s="1"/>
      <c r="BN1646" s="1"/>
      <c r="BO1646" s="1"/>
      <c r="BP1646" s="1"/>
      <c r="BQ1646" s="1"/>
    </row>
    <row r="1647" spans="1:69" x14ac:dyDescent="0.15">
      <c r="A1647" s="138">
        <f t="shared" si="642"/>
        <v>45298</v>
      </c>
      <c r="B1647" s="148">
        <f t="shared" si="631"/>
        <v>1317.07417848</v>
      </c>
      <c r="C1647" s="139">
        <f t="shared" si="643"/>
        <v>1000</v>
      </c>
      <c r="D1647" s="140">
        <f t="shared" si="644"/>
        <v>6735.55</v>
      </c>
      <c r="E1647" s="124">
        <f>IF(K1647=1,VLOOKUP(A1646,[1]Plan1!$BO$80:$BQ$314,3),E1646)</f>
        <v>6773.27</v>
      </c>
      <c r="F1647" s="141">
        <f t="shared" si="645"/>
        <v>45276</v>
      </c>
      <c r="G1647" s="142">
        <f t="shared" si="632"/>
        <v>5.6001365886972909E-3</v>
      </c>
      <c r="H1647" s="141">
        <f t="shared" si="646"/>
        <v>45306</v>
      </c>
      <c r="I1647" s="141">
        <f t="shared" si="633"/>
        <v>45306</v>
      </c>
      <c r="J1647" s="125">
        <f t="shared" si="647"/>
        <v>19</v>
      </c>
      <c r="K1647" s="125">
        <f t="shared" si="653"/>
        <v>14</v>
      </c>
      <c r="L1647" s="139">
        <f t="shared" si="634"/>
        <v>1.00412338</v>
      </c>
      <c r="M1647" s="143">
        <f t="shared" si="654"/>
        <v>1.00280046</v>
      </c>
      <c r="N1647" s="143">
        <f t="shared" si="650"/>
        <v>1.2899412795673817</v>
      </c>
      <c r="O1647" s="139">
        <f t="shared" si="652"/>
        <v>1.29526019</v>
      </c>
      <c r="P1647" s="139">
        <f t="shared" si="635"/>
        <v>1295.26019</v>
      </c>
      <c r="Q1647" s="144">
        <f t="shared" si="636"/>
        <v>0</v>
      </c>
      <c r="R1647" s="145">
        <f t="shared" si="637"/>
        <v>0</v>
      </c>
      <c r="S1647" s="139">
        <f t="shared" si="638"/>
        <v>0</v>
      </c>
      <c r="T1647" s="146">
        <f t="shared" si="648"/>
        <v>3.5999999999999997E-2</v>
      </c>
      <c r="U1647" s="144">
        <f t="shared" si="651"/>
        <v>119</v>
      </c>
      <c r="V1647" s="144">
        <v>252</v>
      </c>
      <c r="W1647" s="143">
        <f t="shared" si="639"/>
        <v>1.0168413949999999</v>
      </c>
      <c r="X1647" s="139">
        <f t="shared" si="640"/>
        <v>21.813988479999999</v>
      </c>
      <c r="Y1647" s="124">
        <f t="shared" si="641"/>
        <v>0</v>
      </c>
      <c r="Z1647" s="147" t="s">
        <v>64</v>
      </c>
      <c r="AA1647" s="141">
        <f t="shared" si="649"/>
        <v>45306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4"/>
      <c r="BL1647" s="1"/>
      <c r="BM1647" s="1"/>
      <c r="BN1647" s="1"/>
      <c r="BO1647" s="1"/>
      <c r="BP1647" s="1"/>
      <c r="BQ1647" s="1"/>
    </row>
    <row r="1648" spans="1:69" x14ac:dyDescent="0.15">
      <c r="A1648" s="138">
        <f t="shared" si="642"/>
        <v>45299</v>
      </c>
      <c r="B1648" s="148">
        <f t="shared" si="631"/>
        <v>1317.07417848</v>
      </c>
      <c r="C1648" s="139">
        <f t="shared" si="643"/>
        <v>1000</v>
      </c>
      <c r="D1648" s="140">
        <f t="shared" si="644"/>
        <v>6735.55</v>
      </c>
      <c r="E1648" s="124">
        <f>IF(K1648=1,VLOOKUP(A1647,[1]Plan1!$BO$80:$BQ$314,3),E1647)</f>
        <v>6773.27</v>
      </c>
      <c r="F1648" s="141">
        <f t="shared" si="645"/>
        <v>45276</v>
      </c>
      <c r="G1648" s="142">
        <f t="shared" si="632"/>
        <v>5.6001365886972909E-3</v>
      </c>
      <c r="H1648" s="141">
        <f t="shared" si="646"/>
        <v>45306</v>
      </c>
      <c r="I1648" s="141">
        <f t="shared" si="633"/>
        <v>45306</v>
      </c>
      <c r="J1648" s="125">
        <f t="shared" si="647"/>
        <v>19</v>
      </c>
      <c r="K1648" s="125">
        <f t="shared" si="653"/>
        <v>14</v>
      </c>
      <c r="L1648" s="139">
        <f t="shared" si="634"/>
        <v>1.00412338</v>
      </c>
      <c r="M1648" s="143">
        <f t="shared" si="654"/>
        <v>1.00280046</v>
      </c>
      <c r="N1648" s="143">
        <f t="shared" si="650"/>
        <v>1.2899412795673817</v>
      </c>
      <c r="O1648" s="139">
        <f t="shared" si="652"/>
        <v>1.29526019</v>
      </c>
      <c r="P1648" s="139">
        <f t="shared" si="635"/>
        <v>1295.26019</v>
      </c>
      <c r="Q1648" s="144">
        <f t="shared" si="636"/>
        <v>0</v>
      </c>
      <c r="R1648" s="145">
        <f t="shared" si="637"/>
        <v>0</v>
      </c>
      <c r="S1648" s="139">
        <f t="shared" si="638"/>
        <v>0</v>
      </c>
      <c r="T1648" s="146">
        <f t="shared" si="648"/>
        <v>3.5999999999999997E-2</v>
      </c>
      <c r="U1648" s="144">
        <f t="shared" si="651"/>
        <v>119</v>
      </c>
      <c r="V1648" s="144">
        <v>252</v>
      </c>
      <c r="W1648" s="143">
        <f t="shared" si="639"/>
        <v>1.0168413949999999</v>
      </c>
      <c r="X1648" s="139">
        <f t="shared" si="640"/>
        <v>21.813988479999999</v>
      </c>
      <c r="Y1648" s="124">
        <f t="shared" si="641"/>
        <v>0</v>
      </c>
      <c r="Z1648" s="147" t="s">
        <v>64</v>
      </c>
      <c r="AA1648" s="141">
        <f t="shared" si="649"/>
        <v>45306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4"/>
      <c r="BL1648" s="1"/>
      <c r="BM1648" s="1"/>
      <c r="BN1648" s="1"/>
      <c r="BO1648" s="1"/>
      <c r="BP1648" s="1"/>
      <c r="BQ1648" s="1"/>
    </row>
    <row r="1649" spans="1:69" x14ac:dyDescent="0.15">
      <c r="A1649" s="138">
        <f t="shared" si="642"/>
        <v>45300</v>
      </c>
      <c r="B1649" s="148">
        <f t="shared" si="631"/>
        <v>1317.6462750599999</v>
      </c>
      <c r="C1649" s="139">
        <f t="shared" si="643"/>
        <v>1000</v>
      </c>
      <c r="D1649" s="140">
        <f t="shared" si="644"/>
        <v>6735.55</v>
      </c>
      <c r="E1649" s="124">
        <f>IF(K1649=1,VLOOKUP(A1648,[1]Plan1!$BO$80:$BQ$314,3),E1648)</f>
        <v>6773.27</v>
      </c>
      <c r="F1649" s="141">
        <f t="shared" si="645"/>
        <v>45276</v>
      </c>
      <c r="G1649" s="142">
        <f t="shared" si="632"/>
        <v>5.6001365886972909E-3</v>
      </c>
      <c r="H1649" s="141">
        <f t="shared" si="646"/>
        <v>45306</v>
      </c>
      <c r="I1649" s="141">
        <f t="shared" si="633"/>
        <v>45306</v>
      </c>
      <c r="J1649" s="125">
        <f t="shared" si="647"/>
        <v>19</v>
      </c>
      <c r="K1649" s="125">
        <f t="shared" si="653"/>
        <v>15</v>
      </c>
      <c r="L1649" s="139">
        <f t="shared" si="634"/>
        <v>1.00441856</v>
      </c>
      <c r="M1649" s="143">
        <f t="shared" si="654"/>
        <v>1.00280046</v>
      </c>
      <c r="N1649" s="143">
        <f t="shared" si="650"/>
        <v>1.2899412795673817</v>
      </c>
      <c r="O1649" s="139">
        <f t="shared" si="652"/>
        <v>1.2956409600000001</v>
      </c>
      <c r="P1649" s="139">
        <f t="shared" si="635"/>
        <v>1295.64096</v>
      </c>
      <c r="Q1649" s="144">
        <f t="shared" si="636"/>
        <v>0</v>
      </c>
      <c r="R1649" s="145">
        <f t="shared" si="637"/>
        <v>0</v>
      </c>
      <c r="S1649" s="139">
        <f t="shared" si="638"/>
        <v>0</v>
      </c>
      <c r="T1649" s="146">
        <f t="shared" si="648"/>
        <v>3.5999999999999997E-2</v>
      </c>
      <c r="U1649" s="144">
        <f t="shared" si="651"/>
        <v>120</v>
      </c>
      <c r="V1649" s="144">
        <v>252</v>
      </c>
      <c r="W1649" s="143">
        <f t="shared" si="639"/>
        <v>1.0169841150000001</v>
      </c>
      <c r="X1649" s="139">
        <f t="shared" si="640"/>
        <v>22.005315060000001</v>
      </c>
      <c r="Y1649" s="124">
        <f t="shared" si="641"/>
        <v>0</v>
      </c>
      <c r="Z1649" s="147" t="s">
        <v>64</v>
      </c>
      <c r="AA1649" s="141">
        <f t="shared" si="649"/>
        <v>45306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4"/>
      <c r="BL1649" s="1"/>
      <c r="BM1649" s="1"/>
      <c r="BN1649" s="1"/>
      <c r="BO1649" s="1"/>
      <c r="BP1649" s="1"/>
      <c r="BQ1649" s="1"/>
    </row>
    <row r="1650" spans="1:69" x14ac:dyDescent="0.15">
      <c r="A1650" s="138">
        <f t="shared" si="642"/>
        <v>45301</v>
      </c>
      <c r="B1650" s="148">
        <f t="shared" si="631"/>
        <v>1318.21860666</v>
      </c>
      <c r="C1650" s="139">
        <f t="shared" si="643"/>
        <v>1000</v>
      </c>
      <c r="D1650" s="140">
        <f t="shared" si="644"/>
        <v>6735.55</v>
      </c>
      <c r="E1650" s="124">
        <f>IF(K1650=1,VLOOKUP(A1649,[1]Plan1!$BO$80:$BQ$314,3),E1649)</f>
        <v>6773.27</v>
      </c>
      <c r="F1650" s="141">
        <f t="shared" si="645"/>
        <v>45276</v>
      </c>
      <c r="G1650" s="142">
        <f t="shared" si="632"/>
        <v>5.6001365886972909E-3</v>
      </c>
      <c r="H1650" s="141">
        <f t="shared" si="646"/>
        <v>45306</v>
      </c>
      <c r="I1650" s="141">
        <f t="shared" si="633"/>
        <v>45306</v>
      </c>
      <c r="J1650" s="125">
        <f t="shared" si="647"/>
        <v>19</v>
      </c>
      <c r="K1650" s="125">
        <f t="shared" si="653"/>
        <v>16</v>
      </c>
      <c r="L1650" s="139">
        <f t="shared" si="634"/>
        <v>1.0047138200000001</v>
      </c>
      <c r="M1650" s="143">
        <f t="shared" si="654"/>
        <v>1.00280046</v>
      </c>
      <c r="N1650" s="143">
        <f t="shared" si="650"/>
        <v>1.2899412795673817</v>
      </c>
      <c r="O1650" s="139">
        <f t="shared" si="652"/>
        <v>1.2960218299999999</v>
      </c>
      <c r="P1650" s="139">
        <f t="shared" si="635"/>
        <v>1296.0218299999999</v>
      </c>
      <c r="Q1650" s="144">
        <f t="shared" si="636"/>
        <v>0</v>
      </c>
      <c r="R1650" s="145">
        <f t="shared" si="637"/>
        <v>0</v>
      </c>
      <c r="S1650" s="139">
        <f t="shared" si="638"/>
        <v>0</v>
      </c>
      <c r="T1650" s="146">
        <f t="shared" si="648"/>
        <v>3.5999999999999997E-2</v>
      </c>
      <c r="U1650" s="144">
        <f t="shared" si="651"/>
        <v>121</v>
      </c>
      <c r="V1650" s="144">
        <v>252</v>
      </c>
      <c r="W1650" s="143">
        <f t="shared" si="639"/>
        <v>1.017126854</v>
      </c>
      <c r="X1650" s="139">
        <f t="shared" si="640"/>
        <v>22.196776660000001</v>
      </c>
      <c r="Y1650" s="124">
        <f t="shared" si="641"/>
        <v>0</v>
      </c>
      <c r="Z1650" s="147" t="s">
        <v>64</v>
      </c>
      <c r="AA1650" s="141">
        <f t="shared" si="649"/>
        <v>45306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4"/>
      <c r="BL1650" s="1"/>
      <c r="BM1650" s="1"/>
      <c r="BN1650" s="1"/>
      <c r="BO1650" s="1"/>
      <c r="BP1650" s="1"/>
      <c r="BQ1650" s="1"/>
    </row>
    <row r="1651" spans="1:69" x14ac:dyDescent="0.15">
      <c r="A1651" s="138">
        <f t="shared" si="642"/>
        <v>45302</v>
      </c>
      <c r="B1651" s="148">
        <f t="shared" si="631"/>
        <v>1318.7911861100001</v>
      </c>
      <c r="C1651" s="139">
        <f t="shared" si="643"/>
        <v>1000</v>
      </c>
      <c r="D1651" s="140">
        <f t="shared" si="644"/>
        <v>6735.55</v>
      </c>
      <c r="E1651" s="124">
        <f>IF(K1651=1,VLOOKUP(A1650,[1]Plan1!$BO$80:$BQ$314,3),E1650)</f>
        <v>6773.27</v>
      </c>
      <c r="F1651" s="141">
        <f t="shared" si="645"/>
        <v>45276</v>
      </c>
      <c r="G1651" s="142">
        <f t="shared" si="632"/>
        <v>5.6001365886972909E-3</v>
      </c>
      <c r="H1651" s="141">
        <f t="shared" si="646"/>
        <v>45306</v>
      </c>
      <c r="I1651" s="141">
        <f t="shared" si="633"/>
        <v>45306</v>
      </c>
      <c r="J1651" s="125">
        <f t="shared" si="647"/>
        <v>19</v>
      </c>
      <c r="K1651" s="125">
        <f t="shared" si="653"/>
        <v>17</v>
      </c>
      <c r="L1651" s="139">
        <f t="shared" si="634"/>
        <v>1.0050091699999999</v>
      </c>
      <c r="M1651" s="143">
        <f t="shared" si="654"/>
        <v>1.00280046</v>
      </c>
      <c r="N1651" s="143">
        <f t="shared" si="650"/>
        <v>1.2899412795673817</v>
      </c>
      <c r="O1651" s="139">
        <f t="shared" si="652"/>
        <v>1.29640281</v>
      </c>
      <c r="P1651" s="139">
        <f t="shared" si="635"/>
        <v>1296.40281</v>
      </c>
      <c r="Q1651" s="144">
        <f t="shared" si="636"/>
        <v>0</v>
      </c>
      <c r="R1651" s="145">
        <f t="shared" si="637"/>
        <v>0</v>
      </c>
      <c r="S1651" s="139">
        <f t="shared" si="638"/>
        <v>0</v>
      </c>
      <c r="T1651" s="146">
        <f t="shared" si="648"/>
        <v>3.5999999999999997E-2</v>
      </c>
      <c r="U1651" s="144">
        <f t="shared" si="651"/>
        <v>122</v>
      </c>
      <c r="V1651" s="144">
        <v>252</v>
      </c>
      <c r="W1651" s="143">
        <f t="shared" si="639"/>
        <v>1.0172696139999999</v>
      </c>
      <c r="X1651" s="139">
        <f t="shared" si="640"/>
        <v>22.388376109999999</v>
      </c>
      <c r="Y1651" s="124">
        <f t="shared" si="641"/>
        <v>0</v>
      </c>
      <c r="Z1651" s="147" t="s">
        <v>64</v>
      </c>
      <c r="AA1651" s="141">
        <f t="shared" si="649"/>
        <v>45306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4"/>
      <c r="BL1651" s="1"/>
      <c r="BM1651" s="1"/>
      <c r="BN1651" s="1"/>
      <c r="BO1651" s="1"/>
      <c r="BP1651" s="1"/>
      <c r="BQ1651" s="1"/>
    </row>
    <row r="1652" spans="1:69" x14ac:dyDescent="0.15">
      <c r="A1652" s="138">
        <f t="shared" si="642"/>
        <v>45303</v>
      </c>
      <c r="B1652" s="148">
        <f t="shared" si="631"/>
        <v>1319.36402107</v>
      </c>
      <c r="C1652" s="139">
        <f t="shared" si="643"/>
        <v>1000</v>
      </c>
      <c r="D1652" s="140">
        <f t="shared" si="644"/>
        <v>6735.55</v>
      </c>
      <c r="E1652" s="124">
        <f>IF(K1652=1,VLOOKUP(A1651,[1]Plan1!$BO$80:$BQ$314,3),E1651)</f>
        <v>6773.27</v>
      </c>
      <c r="F1652" s="141">
        <f t="shared" si="645"/>
        <v>45276</v>
      </c>
      <c r="G1652" s="142">
        <f t="shared" si="632"/>
        <v>5.6001365886972909E-3</v>
      </c>
      <c r="H1652" s="141">
        <f t="shared" si="646"/>
        <v>45306</v>
      </c>
      <c r="I1652" s="141">
        <f t="shared" si="633"/>
        <v>45306</v>
      </c>
      <c r="J1652" s="125">
        <f t="shared" si="647"/>
        <v>19</v>
      </c>
      <c r="K1652" s="125">
        <f t="shared" si="653"/>
        <v>18</v>
      </c>
      <c r="L1652" s="139">
        <f t="shared" si="634"/>
        <v>1.00530461</v>
      </c>
      <c r="M1652" s="143">
        <f t="shared" si="654"/>
        <v>1.00280046</v>
      </c>
      <c r="N1652" s="143">
        <f t="shared" si="650"/>
        <v>1.2899412795673817</v>
      </c>
      <c r="O1652" s="139">
        <f t="shared" si="652"/>
        <v>1.29678391</v>
      </c>
      <c r="P1652" s="139">
        <f t="shared" si="635"/>
        <v>1296.7839100000001</v>
      </c>
      <c r="Q1652" s="144">
        <f t="shared" si="636"/>
        <v>0</v>
      </c>
      <c r="R1652" s="145">
        <f t="shared" si="637"/>
        <v>0</v>
      </c>
      <c r="S1652" s="139">
        <f t="shared" si="638"/>
        <v>0</v>
      </c>
      <c r="T1652" s="146">
        <f t="shared" si="648"/>
        <v>3.5999999999999997E-2</v>
      </c>
      <c r="U1652" s="144">
        <f t="shared" si="651"/>
        <v>123</v>
      </c>
      <c r="V1652" s="144">
        <v>252</v>
      </c>
      <c r="W1652" s="143">
        <f t="shared" si="639"/>
        <v>1.0174123930000001</v>
      </c>
      <c r="X1652" s="139">
        <f t="shared" si="640"/>
        <v>22.580111070000001</v>
      </c>
      <c r="Y1652" s="124">
        <f t="shared" si="641"/>
        <v>0</v>
      </c>
      <c r="Z1652" s="147" t="s">
        <v>64</v>
      </c>
      <c r="AA1652" s="141">
        <f t="shared" si="649"/>
        <v>45306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4"/>
      <c r="BL1652" s="1"/>
      <c r="BM1652" s="1"/>
      <c r="BN1652" s="1"/>
      <c r="BO1652" s="1"/>
      <c r="BP1652" s="1"/>
      <c r="BQ1652" s="1"/>
    </row>
    <row r="1653" spans="1:69" x14ac:dyDescent="0.15">
      <c r="A1653" s="138">
        <f t="shared" si="642"/>
        <v>45304</v>
      </c>
      <c r="B1653" s="148">
        <f t="shared" si="631"/>
        <v>1319.9370938499999</v>
      </c>
      <c r="C1653" s="139">
        <f t="shared" si="643"/>
        <v>1000</v>
      </c>
      <c r="D1653" s="140">
        <f t="shared" si="644"/>
        <v>6735.55</v>
      </c>
      <c r="E1653" s="124">
        <f>IF(K1653=1,VLOOKUP(A1652,[1]Plan1!$BO$80:$BQ$314,3),E1652)</f>
        <v>6773.27</v>
      </c>
      <c r="F1653" s="141">
        <f t="shared" si="645"/>
        <v>45276</v>
      </c>
      <c r="G1653" s="142">
        <f t="shared" si="632"/>
        <v>5.6001365886972909E-3</v>
      </c>
      <c r="H1653" s="141">
        <f t="shared" si="646"/>
        <v>45306</v>
      </c>
      <c r="I1653" s="141">
        <f t="shared" si="633"/>
        <v>45306</v>
      </c>
      <c r="J1653" s="125">
        <f t="shared" si="647"/>
        <v>19</v>
      </c>
      <c r="K1653" s="125">
        <f t="shared" si="653"/>
        <v>19</v>
      </c>
      <c r="L1653" s="139">
        <f t="shared" si="634"/>
        <v>1.0056001299999999</v>
      </c>
      <c r="M1653" s="143">
        <f t="shared" si="654"/>
        <v>1.00280046</v>
      </c>
      <c r="N1653" s="143">
        <f t="shared" si="650"/>
        <v>1.2899412795673817</v>
      </c>
      <c r="O1653" s="139">
        <f t="shared" si="652"/>
        <v>1.2971651099999999</v>
      </c>
      <c r="P1653" s="139">
        <f t="shared" si="635"/>
        <v>1297.1651099999999</v>
      </c>
      <c r="Q1653" s="144">
        <f t="shared" si="636"/>
        <v>0</v>
      </c>
      <c r="R1653" s="145">
        <f t="shared" si="637"/>
        <v>0</v>
      </c>
      <c r="S1653" s="139">
        <f t="shared" si="638"/>
        <v>0</v>
      </c>
      <c r="T1653" s="146">
        <f t="shared" si="648"/>
        <v>3.5999999999999997E-2</v>
      </c>
      <c r="U1653" s="144">
        <f t="shared" si="651"/>
        <v>124</v>
      </c>
      <c r="V1653" s="144">
        <v>252</v>
      </c>
      <c r="W1653" s="143">
        <f t="shared" si="639"/>
        <v>1.017555193</v>
      </c>
      <c r="X1653" s="139">
        <f t="shared" si="640"/>
        <v>22.771983850000002</v>
      </c>
      <c r="Y1653" s="124">
        <f t="shared" si="641"/>
        <v>0</v>
      </c>
      <c r="Z1653" s="147" t="s">
        <v>64</v>
      </c>
      <c r="AA1653" s="141">
        <f t="shared" si="649"/>
        <v>45306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4"/>
      <c r="BL1653" s="1"/>
      <c r="BM1653" s="1"/>
      <c r="BN1653" s="1"/>
      <c r="BO1653" s="1"/>
      <c r="BP1653" s="1"/>
      <c r="BQ1653" s="1"/>
    </row>
    <row r="1654" spans="1:69" x14ac:dyDescent="0.15">
      <c r="A1654" s="138">
        <f t="shared" si="642"/>
        <v>45305</v>
      </c>
      <c r="B1654" s="148">
        <f t="shared" si="631"/>
        <v>1319.9370938499999</v>
      </c>
      <c r="C1654" s="139">
        <f t="shared" si="643"/>
        <v>1000</v>
      </c>
      <c r="D1654" s="140">
        <f t="shared" si="644"/>
        <v>6735.55</v>
      </c>
      <c r="E1654" s="124">
        <f>IF(K1654=1,VLOOKUP(A1653,[1]Plan1!$BO$80:$BQ$314,3),E1653)</f>
        <v>6773.27</v>
      </c>
      <c r="F1654" s="141">
        <f t="shared" si="645"/>
        <v>45276</v>
      </c>
      <c r="G1654" s="142">
        <f t="shared" si="632"/>
        <v>5.6001365886972909E-3</v>
      </c>
      <c r="H1654" s="141">
        <f t="shared" si="646"/>
        <v>45306</v>
      </c>
      <c r="I1654" s="141">
        <f t="shared" si="633"/>
        <v>45306</v>
      </c>
      <c r="J1654" s="125">
        <f t="shared" si="647"/>
        <v>19</v>
      </c>
      <c r="K1654" s="125">
        <f t="shared" si="653"/>
        <v>19</v>
      </c>
      <c r="L1654" s="139">
        <f t="shared" si="634"/>
        <v>1.0056001299999999</v>
      </c>
      <c r="M1654" s="143">
        <f t="shared" si="654"/>
        <v>1.00280046</v>
      </c>
      <c r="N1654" s="143">
        <f t="shared" si="650"/>
        <v>1.2899412795673817</v>
      </c>
      <c r="O1654" s="139">
        <f t="shared" si="652"/>
        <v>1.2971651099999999</v>
      </c>
      <c r="P1654" s="139">
        <f t="shared" si="635"/>
        <v>1297.1651099999999</v>
      </c>
      <c r="Q1654" s="144">
        <f t="shared" si="636"/>
        <v>0</v>
      </c>
      <c r="R1654" s="145">
        <f t="shared" si="637"/>
        <v>0</v>
      </c>
      <c r="S1654" s="139">
        <f t="shared" si="638"/>
        <v>0</v>
      </c>
      <c r="T1654" s="146">
        <f t="shared" si="648"/>
        <v>3.5999999999999997E-2</v>
      </c>
      <c r="U1654" s="144">
        <f t="shared" si="651"/>
        <v>124</v>
      </c>
      <c r="V1654" s="144">
        <v>252</v>
      </c>
      <c r="W1654" s="143">
        <f t="shared" si="639"/>
        <v>1.017555193</v>
      </c>
      <c r="X1654" s="139">
        <f t="shared" si="640"/>
        <v>22.771983850000002</v>
      </c>
      <c r="Y1654" s="124">
        <f t="shared" si="641"/>
        <v>0</v>
      </c>
      <c r="Z1654" s="147" t="s">
        <v>64</v>
      </c>
      <c r="AA1654" s="141">
        <f t="shared" si="649"/>
        <v>45306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4"/>
      <c r="BL1654" s="1"/>
      <c r="BM1654" s="1"/>
      <c r="BN1654" s="1"/>
      <c r="BO1654" s="1"/>
      <c r="BP1654" s="1"/>
      <c r="BQ1654" s="1"/>
    </row>
    <row r="1655" spans="1:69" x14ac:dyDescent="0.15">
      <c r="A1655" s="138">
        <f t="shared" si="642"/>
        <v>45306</v>
      </c>
      <c r="B1655" s="148">
        <f t="shared" si="631"/>
        <v>1319.9370938499999</v>
      </c>
      <c r="C1655" s="139">
        <f t="shared" si="643"/>
        <v>1000</v>
      </c>
      <c r="D1655" s="140">
        <f t="shared" si="644"/>
        <v>6735.55</v>
      </c>
      <c r="E1655" s="124">
        <f>IF(K1655=1,VLOOKUP(A1654,[1]Plan1!$BO$80:$BQ$314,3),E1654)</f>
        <v>6773.27</v>
      </c>
      <c r="F1655" s="141">
        <f t="shared" si="645"/>
        <v>45276</v>
      </c>
      <c r="G1655" s="142">
        <f t="shared" si="632"/>
        <v>5.6001365886972909E-3</v>
      </c>
      <c r="H1655" s="141">
        <f t="shared" si="646"/>
        <v>45337</v>
      </c>
      <c r="I1655" s="141">
        <f t="shared" si="633"/>
        <v>45306</v>
      </c>
      <c r="J1655" s="125">
        <f t="shared" si="647"/>
        <v>19</v>
      </c>
      <c r="K1655" s="125">
        <f t="shared" si="653"/>
        <v>19</v>
      </c>
      <c r="L1655" s="139">
        <f t="shared" si="634"/>
        <v>1.0056001299999999</v>
      </c>
      <c r="M1655" s="143">
        <f t="shared" si="654"/>
        <v>1.00280046</v>
      </c>
      <c r="N1655" s="143">
        <f t="shared" si="650"/>
        <v>1.2899412795673817</v>
      </c>
      <c r="O1655" s="139">
        <f t="shared" si="652"/>
        <v>1.2971651099999999</v>
      </c>
      <c r="P1655" s="139">
        <f t="shared" si="635"/>
        <v>1297.1651099999999</v>
      </c>
      <c r="Q1655" s="144">
        <f t="shared" si="636"/>
        <v>6</v>
      </c>
      <c r="R1655" s="145">
        <f t="shared" si="637"/>
        <v>0</v>
      </c>
      <c r="S1655" s="139">
        <f t="shared" si="638"/>
        <v>0</v>
      </c>
      <c r="T1655" s="146">
        <f t="shared" si="648"/>
        <v>3.5999999999999997E-2</v>
      </c>
      <c r="U1655" s="144">
        <f t="shared" si="651"/>
        <v>124</v>
      </c>
      <c r="V1655" s="144">
        <v>252</v>
      </c>
      <c r="W1655" s="143">
        <f t="shared" si="639"/>
        <v>1.017555193</v>
      </c>
      <c r="X1655" s="139">
        <f t="shared" si="640"/>
        <v>22.771983850000002</v>
      </c>
      <c r="Y1655" s="124">
        <f t="shared" si="641"/>
        <v>22.771983850000002</v>
      </c>
      <c r="Z1655" s="147" t="s">
        <v>64</v>
      </c>
      <c r="AA1655" s="141">
        <f t="shared" si="649"/>
        <v>45306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4"/>
      <c r="BL1655" s="1"/>
      <c r="BM1655" s="1"/>
      <c r="BN1655" s="1"/>
      <c r="BO1655" s="1"/>
      <c r="BP1655" s="1"/>
      <c r="BQ1655" s="1"/>
    </row>
    <row r="1656" spans="1:69" x14ac:dyDescent="0.15">
      <c r="A1656" s="138">
        <f t="shared" si="642"/>
        <v>45307</v>
      </c>
      <c r="B1656" s="148">
        <f t="shared" si="631"/>
        <v>1297.6061412400002</v>
      </c>
      <c r="C1656" s="139">
        <f t="shared" si="643"/>
        <v>1000</v>
      </c>
      <c r="D1656" s="140">
        <f t="shared" si="644"/>
        <v>6773.27</v>
      </c>
      <c r="E1656" s="124">
        <f>IF(K1656=1,VLOOKUP(A1655,[1]Plan1!$BO$80:$BQ$314,3),E1655)</f>
        <v>6801.72</v>
      </c>
      <c r="F1656" s="141">
        <f t="shared" si="645"/>
        <v>45307</v>
      </c>
      <c r="G1656" s="142">
        <f t="shared" si="632"/>
        <v>4.2003345503722755E-3</v>
      </c>
      <c r="H1656" s="141">
        <f t="shared" si="646"/>
        <v>45337</v>
      </c>
      <c r="I1656" s="141">
        <f t="shared" si="633"/>
        <v>45337</v>
      </c>
      <c r="J1656" s="125">
        <f t="shared" si="647"/>
        <v>21</v>
      </c>
      <c r="K1656" s="125">
        <f t="shared" si="653"/>
        <v>1</v>
      </c>
      <c r="L1656" s="139">
        <f t="shared" si="634"/>
        <v>1.0001996099999999</v>
      </c>
      <c r="M1656" s="143">
        <f t="shared" si="654"/>
        <v>1.0056001299999999</v>
      </c>
      <c r="N1656" s="143">
        <f t="shared" si="650"/>
        <v>1.2971651184253252</v>
      </c>
      <c r="O1656" s="139">
        <f t="shared" si="652"/>
        <v>1.2974240399999999</v>
      </c>
      <c r="P1656" s="139">
        <f t="shared" si="635"/>
        <v>1297.4240400000001</v>
      </c>
      <c r="Q1656" s="144">
        <f t="shared" si="636"/>
        <v>0</v>
      </c>
      <c r="R1656" s="145">
        <f t="shared" si="637"/>
        <v>0</v>
      </c>
      <c r="S1656" s="139">
        <f t="shared" si="638"/>
        <v>0</v>
      </c>
      <c r="T1656" s="146">
        <f t="shared" si="648"/>
        <v>3.5999999999999997E-2</v>
      </c>
      <c r="U1656" s="144">
        <f t="shared" si="651"/>
        <v>1</v>
      </c>
      <c r="V1656" s="144">
        <v>252</v>
      </c>
      <c r="W1656" s="143">
        <f t="shared" si="639"/>
        <v>1.000140356</v>
      </c>
      <c r="X1656" s="139">
        <f t="shared" si="640"/>
        <v>0.18210124</v>
      </c>
      <c r="Y1656" s="124">
        <f t="shared" si="641"/>
        <v>0</v>
      </c>
      <c r="Z1656" s="147" t="s">
        <v>64</v>
      </c>
      <c r="AA1656" s="141">
        <f t="shared" si="649"/>
        <v>45488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4"/>
      <c r="BL1656" s="1"/>
      <c r="BM1656" s="1"/>
      <c r="BN1656" s="1"/>
      <c r="BO1656" s="1"/>
      <c r="BP1656" s="1"/>
      <c r="BQ1656" s="1"/>
    </row>
    <row r="1657" spans="1:69" x14ac:dyDescent="0.15">
      <c r="A1657" s="138">
        <f t="shared" si="642"/>
        <v>45308</v>
      </c>
      <c r="B1657" s="148">
        <f t="shared" si="631"/>
        <v>1298.0473298499999</v>
      </c>
      <c r="C1657" s="139">
        <f t="shared" si="643"/>
        <v>1000</v>
      </c>
      <c r="D1657" s="140">
        <f t="shared" si="644"/>
        <v>6773.27</v>
      </c>
      <c r="E1657" s="124">
        <f>IF(K1657=1,VLOOKUP(A1656,[1]Plan1!$BO$80:$BQ$314,3),E1656)</f>
        <v>6801.72</v>
      </c>
      <c r="F1657" s="141">
        <f t="shared" si="645"/>
        <v>45307</v>
      </c>
      <c r="G1657" s="142">
        <f t="shared" si="632"/>
        <v>4.2003345503722755E-3</v>
      </c>
      <c r="H1657" s="141">
        <f t="shared" si="646"/>
        <v>45337</v>
      </c>
      <c r="I1657" s="141">
        <f t="shared" si="633"/>
        <v>45337</v>
      </c>
      <c r="J1657" s="125">
        <f t="shared" si="647"/>
        <v>21</v>
      </c>
      <c r="K1657" s="125">
        <f t="shared" si="653"/>
        <v>2</v>
      </c>
      <c r="L1657" s="139">
        <f t="shared" si="634"/>
        <v>1.00039927</v>
      </c>
      <c r="M1657" s="143">
        <f t="shared" si="654"/>
        <v>1.0056001299999999</v>
      </c>
      <c r="N1657" s="143">
        <f t="shared" si="650"/>
        <v>1.2971651184253252</v>
      </c>
      <c r="O1657" s="139">
        <f t="shared" si="652"/>
        <v>1.29768303</v>
      </c>
      <c r="P1657" s="139">
        <f t="shared" si="635"/>
        <v>1297.6830299999999</v>
      </c>
      <c r="Q1657" s="144">
        <f t="shared" si="636"/>
        <v>0</v>
      </c>
      <c r="R1657" s="145">
        <f t="shared" si="637"/>
        <v>0</v>
      </c>
      <c r="S1657" s="139">
        <f t="shared" si="638"/>
        <v>0</v>
      </c>
      <c r="T1657" s="146">
        <f t="shared" si="648"/>
        <v>3.5999999999999997E-2</v>
      </c>
      <c r="U1657" s="144">
        <f t="shared" si="651"/>
        <v>2</v>
      </c>
      <c r="V1657" s="144">
        <v>252</v>
      </c>
      <c r="W1657" s="143">
        <f t="shared" si="639"/>
        <v>1.0002807309999999</v>
      </c>
      <c r="X1657" s="139">
        <f t="shared" si="640"/>
        <v>0.36429984999999998</v>
      </c>
      <c r="Y1657" s="124">
        <f t="shared" si="641"/>
        <v>0</v>
      </c>
      <c r="Z1657" s="147" t="s">
        <v>64</v>
      </c>
      <c r="AA1657" s="141">
        <f t="shared" si="649"/>
        <v>45488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4"/>
      <c r="BL1657" s="1"/>
      <c r="BM1657" s="1"/>
      <c r="BN1657" s="1"/>
      <c r="BO1657" s="1"/>
      <c r="BP1657" s="1"/>
      <c r="BQ1657" s="1"/>
    </row>
    <row r="1658" spans="1:69" x14ac:dyDescent="0.15">
      <c r="A1658" s="138">
        <f t="shared" si="642"/>
        <v>45309</v>
      </c>
      <c r="B1658" s="148">
        <f t="shared" si="631"/>
        <v>1298.4886771500001</v>
      </c>
      <c r="C1658" s="139">
        <f t="shared" si="643"/>
        <v>1000</v>
      </c>
      <c r="D1658" s="140">
        <f t="shared" si="644"/>
        <v>6773.27</v>
      </c>
      <c r="E1658" s="124">
        <f>IF(K1658=1,VLOOKUP(A1657,[1]Plan1!$BO$80:$BQ$314,3),E1657)</f>
        <v>6801.72</v>
      </c>
      <c r="F1658" s="141">
        <f t="shared" si="645"/>
        <v>45307</v>
      </c>
      <c r="G1658" s="142">
        <f t="shared" si="632"/>
        <v>4.2003345503722755E-3</v>
      </c>
      <c r="H1658" s="141">
        <f t="shared" si="646"/>
        <v>45337</v>
      </c>
      <c r="I1658" s="141">
        <f t="shared" si="633"/>
        <v>45337</v>
      </c>
      <c r="J1658" s="125">
        <f t="shared" si="647"/>
        <v>21</v>
      </c>
      <c r="K1658" s="125">
        <f t="shared" si="653"/>
        <v>3</v>
      </c>
      <c r="L1658" s="139">
        <f t="shared" si="634"/>
        <v>1.00059897</v>
      </c>
      <c r="M1658" s="143">
        <f t="shared" si="654"/>
        <v>1.0056001299999999</v>
      </c>
      <c r="N1658" s="143">
        <f t="shared" si="650"/>
        <v>1.2971651184253252</v>
      </c>
      <c r="O1658" s="139">
        <f t="shared" si="652"/>
        <v>1.2979420800000001</v>
      </c>
      <c r="P1658" s="139">
        <f t="shared" si="635"/>
        <v>1297.94208</v>
      </c>
      <c r="Q1658" s="144">
        <f t="shared" si="636"/>
        <v>0</v>
      </c>
      <c r="R1658" s="145">
        <f t="shared" si="637"/>
        <v>0</v>
      </c>
      <c r="S1658" s="139">
        <f t="shared" si="638"/>
        <v>0</v>
      </c>
      <c r="T1658" s="146">
        <f t="shared" si="648"/>
        <v>3.5999999999999997E-2</v>
      </c>
      <c r="U1658" s="144">
        <f t="shared" si="651"/>
        <v>3</v>
      </c>
      <c r="V1658" s="144">
        <v>252</v>
      </c>
      <c r="W1658" s="143">
        <f t="shared" si="639"/>
        <v>1.000421126</v>
      </c>
      <c r="X1658" s="139">
        <f t="shared" si="640"/>
        <v>0.54659714999999998</v>
      </c>
      <c r="Y1658" s="124">
        <f t="shared" si="641"/>
        <v>0</v>
      </c>
      <c r="Z1658" s="147" t="s">
        <v>64</v>
      </c>
      <c r="AA1658" s="141">
        <f t="shared" si="649"/>
        <v>45488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4"/>
      <c r="BL1658" s="1"/>
      <c r="BM1658" s="1"/>
      <c r="BN1658" s="1"/>
      <c r="BO1658" s="1"/>
      <c r="BP1658" s="1"/>
      <c r="BQ1658" s="1"/>
    </row>
    <row r="1659" spans="1:69" x14ac:dyDescent="0.15">
      <c r="A1659" s="138">
        <f t="shared" si="642"/>
        <v>45310</v>
      </c>
      <c r="B1659" s="148">
        <f t="shared" si="631"/>
        <v>1298.93015317</v>
      </c>
      <c r="C1659" s="139">
        <f t="shared" si="643"/>
        <v>1000</v>
      </c>
      <c r="D1659" s="140">
        <f t="shared" si="644"/>
        <v>6773.27</v>
      </c>
      <c r="E1659" s="124">
        <f>IF(K1659=1,VLOOKUP(A1658,[1]Plan1!$BO$80:$BQ$314,3),E1658)</f>
        <v>6801.72</v>
      </c>
      <c r="F1659" s="141">
        <f t="shared" si="645"/>
        <v>45307</v>
      </c>
      <c r="G1659" s="142">
        <f t="shared" si="632"/>
        <v>4.2003345503722755E-3</v>
      </c>
      <c r="H1659" s="141">
        <f t="shared" si="646"/>
        <v>45337</v>
      </c>
      <c r="I1659" s="141">
        <f t="shared" si="633"/>
        <v>45337</v>
      </c>
      <c r="J1659" s="125">
        <f t="shared" si="647"/>
        <v>21</v>
      </c>
      <c r="K1659" s="125">
        <f t="shared" si="653"/>
        <v>4</v>
      </c>
      <c r="L1659" s="139">
        <f t="shared" si="634"/>
        <v>1.0007987</v>
      </c>
      <c r="M1659" s="143">
        <f t="shared" si="654"/>
        <v>1.0056001299999999</v>
      </c>
      <c r="N1659" s="143">
        <f t="shared" si="650"/>
        <v>1.2971651184253252</v>
      </c>
      <c r="O1659" s="139">
        <f t="shared" si="652"/>
        <v>1.2982011600000001</v>
      </c>
      <c r="P1659" s="139">
        <f t="shared" si="635"/>
        <v>1298.2011600000001</v>
      </c>
      <c r="Q1659" s="144">
        <f t="shared" si="636"/>
        <v>0</v>
      </c>
      <c r="R1659" s="145">
        <f t="shared" si="637"/>
        <v>0</v>
      </c>
      <c r="S1659" s="139">
        <f t="shared" si="638"/>
        <v>0</v>
      </c>
      <c r="T1659" s="146">
        <f t="shared" si="648"/>
        <v>3.5999999999999997E-2</v>
      </c>
      <c r="U1659" s="144">
        <f t="shared" si="651"/>
        <v>4</v>
      </c>
      <c r="V1659" s="144">
        <v>252</v>
      </c>
      <c r="W1659" s="143">
        <f t="shared" si="639"/>
        <v>1.0005615409999999</v>
      </c>
      <c r="X1659" s="139">
        <f t="shared" si="640"/>
        <v>0.72899316999999997</v>
      </c>
      <c r="Y1659" s="124">
        <f t="shared" si="641"/>
        <v>0</v>
      </c>
      <c r="Z1659" s="147" t="s">
        <v>64</v>
      </c>
      <c r="AA1659" s="141">
        <f t="shared" si="649"/>
        <v>45488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4"/>
      <c r="BL1659" s="1"/>
      <c r="BM1659" s="1"/>
      <c r="BN1659" s="1"/>
      <c r="BO1659" s="1"/>
      <c r="BP1659" s="1"/>
      <c r="BQ1659" s="1"/>
    </row>
    <row r="1660" spans="1:69" x14ac:dyDescent="0.15">
      <c r="A1660" s="138">
        <f t="shared" si="642"/>
        <v>45311</v>
      </c>
      <c r="B1660" s="148">
        <f t="shared" si="631"/>
        <v>1299.3717966699999</v>
      </c>
      <c r="C1660" s="139">
        <f t="shared" si="643"/>
        <v>1000</v>
      </c>
      <c r="D1660" s="140">
        <f t="shared" si="644"/>
        <v>6773.27</v>
      </c>
      <c r="E1660" s="124">
        <f>IF(K1660=1,VLOOKUP(A1659,[1]Plan1!$BO$80:$BQ$314,3),E1659)</f>
        <v>6801.72</v>
      </c>
      <c r="F1660" s="141">
        <f t="shared" si="645"/>
        <v>45307</v>
      </c>
      <c r="G1660" s="142">
        <f t="shared" si="632"/>
        <v>4.2003345503722755E-3</v>
      </c>
      <c r="H1660" s="141">
        <f t="shared" si="646"/>
        <v>45337</v>
      </c>
      <c r="I1660" s="141">
        <f t="shared" si="633"/>
        <v>45337</v>
      </c>
      <c r="J1660" s="125">
        <f t="shared" si="647"/>
        <v>21</v>
      </c>
      <c r="K1660" s="125">
        <f t="shared" si="653"/>
        <v>5</v>
      </c>
      <c r="L1660" s="139">
        <f t="shared" si="634"/>
        <v>1.00099848</v>
      </c>
      <c r="M1660" s="143">
        <f t="shared" si="654"/>
        <v>1.0056001299999999</v>
      </c>
      <c r="N1660" s="143">
        <f t="shared" si="650"/>
        <v>1.2971651184253252</v>
      </c>
      <c r="O1660" s="139">
        <f t="shared" si="652"/>
        <v>1.2984603100000001</v>
      </c>
      <c r="P1660" s="139">
        <f t="shared" si="635"/>
        <v>1298.4603099999999</v>
      </c>
      <c r="Q1660" s="144">
        <f t="shared" si="636"/>
        <v>0</v>
      </c>
      <c r="R1660" s="145">
        <f t="shared" si="637"/>
        <v>0</v>
      </c>
      <c r="S1660" s="139">
        <f t="shared" si="638"/>
        <v>0</v>
      </c>
      <c r="T1660" s="146">
        <f t="shared" si="648"/>
        <v>3.5999999999999997E-2</v>
      </c>
      <c r="U1660" s="144">
        <f t="shared" si="651"/>
        <v>5</v>
      </c>
      <c r="V1660" s="144">
        <v>252</v>
      </c>
      <c r="W1660" s="143">
        <f t="shared" si="639"/>
        <v>1.0007019749999999</v>
      </c>
      <c r="X1660" s="139">
        <f t="shared" si="640"/>
        <v>0.91148667000000005</v>
      </c>
      <c r="Y1660" s="124">
        <f t="shared" si="641"/>
        <v>0</v>
      </c>
      <c r="Z1660" s="147" t="s">
        <v>64</v>
      </c>
      <c r="AA1660" s="141">
        <f t="shared" si="649"/>
        <v>45488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4"/>
      <c r="BL1660" s="1"/>
      <c r="BM1660" s="1"/>
      <c r="BN1660" s="1"/>
      <c r="BO1660" s="1"/>
      <c r="BP1660" s="1"/>
      <c r="BQ1660" s="1"/>
    </row>
    <row r="1661" spans="1:69" x14ac:dyDescent="0.15">
      <c r="A1661" s="138">
        <f t="shared" si="642"/>
        <v>45312</v>
      </c>
      <c r="B1661" s="148">
        <f t="shared" si="631"/>
        <v>1299.3717966699999</v>
      </c>
      <c r="C1661" s="139">
        <f t="shared" si="643"/>
        <v>1000</v>
      </c>
      <c r="D1661" s="140">
        <f t="shared" si="644"/>
        <v>6773.27</v>
      </c>
      <c r="E1661" s="124">
        <f>IF(K1661=1,VLOOKUP(A1660,[1]Plan1!$BO$80:$BQ$314,3),E1660)</f>
        <v>6801.72</v>
      </c>
      <c r="F1661" s="141">
        <f t="shared" si="645"/>
        <v>45307</v>
      </c>
      <c r="G1661" s="142">
        <f t="shared" si="632"/>
        <v>4.2003345503722755E-3</v>
      </c>
      <c r="H1661" s="141">
        <f t="shared" si="646"/>
        <v>45337</v>
      </c>
      <c r="I1661" s="141">
        <f t="shared" si="633"/>
        <v>45337</v>
      </c>
      <c r="J1661" s="125">
        <f t="shared" si="647"/>
        <v>21</v>
      </c>
      <c r="K1661" s="125">
        <f t="shared" si="653"/>
        <v>5</v>
      </c>
      <c r="L1661" s="139">
        <f t="shared" si="634"/>
        <v>1.00099848</v>
      </c>
      <c r="M1661" s="143">
        <f t="shared" si="654"/>
        <v>1.0056001299999999</v>
      </c>
      <c r="N1661" s="143">
        <f t="shared" si="650"/>
        <v>1.2971651184253252</v>
      </c>
      <c r="O1661" s="139">
        <f t="shared" si="652"/>
        <v>1.2984603100000001</v>
      </c>
      <c r="P1661" s="139">
        <f t="shared" si="635"/>
        <v>1298.4603099999999</v>
      </c>
      <c r="Q1661" s="144">
        <f t="shared" si="636"/>
        <v>0</v>
      </c>
      <c r="R1661" s="145">
        <f t="shared" si="637"/>
        <v>0</v>
      </c>
      <c r="S1661" s="139">
        <f t="shared" si="638"/>
        <v>0</v>
      </c>
      <c r="T1661" s="146">
        <f t="shared" si="648"/>
        <v>3.5999999999999997E-2</v>
      </c>
      <c r="U1661" s="144">
        <f t="shared" si="651"/>
        <v>5</v>
      </c>
      <c r="V1661" s="144">
        <v>252</v>
      </c>
      <c r="W1661" s="143">
        <f t="shared" si="639"/>
        <v>1.0007019749999999</v>
      </c>
      <c r="X1661" s="139">
        <f t="shared" si="640"/>
        <v>0.91148667000000005</v>
      </c>
      <c r="Y1661" s="124">
        <f t="shared" si="641"/>
        <v>0</v>
      </c>
      <c r="Z1661" s="147" t="s">
        <v>64</v>
      </c>
      <c r="AA1661" s="141">
        <f t="shared" si="649"/>
        <v>45488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4"/>
      <c r="BL1661" s="1"/>
      <c r="BM1661" s="1"/>
      <c r="BN1661" s="1"/>
      <c r="BO1661" s="1"/>
      <c r="BP1661" s="1"/>
      <c r="BQ1661" s="1"/>
    </row>
    <row r="1662" spans="1:69" x14ac:dyDescent="0.15">
      <c r="A1662" s="138">
        <f t="shared" si="642"/>
        <v>45313</v>
      </c>
      <c r="B1662" s="148">
        <f t="shared" si="631"/>
        <v>1299.3717966699999</v>
      </c>
      <c r="C1662" s="139">
        <f t="shared" si="643"/>
        <v>1000</v>
      </c>
      <c r="D1662" s="140">
        <f t="shared" si="644"/>
        <v>6773.27</v>
      </c>
      <c r="E1662" s="124">
        <f>IF(K1662=1,VLOOKUP(A1661,[1]Plan1!$BO$80:$BQ$314,3),E1661)</f>
        <v>6801.72</v>
      </c>
      <c r="F1662" s="141">
        <f t="shared" si="645"/>
        <v>45307</v>
      </c>
      <c r="G1662" s="142">
        <f t="shared" si="632"/>
        <v>4.2003345503722755E-3</v>
      </c>
      <c r="H1662" s="141">
        <f t="shared" si="646"/>
        <v>45337</v>
      </c>
      <c r="I1662" s="141">
        <f t="shared" si="633"/>
        <v>45337</v>
      </c>
      <c r="J1662" s="125">
        <f t="shared" si="647"/>
        <v>21</v>
      </c>
      <c r="K1662" s="125">
        <f t="shared" si="653"/>
        <v>5</v>
      </c>
      <c r="L1662" s="139">
        <f t="shared" si="634"/>
        <v>1.00099848</v>
      </c>
      <c r="M1662" s="143">
        <f t="shared" si="654"/>
        <v>1.0056001299999999</v>
      </c>
      <c r="N1662" s="143">
        <f t="shared" si="650"/>
        <v>1.2971651184253252</v>
      </c>
      <c r="O1662" s="139">
        <f t="shared" si="652"/>
        <v>1.2984603100000001</v>
      </c>
      <c r="P1662" s="139">
        <f t="shared" si="635"/>
        <v>1298.4603099999999</v>
      </c>
      <c r="Q1662" s="144">
        <f t="shared" si="636"/>
        <v>0</v>
      </c>
      <c r="R1662" s="145">
        <f t="shared" si="637"/>
        <v>0</v>
      </c>
      <c r="S1662" s="139">
        <f t="shared" si="638"/>
        <v>0</v>
      </c>
      <c r="T1662" s="146">
        <f t="shared" si="648"/>
        <v>3.5999999999999997E-2</v>
      </c>
      <c r="U1662" s="144">
        <f t="shared" si="651"/>
        <v>5</v>
      </c>
      <c r="V1662" s="144">
        <v>252</v>
      </c>
      <c r="W1662" s="143">
        <f t="shared" si="639"/>
        <v>1.0007019749999999</v>
      </c>
      <c r="X1662" s="139">
        <f t="shared" si="640"/>
        <v>0.91148667000000005</v>
      </c>
      <c r="Y1662" s="124">
        <f t="shared" si="641"/>
        <v>0</v>
      </c>
      <c r="Z1662" s="147" t="s">
        <v>64</v>
      </c>
      <c r="AA1662" s="141">
        <f t="shared" si="649"/>
        <v>45488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4"/>
      <c r="BL1662" s="1"/>
      <c r="BM1662" s="1"/>
      <c r="BN1662" s="1"/>
      <c r="BO1662" s="1"/>
      <c r="BP1662" s="1"/>
      <c r="BQ1662" s="1"/>
    </row>
    <row r="1663" spans="1:69" x14ac:dyDescent="0.15">
      <c r="A1663" s="138">
        <f t="shared" si="642"/>
        <v>45314</v>
      </c>
      <c r="B1663" s="148">
        <f t="shared" si="631"/>
        <v>1299.8135689599999</v>
      </c>
      <c r="C1663" s="139">
        <f t="shared" si="643"/>
        <v>1000</v>
      </c>
      <c r="D1663" s="140">
        <f t="shared" si="644"/>
        <v>6773.27</v>
      </c>
      <c r="E1663" s="124">
        <f>IF(K1663=1,VLOOKUP(A1662,[1]Plan1!$BO$80:$BQ$314,3),E1662)</f>
        <v>6801.72</v>
      </c>
      <c r="F1663" s="141">
        <f t="shared" si="645"/>
        <v>45307</v>
      </c>
      <c r="G1663" s="142">
        <f t="shared" si="632"/>
        <v>4.2003345503722755E-3</v>
      </c>
      <c r="H1663" s="141">
        <f t="shared" si="646"/>
        <v>45337</v>
      </c>
      <c r="I1663" s="141">
        <f t="shared" si="633"/>
        <v>45337</v>
      </c>
      <c r="J1663" s="125">
        <f t="shared" si="647"/>
        <v>21</v>
      </c>
      <c r="K1663" s="125">
        <f t="shared" si="653"/>
        <v>6</v>
      </c>
      <c r="L1663" s="139">
        <f t="shared" si="634"/>
        <v>1.00119829</v>
      </c>
      <c r="M1663" s="143">
        <f t="shared" si="654"/>
        <v>1.0056001299999999</v>
      </c>
      <c r="N1663" s="143">
        <f t="shared" si="650"/>
        <v>1.2971651184253252</v>
      </c>
      <c r="O1663" s="139">
        <f t="shared" si="652"/>
        <v>1.2987194900000001</v>
      </c>
      <c r="P1663" s="139">
        <f t="shared" si="635"/>
        <v>1298.71949</v>
      </c>
      <c r="Q1663" s="144">
        <f t="shared" si="636"/>
        <v>0</v>
      </c>
      <c r="R1663" s="145">
        <f t="shared" si="637"/>
        <v>0</v>
      </c>
      <c r="S1663" s="139">
        <f t="shared" si="638"/>
        <v>0</v>
      </c>
      <c r="T1663" s="146">
        <f t="shared" si="648"/>
        <v>3.5999999999999997E-2</v>
      </c>
      <c r="U1663" s="144">
        <f t="shared" si="651"/>
        <v>6</v>
      </c>
      <c r="V1663" s="144">
        <v>252</v>
      </c>
      <c r="W1663" s="143">
        <f t="shared" si="639"/>
        <v>1.000842429</v>
      </c>
      <c r="X1663" s="139">
        <f t="shared" si="640"/>
        <v>1.09407896</v>
      </c>
      <c r="Y1663" s="124">
        <f t="shared" si="641"/>
        <v>0</v>
      </c>
      <c r="Z1663" s="147" t="s">
        <v>64</v>
      </c>
      <c r="AA1663" s="141">
        <f t="shared" si="649"/>
        <v>45488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4"/>
      <c r="BL1663" s="1"/>
      <c r="BM1663" s="1"/>
      <c r="BN1663" s="1"/>
      <c r="BO1663" s="1"/>
      <c r="BP1663" s="1"/>
      <c r="BQ1663" s="1"/>
    </row>
    <row r="1664" spans="1:69" x14ac:dyDescent="0.15">
      <c r="A1664" s="138">
        <f t="shared" si="642"/>
        <v>45315</v>
      </c>
      <c r="B1664" s="148">
        <f t="shared" si="631"/>
        <v>1300.2555101</v>
      </c>
      <c r="C1664" s="139">
        <f t="shared" si="643"/>
        <v>1000</v>
      </c>
      <c r="D1664" s="140">
        <f t="shared" si="644"/>
        <v>6773.27</v>
      </c>
      <c r="E1664" s="124">
        <f>IF(K1664=1,VLOOKUP(A1663,[1]Plan1!$BO$80:$BQ$314,3),E1663)</f>
        <v>6801.72</v>
      </c>
      <c r="F1664" s="141">
        <f t="shared" si="645"/>
        <v>45307</v>
      </c>
      <c r="G1664" s="142">
        <f t="shared" si="632"/>
        <v>4.2003345503722755E-3</v>
      </c>
      <c r="H1664" s="141">
        <f t="shared" si="646"/>
        <v>45337</v>
      </c>
      <c r="I1664" s="141">
        <f t="shared" si="633"/>
        <v>45337</v>
      </c>
      <c r="J1664" s="125">
        <f t="shared" si="647"/>
        <v>21</v>
      </c>
      <c r="K1664" s="125">
        <f t="shared" si="653"/>
        <v>7</v>
      </c>
      <c r="L1664" s="139">
        <f t="shared" si="634"/>
        <v>1.00139815</v>
      </c>
      <c r="M1664" s="143">
        <f t="shared" si="654"/>
        <v>1.0056001299999999</v>
      </c>
      <c r="N1664" s="143">
        <f t="shared" si="650"/>
        <v>1.2971651184253252</v>
      </c>
      <c r="O1664" s="139">
        <f t="shared" si="652"/>
        <v>1.2989787399999999</v>
      </c>
      <c r="P1664" s="139">
        <f t="shared" si="635"/>
        <v>1298.97874</v>
      </c>
      <c r="Q1664" s="144">
        <f t="shared" si="636"/>
        <v>0</v>
      </c>
      <c r="R1664" s="145">
        <f t="shared" si="637"/>
        <v>0</v>
      </c>
      <c r="S1664" s="139">
        <f t="shared" si="638"/>
        <v>0</v>
      </c>
      <c r="T1664" s="146">
        <f t="shared" si="648"/>
        <v>3.5999999999999997E-2</v>
      </c>
      <c r="U1664" s="144">
        <f t="shared" si="651"/>
        <v>7</v>
      </c>
      <c r="V1664" s="144">
        <v>252</v>
      </c>
      <c r="W1664" s="143">
        <f t="shared" si="639"/>
        <v>1.0009829029999999</v>
      </c>
      <c r="X1664" s="139">
        <f t="shared" si="640"/>
        <v>1.2767701</v>
      </c>
      <c r="Y1664" s="124">
        <f t="shared" si="641"/>
        <v>0</v>
      </c>
      <c r="Z1664" s="147" t="s">
        <v>64</v>
      </c>
      <c r="AA1664" s="141">
        <f t="shared" si="649"/>
        <v>45488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4"/>
      <c r="BL1664" s="1"/>
      <c r="BM1664" s="1"/>
      <c r="BN1664" s="1"/>
      <c r="BO1664" s="1"/>
      <c r="BP1664" s="1"/>
      <c r="BQ1664" s="1"/>
    </row>
    <row r="1665" spans="1:69" x14ac:dyDescent="0.15">
      <c r="A1665" s="138">
        <f t="shared" si="642"/>
        <v>45316</v>
      </c>
      <c r="B1665" s="148">
        <f t="shared" si="631"/>
        <v>1300.69761012</v>
      </c>
      <c r="C1665" s="139">
        <f t="shared" si="643"/>
        <v>1000</v>
      </c>
      <c r="D1665" s="140">
        <f t="shared" si="644"/>
        <v>6773.27</v>
      </c>
      <c r="E1665" s="124">
        <f>IF(K1665=1,VLOOKUP(A1664,[1]Plan1!$BO$80:$BQ$314,3),E1664)</f>
        <v>6801.72</v>
      </c>
      <c r="F1665" s="141">
        <f t="shared" si="645"/>
        <v>45307</v>
      </c>
      <c r="G1665" s="142">
        <f t="shared" si="632"/>
        <v>4.2003345503722755E-3</v>
      </c>
      <c r="H1665" s="141">
        <f t="shared" si="646"/>
        <v>45337</v>
      </c>
      <c r="I1665" s="141">
        <f t="shared" si="633"/>
        <v>45337</v>
      </c>
      <c r="J1665" s="125">
        <f t="shared" si="647"/>
        <v>21</v>
      </c>
      <c r="K1665" s="125">
        <f t="shared" si="653"/>
        <v>8</v>
      </c>
      <c r="L1665" s="139">
        <f t="shared" si="634"/>
        <v>1.0015980499999999</v>
      </c>
      <c r="M1665" s="143">
        <f t="shared" si="654"/>
        <v>1.0056001299999999</v>
      </c>
      <c r="N1665" s="143">
        <f t="shared" si="650"/>
        <v>1.2971651184253252</v>
      </c>
      <c r="O1665" s="139">
        <f t="shared" si="652"/>
        <v>1.29923805</v>
      </c>
      <c r="P1665" s="139">
        <f t="shared" si="635"/>
        <v>1299.2380499999999</v>
      </c>
      <c r="Q1665" s="144">
        <f t="shared" si="636"/>
        <v>0</v>
      </c>
      <c r="R1665" s="145">
        <f t="shared" si="637"/>
        <v>0</v>
      </c>
      <c r="S1665" s="139">
        <f t="shared" si="638"/>
        <v>0</v>
      </c>
      <c r="T1665" s="146">
        <f t="shared" si="648"/>
        <v>3.5999999999999997E-2</v>
      </c>
      <c r="U1665" s="144">
        <f t="shared" si="651"/>
        <v>8</v>
      </c>
      <c r="V1665" s="144">
        <v>252</v>
      </c>
      <c r="W1665" s="143">
        <f t="shared" si="639"/>
        <v>1.001123397</v>
      </c>
      <c r="X1665" s="139">
        <f t="shared" si="640"/>
        <v>1.4595601199999999</v>
      </c>
      <c r="Y1665" s="124">
        <f t="shared" si="641"/>
        <v>0</v>
      </c>
      <c r="Z1665" s="147" t="s">
        <v>64</v>
      </c>
      <c r="AA1665" s="141">
        <f t="shared" si="649"/>
        <v>45488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4"/>
      <c r="BL1665" s="1"/>
      <c r="BM1665" s="1"/>
      <c r="BN1665" s="1"/>
      <c r="BO1665" s="1"/>
      <c r="BP1665" s="1"/>
      <c r="BQ1665" s="1"/>
    </row>
    <row r="1666" spans="1:69" x14ac:dyDescent="0.15">
      <c r="A1666" s="138">
        <f t="shared" si="642"/>
        <v>45317</v>
      </c>
      <c r="B1666" s="148">
        <f t="shared" si="631"/>
        <v>1301.1398377400001</v>
      </c>
      <c r="C1666" s="139">
        <f t="shared" si="643"/>
        <v>1000</v>
      </c>
      <c r="D1666" s="140">
        <f t="shared" si="644"/>
        <v>6773.27</v>
      </c>
      <c r="E1666" s="124">
        <f>IF(K1666=1,VLOOKUP(A1665,[1]Plan1!$BO$80:$BQ$314,3),E1665)</f>
        <v>6801.72</v>
      </c>
      <c r="F1666" s="141">
        <f t="shared" si="645"/>
        <v>45307</v>
      </c>
      <c r="G1666" s="142">
        <f t="shared" si="632"/>
        <v>4.2003345503722755E-3</v>
      </c>
      <c r="H1666" s="141">
        <f t="shared" si="646"/>
        <v>45337</v>
      </c>
      <c r="I1666" s="141">
        <f t="shared" si="633"/>
        <v>45337</v>
      </c>
      <c r="J1666" s="125">
        <f t="shared" si="647"/>
        <v>21</v>
      </c>
      <c r="K1666" s="125">
        <f t="shared" si="653"/>
        <v>9</v>
      </c>
      <c r="L1666" s="139">
        <f t="shared" si="634"/>
        <v>1.0017979800000001</v>
      </c>
      <c r="M1666" s="143">
        <f t="shared" si="654"/>
        <v>1.0056001299999999</v>
      </c>
      <c r="N1666" s="143">
        <f t="shared" si="650"/>
        <v>1.2971651184253252</v>
      </c>
      <c r="O1666" s="139">
        <f t="shared" si="652"/>
        <v>1.29949739</v>
      </c>
      <c r="P1666" s="139">
        <f t="shared" si="635"/>
        <v>1299.49739</v>
      </c>
      <c r="Q1666" s="144">
        <f t="shared" si="636"/>
        <v>0</v>
      </c>
      <c r="R1666" s="145">
        <f t="shared" si="637"/>
        <v>0</v>
      </c>
      <c r="S1666" s="139">
        <f t="shared" si="638"/>
        <v>0</v>
      </c>
      <c r="T1666" s="146">
        <f t="shared" si="648"/>
        <v>3.5999999999999997E-2</v>
      </c>
      <c r="U1666" s="144">
        <f t="shared" si="651"/>
        <v>9</v>
      </c>
      <c r="V1666" s="144">
        <v>252</v>
      </c>
      <c r="W1666" s="143">
        <f t="shared" si="639"/>
        <v>1.00126391</v>
      </c>
      <c r="X1666" s="139">
        <f t="shared" si="640"/>
        <v>1.6424477399999999</v>
      </c>
      <c r="Y1666" s="124">
        <f t="shared" si="641"/>
        <v>0</v>
      </c>
      <c r="Z1666" s="147" t="s">
        <v>64</v>
      </c>
      <c r="AA1666" s="141">
        <f t="shared" si="649"/>
        <v>45488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4"/>
      <c r="BL1666" s="1"/>
      <c r="BM1666" s="1"/>
      <c r="BN1666" s="1"/>
      <c r="BO1666" s="1"/>
      <c r="BP1666" s="1"/>
      <c r="BQ1666" s="1"/>
    </row>
    <row r="1667" spans="1:69" x14ac:dyDescent="0.15">
      <c r="A1667" s="138">
        <f t="shared" si="642"/>
        <v>45318</v>
      </c>
      <c r="B1667" s="148">
        <f t="shared" si="631"/>
        <v>1301.5822343300001</v>
      </c>
      <c r="C1667" s="139">
        <f t="shared" si="643"/>
        <v>1000</v>
      </c>
      <c r="D1667" s="140">
        <f t="shared" si="644"/>
        <v>6773.27</v>
      </c>
      <c r="E1667" s="124">
        <f>IF(K1667=1,VLOOKUP(A1666,[1]Plan1!$BO$80:$BQ$314,3),E1666)</f>
        <v>6801.72</v>
      </c>
      <c r="F1667" s="141">
        <f t="shared" si="645"/>
        <v>45307</v>
      </c>
      <c r="G1667" s="142">
        <f t="shared" si="632"/>
        <v>4.2003345503722755E-3</v>
      </c>
      <c r="H1667" s="141">
        <f t="shared" si="646"/>
        <v>45337</v>
      </c>
      <c r="I1667" s="141">
        <f t="shared" si="633"/>
        <v>45337</v>
      </c>
      <c r="J1667" s="125">
        <f t="shared" si="647"/>
        <v>21</v>
      </c>
      <c r="K1667" s="125">
        <f t="shared" si="653"/>
        <v>10</v>
      </c>
      <c r="L1667" s="139">
        <f t="shared" si="634"/>
        <v>1.00199796</v>
      </c>
      <c r="M1667" s="143">
        <f t="shared" si="654"/>
        <v>1.0056001299999999</v>
      </c>
      <c r="N1667" s="143">
        <f t="shared" si="650"/>
        <v>1.2971651184253252</v>
      </c>
      <c r="O1667" s="139">
        <f t="shared" si="652"/>
        <v>1.2997567999999999</v>
      </c>
      <c r="P1667" s="139">
        <f t="shared" si="635"/>
        <v>1299.7568000000001</v>
      </c>
      <c r="Q1667" s="144">
        <f t="shared" si="636"/>
        <v>0</v>
      </c>
      <c r="R1667" s="145">
        <f t="shared" si="637"/>
        <v>0</v>
      </c>
      <c r="S1667" s="139">
        <f t="shared" si="638"/>
        <v>0</v>
      </c>
      <c r="T1667" s="146">
        <f t="shared" si="648"/>
        <v>3.5999999999999997E-2</v>
      </c>
      <c r="U1667" s="144">
        <f t="shared" si="651"/>
        <v>10</v>
      </c>
      <c r="V1667" s="144">
        <v>252</v>
      </c>
      <c r="W1667" s="143">
        <f t="shared" si="639"/>
        <v>1.001404443</v>
      </c>
      <c r="X1667" s="139">
        <f t="shared" si="640"/>
        <v>1.82543433</v>
      </c>
      <c r="Y1667" s="124">
        <f t="shared" si="641"/>
        <v>0</v>
      </c>
      <c r="Z1667" s="147" t="s">
        <v>64</v>
      </c>
      <c r="AA1667" s="141">
        <f t="shared" si="649"/>
        <v>45488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4"/>
      <c r="BL1667" s="1"/>
      <c r="BM1667" s="1"/>
      <c r="BN1667" s="1"/>
      <c r="BO1667" s="1"/>
      <c r="BP1667" s="1"/>
      <c r="BQ1667" s="1"/>
    </row>
    <row r="1668" spans="1:69" x14ac:dyDescent="0.15">
      <c r="A1668" s="138">
        <f t="shared" si="642"/>
        <v>45319</v>
      </c>
      <c r="B1668" s="148">
        <f t="shared" si="631"/>
        <v>1301.5822343300001</v>
      </c>
      <c r="C1668" s="139">
        <f t="shared" si="643"/>
        <v>1000</v>
      </c>
      <c r="D1668" s="140">
        <f t="shared" si="644"/>
        <v>6773.27</v>
      </c>
      <c r="E1668" s="124">
        <f>IF(K1668=1,VLOOKUP(A1667,[1]Plan1!$BO$80:$BQ$314,3),E1667)</f>
        <v>6801.72</v>
      </c>
      <c r="F1668" s="141">
        <f t="shared" si="645"/>
        <v>45307</v>
      </c>
      <c r="G1668" s="142">
        <f t="shared" si="632"/>
        <v>4.2003345503722755E-3</v>
      </c>
      <c r="H1668" s="141">
        <f t="shared" si="646"/>
        <v>45337</v>
      </c>
      <c r="I1668" s="141">
        <f t="shared" si="633"/>
        <v>45337</v>
      </c>
      <c r="J1668" s="125">
        <f t="shared" si="647"/>
        <v>21</v>
      </c>
      <c r="K1668" s="125">
        <f t="shared" si="653"/>
        <v>10</v>
      </c>
      <c r="L1668" s="139">
        <f t="shared" si="634"/>
        <v>1.00199796</v>
      </c>
      <c r="M1668" s="143">
        <f t="shared" si="654"/>
        <v>1.0056001299999999</v>
      </c>
      <c r="N1668" s="143">
        <f t="shared" si="650"/>
        <v>1.2971651184253252</v>
      </c>
      <c r="O1668" s="139">
        <f t="shared" si="652"/>
        <v>1.2997567999999999</v>
      </c>
      <c r="P1668" s="139">
        <f t="shared" si="635"/>
        <v>1299.7568000000001</v>
      </c>
      <c r="Q1668" s="144">
        <f t="shared" si="636"/>
        <v>0</v>
      </c>
      <c r="R1668" s="145">
        <f t="shared" si="637"/>
        <v>0</v>
      </c>
      <c r="S1668" s="139">
        <f t="shared" si="638"/>
        <v>0</v>
      </c>
      <c r="T1668" s="146">
        <f t="shared" si="648"/>
        <v>3.5999999999999997E-2</v>
      </c>
      <c r="U1668" s="144">
        <f t="shared" si="651"/>
        <v>10</v>
      </c>
      <c r="V1668" s="144">
        <v>252</v>
      </c>
      <c r="W1668" s="143">
        <f t="shared" si="639"/>
        <v>1.001404443</v>
      </c>
      <c r="X1668" s="139">
        <f t="shared" si="640"/>
        <v>1.82543433</v>
      </c>
      <c r="Y1668" s="124">
        <f t="shared" si="641"/>
        <v>0</v>
      </c>
      <c r="Z1668" s="147" t="s">
        <v>64</v>
      </c>
      <c r="AA1668" s="141">
        <f t="shared" si="649"/>
        <v>45488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4"/>
      <c r="BL1668" s="1"/>
      <c r="BM1668" s="1"/>
      <c r="BN1668" s="1"/>
      <c r="BO1668" s="1"/>
      <c r="BP1668" s="1"/>
      <c r="BQ1668" s="1"/>
    </row>
    <row r="1669" spans="1:69" x14ac:dyDescent="0.15">
      <c r="A1669" s="138">
        <f t="shared" si="642"/>
        <v>45320</v>
      </c>
      <c r="B1669" s="148">
        <f t="shared" si="631"/>
        <v>1301.5822343300001</v>
      </c>
      <c r="C1669" s="139">
        <f t="shared" si="643"/>
        <v>1000</v>
      </c>
      <c r="D1669" s="140">
        <f t="shared" si="644"/>
        <v>6773.27</v>
      </c>
      <c r="E1669" s="124">
        <f>IF(K1669=1,VLOOKUP(A1668,[1]Plan1!$BO$80:$BQ$314,3),E1668)</f>
        <v>6801.72</v>
      </c>
      <c r="F1669" s="141">
        <f t="shared" si="645"/>
        <v>45307</v>
      </c>
      <c r="G1669" s="142">
        <f t="shared" si="632"/>
        <v>4.2003345503722755E-3</v>
      </c>
      <c r="H1669" s="141">
        <f t="shared" si="646"/>
        <v>45337</v>
      </c>
      <c r="I1669" s="141">
        <f t="shared" si="633"/>
        <v>45337</v>
      </c>
      <c r="J1669" s="125">
        <f t="shared" si="647"/>
        <v>21</v>
      </c>
      <c r="K1669" s="125">
        <f t="shared" si="653"/>
        <v>10</v>
      </c>
      <c r="L1669" s="139">
        <f t="shared" si="634"/>
        <v>1.00199796</v>
      </c>
      <c r="M1669" s="143">
        <f t="shared" si="654"/>
        <v>1.0056001299999999</v>
      </c>
      <c r="N1669" s="143">
        <f t="shared" si="650"/>
        <v>1.2971651184253252</v>
      </c>
      <c r="O1669" s="139">
        <f t="shared" si="652"/>
        <v>1.2997567999999999</v>
      </c>
      <c r="P1669" s="139">
        <f t="shared" si="635"/>
        <v>1299.7568000000001</v>
      </c>
      <c r="Q1669" s="144">
        <f t="shared" si="636"/>
        <v>0</v>
      </c>
      <c r="R1669" s="145">
        <f t="shared" si="637"/>
        <v>0</v>
      </c>
      <c r="S1669" s="139">
        <f t="shared" si="638"/>
        <v>0</v>
      </c>
      <c r="T1669" s="146">
        <f t="shared" si="648"/>
        <v>3.5999999999999997E-2</v>
      </c>
      <c r="U1669" s="144">
        <f t="shared" si="651"/>
        <v>10</v>
      </c>
      <c r="V1669" s="144">
        <v>252</v>
      </c>
      <c r="W1669" s="143">
        <f t="shared" si="639"/>
        <v>1.001404443</v>
      </c>
      <c r="X1669" s="139">
        <f t="shared" si="640"/>
        <v>1.82543433</v>
      </c>
      <c r="Y1669" s="124">
        <f t="shared" si="641"/>
        <v>0</v>
      </c>
      <c r="Z1669" s="147" t="s">
        <v>64</v>
      </c>
      <c r="AA1669" s="141">
        <f t="shared" si="649"/>
        <v>45488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4"/>
      <c r="BL1669" s="1"/>
      <c r="BM1669" s="1"/>
      <c r="BN1669" s="1"/>
      <c r="BO1669" s="1"/>
      <c r="BP1669" s="1"/>
      <c r="BQ1669" s="1"/>
    </row>
    <row r="1670" spans="1:69" x14ac:dyDescent="0.15">
      <c r="A1670" s="138">
        <f t="shared" si="642"/>
        <v>45321</v>
      </c>
      <c r="B1670" s="148">
        <f t="shared" si="631"/>
        <v>1302.0247598899998</v>
      </c>
      <c r="C1670" s="139">
        <f t="shared" si="643"/>
        <v>1000</v>
      </c>
      <c r="D1670" s="140">
        <f t="shared" si="644"/>
        <v>6773.27</v>
      </c>
      <c r="E1670" s="124">
        <f>IF(K1670=1,VLOOKUP(A1669,[1]Plan1!$BO$80:$BQ$314,3),E1669)</f>
        <v>6801.72</v>
      </c>
      <c r="F1670" s="141">
        <f t="shared" si="645"/>
        <v>45307</v>
      </c>
      <c r="G1670" s="142">
        <f t="shared" si="632"/>
        <v>4.2003345503722755E-3</v>
      </c>
      <c r="H1670" s="141">
        <f t="shared" si="646"/>
        <v>45337</v>
      </c>
      <c r="I1670" s="141">
        <f t="shared" si="633"/>
        <v>45337</v>
      </c>
      <c r="J1670" s="125">
        <f t="shared" si="647"/>
        <v>21</v>
      </c>
      <c r="K1670" s="125">
        <f t="shared" si="653"/>
        <v>11</v>
      </c>
      <c r="L1670" s="139">
        <f t="shared" si="634"/>
        <v>1.0021979700000001</v>
      </c>
      <c r="M1670" s="143">
        <f t="shared" si="654"/>
        <v>1.0056001299999999</v>
      </c>
      <c r="N1670" s="143">
        <f t="shared" si="650"/>
        <v>1.2971651184253252</v>
      </c>
      <c r="O1670" s="139">
        <f t="shared" si="652"/>
        <v>1.3000162399999999</v>
      </c>
      <c r="P1670" s="139">
        <f t="shared" si="635"/>
        <v>1300.0162399999999</v>
      </c>
      <c r="Q1670" s="144">
        <f t="shared" si="636"/>
        <v>0</v>
      </c>
      <c r="R1670" s="145">
        <f t="shared" si="637"/>
        <v>0</v>
      </c>
      <c r="S1670" s="139">
        <f t="shared" si="638"/>
        <v>0</v>
      </c>
      <c r="T1670" s="146">
        <f t="shared" si="648"/>
        <v>3.5999999999999997E-2</v>
      </c>
      <c r="U1670" s="144">
        <f t="shared" si="651"/>
        <v>11</v>
      </c>
      <c r="V1670" s="144">
        <v>252</v>
      </c>
      <c r="W1670" s="143">
        <f t="shared" si="639"/>
        <v>1.001544996</v>
      </c>
      <c r="X1670" s="139">
        <f t="shared" si="640"/>
        <v>2.0085198900000001</v>
      </c>
      <c r="Y1670" s="124">
        <f t="shared" si="641"/>
        <v>0</v>
      </c>
      <c r="Z1670" s="147" t="s">
        <v>64</v>
      </c>
      <c r="AA1670" s="141">
        <f t="shared" si="649"/>
        <v>45488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4"/>
      <c r="BL1670" s="1"/>
      <c r="BM1670" s="1"/>
      <c r="BN1670" s="1"/>
      <c r="BO1670" s="1"/>
      <c r="BP1670" s="1"/>
      <c r="BQ1670" s="1"/>
    </row>
    <row r="1671" spans="1:69" x14ac:dyDescent="0.15">
      <c r="A1671" s="138">
        <f t="shared" si="642"/>
        <v>45322</v>
      </c>
      <c r="B1671" s="148">
        <f t="shared" si="631"/>
        <v>1302.4674544899999</v>
      </c>
      <c r="C1671" s="139">
        <f t="shared" si="643"/>
        <v>1000</v>
      </c>
      <c r="D1671" s="140">
        <f t="shared" si="644"/>
        <v>6773.27</v>
      </c>
      <c r="E1671" s="124">
        <f>IF(K1671=1,VLOOKUP(A1670,[1]Plan1!$BO$80:$BQ$314,3),E1670)</f>
        <v>6801.72</v>
      </c>
      <c r="F1671" s="141">
        <f t="shared" si="645"/>
        <v>45307</v>
      </c>
      <c r="G1671" s="142">
        <f t="shared" si="632"/>
        <v>4.2003345503722755E-3</v>
      </c>
      <c r="H1671" s="141">
        <f t="shared" si="646"/>
        <v>45337</v>
      </c>
      <c r="I1671" s="141">
        <f t="shared" si="633"/>
        <v>45337</v>
      </c>
      <c r="J1671" s="125">
        <f t="shared" si="647"/>
        <v>21</v>
      </c>
      <c r="K1671" s="125">
        <f t="shared" si="653"/>
        <v>12</v>
      </c>
      <c r="L1671" s="139">
        <f t="shared" si="634"/>
        <v>1.0023980299999999</v>
      </c>
      <c r="M1671" s="143">
        <f t="shared" si="654"/>
        <v>1.0056001299999999</v>
      </c>
      <c r="N1671" s="143">
        <f t="shared" si="650"/>
        <v>1.2971651184253252</v>
      </c>
      <c r="O1671" s="139">
        <f t="shared" si="652"/>
        <v>1.30027575</v>
      </c>
      <c r="P1671" s="139">
        <f t="shared" si="635"/>
        <v>1300.27575</v>
      </c>
      <c r="Q1671" s="144">
        <f t="shared" si="636"/>
        <v>0</v>
      </c>
      <c r="R1671" s="145">
        <f t="shared" si="637"/>
        <v>0</v>
      </c>
      <c r="S1671" s="139">
        <f t="shared" si="638"/>
        <v>0</v>
      </c>
      <c r="T1671" s="146">
        <f t="shared" si="648"/>
        <v>3.5999999999999997E-2</v>
      </c>
      <c r="U1671" s="144">
        <f t="shared" si="651"/>
        <v>12</v>
      </c>
      <c r="V1671" s="144">
        <v>252</v>
      </c>
      <c r="W1671" s="143">
        <f t="shared" si="639"/>
        <v>1.0016855689999999</v>
      </c>
      <c r="X1671" s="139">
        <f t="shared" si="640"/>
        <v>2.1917044899999998</v>
      </c>
      <c r="Y1671" s="124">
        <f t="shared" si="641"/>
        <v>0</v>
      </c>
      <c r="Z1671" s="147" t="s">
        <v>64</v>
      </c>
      <c r="AA1671" s="141">
        <f t="shared" si="649"/>
        <v>45488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4"/>
      <c r="BL1671" s="1"/>
      <c r="BM1671" s="1"/>
      <c r="BN1671" s="1"/>
      <c r="BO1671" s="1"/>
      <c r="BP1671" s="1"/>
      <c r="BQ1671" s="1"/>
    </row>
    <row r="1672" spans="1:69" x14ac:dyDescent="0.15">
      <c r="A1672" s="138">
        <f t="shared" si="642"/>
        <v>45323</v>
      </c>
      <c r="B1672" s="148">
        <f t="shared" si="631"/>
        <v>1302.91030688</v>
      </c>
      <c r="C1672" s="139">
        <f t="shared" si="643"/>
        <v>1000</v>
      </c>
      <c r="D1672" s="140">
        <f t="shared" si="644"/>
        <v>6773.27</v>
      </c>
      <c r="E1672" s="124">
        <f>IF(K1672=1,VLOOKUP(A1671,[1]Plan1!$BO$80:$BQ$314,3),E1671)</f>
        <v>6801.72</v>
      </c>
      <c r="F1672" s="141">
        <f t="shared" si="645"/>
        <v>45307</v>
      </c>
      <c r="G1672" s="142">
        <f t="shared" si="632"/>
        <v>4.2003345503722755E-3</v>
      </c>
      <c r="H1672" s="141">
        <f t="shared" si="646"/>
        <v>45337</v>
      </c>
      <c r="I1672" s="141">
        <f t="shared" si="633"/>
        <v>45337</v>
      </c>
      <c r="J1672" s="125">
        <f t="shared" si="647"/>
        <v>21</v>
      </c>
      <c r="K1672" s="125">
        <f t="shared" si="653"/>
        <v>13</v>
      </c>
      <c r="L1672" s="139">
        <f t="shared" si="634"/>
        <v>1.00259813</v>
      </c>
      <c r="M1672" s="143">
        <f t="shared" si="654"/>
        <v>1.0056001299999999</v>
      </c>
      <c r="N1672" s="143">
        <f t="shared" si="650"/>
        <v>1.2971651184253252</v>
      </c>
      <c r="O1672" s="139">
        <f t="shared" si="652"/>
        <v>1.3005353200000001</v>
      </c>
      <c r="P1672" s="139">
        <f t="shared" si="635"/>
        <v>1300.53532</v>
      </c>
      <c r="Q1672" s="144">
        <f t="shared" si="636"/>
        <v>0</v>
      </c>
      <c r="R1672" s="145">
        <f t="shared" si="637"/>
        <v>0</v>
      </c>
      <c r="S1672" s="139">
        <f t="shared" si="638"/>
        <v>0</v>
      </c>
      <c r="T1672" s="146">
        <f t="shared" si="648"/>
        <v>3.5999999999999997E-2</v>
      </c>
      <c r="U1672" s="144">
        <f t="shared" si="651"/>
        <v>13</v>
      </c>
      <c r="V1672" s="144">
        <v>252</v>
      </c>
      <c r="W1672" s="143">
        <f t="shared" si="639"/>
        <v>1.0018261610000001</v>
      </c>
      <c r="X1672" s="139">
        <f t="shared" si="640"/>
        <v>2.3749868799999998</v>
      </c>
      <c r="Y1672" s="124">
        <f t="shared" si="641"/>
        <v>0</v>
      </c>
      <c r="Z1672" s="147" t="s">
        <v>64</v>
      </c>
      <c r="AA1672" s="141">
        <f t="shared" si="649"/>
        <v>45488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4"/>
      <c r="BL1672" s="1"/>
      <c r="BM1672" s="1"/>
      <c r="BN1672" s="1"/>
      <c r="BO1672" s="1"/>
      <c r="BP1672" s="1"/>
      <c r="BQ1672" s="1"/>
    </row>
    <row r="1673" spans="1:69" x14ac:dyDescent="0.15">
      <c r="A1673" s="138">
        <f t="shared" si="642"/>
        <v>45324</v>
      </c>
      <c r="B1673" s="148">
        <f t="shared" si="631"/>
        <v>1303.35328832</v>
      </c>
      <c r="C1673" s="139">
        <f t="shared" si="643"/>
        <v>1000</v>
      </c>
      <c r="D1673" s="140">
        <f t="shared" si="644"/>
        <v>6773.27</v>
      </c>
      <c r="E1673" s="124">
        <f>IF(K1673=1,VLOOKUP(A1672,[1]Plan1!$BO$80:$BQ$314,3),E1672)</f>
        <v>6801.72</v>
      </c>
      <c r="F1673" s="141">
        <f t="shared" si="645"/>
        <v>45307</v>
      </c>
      <c r="G1673" s="142">
        <f t="shared" si="632"/>
        <v>4.2003345503722755E-3</v>
      </c>
      <c r="H1673" s="141">
        <f t="shared" si="646"/>
        <v>45337</v>
      </c>
      <c r="I1673" s="141">
        <f t="shared" si="633"/>
        <v>45337</v>
      </c>
      <c r="J1673" s="125">
        <f t="shared" si="647"/>
        <v>21</v>
      </c>
      <c r="K1673" s="125">
        <f t="shared" si="653"/>
        <v>14</v>
      </c>
      <c r="L1673" s="139">
        <f t="shared" si="634"/>
        <v>1.0027982600000001</v>
      </c>
      <c r="M1673" s="143">
        <f t="shared" si="654"/>
        <v>1.0056001299999999</v>
      </c>
      <c r="N1673" s="143">
        <f t="shared" si="650"/>
        <v>1.2971651184253252</v>
      </c>
      <c r="O1673" s="139">
        <f t="shared" si="652"/>
        <v>1.30079492</v>
      </c>
      <c r="P1673" s="139">
        <f t="shared" si="635"/>
        <v>1300.79492</v>
      </c>
      <c r="Q1673" s="144">
        <f t="shared" si="636"/>
        <v>0</v>
      </c>
      <c r="R1673" s="145">
        <f t="shared" si="637"/>
        <v>0</v>
      </c>
      <c r="S1673" s="139">
        <f t="shared" si="638"/>
        <v>0</v>
      </c>
      <c r="T1673" s="146">
        <f t="shared" si="648"/>
        <v>3.5999999999999997E-2</v>
      </c>
      <c r="U1673" s="144">
        <f t="shared" si="651"/>
        <v>14</v>
      </c>
      <c r="V1673" s="144">
        <v>252</v>
      </c>
      <c r="W1673" s="143">
        <f t="shared" si="639"/>
        <v>1.0019667729999999</v>
      </c>
      <c r="X1673" s="139">
        <f t="shared" si="640"/>
        <v>2.55836832</v>
      </c>
      <c r="Y1673" s="124">
        <f t="shared" si="641"/>
        <v>0</v>
      </c>
      <c r="Z1673" s="147" t="s">
        <v>64</v>
      </c>
      <c r="AA1673" s="141">
        <f t="shared" si="649"/>
        <v>45488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4"/>
      <c r="BL1673" s="1"/>
      <c r="BM1673" s="1"/>
      <c r="BN1673" s="1"/>
      <c r="BO1673" s="1"/>
      <c r="BP1673" s="1"/>
      <c r="BQ1673" s="1"/>
    </row>
    <row r="1674" spans="1:69" x14ac:dyDescent="0.15">
      <c r="A1674" s="138">
        <f t="shared" si="642"/>
        <v>45325</v>
      </c>
      <c r="B1674" s="148">
        <f t="shared" ref="B1674:B1737" si="655">(P1674+X1674)</f>
        <v>1303.7964389399999</v>
      </c>
      <c r="C1674" s="139">
        <f t="shared" si="643"/>
        <v>1000</v>
      </c>
      <c r="D1674" s="140">
        <f t="shared" si="644"/>
        <v>6773.27</v>
      </c>
      <c r="E1674" s="124">
        <f>IF(K1674=1,VLOOKUP(A1673,[1]Plan1!$BO$80:$BQ$314,3),E1673)</f>
        <v>6801.72</v>
      </c>
      <c r="F1674" s="141">
        <f t="shared" si="645"/>
        <v>45307</v>
      </c>
      <c r="G1674" s="142">
        <f t="shared" ref="G1674:G1737" si="656">(E1674/D1674)-1</f>
        <v>4.2003345503722755E-3</v>
      </c>
      <c r="H1674" s="141">
        <f t="shared" si="646"/>
        <v>45337</v>
      </c>
      <c r="I1674" s="141">
        <f t="shared" ref="I1674:I1737" si="657">IF(A1674&gt;I1673,H1674,I1673)</f>
        <v>45337</v>
      </c>
      <c r="J1674" s="125">
        <f t="shared" si="647"/>
        <v>21</v>
      </c>
      <c r="K1674" s="125">
        <f t="shared" si="653"/>
        <v>15</v>
      </c>
      <c r="L1674" s="139">
        <f t="shared" ref="L1674:L1737" si="658">TRUNC((E1674/D1674)^TRUNC((K1674/J1674),9),8)</f>
        <v>1.00299844</v>
      </c>
      <c r="M1674" s="143">
        <f t="shared" si="654"/>
        <v>1.0056001299999999</v>
      </c>
      <c r="N1674" s="143">
        <f t="shared" si="650"/>
        <v>1.2971651184253252</v>
      </c>
      <c r="O1674" s="139">
        <f t="shared" si="652"/>
        <v>1.3010545899999999</v>
      </c>
      <c r="P1674" s="139">
        <f t="shared" ref="P1674:P1737" si="659">TRUNC(C1674*O1674,8)</f>
        <v>1301.05459</v>
      </c>
      <c r="Q1674" s="144">
        <f t="shared" ref="Q1674:Q1737" si="660">IF(VLOOKUP(A1674,AD$10:AK$114,8)=VLOOKUP(A1673,AD$10:AK$114,8),0,VLOOKUP(A1674,AD$10:AK$114,8))</f>
        <v>0</v>
      </c>
      <c r="R1674" s="145">
        <f t="shared" ref="R1674:R1737" si="661">IF(Q1674&gt;0,VLOOKUP($A1674,$AD$10:$AI$114,6),0)</f>
        <v>0</v>
      </c>
      <c r="S1674" s="139">
        <f t="shared" ref="S1674:S1737" si="662">IF(R1674&gt;0,TRUNC(R1674*P1674,8),0)</f>
        <v>0</v>
      </c>
      <c r="T1674" s="146">
        <f t="shared" si="648"/>
        <v>3.5999999999999997E-2</v>
      </c>
      <c r="U1674" s="144">
        <f t="shared" si="651"/>
        <v>15</v>
      </c>
      <c r="V1674" s="144">
        <v>252</v>
      </c>
      <c r="W1674" s="143">
        <f t="shared" ref="W1674:W1737" si="663">ROUND((1+T1674)^TRUNC((U1674/V1674),9),9)</f>
        <v>1.0021074050000001</v>
      </c>
      <c r="X1674" s="139">
        <f t="shared" ref="X1674:X1737" si="664">TRUNC((P1674*(W1674-1)),8)</f>
        <v>2.7418489400000001</v>
      </c>
      <c r="Y1674" s="124">
        <f t="shared" ref="Y1674:Y1737" si="665">IF(Q1674&gt;0,S1674+X1674,0)</f>
        <v>0</v>
      </c>
      <c r="Z1674" s="147" t="s">
        <v>64</v>
      </c>
      <c r="AA1674" s="141">
        <f t="shared" si="649"/>
        <v>45488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4"/>
      <c r="BL1674" s="1"/>
      <c r="BM1674" s="1"/>
      <c r="BN1674" s="1"/>
      <c r="BO1674" s="1"/>
      <c r="BP1674" s="1"/>
      <c r="BQ1674" s="1"/>
    </row>
    <row r="1675" spans="1:69" x14ac:dyDescent="0.15">
      <c r="A1675" s="138">
        <f t="shared" ref="A1675:A1738" si="666">(A1674+1)</f>
        <v>45326</v>
      </c>
      <c r="B1675" s="148">
        <f t="shared" si="655"/>
        <v>1303.7964389399999</v>
      </c>
      <c r="C1675" s="139">
        <f t="shared" ref="C1675:C1738" si="667">TRUNC(IF(Q1674&gt;0,VLOOKUP(A1674,$AD$12:$AE$114,2),C1674),8)</f>
        <v>1000</v>
      </c>
      <c r="D1675" s="140">
        <f t="shared" ref="D1675:D1738" si="668">IF(E1675=E1674,D1674,E1674)</f>
        <v>6773.27</v>
      </c>
      <c r="E1675" s="124">
        <f>IF(K1675=1,VLOOKUP(A1674,[1]Plan1!$BO$80:$BQ$314,3),E1674)</f>
        <v>6801.72</v>
      </c>
      <c r="F1675" s="141">
        <f t="shared" ref="F1675:F1738" si="669">IF(D1675=D1674,F1674,A1675)</f>
        <v>45307</v>
      </c>
      <c r="G1675" s="142">
        <f t="shared" si="656"/>
        <v>4.2003345503722755E-3</v>
      </c>
      <c r="H1675" s="141">
        <f t="shared" ref="H1675:H1738" si="670">IF(DAY(A1675)=15,VLOOKUP(A1675,AH$118:AM$450,4),H1674)</f>
        <v>45337</v>
      </c>
      <c r="I1675" s="141">
        <f t="shared" si="657"/>
        <v>45337</v>
      </c>
      <c r="J1675" s="125">
        <f t="shared" ref="J1675:J1738" si="671">IF(I1675=I1674,J1674,NETWORKDAYS(I1674,I1675,$AD$118:$AD$502)-1)</f>
        <v>21</v>
      </c>
      <c r="K1675" s="125">
        <f t="shared" si="653"/>
        <v>15</v>
      </c>
      <c r="L1675" s="139">
        <f t="shared" si="658"/>
        <v>1.00299844</v>
      </c>
      <c r="M1675" s="143">
        <f t="shared" si="654"/>
        <v>1.0056001299999999</v>
      </c>
      <c r="N1675" s="143">
        <f t="shared" si="650"/>
        <v>1.2971651184253252</v>
      </c>
      <c r="O1675" s="139">
        <f t="shared" si="652"/>
        <v>1.3010545899999999</v>
      </c>
      <c r="P1675" s="139">
        <f t="shared" si="659"/>
        <v>1301.05459</v>
      </c>
      <c r="Q1675" s="144">
        <f t="shared" si="660"/>
        <v>0</v>
      </c>
      <c r="R1675" s="145">
        <f t="shared" si="661"/>
        <v>0</v>
      </c>
      <c r="S1675" s="139">
        <f t="shared" si="662"/>
        <v>0</v>
      </c>
      <c r="T1675" s="146">
        <f t="shared" ref="T1675:T1738" si="672">(T1674)</f>
        <v>3.5999999999999997E-2</v>
      </c>
      <c r="U1675" s="144">
        <f t="shared" si="651"/>
        <v>15</v>
      </c>
      <c r="V1675" s="144">
        <v>252</v>
      </c>
      <c r="W1675" s="143">
        <f t="shared" si="663"/>
        <v>1.0021074050000001</v>
      </c>
      <c r="X1675" s="139">
        <f t="shared" si="664"/>
        <v>2.7418489400000001</v>
      </c>
      <c r="Y1675" s="124">
        <f t="shared" si="665"/>
        <v>0</v>
      </c>
      <c r="Z1675" s="147" t="s">
        <v>64</v>
      </c>
      <c r="AA1675" s="141">
        <f t="shared" ref="AA1675:AA1738" si="673">IF(Q1674&gt;0,VLOOKUP(A1674,$AD$10:$AL$114,9),AA1674)</f>
        <v>45488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4"/>
      <c r="BL1675" s="1"/>
      <c r="BM1675" s="1"/>
      <c r="BN1675" s="1"/>
      <c r="BO1675" s="1"/>
      <c r="BP1675" s="1"/>
      <c r="BQ1675" s="1"/>
    </row>
    <row r="1676" spans="1:69" x14ac:dyDescent="0.15">
      <c r="A1676" s="138">
        <f t="shared" si="666"/>
        <v>45327</v>
      </c>
      <c r="B1676" s="148">
        <f t="shared" si="655"/>
        <v>1303.7964389399999</v>
      </c>
      <c r="C1676" s="139">
        <f t="shared" si="667"/>
        <v>1000</v>
      </c>
      <c r="D1676" s="140">
        <f t="shared" si="668"/>
        <v>6773.27</v>
      </c>
      <c r="E1676" s="124">
        <f>IF(K1676=1,VLOOKUP(A1675,[1]Plan1!$BO$80:$BQ$314,3),E1675)</f>
        <v>6801.72</v>
      </c>
      <c r="F1676" s="141">
        <f t="shared" si="669"/>
        <v>45307</v>
      </c>
      <c r="G1676" s="142">
        <f t="shared" si="656"/>
        <v>4.2003345503722755E-3</v>
      </c>
      <c r="H1676" s="141">
        <f t="shared" si="670"/>
        <v>45337</v>
      </c>
      <c r="I1676" s="141">
        <f t="shared" si="657"/>
        <v>45337</v>
      </c>
      <c r="J1676" s="125">
        <f t="shared" si="671"/>
        <v>21</v>
      </c>
      <c r="K1676" s="125">
        <f t="shared" si="653"/>
        <v>15</v>
      </c>
      <c r="L1676" s="139">
        <f t="shared" si="658"/>
        <v>1.00299844</v>
      </c>
      <c r="M1676" s="143">
        <f t="shared" si="654"/>
        <v>1.0056001299999999</v>
      </c>
      <c r="N1676" s="143">
        <f t="shared" si="650"/>
        <v>1.2971651184253252</v>
      </c>
      <c r="O1676" s="139">
        <f t="shared" si="652"/>
        <v>1.3010545899999999</v>
      </c>
      <c r="P1676" s="139">
        <f t="shared" si="659"/>
        <v>1301.05459</v>
      </c>
      <c r="Q1676" s="144">
        <f t="shared" si="660"/>
        <v>0</v>
      </c>
      <c r="R1676" s="145">
        <f t="shared" si="661"/>
        <v>0</v>
      </c>
      <c r="S1676" s="139">
        <f t="shared" si="662"/>
        <v>0</v>
      </c>
      <c r="T1676" s="146">
        <f t="shared" si="672"/>
        <v>3.5999999999999997E-2</v>
      </c>
      <c r="U1676" s="144">
        <f t="shared" si="651"/>
        <v>15</v>
      </c>
      <c r="V1676" s="144">
        <v>252</v>
      </c>
      <c r="W1676" s="143">
        <f t="shared" si="663"/>
        <v>1.0021074050000001</v>
      </c>
      <c r="X1676" s="139">
        <f t="shared" si="664"/>
        <v>2.7418489400000001</v>
      </c>
      <c r="Y1676" s="124">
        <f t="shared" si="665"/>
        <v>0</v>
      </c>
      <c r="Z1676" s="147" t="s">
        <v>64</v>
      </c>
      <c r="AA1676" s="141">
        <f t="shared" si="673"/>
        <v>45488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4"/>
      <c r="BL1676" s="1"/>
      <c r="BM1676" s="1"/>
      <c r="BN1676" s="1"/>
      <c r="BO1676" s="1"/>
      <c r="BP1676" s="1"/>
      <c r="BQ1676" s="1"/>
    </row>
    <row r="1677" spans="1:69" x14ac:dyDescent="0.15">
      <c r="A1677" s="138">
        <f t="shared" si="666"/>
        <v>45328</v>
      </c>
      <c r="B1677" s="148">
        <f t="shared" si="655"/>
        <v>1304.2397173900001</v>
      </c>
      <c r="C1677" s="139">
        <f t="shared" si="667"/>
        <v>1000</v>
      </c>
      <c r="D1677" s="140">
        <f t="shared" si="668"/>
        <v>6773.27</v>
      </c>
      <c r="E1677" s="124">
        <f>IF(K1677=1,VLOOKUP(A1676,[1]Plan1!$BO$80:$BQ$314,3),E1676)</f>
        <v>6801.72</v>
      </c>
      <c r="F1677" s="141">
        <f t="shared" si="669"/>
        <v>45307</v>
      </c>
      <c r="G1677" s="142">
        <f t="shared" si="656"/>
        <v>4.2003345503722755E-3</v>
      </c>
      <c r="H1677" s="141">
        <f t="shared" si="670"/>
        <v>45337</v>
      </c>
      <c r="I1677" s="141">
        <f t="shared" si="657"/>
        <v>45337</v>
      </c>
      <c r="J1677" s="125">
        <f t="shared" si="671"/>
        <v>21</v>
      </c>
      <c r="K1677" s="125">
        <f t="shared" si="653"/>
        <v>16</v>
      </c>
      <c r="L1677" s="139">
        <f t="shared" si="658"/>
        <v>1.0031986500000001</v>
      </c>
      <c r="M1677" s="143">
        <f t="shared" si="654"/>
        <v>1.0056001299999999</v>
      </c>
      <c r="N1677" s="143">
        <f t="shared" si="650"/>
        <v>1.2971651184253252</v>
      </c>
      <c r="O1677" s="139">
        <f t="shared" si="652"/>
        <v>1.3013142900000001</v>
      </c>
      <c r="P1677" s="139">
        <f t="shared" si="659"/>
        <v>1301.31429</v>
      </c>
      <c r="Q1677" s="144">
        <f t="shared" si="660"/>
        <v>0</v>
      </c>
      <c r="R1677" s="145">
        <f t="shared" si="661"/>
        <v>0</v>
      </c>
      <c r="S1677" s="139">
        <f t="shared" si="662"/>
        <v>0</v>
      </c>
      <c r="T1677" s="146">
        <f t="shared" si="672"/>
        <v>3.5999999999999997E-2</v>
      </c>
      <c r="U1677" s="144">
        <f t="shared" si="651"/>
        <v>16</v>
      </c>
      <c r="V1677" s="144">
        <v>252</v>
      </c>
      <c r="W1677" s="143">
        <f t="shared" si="663"/>
        <v>1.002248056</v>
      </c>
      <c r="X1677" s="139">
        <f t="shared" si="664"/>
        <v>2.9254273899999998</v>
      </c>
      <c r="Y1677" s="124">
        <f t="shared" si="665"/>
        <v>0</v>
      </c>
      <c r="Z1677" s="147" t="s">
        <v>64</v>
      </c>
      <c r="AA1677" s="141">
        <f t="shared" si="673"/>
        <v>45488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4"/>
      <c r="BL1677" s="1"/>
      <c r="BM1677" s="1"/>
      <c r="BN1677" s="1"/>
      <c r="BO1677" s="1"/>
      <c r="BP1677" s="1"/>
      <c r="BQ1677" s="1"/>
    </row>
    <row r="1678" spans="1:69" x14ac:dyDescent="0.15">
      <c r="A1678" s="138">
        <f t="shared" si="666"/>
        <v>45329</v>
      </c>
      <c r="B1678" s="148">
        <f t="shared" si="655"/>
        <v>1304.6831650899999</v>
      </c>
      <c r="C1678" s="139">
        <f t="shared" si="667"/>
        <v>1000</v>
      </c>
      <c r="D1678" s="140">
        <f t="shared" si="668"/>
        <v>6773.27</v>
      </c>
      <c r="E1678" s="124">
        <f>IF(K1678=1,VLOOKUP(A1677,[1]Plan1!$BO$80:$BQ$314,3),E1677)</f>
        <v>6801.72</v>
      </c>
      <c r="F1678" s="141">
        <f t="shared" si="669"/>
        <v>45307</v>
      </c>
      <c r="G1678" s="142">
        <f t="shared" si="656"/>
        <v>4.2003345503722755E-3</v>
      </c>
      <c r="H1678" s="141">
        <f t="shared" si="670"/>
        <v>45337</v>
      </c>
      <c r="I1678" s="141">
        <f t="shared" si="657"/>
        <v>45337</v>
      </c>
      <c r="J1678" s="125">
        <f t="shared" si="671"/>
        <v>21</v>
      </c>
      <c r="K1678" s="125">
        <f t="shared" si="653"/>
        <v>17</v>
      </c>
      <c r="L1678" s="139">
        <f t="shared" si="658"/>
        <v>1.00339891</v>
      </c>
      <c r="M1678" s="143">
        <f t="shared" si="654"/>
        <v>1.0056001299999999</v>
      </c>
      <c r="N1678" s="143">
        <f t="shared" si="650"/>
        <v>1.2971651184253252</v>
      </c>
      <c r="O1678" s="139">
        <f t="shared" si="652"/>
        <v>1.3015740600000001</v>
      </c>
      <c r="P1678" s="139">
        <f t="shared" si="659"/>
        <v>1301.5740599999999</v>
      </c>
      <c r="Q1678" s="144">
        <f t="shared" si="660"/>
        <v>0</v>
      </c>
      <c r="R1678" s="145">
        <f t="shared" si="661"/>
        <v>0</v>
      </c>
      <c r="S1678" s="139">
        <f t="shared" si="662"/>
        <v>0</v>
      </c>
      <c r="T1678" s="146">
        <f t="shared" si="672"/>
        <v>3.5999999999999997E-2</v>
      </c>
      <c r="U1678" s="144">
        <f t="shared" si="651"/>
        <v>17</v>
      </c>
      <c r="V1678" s="144">
        <v>252</v>
      </c>
      <c r="W1678" s="143">
        <f t="shared" si="663"/>
        <v>1.002388727</v>
      </c>
      <c r="X1678" s="139">
        <f t="shared" si="664"/>
        <v>3.1091050899999999</v>
      </c>
      <c r="Y1678" s="124">
        <f t="shared" si="665"/>
        <v>0</v>
      </c>
      <c r="Z1678" s="147" t="s">
        <v>64</v>
      </c>
      <c r="AA1678" s="141">
        <f t="shared" si="673"/>
        <v>45488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4"/>
      <c r="BL1678" s="1"/>
      <c r="BM1678" s="1"/>
      <c r="BN1678" s="1"/>
      <c r="BO1678" s="1"/>
      <c r="BP1678" s="1"/>
      <c r="BQ1678" s="1"/>
    </row>
    <row r="1679" spans="1:69" x14ac:dyDescent="0.15">
      <c r="A1679" s="138">
        <f t="shared" si="666"/>
        <v>45330</v>
      </c>
      <c r="B1679" s="148">
        <f t="shared" si="655"/>
        <v>1305.1267520199999</v>
      </c>
      <c r="C1679" s="139">
        <f t="shared" si="667"/>
        <v>1000</v>
      </c>
      <c r="D1679" s="140">
        <f t="shared" si="668"/>
        <v>6773.27</v>
      </c>
      <c r="E1679" s="124">
        <f>IF(K1679=1,VLOOKUP(A1678,[1]Plan1!$BO$80:$BQ$314,3),E1678)</f>
        <v>6801.72</v>
      </c>
      <c r="F1679" s="141">
        <f t="shared" si="669"/>
        <v>45307</v>
      </c>
      <c r="G1679" s="142">
        <f t="shared" si="656"/>
        <v>4.2003345503722755E-3</v>
      </c>
      <c r="H1679" s="141">
        <f t="shared" si="670"/>
        <v>45337</v>
      </c>
      <c r="I1679" s="141">
        <f t="shared" si="657"/>
        <v>45337</v>
      </c>
      <c r="J1679" s="125">
        <f t="shared" si="671"/>
        <v>21</v>
      </c>
      <c r="K1679" s="125">
        <f t="shared" si="653"/>
        <v>18</v>
      </c>
      <c r="L1679" s="139">
        <f t="shared" si="658"/>
        <v>1.0035992</v>
      </c>
      <c r="M1679" s="143">
        <f t="shared" si="654"/>
        <v>1.0056001299999999</v>
      </c>
      <c r="N1679" s="143">
        <f t="shared" si="650"/>
        <v>1.2971651184253252</v>
      </c>
      <c r="O1679" s="139">
        <f t="shared" si="652"/>
        <v>1.3018338700000001</v>
      </c>
      <c r="P1679" s="139">
        <f t="shared" si="659"/>
        <v>1301.8338699999999</v>
      </c>
      <c r="Q1679" s="144">
        <f t="shared" si="660"/>
        <v>0</v>
      </c>
      <c r="R1679" s="145">
        <f t="shared" si="661"/>
        <v>0</v>
      </c>
      <c r="S1679" s="139">
        <f t="shared" si="662"/>
        <v>0</v>
      </c>
      <c r="T1679" s="146">
        <f t="shared" si="672"/>
        <v>3.5999999999999997E-2</v>
      </c>
      <c r="U1679" s="144">
        <f t="shared" si="651"/>
        <v>18</v>
      </c>
      <c r="V1679" s="144">
        <v>252</v>
      </c>
      <c r="W1679" s="143">
        <f t="shared" si="663"/>
        <v>1.0025294179999999</v>
      </c>
      <c r="X1679" s="139">
        <f t="shared" si="664"/>
        <v>3.29288202</v>
      </c>
      <c r="Y1679" s="124">
        <f t="shared" si="665"/>
        <v>0</v>
      </c>
      <c r="Z1679" s="147" t="s">
        <v>64</v>
      </c>
      <c r="AA1679" s="141">
        <f t="shared" si="673"/>
        <v>45488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4"/>
      <c r="BL1679" s="1"/>
      <c r="BM1679" s="1"/>
      <c r="BN1679" s="1"/>
      <c r="BO1679" s="1"/>
      <c r="BP1679" s="1"/>
      <c r="BQ1679" s="1"/>
    </row>
    <row r="1680" spans="1:69" x14ac:dyDescent="0.15">
      <c r="A1680" s="138">
        <f t="shared" si="666"/>
        <v>45331</v>
      </c>
      <c r="B1680" s="148">
        <f t="shared" si="655"/>
        <v>1305.5704982500001</v>
      </c>
      <c r="C1680" s="139">
        <f t="shared" si="667"/>
        <v>1000</v>
      </c>
      <c r="D1680" s="140">
        <f t="shared" si="668"/>
        <v>6773.27</v>
      </c>
      <c r="E1680" s="124">
        <f>IF(K1680=1,VLOOKUP(A1679,[1]Plan1!$BO$80:$BQ$314,3),E1679)</f>
        <v>6801.72</v>
      </c>
      <c r="F1680" s="141">
        <f t="shared" si="669"/>
        <v>45307</v>
      </c>
      <c r="G1680" s="142">
        <f t="shared" si="656"/>
        <v>4.2003345503722755E-3</v>
      </c>
      <c r="H1680" s="141">
        <f t="shared" si="670"/>
        <v>45337</v>
      </c>
      <c r="I1680" s="141">
        <f t="shared" si="657"/>
        <v>45337</v>
      </c>
      <c r="J1680" s="125">
        <f t="shared" si="671"/>
        <v>21</v>
      </c>
      <c r="K1680" s="125">
        <f t="shared" si="653"/>
        <v>19</v>
      </c>
      <c r="L1680" s="139">
        <f t="shared" si="658"/>
        <v>1.0037995399999999</v>
      </c>
      <c r="M1680" s="143">
        <f t="shared" si="654"/>
        <v>1.0056001299999999</v>
      </c>
      <c r="N1680" s="143">
        <f t="shared" si="650"/>
        <v>1.2971651184253252</v>
      </c>
      <c r="O1680" s="139">
        <f t="shared" si="652"/>
        <v>1.3020937400000001</v>
      </c>
      <c r="P1680" s="139">
        <f t="shared" si="659"/>
        <v>1302.09374</v>
      </c>
      <c r="Q1680" s="144">
        <f t="shared" si="660"/>
        <v>0</v>
      </c>
      <c r="R1680" s="145">
        <f t="shared" si="661"/>
        <v>0</v>
      </c>
      <c r="S1680" s="139">
        <f t="shared" si="662"/>
        <v>0</v>
      </c>
      <c r="T1680" s="146">
        <f t="shared" si="672"/>
        <v>3.5999999999999997E-2</v>
      </c>
      <c r="U1680" s="144">
        <f t="shared" si="651"/>
        <v>19</v>
      </c>
      <c r="V1680" s="144">
        <v>252</v>
      </c>
      <c r="W1680" s="143">
        <f t="shared" si="663"/>
        <v>1.002670129</v>
      </c>
      <c r="X1680" s="139">
        <f t="shared" si="664"/>
        <v>3.4767582500000001</v>
      </c>
      <c r="Y1680" s="124">
        <f t="shared" si="665"/>
        <v>0</v>
      </c>
      <c r="Z1680" s="147" t="s">
        <v>64</v>
      </c>
      <c r="AA1680" s="141">
        <f t="shared" si="673"/>
        <v>45488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4"/>
      <c r="BL1680" s="1"/>
      <c r="BM1680" s="1"/>
      <c r="BN1680" s="1"/>
      <c r="BO1680" s="1"/>
      <c r="BP1680" s="1"/>
      <c r="BQ1680" s="1"/>
    </row>
    <row r="1681" spans="1:69" x14ac:dyDescent="0.15">
      <c r="A1681" s="138">
        <f t="shared" si="666"/>
        <v>45332</v>
      </c>
      <c r="B1681" s="148">
        <f t="shared" si="655"/>
        <v>1306.0143925</v>
      </c>
      <c r="C1681" s="139">
        <f t="shared" si="667"/>
        <v>1000</v>
      </c>
      <c r="D1681" s="140">
        <f t="shared" si="668"/>
        <v>6773.27</v>
      </c>
      <c r="E1681" s="124">
        <f>IF(K1681=1,VLOOKUP(A1680,[1]Plan1!$BO$80:$BQ$314,3),E1680)</f>
        <v>6801.72</v>
      </c>
      <c r="F1681" s="141">
        <f t="shared" si="669"/>
        <v>45307</v>
      </c>
      <c r="G1681" s="142">
        <f t="shared" si="656"/>
        <v>4.2003345503722755E-3</v>
      </c>
      <c r="H1681" s="141">
        <f t="shared" si="670"/>
        <v>45337</v>
      </c>
      <c r="I1681" s="141">
        <f t="shared" si="657"/>
        <v>45337</v>
      </c>
      <c r="J1681" s="125">
        <f t="shared" si="671"/>
        <v>21</v>
      </c>
      <c r="K1681" s="125">
        <f t="shared" si="653"/>
        <v>20</v>
      </c>
      <c r="L1681" s="139">
        <f t="shared" si="658"/>
        <v>1.0039999100000001</v>
      </c>
      <c r="M1681" s="143">
        <f t="shared" si="654"/>
        <v>1.0056001299999999</v>
      </c>
      <c r="N1681" s="143">
        <f t="shared" si="650"/>
        <v>1.2971651184253252</v>
      </c>
      <c r="O1681" s="139">
        <f t="shared" si="652"/>
        <v>1.3023536600000001</v>
      </c>
      <c r="P1681" s="139">
        <f t="shared" si="659"/>
        <v>1302.35366</v>
      </c>
      <c r="Q1681" s="144">
        <f t="shared" si="660"/>
        <v>0</v>
      </c>
      <c r="R1681" s="145">
        <f t="shared" si="661"/>
        <v>0</v>
      </c>
      <c r="S1681" s="139">
        <f t="shared" si="662"/>
        <v>0</v>
      </c>
      <c r="T1681" s="146">
        <f t="shared" si="672"/>
        <v>3.5999999999999997E-2</v>
      </c>
      <c r="U1681" s="144">
        <f t="shared" si="651"/>
        <v>20</v>
      </c>
      <c r="V1681" s="144">
        <v>252</v>
      </c>
      <c r="W1681" s="143">
        <f t="shared" si="663"/>
        <v>1.002810859</v>
      </c>
      <c r="X1681" s="139">
        <f t="shared" si="664"/>
        <v>3.6607324999999999</v>
      </c>
      <c r="Y1681" s="124">
        <f t="shared" si="665"/>
        <v>0</v>
      </c>
      <c r="Z1681" s="147" t="s">
        <v>64</v>
      </c>
      <c r="AA1681" s="141">
        <f t="shared" si="673"/>
        <v>45488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4"/>
      <c r="BL1681" s="1"/>
      <c r="BM1681" s="1"/>
      <c r="BN1681" s="1"/>
      <c r="BO1681" s="1"/>
      <c r="BP1681" s="1"/>
      <c r="BQ1681" s="1"/>
    </row>
    <row r="1682" spans="1:69" x14ac:dyDescent="0.15">
      <c r="A1682" s="138">
        <f t="shared" si="666"/>
        <v>45333</v>
      </c>
      <c r="B1682" s="148">
        <f t="shared" si="655"/>
        <v>1306.0143925</v>
      </c>
      <c r="C1682" s="139">
        <f t="shared" si="667"/>
        <v>1000</v>
      </c>
      <c r="D1682" s="140">
        <f t="shared" si="668"/>
        <v>6773.27</v>
      </c>
      <c r="E1682" s="124">
        <f>IF(K1682=1,VLOOKUP(A1681,[1]Plan1!$BO$80:$BQ$314,3),E1681)</f>
        <v>6801.72</v>
      </c>
      <c r="F1682" s="141">
        <f t="shared" si="669"/>
        <v>45307</v>
      </c>
      <c r="G1682" s="142">
        <f t="shared" si="656"/>
        <v>4.2003345503722755E-3</v>
      </c>
      <c r="H1682" s="141">
        <f t="shared" si="670"/>
        <v>45337</v>
      </c>
      <c r="I1682" s="141">
        <f t="shared" si="657"/>
        <v>45337</v>
      </c>
      <c r="J1682" s="125">
        <f t="shared" si="671"/>
        <v>21</v>
      </c>
      <c r="K1682" s="125">
        <f t="shared" si="653"/>
        <v>20</v>
      </c>
      <c r="L1682" s="139">
        <f t="shared" si="658"/>
        <v>1.0039999100000001</v>
      </c>
      <c r="M1682" s="143">
        <f t="shared" si="654"/>
        <v>1.0056001299999999</v>
      </c>
      <c r="N1682" s="143">
        <f t="shared" si="650"/>
        <v>1.2971651184253252</v>
      </c>
      <c r="O1682" s="139">
        <f t="shared" si="652"/>
        <v>1.3023536600000001</v>
      </c>
      <c r="P1682" s="139">
        <f t="shared" si="659"/>
        <v>1302.35366</v>
      </c>
      <c r="Q1682" s="144">
        <f t="shared" si="660"/>
        <v>0</v>
      </c>
      <c r="R1682" s="145">
        <f t="shared" si="661"/>
        <v>0</v>
      </c>
      <c r="S1682" s="139">
        <f t="shared" si="662"/>
        <v>0</v>
      </c>
      <c r="T1682" s="146">
        <f t="shared" si="672"/>
        <v>3.5999999999999997E-2</v>
      </c>
      <c r="U1682" s="144">
        <f t="shared" si="651"/>
        <v>20</v>
      </c>
      <c r="V1682" s="144">
        <v>252</v>
      </c>
      <c r="W1682" s="143">
        <f t="shared" si="663"/>
        <v>1.002810859</v>
      </c>
      <c r="X1682" s="139">
        <f t="shared" si="664"/>
        <v>3.6607324999999999</v>
      </c>
      <c r="Y1682" s="124">
        <f t="shared" si="665"/>
        <v>0</v>
      </c>
      <c r="Z1682" s="147" t="s">
        <v>64</v>
      </c>
      <c r="AA1682" s="141">
        <f t="shared" si="673"/>
        <v>45488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4"/>
      <c r="BL1682" s="1"/>
      <c r="BM1682" s="1"/>
      <c r="BN1682" s="1"/>
      <c r="BO1682" s="1"/>
      <c r="BP1682" s="1"/>
      <c r="BQ1682" s="1"/>
    </row>
    <row r="1683" spans="1:69" x14ac:dyDescent="0.15">
      <c r="A1683" s="138">
        <f t="shared" si="666"/>
        <v>45334</v>
      </c>
      <c r="B1683" s="148">
        <f t="shared" si="655"/>
        <v>1306.0143925</v>
      </c>
      <c r="C1683" s="139">
        <f t="shared" si="667"/>
        <v>1000</v>
      </c>
      <c r="D1683" s="140">
        <f t="shared" si="668"/>
        <v>6773.27</v>
      </c>
      <c r="E1683" s="124">
        <f>IF(K1683=1,VLOOKUP(A1682,[1]Plan1!$BO$80:$BQ$314,3),E1682)</f>
        <v>6801.72</v>
      </c>
      <c r="F1683" s="141">
        <f t="shared" si="669"/>
        <v>45307</v>
      </c>
      <c r="G1683" s="142">
        <f t="shared" si="656"/>
        <v>4.2003345503722755E-3</v>
      </c>
      <c r="H1683" s="141">
        <f t="shared" si="670"/>
        <v>45337</v>
      </c>
      <c r="I1683" s="141">
        <f t="shared" si="657"/>
        <v>45337</v>
      </c>
      <c r="J1683" s="125">
        <f t="shared" si="671"/>
        <v>21</v>
      </c>
      <c r="K1683" s="125">
        <f t="shared" si="653"/>
        <v>20</v>
      </c>
      <c r="L1683" s="139">
        <f t="shared" si="658"/>
        <v>1.0039999100000001</v>
      </c>
      <c r="M1683" s="143">
        <f t="shared" si="654"/>
        <v>1.0056001299999999</v>
      </c>
      <c r="N1683" s="143">
        <f t="shared" si="650"/>
        <v>1.2971651184253252</v>
      </c>
      <c r="O1683" s="139">
        <f t="shared" si="652"/>
        <v>1.3023536600000001</v>
      </c>
      <c r="P1683" s="139">
        <f t="shared" si="659"/>
        <v>1302.35366</v>
      </c>
      <c r="Q1683" s="144">
        <f t="shared" si="660"/>
        <v>0</v>
      </c>
      <c r="R1683" s="145">
        <f t="shared" si="661"/>
        <v>0</v>
      </c>
      <c r="S1683" s="139">
        <f t="shared" si="662"/>
        <v>0</v>
      </c>
      <c r="T1683" s="146">
        <f t="shared" si="672"/>
        <v>3.5999999999999997E-2</v>
      </c>
      <c r="U1683" s="144">
        <f t="shared" si="651"/>
        <v>20</v>
      </c>
      <c r="V1683" s="144">
        <v>252</v>
      </c>
      <c r="W1683" s="143">
        <f t="shared" si="663"/>
        <v>1.002810859</v>
      </c>
      <c r="X1683" s="139">
        <f t="shared" si="664"/>
        <v>3.6607324999999999</v>
      </c>
      <c r="Y1683" s="124">
        <f t="shared" si="665"/>
        <v>0</v>
      </c>
      <c r="Z1683" s="147" t="s">
        <v>64</v>
      </c>
      <c r="AA1683" s="141">
        <f t="shared" si="673"/>
        <v>45488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4"/>
      <c r="BL1683" s="1"/>
      <c r="BM1683" s="1"/>
      <c r="BN1683" s="1"/>
      <c r="BO1683" s="1"/>
      <c r="BP1683" s="1"/>
      <c r="BQ1683" s="1"/>
    </row>
    <row r="1684" spans="1:69" x14ac:dyDescent="0.15">
      <c r="A1684" s="138">
        <f t="shared" si="666"/>
        <v>45335</v>
      </c>
      <c r="B1684" s="148">
        <f t="shared" si="655"/>
        <v>1306.0143925</v>
      </c>
      <c r="C1684" s="139">
        <f t="shared" si="667"/>
        <v>1000</v>
      </c>
      <c r="D1684" s="140">
        <f t="shared" si="668"/>
        <v>6773.27</v>
      </c>
      <c r="E1684" s="124">
        <f>IF(K1684=1,VLOOKUP(A1683,[1]Plan1!$BO$80:$BQ$314,3),E1683)</f>
        <v>6801.72</v>
      </c>
      <c r="F1684" s="141">
        <f t="shared" si="669"/>
        <v>45307</v>
      </c>
      <c r="G1684" s="142">
        <f t="shared" si="656"/>
        <v>4.2003345503722755E-3</v>
      </c>
      <c r="H1684" s="141">
        <f t="shared" si="670"/>
        <v>45337</v>
      </c>
      <c r="I1684" s="141">
        <f t="shared" si="657"/>
        <v>45337</v>
      </c>
      <c r="J1684" s="125">
        <f t="shared" si="671"/>
        <v>21</v>
      </c>
      <c r="K1684" s="125">
        <f t="shared" si="653"/>
        <v>20</v>
      </c>
      <c r="L1684" s="139">
        <f t="shared" si="658"/>
        <v>1.0039999100000001</v>
      </c>
      <c r="M1684" s="143">
        <f t="shared" si="654"/>
        <v>1.0056001299999999</v>
      </c>
      <c r="N1684" s="143">
        <f t="shared" si="650"/>
        <v>1.2971651184253252</v>
      </c>
      <c r="O1684" s="139">
        <f t="shared" si="652"/>
        <v>1.3023536600000001</v>
      </c>
      <c r="P1684" s="139">
        <f t="shared" si="659"/>
        <v>1302.35366</v>
      </c>
      <c r="Q1684" s="144">
        <f t="shared" si="660"/>
        <v>0</v>
      </c>
      <c r="R1684" s="145">
        <f t="shared" si="661"/>
        <v>0</v>
      </c>
      <c r="S1684" s="139">
        <f t="shared" si="662"/>
        <v>0</v>
      </c>
      <c r="T1684" s="146">
        <f t="shared" si="672"/>
        <v>3.5999999999999997E-2</v>
      </c>
      <c r="U1684" s="144">
        <f t="shared" si="651"/>
        <v>20</v>
      </c>
      <c r="V1684" s="144">
        <v>252</v>
      </c>
      <c r="W1684" s="143">
        <f t="shared" si="663"/>
        <v>1.002810859</v>
      </c>
      <c r="X1684" s="139">
        <f t="shared" si="664"/>
        <v>3.6607324999999999</v>
      </c>
      <c r="Y1684" s="124">
        <f t="shared" si="665"/>
        <v>0</v>
      </c>
      <c r="Z1684" s="147" t="s">
        <v>64</v>
      </c>
      <c r="AA1684" s="141">
        <f t="shared" si="673"/>
        <v>45488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4"/>
      <c r="BL1684" s="1"/>
      <c r="BM1684" s="1"/>
      <c r="BN1684" s="1"/>
      <c r="BO1684" s="1"/>
      <c r="BP1684" s="1"/>
      <c r="BQ1684" s="1"/>
    </row>
    <row r="1685" spans="1:69" x14ac:dyDescent="0.15">
      <c r="A1685" s="138">
        <f t="shared" si="666"/>
        <v>45336</v>
      </c>
      <c r="B1685" s="148">
        <f t="shared" si="655"/>
        <v>1306.0143925</v>
      </c>
      <c r="C1685" s="139">
        <f t="shared" si="667"/>
        <v>1000</v>
      </c>
      <c r="D1685" s="140">
        <f t="shared" si="668"/>
        <v>6773.27</v>
      </c>
      <c r="E1685" s="124">
        <f>IF(K1685=1,VLOOKUP(A1684,[1]Plan1!$BO$80:$BQ$314,3),E1684)</f>
        <v>6801.72</v>
      </c>
      <c r="F1685" s="141">
        <f t="shared" si="669"/>
        <v>45307</v>
      </c>
      <c r="G1685" s="142">
        <f t="shared" si="656"/>
        <v>4.2003345503722755E-3</v>
      </c>
      <c r="H1685" s="141">
        <f t="shared" si="670"/>
        <v>45337</v>
      </c>
      <c r="I1685" s="141">
        <f t="shared" si="657"/>
        <v>45337</v>
      </c>
      <c r="J1685" s="125">
        <f t="shared" si="671"/>
        <v>21</v>
      </c>
      <c r="K1685" s="125">
        <f t="shared" si="653"/>
        <v>20</v>
      </c>
      <c r="L1685" s="139">
        <f t="shared" si="658"/>
        <v>1.0039999100000001</v>
      </c>
      <c r="M1685" s="143">
        <f t="shared" si="654"/>
        <v>1.0056001299999999</v>
      </c>
      <c r="N1685" s="143">
        <f t="shared" si="650"/>
        <v>1.2971651184253252</v>
      </c>
      <c r="O1685" s="139">
        <f t="shared" si="652"/>
        <v>1.3023536600000001</v>
      </c>
      <c r="P1685" s="139">
        <f t="shared" si="659"/>
        <v>1302.35366</v>
      </c>
      <c r="Q1685" s="144">
        <f t="shared" si="660"/>
        <v>0</v>
      </c>
      <c r="R1685" s="145">
        <f t="shared" si="661"/>
        <v>0</v>
      </c>
      <c r="S1685" s="139">
        <f t="shared" si="662"/>
        <v>0</v>
      </c>
      <c r="T1685" s="146">
        <f t="shared" si="672"/>
        <v>3.5999999999999997E-2</v>
      </c>
      <c r="U1685" s="144">
        <f t="shared" si="651"/>
        <v>20</v>
      </c>
      <c r="V1685" s="144">
        <v>252</v>
      </c>
      <c r="W1685" s="143">
        <f t="shared" si="663"/>
        <v>1.002810859</v>
      </c>
      <c r="X1685" s="139">
        <f t="shared" si="664"/>
        <v>3.6607324999999999</v>
      </c>
      <c r="Y1685" s="124">
        <f t="shared" si="665"/>
        <v>0</v>
      </c>
      <c r="Z1685" s="147" t="s">
        <v>64</v>
      </c>
      <c r="AA1685" s="141">
        <f t="shared" si="673"/>
        <v>45488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4"/>
      <c r="BL1685" s="1"/>
      <c r="BM1685" s="1"/>
      <c r="BN1685" s="1"/>
      <c r="BO1685" s="1"/>
      <c r="BP1685" s="1"/>
      <c r="BQ1685" s="1"/>
    </row>
    <row r="1686" spans="1:69" x14ac:dyDescent="0.15">
      <c r="A1686" s="138">
        <f t="shared" si="666"/>
        <v>45337</v>
      </c>
      <c r="B1686" s="148">
        <f t="shared" si="655"/>
        <v>1306.4584361100001</v>
      </c>
      <c r="C1686" s="139">
        <f t="shared" si="667"/>
        <v>1000</v>
      </c>
      <c r="D1686" s="140">
        <f t="shared" si="668"/>
        <v>6773.27</v>
      </c>
      <c r="E1686" s="124">
        <f>IF(K1686=1,VLOOKUP(A1685,[1]Plan1!$BO$80:$BQ$314,3),E1685)</f>
        <v>6801.72</v>
      </c>
      <c r="F1686" s="141">
        <f t="shared" si="669"/>
        <v>45307</v>
      </c>
      <c r="G1686" s="142">
        <f t="shared" si="656"/>
        <v>4.2003345503722755E-3</v>
      </c>
      <c r="H1686" s="141">
        <f t="shared" si="670"/>
        <v>45366</v>
      </c>
      <c r="I1686" s="141">
        <f t="shared" si="657"/>
        <v>45337</v>
      </c>
      <c r="J1686" s="125">
        <f t="shared" si="671"/>
        <v>21</v>
      </c>
      <c r="K1686" s="125">
        <f t="shared" si="653"/>
        <v>21</v>
      </c>
      <c r="L1686" s="139">
        <f t="shared" si="658"/>
        <v>1.00420033</v>
      </c>
      <c r="M1686" s="143">
        <f t="shared" si="654"/>
        <v>1.0056001299999999</v>
      </c>
      <c r="N1686" s="143">
        <f t="shared" si="650"/>
        <v>1.2971651184253252</v>
      </c>
      <c r="O1686" s="139">
        <f t="shared" si="652"/>
        <v>1.30261363</v>
      </c>
      <c r="P1686" s="139">
        <f t="shared" si="659"/>
        <v>1302.6136300000001</v>
      </c>
      <c r="Q1686" s="144">
        <f t="shared" si="660"/>
        <v>0</v>
      </c>
      <c r="R1686" s="145">
        <f t="shared" si="661"/>
        <v>0</v>
      </c>
      <c r="S1686" s="139">
        <f t="shared" si="662"/>
        <v>0</v>
      </c>
      <c r="T1686" s="146">
        <f t="shared" si="672"/>
        <v>3.5999999999999997E-2</v>
      </c>
      <c r="U1686" s="144">
        <f t="shared" si="651"/>
        <v>21</v>
      </c>
      <c r="V1686" s="144">
        <v>252</v>
      </c>
      <c r="W1686" s="143">
        <f t="shared" si="663"/>
        <v>1.0029516089999999</v>
      </c>
      <c r="X1686" s="139">
        <f t="shared" si="664"/>
        <v>3.8448061099999999</v>
      </c>
      <c r="Y1686" s="124">
        <f t="shared" si="665"/>
        <v>0</v>
      </c>
      <c r="Z1686" s="147" t="s">
        <v>64</v>
      </c>
      <c r="AA1686" s="141">
        <f t="shared" si="673"/>
        <v>45488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4"/>
      <c r="BL1686" s="1"/>
      <c r="BM1686" s="1"/>
      <c r="BN1686" s="1"/>
      <c r="BO1686" s="1"/>
      <c r="BP1686" s="1"/>
      <c r="BQ1686" s="1"/>
    </row>
    <row r="1687" spans="1:69" x14ac:dyDescent="0.15">
      <c r="A1687" s="138">
        <f t="shared" si="666"/>
        <v>45338</v>
      </c>
      <c r="B1687" s="148">
        <f t="shared" si="655"/>
        <v>1307.1561707400001</v>
      </c>
      <c r="C1687" s="139">
        <f t="shared" si="667"/>
        <v>1000</v>
      </c>
      <c r="D1687" s="140">
        <f t="shared" si="668"/>
        <v>6801.72</v>
      </c>
      <c r="E1687" s="124">
        <f>IF(K1687=1,VLOOKUP(A1686,[1]Plan1!$BO$80:$BQ$314,3),E1686)</f>
        <v>6858.17</v>
      </c>
      <c r="F1687" s="141">
        <f t="shared" si="669"/>
        <v>45338</v>
      </c>
      <c r="G1687" s="142">
        <f t="shared" si="656"/>
        <v>8.2993713354857501E-3</v>
      </c>
      <c r="H1687" s="141">
        <f t="shared" si="670"/>
        <v>45366</v>
      </c>
      <c r="I1687" s="141">
        <f t="shared" si="657"/>
        <v>45366</v>
      </c>
      <c r="J1687" s="125">
        <f t="shared" si="671"/>
        <v>21</v>
      </c>
      <c r="K1687" s="125">
        <f t="shared" si="653"/>
        <v>1</v>
      </c>
      <c r="L1687" s="139">
        <f t="shared" si="658"/>
        <v>1.0003936499999999</v>
      </c>
      <c r="M1687" s="143">
        <f t="shared" si="654"/>
        <v>1.00420033</v>
      </c>
      <c r="N1687" s="143">
        <f t="shared" si="650"/>
        <v>1.3026136399872006</v>
      </c>
      <c r="O1687" s="139">
        <f t="shared" si="652"/>
        <v>1.30312641</v>
      </c>
      <c r="P1687" s="139">
        <f t="shared" si="659"/>
        <v>1303.1264100000001</v>
      </c>
      <c r="Q1687" s="144">
        <f t="shared" si="660"/>
        <v>0</v>
      </c>
      <c r="R1687" s="145">
        <f t="shared" si="661"/>
        <v>0</v>
      </c>
      <c r="S1687" s="139">
        <f t="shared" si="662"/>
        <v>0</v>
      </c>
      <c r="T1687" s="146">
        <f t="shared" si="672"/>
        <v>3.5999999999999997E-2</v>
      </c>
      <c r="U1687" s="144">
        <f t="shared" si="651"/>
        <v>22</v>
      </c>
      <c r="V1687" s="144">
        <v>252</v>
      </c>
      <c r="W1687" s="143">
        <f t="shared" si="663"/>
        <v>1.0030923789999999</v>
      </c>
      <c r="X1687" s="139">
        <f t="shared" si="664"/>
        <v>4.0297607400000004</v>
      </c>
      <c r="Y1687" s="124">
        <f t="shared" si="665"/>
        <v>0</v>
      </c>
      <c r="Z1687" s="147" t="s">
        <v>64</v>
      </c>
      <c r="AA1687" s="141">
        <f t="shared" si="673"/>
        <v>45488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4"/>
      <c r="BL1687" s="1"/>
      <c r="BM1687" s="1"/>
      <c r="BN1687" s="1"/>
      <c r="BO1687" s="1"/>
      <c r="BP1687" s="1"/>
      <c r="BQ1687" s="1"/>
    </row>
    <row r="1688" spans="1:69" x14ac:dyDescent="0.15">
      <c r="A1688" s="138">
        <f t="shared" si="666"/>
        <v>45339</v>
      </c>
      <c r="B1688" s="148">
        <f t="shared" si="655"/>
        <v>1307.8542764599999</v>
      </c>
      <c r="C1688" s="139">
        <f t="shared" si="667"/>
        <v>1000</v>
      </c>
      <c r="D1688" s="140">
        <f t="shared" si="668"/>
        <v>6801.72</v>
      </c>
      <c r="E1688" s="124">
        <f>IF(K1688=1,VLOOKUP(A1687,[1]Plan1!$BO$80:$BQ$314,3),E1687)</f>
        <v>6858.17</v>
      </c>
      <c r="F1688" s="141">
        <f t="shared" si="669"/>
        <v>45338</v>
      </c>
      <c r="G1688" s="142">
        <f t="shared" si="656"/>
        <v>8.2993713354857501E-3</v>
      </c>
      <c r="H1688" s="141">
        <f t="shared" si="670"/>
        <v>45366</v>
      </c>
      <c r="I1688" s="141">
        <f t="shared" si="657"/>
        <v>45366</v>
      </c>
      <c r="J1688" s="125">
        <f t="shared" si="671"/>
        <v>21</v>
      </c>
      <c r="K1688" s="125">
        <f t="shared" si="653"/>
        <v>2</v>
      </c>
      <c r="L1688" s="139">
        <f t="shared" si="658"/>
        <v>1.00078746</v>
      </c>
      <c r="M1688" s="143">
        <f t="shared" si="654"/>
        <v>1.00420033</v>
      </c>
      <c r="N1688" s="143">
        <f t="shared" si="650"/>
        <v>1.3026136399872006</v>
      </c>
      <c r="O1688" s="139">
        <f t="shared" si="652"/>
        <v>1.3036393900000001</v>
      </c>
      <c r="P1688" s="139">
        <f t="shared" si="659"/>
        <v>1303.63939</v>
      </c>
      <c r="Q1688" s="144">
        <f t="shared" si="660"/>
        <v>0</v>
      </c>
      <c r="R1688" s="145">
        <f t="shared" si="661"/>
        <v>0</v>
      </c>
      <c r="S1688" s="139">
        <f t="shared" si="662"/>
        <v>0</v>
      </c>
      <c r="T1688" s="146">
        <f t="shared" si="672"/>
        <v>3.5999999999999997E-2</v>
      </c>
      <c r="U1688" s="144">
        <f t="shared" si="651"/>
        <v>23</v>
      </c>
      <c r="V1688" s="144">
        <v>252</v>
      </c>
      <c r="W1688" s="143">
        <f t="shared" si="663"/>
        <v>1.003233169</v>
      </c>
      <c r="X1688" s="139">
        <f t="shared" si="664"/>
        <v>4.2148864599999998</v>
      </c>
      <c r="Y1688" s="124">
        <f t="shared" si="665"/>
        <v>0</v>
      </c>
      <c r="Z1688" s="147" t="s">
        <v>64</v>
      </c>
      <c r="AA1688" s="141">
        <f t="shared" si="673"/>
        <v>45488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4"/>
      <c r="BL1688" s="1"/>
      <c r="BM1688" s="1"/>
      <c r="BN1688" s="1"/>
      <c r="BO1688" s="1"/>
      <c r="BP1688" s="1"/>
      <c r="BQ1688" s="1"/>
    </row>
    <row r="1689" spans="1:69" x14ac:dyDescent="0.15">
      <c r="A1689" s="138">
        <f t="shared" si="666"/>
        <v>45340</v>
      </c>
      <c r="B1689" s="148">
        <f t="shared" si="655"/>
        <v>1307.8542764599999</v>
      </c>
      <c r="C1689" s="139">
        <f t="shared" si="667"/>
        <v>1000</v>
      </c>
      <c r="D1689" s="140">
        <f t="shared" si="668"/>
        <v>6801.72</v>
      </c>
      <c r="E1689" s="124">
        <f>IF(K1689=1,VLOOKUP(A1688,[1]Plan1!$BO$80:$BQ$314,3),E1688)</f>
        <v>6858.17</v>
      </c>
      <c r="F1689" s="141">
        <f t="shared" si="669"/>
        <v>45338</v>
      </c>
      <c r="G1689" s="142">
        <f t="shared" si="656"/>
        <v>8.2993713354857501E-3</v>
      </c>
      <c r="H1689" s="141">
        <f t="shared" si="670"/>
        <v>45366</v>
      </c>
      <c r="I1689" s="141">
        <f t="shared" si="657"/>
        <v>45366</v>
      </c>
      <c r="J1689" s="125">
        <f t="shared" si="671"/>
        <v>21</v>
      </c>
      <c r="K1689" s="125">
        <f t="shared" si="653"/>
        <v>2</v>
      </c>
      <c r="L1689" s="139">
        <f t="shared" si="658"/>
        <v>1.00078746</v>
      </c>
      <c r="M1689" s="143">
        <f t="shared" si="654"/>
        <v>1.00420033</v>
      </c>
      <c r="N1689" s="143">
        <f t="shared" si="650"/>
        <v>1.3026136399872006</v>
      </c>
      <c r="O1689" s="139">
        <f t="shared" si="652"/>
        <v>1.3036393900000001</v>
      </c>
      <c r="P1689" s="139">
        <f t="shared" si="659"/>
        <v>1303.63939</v>
      </c>
      <c r="Q1689" s="144">
        <f t="shared" si="660"/>
        <v>0</v>
      </c>
      <c r="R1689" s="145">
        <f t="shared" si="661"/>
        <v>0</v>
      </c>
      <c r="S1689" s="139">
        <f t="shared" si="662"/>
        <v>0</v>
      </c>
      <c r="T1689" s="146">
        <f t="shared" si="672"/>
        <v>3.5999999999999997E-2</v>
      </c>
      <c r="U1689" s="144">
        <f t="shared" si="651"/>
        <v>23</v>
      </c>
      <c r="V1689" s="144">
        <v>252</v>
      </c>
      <c r="W1689" s="143">
        <f t="shared" si="663"/>
        <v>1.003233169</v>
      </c>
      <c r="X1689" s="139">
        <f t="shared" si="664"/>
        <v>4.2148864599999998</v>
      </c>
      <c r="Y1689" s="124">
        <f t="shared" si="665"/>
        <v>0</v>
      </c>
      <c r="Z1689" s="147" t="s">
        <v>64</v>
      </c>
      <c r="AA1689" s="141">
        <f t="shared" si="673"/>
        <v>45488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4"/>
      <c r="BL1689" s="1"/>
      <c r="BM1689" s="1"/>
      <c r="BN1689" s="1"/>
      <c r="BO1689" s="1"/>
      <c r="BP1689" s="1"/>
      <c r="BQ1689" s="1"/>
    </row>
    <row r="1690" spans="1:69" x14ac:dyDescent="0.15">
      <c r="A1690" s="138">
        <f t="shared" si="666"/>
        <v>45341</v>
      </c>
      <c r="B1690" s="148">
        <f t="shared" si="655"/>
        <v>1307.8542764599999</v>
      </c>
      <c r="C1690" s="139">
        <f t="shared" si="667"/>
        <v>1000</v>
      </c>
      <c r="D1690" s="140">
        <f t="shared" si="668"/>
        <v>6801.72</v>
      </c>
      <c r="E1690" s="124">
        <f>IF(K1690=1,VLOOKUP(A1689,[1]Plan1!$BO$80:$BQ$314,3),E1689)</f>
        <v>6858.17</v>
      </c>
      <c r="F1690" s="141">
        <f t="shared" si="669"/>
        <v>45338</v>
      </c>
      <c r="G1690" s="142">
        <f t="shared" si="656"/>
        <v>8.2993713354857501E-3</v>
      </c>
      <c r="H1690" s="141">
        <f t="shared" si="670"/>
        <v>45366</v>
      </c>
      <c r="I1690" s="141">
        <f t="shared" si="657"/>
        <v>45366</v>
      </c>
      <c r="J1690" s="125">
        <f t="shared" si="671"/>
        <v>21</v>
      </c>
      <c r="K1690" s="125">
        <f t="shared" si="653"/>
        <v>2</v>
      </c>
      <c r="L1690" s="139">
        <f t="shared" si="658"/>
        <v>1.00078746</v>
      </c>
      <c r="M1690" s="143">
        <f t="shared" si="654"/>
        <v>1.00420033</v>
      </c>
      <c r="N1690" s="143">
        <f t="shared" si="650"/>
        <v>1.3026136399872006</v>
      </c>
      <c r="O1690" s="139">
        <f t="shared" si="652"/>
        <v>1.3036393900000001</v>
      </c>
      <c r="P1690" s="139">
        <f t="shared" si="659"/>
        <v>1303.63939</v>
      </c>
      <c r="Q1690" s="144">
        <f t="shared" si="660"/>
        <v>0</v>
      </c>
      <c r="R1690" s="145">
        <f t="shared" si="661"/>
        <v>0</v>
      </c>
      <c r="S1690" s="139">
        <f t="shared" si="662"/>
        <v>0</v>
      </c>
      <c r="T1690" s="146">
        <f t="shared" si="672"/>
        <v>3.5999999999999997E-2</v>
      </c>
      <c r="U1690" s="144">
        <f t="shared" si="651"/>
        <v>23</v>
      </c>
      <c r="V1690" s="144">
        <v>252</v>
      </c>
      <c r="W1690" s="143">
        <f t="shared" si="663"/>
        <v>1.003233169</v>
      </c>
      <c r="X1690" s="139">
        <f t="shared" si="664"/>
        <v>4.2148864599999998</v>
      </c>
      <c r="Y1690" s="124">
        <f t="shared" si="665"/>
        <v>0</v>
      </c>
      <c r="Z1690" s="147" t="s">
        <v>64</v>
      </c>
      <c r="AA1690" s="141">
        <f t="shared" si="673"/>
        <v>45488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4"/>
      <c r="BL1690" s="1"/>
      <c r="BM1690" s="1"/>
      <c r="BN1690" s="1"/>
      <c r="BO1690" s="1"/>
      <c r="BP1690" s="1"/>
      <c r="BQ1690" s="1"/>
    </row>
    <row r="1691" spans="1:69" x14ac:dyDescent="0.15">
      <c r="A1691" s="138">
        <f t="shared" si="666"/>
        <v>45342</v>
      </c>
      <c r="B1691" s="148">
        <f t="shared" si="655"/>
        <v>1308.55275207</v>
      </c>
      <c r="C1691" s="139">
        <f t="shared" si="667"/>
        <v>1000</v>
      </c>
      <c r="D1691" s="140">
        <f t="shared" si="668"/>
        <v>6801.72</v>
      </c>
      <c r="E1691" s="124">
        <f>IF(K1691=1,VLOOKUP(A1690,[1]Plan1!$BO$80:$BQ$314,3),E1690)</f>
        <v>6858.17</v>
      </c>
      <c r="F1691" s="141">
        <f t="shared" si="669"/>
        <v>45338</v>
      </c>
      <c r="G1691" s="142">
        <f t="shared" si="656"/>
        <v>8.2993713354857501E-3</v>
      </c>
      <c r="H1691" s="141">
        <f t="shared" si="670"/>
        <v>45366</v>
      </c>
      <c r="I1691" s="141">
        <f t="shared" si="657"/>
        <v>45366</v>
      </c>
      <c r="J1691" s="125">
        <f t="shared" si="671"/>
        <v>21</v>
      </c>
      <c r="K1691" s="125">
        <f t="shared" si="653"/>
        <v>3</v>
      </c>
      <c r="L1691" s="139">
        <f t="shared" si="658"/>
        <v>1.00118142</v>
      </c>
      <c r="M1691" s="143">
        <f t="shared" si="654"/>
        <v>1.00420033</v>
      </c>
      <c r="N1691" s="143">
        <f t="shared" si="650"/>
        <v>1.3026136399872006</v>
      </c>
      <c r="O1691" s="139">
        <f t="shared" si="652"/>
        <v>1.3041525700000001</v>
      </c>
      <c r="P1691" s="139">
        <f t="shared" si="659"/>
        <v>1304.15257</v>
      </c>
      <c r="Q1691" s="144">
        <f t="shared" si="660"/>
        <v>0</v>
      </c>
      <c r="R1691" s="145">
        <f t="shared" si="661"/>
        <v>0</v>
      </c>
      <c r="S1691" s="139">
        <f t="shared" si="662"/>
        <v>0</v>
      </c>
      <c r="T1691" s="146">
        <f t="shared" si="672"/>
        <v>3.5999999999999997E-2</v>
      </c>
      <c r="U1691" s="144">
        <f t="shared" si="651"/>
        <v>24</v>
      </c>
      <c r="V1691" s="144">
        <v>252</v>
      </c>
      <c r="W1691" s="143">
        <f t="shared" si="663"/>
        <v>1.0033739779999999</v>
      </c>
      <c r="X1691" s="139">
        <f t="shared" si="664"/>
        <v>4.4001820699999996</v>
      </c>
      <c r="Y1691" s="124">
        <f t="shared" si="665"/>
        <v>0</v>
      </c>
      <c r="Z1691" s="147" t="s">
        <v>64</v>
      </c>
      <c r="AA1691" s="141">
        <f t="shared" si="673"/>
        <v>45488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4"/>
      <c r="BL1691" s="1"/>
      <c r="BM1691" s="1"/>
      <c r="BN1691" s="1"/>
      <c r="BO1691" s="1"/>
      <c r="BP1691" s="1"/>
      <c r="BQ1691" s="1"/>
    </row>
    <row r="1692" spans="1:69" x14ac:dyDescent="0.15">
      <c r="A1692" s="138">
        <f t="shared" si="666"/>
        <v>45343</v>
      </c>
      <c r="B1692" s="148">
        <f t="shared" si="655"/>
        <v>1309.25160031</v>
      </c>
      <c r="C1692" s="139">
        <f t="shared" si="667"/>
        <v>1000</v>
      </c>
      <c r="D1692" s="140">
        <f t="shared" si="668"/>
        <v>6801.72</v>
      </c>
      <c r="E1692" s="124">
        <f>IF(K1692=1,VLOOKUP(A1691,[1]Plan1!$BO$80:$BQ$314,3),E1691)</f>
        <v>6858.17</v>
      </c>
      <c r="F1692" s="141">
        <f t="shared" si="669"/>
        <v>45338</v>
      </c>
      <c r="G1692" s="142">
        <f t="shared" si="656"/>
        <v>8.2993713354857501E-3</v>
      </c>
      <c r="H1692" s="141">
        <f t="shared" si="670"/>
        <v>45366</v>
      </c>
      <c r="I1692" s="141">
        <f t="shared" si="657"/>
        <v>45366</v>
      </c>
      <c r="J1692" s="125">
        <f t="shared" si="671"/>
        <v>21</v>
      </c>
      <c r="K1692" s="125">
        <f t="shared" si="653"/>
        <v>4</v>
      </c>
      <c r="L1692" s="139">
        <f t="shared" si="658"/>
        <v>1.0015755399999999</v>
      </c>
      <c r="M1692" s="143">
        <f t="shared" si="654"/>
        <v>1.00420033</v>
      </c>
      <c r="N1692" s="143">
        <f t="shared" si="650"/>
        <v>1.3026136399872006</v>
      </c>
      <c r="O1692" s="139">
        <f t="shared" si="652"/>
        <v>1.30466595</v>
      </c>
      <c r="P1692" s="139">
        <f t="shared" si="659"/>
        <v>1304.6659500000001</v>
      </c>
      <c r="Q1692" s="144">
        <f t="shared" si="660"/>
        <v>0</v>
      </c>
      <c r="R1692" s="145">
        <f t="shared" si="661"/>
        <v>0</v>
      </c>
      <c r="S1692" s="139">
        <f t="shared" si="662"/>
        <v>0</v>
      </c>
      <c r="T1692" s="146">
        <f t="shared" si="672"/>
        <v>3.5999999999999997E-2</v>
      </c>
      <c r="U1692" s="144">
        <f t="shared" si="651"/>
        <v>25</v>
      </c>
      <c r="V1692" s="144">
        <v>252</v>
      </c>
      <c r="W1692" s="143">
        <f t="shared" si="663"/>
        <v>1.003514808</v>
      </c>
      <c r="X1692" s="139">
        <f t="shared" si="664"/>
        <v>4.5856503100000001</v>
      </c>
      <c r="Y1692" s="124">
        <f t="shared" si="665"/>
        <v>0</v>
      </c>
      <c r="Z1692" s="147" t="s">
        <v>64</v>
      </c>
      <c r="AA1692" s="141">
        <f t="shared" si="673"/>
        <v>45488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4"/>
      <c r="BL1692" s="1"/>
      <c r="BM1692" s="1"/>
      <c r="BN1692" s="1"/>
      <c r="BO1692" s="1"/>
      <c r="BP1692" s="1"/>
      <c r="BQ1692" s="1"/>
    </row>
    <row r="1693" spans="1:69" x14ac:dyDescent="0.15">
      <c r="A1693" s="138">
        <f t="shared" si="666"/>
        <v>45344</v>
      </c>
      <c r="B1693" s="148">
        <f t="shared" si="655"/>
        <v>1309.95083875</v>
      </c>
      <c r="C1693" s="139">
        <f t="shared" si="667"/>
        <v>1000</v>
      </c>
      <c r="D1693" s="140">
        <f t="shared" si="668"/>
        <v>6801.72</v>
      </c>
      <c r="E1693" s="124">
        <f>IF(K1693=1,VLOOKUP(A1692,[1]Plan1!$BO$80:$BQ$314,3),E1692)</f>
        <v>6858.17</v>
      </c>
      <c r="F1693" s="141">
        <f t="shared" si="669"/>
        <v>45338</v>
      </c>
      <c r="G1693" s="142">
        <f t="shared" si="656"/>
        <v>8.2993713354857501E-3</v>
      </c>
      <c r="H1693" s="141">
        <f t="shared" si="670"/>
        <v>45366</v>
      </c>
      <c r="I1693" s="141">
        <f t="shared" si="657"/>
        <v>45366</v>
      </c>
      <c r="J1693" s="125">
        <f t="shared" si="671"/>
        <v>21</v>
      </c>
      <c r="K1693" s="125">
        <f t="shared" si="653"/>
        <v>5</v>
      </c>
      <c r="L1693" s="139">
        <f t="shared" si="658"/>
        <v>1.00196982</v>
      </c>
      <c r="M1693" s="143">
        <f t="shared" si="654"/>
        <v>1.00420033</v>
      </c>
      <c r="N1693" s="143">
        <f t="shared" si="650"/>
        <v>1.3026136399872006</v>
      </c>
      <c r="O1693" s="139">
        <f t="shared" si="652"/>
        <v>1.3051795500000001</v>
      </c>
      <c r="P1693" s="139">
        <f t="shared" si="659"/>
        <v>1305.1795500000001</v>
      </c>
      <c r="Q1693" s="144">
        <f t="shared" si="660"/>
        <v>0</v>
      </c>
      <c r="R1693" s="145">
        <f t="shared" si="661"/>
        <v>0</v>
      </c>
      <c r="S1693" s="139">
        <f t="shared" si="662"/>
        <v>0</v>
      </c>
      <c r="T1693" s="146">
        <f t="shared" si="672"/>
        <v>3.5999999999999997E-2</v>
      </c>
      <c r="U1693" s="144">
        <f t="shared" si="651"/>
        <v>26</v>
      </c>
      <c r="V1693" s="144">
        <v>252</v>
      </c>
      <c r="W1693" s="143">
        <f t="shared" si="663"/>
        <v>1.0036556569999999</v>
      </c>
      <c r="X1693" s="139">
        <f t="shared" si="664"/>
        <v>4.7712887500000001</v>
      </c>
      <c r="Y1693" s="124">
        <f t="shared" si="665"/>
        <v>0</v>
      </c>
      <c r="Z1693" s="147" t="s">
        <v>64</v>
      </c>
      <c r="AA1693" s="141">
        <f t="shared" si="673"/>
        <v>45488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4"/>
      <c r="BL1693" s="1"/>
      <c r="BM1693" s="1"/>
      <c r="BN1693" s="1"/>
      <c r="BO1693" s="1"/>
      <c r="BP1693" s="1"/>
      <c r="BQ1693" s="1"/>
    </row>
    <row r="1694" spans="1:69" x14ac:dyDescent="0.15">
      <c r="A1694" s="138">
        <f t="shared" si="666"/>
        <v>45345</v>
      </c>
      <c r="B1694" s="148">
        <f t="shared" si="655"/>
        <v>1310.6504374000001</v>
      </c>
      <c r="C1694" s="139">
        <f t="shared" si="667"/>
        <v>1000</v>
      </c>
      <c r="D1694" s="140">
        <f t="shared" si="668"/>
        <v>6801.72</v>
      </c>
      <c r="E1694" s="124">
        <f>IF(K1694=1,VLOOKUP(A1693,[1]Plan1!$BO$80:$BQ$314,3),E1693)</f>
        <v>6858.17</v>
      </c>
      <c r="F1694" s="141">
        <f t="shared" si="669"/>
        <v>45338</v>
      </c>
      <c r="G1694" s="142">
        <f t="shared" si="656"/>
        <v>8.2993713354857501E-3</v>
      </c>
      <c r="H1694" s="141">
        <f t="shared" si="670"/>
        <v>45366</v>
      </c>
      <c r="I1694" s="141">
        <f t="shared" si="657"/>
        <v>45366</v>
      </c>
      <c r="J1694" s="125">
        <f t="shared" si="671"/>
        <v>21</v>
      </c>
      <c r="K1694" s="125">
        <f t="shared" si="653"/>
        <v>6</v>
      </c>
      <c r="L1694" s="139">
        <f t="shared" si="658"/>
        <v>1.0023642500000001</v>
      </c>
      <c r="M1694" s="143">
        <f t="shared" si="654"/>
        <v>1.00420033</v>
      </c>
      <c r="N1694" s="143">
        <f t="shared" si="650"/>
        <v>1.3026136399872006</v>
      </c>
      <c r="O1694" s="139">
        <f t="shared" si="652"/>
        <v>1.3056933399999999</v>
      </c>
      <c r="P1694" s="139">
        <f t="shared" si="659"/>
        <v>1305.69334</v>
      </c>
      <c r="Q1694" s="144">
        <f t="shared" si="660"/>
        <v>0</v>
      </c>
      <c r="R1694" s="145">
        <f t="shared" si="661"/>
        <v>0</v>
      </c>
      <c r="S1694" s="139">
        <f t="shared" si="662"/>
        <v>0</v>
      </c>
      <c r="T1694" s="146">
        <f t="shared" si="672"/>
        <v>3.5999999999999997E-2</v>
      </c>
      <c r="U1694" s="144">
        <f t="shared" si="651"/>
        <v>27</v>
      </c>
      <c r="V1694" s="144">
        <v>252</v>
      </c>
      <c r="W1694" s="143">
        <f t="shared" si="663"/>
        <v>1.0037965250000001</v>
      </c>
      <c r="X1694" s="139">
        <f t="shared" si="664"/>
        <v>4.9570974000000003</v>
      </c>
      <c r="Y1694" s="124">
        <f t="shared" si="665"/>
        <v>0</v>
      </c>
      <c r="Z1694" s="147" t="s">
        <v>64</v>
      </c>
      <c r="AA1694" s="141">
        <f t="shared" si="673"/>
        <v>45488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4"/>
      <c r="BL1694" s="1"/>
      <c r="BM1694" s="1"/>
      <c r="BN1694" s="1"/>
      <c r="BO1694" s="1"/>
      <c r="BP1694" s="1"/>
      <c r="BQ1694" s="1"/>
    </row>
    <row r="1695" spans="1:69" x14ac:dyDescent="0.15">
      <c r="A1695" s="138">
        <f t="shared" si="666"/>
        <v>45346</v>
      </c>
      <c r="B1695" s="148">
        <f t="shared" si="655"/>
        <v>1311.3503989799999</v>
      </c>
      <c r="C1695" s="139">
        <f t="shared" si="667"/>
        <v>1000</v>
      </c>
      <c r="D1695" s="140">
        <f t="shared" si="668"/>
        <v>6801.72</v>
      </c>
      <c r="E1695" s="124">
        <f>IF(K1695=1,VLOOKUP(A1694,[1]Plan1!$BO$80:$BQ$314,3),E1694)</f>
        <v>6858.17</v>
      </c>
      <c r="F1695" s="141">
        <f t="shared" si="669"/>
        <v>45338</v>
      </c>
      <c r="G1695" s="142">
        <f t="shared" si="656"/>
        <v>8.2993713354857501E-3</v>
      </c>
      <c r="H1695" s="141">
        <f t="shared" si="670"/>
        <v>45366</v>
      </c>
      <c r="I1695" s="141">
        <f t="shared" si="657"/>
        <v>45366</v>
      </c>
      <c r="J1695" s="125">
        <f t="shared" si="671"/>
        <v>21</v>
      </c>
      <c r="K1695" s="125">
        <f t="shared" si="653"/>
        <v>7</v>
      </c>
      <c r="L1695" s="139">
        <f t="shared" si="658"/>
        <v>1.0027588300000001</v>
      </c>
      <c r="M1695" s="143">
        <f t="shared" si="654"/>
        <v>1.00420033</v>
      </c>
      <c r="N1695" s="143">
        <f t="shared" ref="N1695:N1758" si="674">IF(I1695&gt;I1694,N1694*M1695,N1694)</f>
        <v>1.3026136399872006</v>
      </c>
      <c r="O1695" s="139">
        <f t="shared" si="652"/>
        <v>1.3062073199999999</v>
      </c>
      <c r="P1695" s="139">
        <f t="shared" si="659"/>
        <v>1306.20732</v>
      </c>
      <c r="Q1695" s="144">
        <f t="shared" si="660"/>
        <v>0</v>
      </c>
      <c r="R1695" s="145">
        <f t="shared" si="661"/>
        <v>0</v>
      </c>
      <c r="S1695" s="139">
        <f t="shared" si="662"/>
        <v>0</v>
      </c>
      <c r="T1695" s="146">
        <f t="shared" si="672"/>
        <v>3.5999999999999997E-2</v>
      </c>
      <c r="U1695" s="144">
        <f t="shared" si="651"/>
        <v>28</v>
      </c>
      <c r="V1695" s="144">
        <v>252</v>
      </c>
      <c r="W1695" s="143">
        <f t="shared" si="663"/>
        <v>1.0039374139999999</v>
      </c>
      <c r="X1695" s="139">
        <f t="shared" si="664"/>
        <v>5.1430789800000003</v>
      </c>
      <c r="Y1695" s="124">
        <f t="shared" si="665"/>
        <v>0</v>
      </c>
      <c r="Z1695" s="147" t="s">
        <v>64</v>
      </c>
      <c r="AA1695" s="141">
        <f t="shared" si="673"/>
        <v>45488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4"/>
      <c r="BL1695" s="1"/>
      <c r="BM1695" s="1"/>
      <c r="BN1695" s="1"/>
      <c r="BO1695" s="1"/>
      <c r="BP1695" s="1"/>
      <c r="BQ1695" s="1"/>
    </row>
    <row r="1696" spans="1:69" x14ac:dyDescent="0.15">
      <c r="A1696" s="138">
        <f t="shared" si="666"/>
        <v>45347</v>
      </c>
      <c r="B1696" s="148">
        <f t="shared" si="655"/>
        <v>1311.3503989799999</v>
      </c>
      <c r="C1696" s="139">
        <f t="shared" si="667"/>
        <v>1000</v>
      </c>
      <c r="D1696" s="140">
        <f t="shared" si="668"/>
        <v>6801.72</v>
      </c>
      <c r="E1696" s="124">
        <f>IF(K1696=1,VLOOKUP(A1695,[1]Plan1!$BO$80:$BQ$314,3),E1695)</f>
        <v>6858.17</v>
      </c>
      <c r="F1696" s="141">
        <f t="shared" si="669"/>
        <v>45338</v>
      </c>
      <c r="G1696" s="142">
        <f t="shared" si="656"/>
        <v>8.2993713354857501E-3</v>
      </c>
      <c r="H1696" s="141">
        <f t="shared" si="670"/>
        <v>45366</v>
      </c>
      <c r="I1696" s="141">
        <f t="shared" si="657"/>
        <v>45366</v>
      </c>
      <c r="J1696" s="125">
        <f t="shared" si="671"/>
        <v>21</v>
      </c>
      <c r="K1696" s="125">
        <f t="shared" si="653"/>
        <v>7</v>
      </c>
      <c r="L1696" s="139">
        <f t="shared" si="658"/>
        <v>1.0027588300000001</v>
      </c>
      <c r="M1696" s="143">
        <f t="shared" si="654"/>
        <v>1.00420033</v>
      </c>
      <c r="N1696" s="143">
        <f t="shared" si="674"/>
        <v>1.3026136399872006</v>
      </c>
      <c r="O1696" s="139">
        <f t="shared" si="652"/>
        <v>1.3062073199999999</v>
      </c>
      <c r="P1696" s="139">
        <f t="shared" si="659"/>
        <v>1306.20732</v>
      </c>
      <c r="Q1696" s="144">
        <f t="shared" si="660"/>
        <v>0</v>
      </c>
      <c r="R1696" s="145">
        <f t="shared" si="661"/>
        <v>0</v>
      </c>
      <c r="S1696" s="139">
        <f t="shared" si="662"/>
        <v>0</v>
      </c>
      <c r="T1696" s="146">
        <f t="shared" si="672"/>
        <v>3.5999999999999997E-2</v>
      </c>
      <c r="U1696" s="144">
        <f t="shared" si="651"/>
        <v>28</v>
      </c>
      <c r="V1696" s="144">
        <v>252</v>
      </c>
      <c r="W1696" s="143">
        <f t="shared" si="663"/>
        <v>1.0039374139999999</v>
      </c>
      <c r="X1696" s="139">
        <f t="shared" si="664"/>
        <v>5.1430789800000003</v>
      </c>
      <c r="Y1696" s="124">
        <f t="shared" si="665"/>
        <v>0</v>
      </c>
      <c r="Z1696" s="147" t="s">
        <v>64</v>
      </c>
      <c r="AA1696" s="141">
        <f t="shared" si="673"/>
        <v>45488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4"/>
      <c r="BL1696" s="1"/>
      <c r="BM1696" s="1"/>
      <c r="BN1696" s="1"/>
      <c r="BO1696" s="1"/>
      <c r="BP1696" s="1"/>
      <c r="BQ1696" s="1"/>
    </row>
    <row r="1697" spans="1:69" x14ac:dyDescent="0.15">
      <c r="A1697" s="138">
        <f t="shared" si="666"/>
        <v>45348</v>
      </c>
      <c r="B1697" s="148">
        <f t="shared" si="655"/>
        <v>1311.3503989799999</v>
      </c>
      <c r="C1697" s="139">
        <f t="shared" si="667"/>
        <v>1000</v>
      </c>
      <c r="D1697" s="140">
        <f t="shared" si="668"/>
        <v>6801.72</v>
      </c>
      <c r="E1697" s="124">
        <f>IF(K1697=1,VLOOKUP(A1696,[1]Plan1!$BO$80:$BQ$314,3),E1696)</f>
        <v>6858.17</v>
      </c>
      <c r="F1697" s="141">
        <f t="shared" si="669"/>
        <v>45338</v>
      </c>
      <c r="G1697" s="142">
        <f t="shared" si="656"/>
        <v>8.2993713354857501E-3</v>
      </c>
      <c r="H1697" s="141">
        <f t="shared" si="670"/>
        <v>45366</v>
      </c>
      <c r="I1697" s="141">
        <f t="shared" si="657"/>
        <v>45366</v>
      </c>
      <c r="J1697" s="125">
        <f t="shared" si="671"/>
        <v>21</v>
      </c>
      <c r="K1697" s="125">
        <f t="shared" si="653"/>
        <v>7</v>
      </c>
      <c r="L1697" s="139">
        <f t="shared" si="658"/>
        <v>1.0027588300000001</v>
      </c>
      <c r="M1697" s="143">
        <f t="shared" si="654"/>
        <v>1.00420033</v>
      </c>
      <c r="N1697" s="143">
        <f t="shared" si="674"/>
        <v>1.3026136399872006</v>
      </c>
      <c r="O1697" s="139">
        <f t="shared" si="652"/>
        <v>1.3062073199999999</v>
      </c>
      <c r="P1697" s="139">
        <f t="shared" si="659"/>
        <v>1306.20732</v>
      </c>
      <c r="Q1697" s="144">
        <f t="shared" si="660"/>
        <v>0</v>
      </c>
      <c r="R1697" s="145">
        <f t="shared" si="661"/>
        <v>0</v>
      </c>
      <c r="S1697" s="139">
        <f t="shared" si="662"/>
        <v>0</v>
      </c>
      <c r="T1697" s="146">
        <f t="shared" si="672"/>
        <v>3.5999999999999997E-2</v>
      </c>
      <c r="U1697" s="144">
        <f t="shared" si="651"/>
        <v>28</v>
      </c>
      <c r="V1697" s="144">
        <v>252</v>
      </c>
      <c r="W1697" s="143">
        <f t="shared" si="663"/>
        <v>1.0039374139999999</v>
      </c>
      <c r="X1697" s="139">
        <f t="shared" si="664"/>
        <v>5.1430789800000003</v>
      </c>
      <c r="Y1697" s="124">
        <f t="shared" si="665"/>
        <v>0</v>
      </c>
      <c r="Z1697" s="147" t="s">
        <v>64</v>
      </c>
      <c r="AA1697" s="141">
        <f t="shared" si="673"/>
        <v>45488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4"/>
      <c r="BL1697" s="1"/>
      <c r="BM1697" s="1"/>
      <c r="BN1697" s="1"/>
      <c r="BO1697" s="1"/>
      <c r="BP1697" s="1"/>
      <c r="BQ1697" s="1"/>
    </row>
    <row r="1698" spans="1:69" x14ac:dyDescent="0.15">
      <c r="A1698" s="138">
        <f t="shared" si="666"/>
        <v>45349</v>
      </c>
      <c r="B1698" s="148">
        <f t="shared" si="655"/>
        <v>1312.0507511200001</v>
      </c>
      <c r="C1698" s="139">
        <f t="shared" si="667"/>
        <v>1000</v>
      </c>
      <c r="D1698" s="140">
        <f t="shared" si="668"/>
        <v>6801.72</v>
      </c>
      <c r="E1698" s="124">
        <f>IF(K1698=1,VLOOKUP(A1697,[1]Plan1!$BO$80:$BQ$314,3),E1697)</f>
        <v>6858.17</v>
      </c>
      <c r="F1698" s="141">
        <f t="shared" si="669"/>
        <v>45338</v>
      </c>
      <c r="G1698" s="142">
        <f t="shared" si="656"/>
        <v>8.2993713354857501E-3</v>
      </c>
      <c r="H1698" s="141">
        <f t="shared" si="670"/>
        <v>45366</v>
      </c>
      <c r="I1698" s="141">
        <f t="shared" si="657"/>
        <v>45366</v>
      </c>
      <c r="J1698" s="125">
        <f t="shared" si="671"/>
        <v>21</v>
      </c>
      <c r="K1698" s="125">
        <f t="shared" si="653"/>
        <v>8</v>
      </c>
      <c r="L1698" s="139">
        <f t="shared" si="658"/>
        <v>1.00315357</v>
      </c>
      <c r="M1698" s="143">
        <f t="shared" si="654"/>
        <v>1.00420033</v>
      </c>
      <c r="N1698" s="143">
        <f t="shared" si="674"/>
        <v>1.3026136399872006</v>
      </c>
      <c r="O1698" s="139">
        <f t="shared" si="652"/>
        <v>1.30672152</v>
      </c>
      <c r="P1698" s="139">
        <f t="shared" si="659"/>
        <v>1306.7215200000001</v>
      </c>
      <c r="Q1698" s="144">
        <f t="shared" si="660"/>
        <v>0</v>
      </c>
      <c r="R1698" s="145">
        <f t="shared" si="661"/>
        <v>0</v>
      </c>
      <c r="S1698" s="139">
        <f t="shared" si="662"/>
        <v>0</v>
      </c>
      <c r="T1698" s="146">
        <f t="shared" si="672"/>
        <v>3.5999999999999997E-2</v>
      </c>
      <c r="U1698" s="144">
        <f t="shared" si="651"/>
        <v>29</v>
      </c>
      <c r="V1698" s="144">
        <v>252</v>
      </c>
      <c r="W1698" s="143">
        <f t="shared" si="663"/>
        <v>1.004078322</v>
      </c>
      <c r="X1698" s="139">
        <f t="shared" si="664"/>
        <v>5.3292311200000002</v>
      </c>
      <c r="Y1698" s="124">
        <f t="shared" si="665"/>
        <v>0</v>
      </c>
      <c r="Z1698" s="147" t="s">
        <v>64</v>
      </c>
      <c r="AA1698" s="141">
        <f t="shared" si="673"/>
        <v>45488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4"/>
      <c r="BL1698" s="1"/>
      <c r="BM1698" s="1"/>
      <c r="BN1698" s="1"/>
      <c r="BO1698" s="1"/>
      <c r="BP1698" s="1"/>
      <c r="BQ1698" s="1"/>
    </row>
    <row r="1699" spans="1:69" x14ac:dyDescent="0.15">
      <c r="A1699" s="138">
        <f t="shared" si="666"/>
        <v>45350</v>
      </c>
      <c r="B1699" s="148">
        <f t="shared" si="655"/>
        <v>1312.75147515</v>
      </c>
      <c r="C1699" s="139">
        <f t="shared" si="667"/>
        <v>1000</v>
      </c>
      <c r="D1699" s="140">
        <f t="shared" si="668"/>
        <v>6801.72</v>
      </c>
      <c r="E1699" s="124">
        <f>IF(K1699=1,VLOOKUP(A1698,[1]Plan1!$BO$80:$BQ$314,3),E1698)</f>
        <v>6858.17</v>
      </c>
      <c r="F1699" s="141">
        <f t="shared" si="669"/>
        <v>45338</v>
      </c>
      <c r="G1699" s="142">
        <f t="shared" si="656"/>
        <v>8.2993713354857501E-3</v>
      </c>
      <c r="H1699" s="141">
        <f t="shared" si="670"/>
        <v>45366</v>
      </c>
      <c r="I1699" s="141">
        <f t="shared" si="657"/>
        <v>45366</v>
      </c>
      <c r="J1699" s="125">
        <f t="shared" si="671"/>
        <v>21</v>
      </c>
      <c r="K1699" s="125">
        <f t="shared" si="653"/>
        <v>9</v>
      </c>
      <c r="L1699" s="139">
        <f t="shared" si="658"/>
        <v>1.0035484699999999</v>
      </c>
      <c r="M1699" s="143">
        <f t="shared" si="654"/>
        <v>1.00420033</v>
      </c>
      <c r="N1699" s="143">
        <f t="shared" si="674"/>
        <v>1.3026136399872006</v>
      </c>
      <c r="O1699" s="139">
        <f t="shared" si="652"/>
        <v>1.3072359200000001</v>
      </c>
      <c r="P1699" s="139">
        <f t="shared" si="659"/>
        <v>1307.2359200000001</v>
      </c>
      <c r="Q1699" s="144">
        <f t="shared" si="660"/>
        <v>0</v>
      </c>
      <c r="R1699" s="145">
        <f t="shared" si="661"/>
        <v>0</v>
      </c>
      <c r="S1699" s="139">
        <f t="shared" si="662"/>
        <v>0</v>
      </c>
      <c r="T1699" s="146">
        <f t="shared" si="672"/>
        <v>3.5999999999999997E-2</v>
      </c>
      <c r="U1699" s="144">
        <f t="shared" si="651"/>
        <v>30</v>
      </c>
      <c r="V1699" s="144">
        <v>252</v>
      </c>
      <c r="W1699" s="143">
        <f t="shared" si="663"/>
        <v>1.00421925</v>
      </c>
      <c r="X1699" s="139">
        <f t="shared" si="664"/>
        <v>5.51555515</v>
      </c>
      <c r="Y1699" s="124">
        <f t="shared" si="665"/>
        <v>0</v>
      </c>
      <c r="Z1699" s="147" t="s">
        <v>64</v>
      </c>
      <c r="AA1699" s="141">
        <f t="shared" si="673"/>
        <v>45488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4"/>
      <c r="BL1699" s="1"/>
      <c r="BM1699" s="1"/>
      <c r="BN1699" s="1"/>
      <c r="BO1699" s="1"/>
      <c r="BP1699" s="1"/>
      <c r="BQ1699" s="1"/>
    </row>
    <row r="1700" spans="1:69" x14ac:dyDescent="0.15">
      <c r="A1700" s="138">
        <f t="shared" si="666"/>
        <v>45351</v>
      </c>
      <c r="B1700" s="148">
        <f t="shared" si="655"/>
        <v>1313.4525712</v>
      </c>
      <c r="C1700" s="139">
        <f t="shared" si="667"/>
        <v>1000</v>
      </c>
      <c r="D1700" s="140">
        <f t="shared" si="668"/>
        <v>6801.72</v>
      </c>
      <c r="E1700" s="124">
        <f>IF(K1700=1,VLOOKUP(A1699,[1]Plan1!$BO$80:$BQ$314,3),E1699)</f>
        <v>6858.17</v>
      </c>
      <c r="F1700" s="141">
        <f t="shared" si="669"/>
        <v>45338</v>
      </c>
      <c r="G1700" s="142">
        <f t="shared" si="656"/>
        <v>8.2993713354857501E-3</v>
      </c>
      <c r="H1700" s="141">
        <f t="shared" si="670"/>
        <v>45366</v>
      </c>
      <c r="I1700" s="141">
        <f t="shared" si="657"/>
        <v>45366</v>
      </c>
      <c r="J1700" s="125">
        <f t="shared" si="671"/>
        <v>21</v>
      </c>
      <c r="K1700" s="125">
        <f t="shared" si="653"/>
        <v>10</v>
      </c>
      <c r="L1700" s="139">
        <f t="shared" si="658"/>
        <v>1.00394352</v>
      </c>
      <c r="M1700" s="143">
        <f t="shared" si="654"/>
        <v>1.00420033</v>
      </c>
      <c r="N1700" s="143">
        <f t="shared" si="674"/>
        <v>1.3026136399872006</v>
      </c>
      <c r="O1700" s="139">
        <f t="shared" si="652"/>
        <v>1.3077505199999999</v>
      </c>
      <c r="P1700" s="139">
        <f t="shared" si="659"/>
        <v>1307.7505200000001</v>
      </c>
      <c r="Q1700" s="144">
        <f t="shared" si="660"/>
        <v>0</v>
      </c>
      <c r="R1700" s="145">
        <f t="shared" si="661"/>
        <v>0</v>
      </c>
      <c r="S1700" s="139">
        <f t="shared" si="662"/>
        <v>0</v>
      </c>
      <c r="T1700" s="146">
        <f t="shared" si="672"/>
        <v>3.5999999999999997E-2</v>
      </c>
      <c r="U1700" s="144">
        <f t="shared" si="651"/>
        <v>31</v>
      </c>
      <c r="V1700" s="144">
        <v>252</v>
      </c>
      <c r="W1700" s="143">
        <f t="shared" si="663"/>
        <v>1.0043601980000001</v>
      </c>
      <c r="X1700" s="139">
        <f t="shared" si="664"/>
        <v>5.7020511999999997</v>
      </c>
      <c r="Y1700" s="124">
        <f t="shared" si="665"/>
        <v>0</v>
      </c>
      <c r="Z1700" s="147" t="s">
        <v>64</v>
      </c>
      <c r="AA1700" s="141">
        <f t="shared" si="673"/>
        <v>45488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4"/>
      <c r="BL1700" s="1"/>
      <c r="BM1700" s="1"/>
      <c r="BN1700" s="1"/>
      <c r="BO1700" s="1"/>
      <c r="BP1700" s="1"/>
      <c r="BQ1700" s="1"/>
    </row>
    <row r="1701" spans="1:69" x14ac:dyDescent="0.15">
      <c r="A1701" s="138">
        <f t="shared" si="666"/>
        <v>45352</v>
      </c>
      <c r="B1701" s="148">
        <f t="shared" si="655"/>
        <v>1314.15403937</v>
      </c>
      <c r="C1701" s="139">
        <f t="shared" si="667"/>
        <v>1000</v>
      </c>
      <c r="D1701" s="140">
        <f t="shared" si="668"/>
        <v>6801.72</v>
      </c>
      <c r="E1701" s="124">
        <f>IF(K1701=1,VLOOKUP(A1700,[1]Plan1!$BO$80:$BQ$314,3),E1700)</f>
        <v>6858.17</v>
      </c>
      <c r="F1701" s="141">
        <f t="shared" si="669"/>
        <v>45338</v>
      </c>
      <c r="G1701" s="142">
        <f t="shared" si="656"/>
        <v>8.2993713354857501E-3</v>
      </c>
      <c r="H1701" s="141">
        <f t="shared" si="670"/>
        <v>45366</v>
      </c>
      <c r="I1701" s="141">
        <f t="shared" si="657"/>
        <v>45366</v>
      </c>
      <c r="J1701" s="125">
        <f t="shared" si="671"/>
        <v>21</v>
      </c>
      <c r="K1701" s="125">
        <f t="shared" si="653"/>
        <v>11</v>
      </c>
      <c r="L1701" s="139">
        <f t="shared" si="658"/>
        <v>1.00433873</v>
      </c>
      <c r="M1701" s="143">
        <f t="shared" si="654"/>
        <v>1.00420033</v>
      </c>
      <c r="N1701" s="143">
        <f t="shared" si="674"/>
        <v>1.3026136399872006</v>
      </c>
      <c r="O1701" s="139">
        <f t="shared" si="652"/>
        <v>1.3082653200000001</v>
      </c>
      <c r="P1701" s="139">
        <f t="shared" si="659"/>
        <v>1308.26532</v>
      </c>
      <c r="Q1701" s="144">
        <f t="shared" si="660"/>
        <v>0</v>
      </c>
      <c r="R1701" s="145">
        <f t="shared" si="661"/>
        <v>0</v>
      </c>
      <c r="S1701" s="139">
        <f t="shared" si="662"/>
        <v>0</v>
      </c>
      <c r="T1701" s="146">
        <f t="shared" si="672"/>
        <v>3.5999999999999997E-2</v>
      </c>
      <c r="U1701" s="144">
        <f t="shared" ref="U1701:U1764" si="675">IF(Q1700&gt;0,1,IF(K1701=K1700,U1700,U1700+1))</f>
        <v>32</v>
      </c>
      <c r="V1701" s="144">
        <v>252</v>
      </c>
      <c r="W1701" s="143">
        <f t="shared" si="663"/>
        <v>1.0045011660000001</v>
      </c>
      <c r="X1701" s="139">
        <f t="shared" si="664"/>
        <v>5.8887193699999996</v>
      </c>
      <c r="Y1701" s="124">
        <f t="shared" si="665"/>
        <v>0</v>
      </c>
      <c r="Z1701" s="147" t="s">
        <v>64</v>
      </c>
      <c r="AA1701" s="141">
        <f t="shared" si="673"/>
        <v>45488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4"/>
      <c r="BL1701" s="1"/>
      <c r="BM1701" s="1"/>
      <c r="BN1701" s="1"/>
      <c r="BO1701" s="1"/>
      <c r="BP1701" s="1"/>
      <c r="BQ1701" s="1"/>
    </row>
    <row r="1702" spans="1:69" x14ac:dyDescent="0.15">
      <c r="A1702" s="138">
        <f t="shared" si="666"/>
        <v>45353</v>
      </c>
      <c r="B1702" s="148">
        <f t="shared" si="655"/>
        <v>1314.8558885300001</v>
      </c>
      <c r="C1702" s="139">
        <f t="shared" si="667"/>
        <v>1000</v>
      </c>
      <c r="D1702" s="140">
        <f t="shared" si="668"/>
        <v>6801.72</v>
      </c>
      <c r="E1702" s="124">
        <f>IF(K1702=1,VLOOKUP(A1701,[1]Plan1!$BO$80:$BQ$314,3),E1701)</f>
        <v>6858.17</v>
      </c>
      <c r="F1702" s="141">
        <f t="shared" si="669"/>
        <v>45338</v>
      </c>
      <c r="G1702" s="142">
        <f t="shared" si="656"/>
        <v>8.2993713354857501E-3</v>
      </c>
      <c r="H1702" s="141">
        <f t="shared" si="670"/>
        <v>45366</v>
      </c>
      <c r="I1702" s="141">
        <f t="shared" si="657"/>
        <v>45366</v>
      </c>
      <c r="J1702" s="125">
        <f t="shared" si="671"/>
        <v>21</v>
      </c>
      <c r="K1702" s="125">
        <f t="shared" si="653"/>
        <v>12</v>
      </c>
      <c r="L1702" s="139">
        <f t="shared" si="658"/>
        <v>1.0047340899999999</v>
      </c>
      <c r="M1702" s="143">
        <f t="shared" si="654"/>
        <v>1.00420033</v>
      </c>
      <c r="N1702" s="143">
        <f t="shared" si="674"/>
        <v>1.3026136399872006</v>
      </c>
      <c r="O1702" s="139">
        <f t="shared" si="652"/>
        <v>1.30878033</v>
      </c>
      <c r="P1702" s="139">
        <f t="shared" si="659"/>
        <v>1308.78033</v>
      </c>
      <c r="Q1702" s="144">
        <f t="shared" si="660"/>
        <v>0</v>
      </c>
      <c r="R1702" s="145">
        <f t="shared" si="661"/>
        <v>0</v>
      </c>
      <c r="S1702" s="139">
        <f t="shared" si="662"/>
        <v>0</v>
      </c>
      <c r="T1702" s="146">
        <f t="shared" si="672"/>
        <v>3.5999999999999997E-2</v>
      </c>
      <c r="U1702" s="144">
        <f t="shared" si="675"/>
        <v>33</v>
      </c>
      <c r="V1702" s="144">
        <v>252</v>
      </c>
      <c r="W1702" s="143">
        <f t="shared" si="663"/>
        <v>1.004642153</v>
      </c>
      <c r="X1702" s="139">
        <f t="shared" si="664"/>
        <v>6.0755585300000003</v>
      </c>
      <c r="Y1702" s="124">
        <f t="shared" si="665"/>
        <v>0</v>
      </c>
      <c r="Z1702" s="147" t="s">
        <v>64</v>
      </c>
      <c r="AA1702" s="141">
        <f t="shared" si="673"/>
        <v>45488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4"/>
      <c r="BL1702" s="1"/>
      <c r="BM1702" s="1"/>
      <c r="BN1702" s="1"/>
      <c r="BO1702" s="1"/>
      <c r="BP1702" s="1"/>
      <c r="BQ1702" s="1"/>
    </row>
    <row r="1703" spans="1:69" x14ac:dyDescent="0.15">
      <c r="A1703" s="138">
        <f t="shared" si="666"/>
        <v>45354</v>
      </c>
      <c r="B1703" s="148">
        <f t="shared" si="655"/>
        <v>1314.8558885300001</v>
      </c>
      <c r="C1703" s="139">
        <f t="shared" si="667"/>
        <v>1000</v>
      </c>
      <c r="D1703" s="140">
        <f t="shared" si="668"/>
        <v>6801.72</v>
      </c>
      <c r="E1703" s="124">
        <f>IF(K1703=1,VLOOKUP(A1702,[1]Plan1!$BO$80:$BQ$314,3),E1702)</f>
        <v>6858.17</v>
      </c>
      <c r="F1703" s="141">
        <f t="shared" si="669"/>
        <v>45338</v>
      </c>
      <c r="G1703" s="142">
        <f t="shared" si="656"/>
        <v>8.2993713354857501E-3</v>
      </c>
      <c r="H1703" s="141">
        <f t="shared" si="670"/>
        <v>45366</v>
      </c>
      <c r="I1703" s="141">
        <f t="shared" si="657"/>
        <v>45366</v>
      </c>
      <c r="J1703" s="125">
        <f t="shared" si="671"/>
        <v>21</v>
      </c>
      <c r="K1703" s="125">
        <f t="shared" si="653"/>
        <v>12</v>
      </c>
      <c r="L1703" s="139">
        <f t="shared" si="658"/>
        <v>1.0047340899999999</v>
      </c>
      <c r="M1703" s="143">
        <f t="shared" si="654"/>
        <v>1.00420033</v>
      </c>
      <c r="N1703" s="143">
        <f t="shared" si="674"/>
        <v>1.3026136399872006</v>
      </c>
      <c r="O1703" s="139">
        <f t="shared" si="652"/>
        <v>1.30878033</v>
      </c>
      <c r="P1703" s="139">
        <f t="shared" si="659"/>
        <v>1308.78033</v>
      </c>
      <c r="Q1703" s="144">
        <f t="shared" si="660"/>
        <v>0</v>
      </c>
      <c r="R1703" s="145">
        <f t="shared" si="661"/>
        <v>0</v>
      </c>
      <c r="S1703" s="139">
        <f t="shared" si="662"/>
        <v>0</v>
      </c>
      <c r="T1703" s="146">
        <f t="shared" si="672"/>
        <v>3.5999999999999997E-2</v>
      </c>
      <c r="U1703" s="144">
        <f t="shared" si="675"/>
        <v>33</v>
      </c>
      <c r="V1703" s="144">
        <v>252</v>
      </c>
      <c r="W1703" s="143">
        <f t="shared" si="663"/>
        <v>1.004642153</v>
      </c>
      <c r="X1703" s="139">
        <f t="shared" si="664"/>
        <v>6.0755585300000003</v>
      </c>
      <c r="Y1703" s="124">
        <f t="shared" si="665"/>
        <v>0</v>
      </c>
      <c r="Z1703" s="147" t="s">
        <v>64</v>
      </c>
      <c r="AA1703" s="141">
        <f t="shared" si="673"/>
        <v>45488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4"/>
      <c r="BL1703" s="1"/>
      <c r="BM1703" s="1"/>
      <c r="BN1703" s="1"/>
      <c r="BO1703" s="1"/>
      <c r="BP1703" s="1"/>
      <c r="BQ1703" s="1"/>
    </row>
    <row r="1704" spans="1:69" x14ac:dyDescent="0.15">
      <c r="A1704" s="138">
        <f t="shared" si="666"/>
        <v>45355</v>
      </c>
      <c r="B1704" s="148">
        <f t="shared" si="655"/>
        <v>1314.8558885300001</v>
      </c>
      <c r="C1704" s="139">
        <f t="shared" si="667"/>
        <v>1000</v>
      </c>
      <c r="D1704" s="140">
        <f t="shared" si="668"/>
        <v>6801.72</v>
      </c>
      <c r="E1704" s="124">
        <f>IF(K1704=1,VLOOKUP(A1703,[1]Plan1!$BO$80:$BQ$314,3),E1703)</f>
        <v>6858.17</v>
      </c>
      <c r="F1704" s="141">
        <f t="shared" si="669"/>
        <v>45338</v>
      </c>
      <c r="G1704" s="142">
        <f t="shared" si="656"/>
        <v>8.2993713354857501E-3</v>
      </c>
      <c r="H1704" s="141">
        <f t="shared" si="670"/>
        <v>45366</v>
      </c>
      <c r="I1704" s="141">
        <f t="shared" si="657"/>
        <v>45366</v>
      </c>
      <c r="J1704" s="125">
        <f t="shared" si="671"/>
        <v>21</v>
      </c>
      <c r="K1704" s="125">
        <f t="shared" si="653"/>
        <v>12</v>
      </c>
      <c r="L1704" s="139">
        <f t="shared" si="658"/>
        <v>1.0047340899999999</v>
      </c>
      <c r="M1704" s="143">
        <f t="shared" si="654"/>
        <v>1.00420033</v>
      </c>
      <c r="N1704" s="143">
        <f t="shared" si="674"/>
        <v>1.3026136399872006</v>
      </c>
      <c r="O1704" s="139">
        <f t="shared" si="652"/>
        <v>1.30878033</v>
      </c>
      <c r="P1704" s="139">
        <f t="shared" si="659"/>
        <v>1308.78033</v>
      </c>
      <c r="Q1704" s="144">
        <f t="shared" si="660"/>
        <v>0</v>
      </c>
      <c r="R1704" s="145">
        <f t="shared" si="661"/>
        <v>0</v>
      </c>
      <c r="S1704" s="139">
        <f t="shared" si="662"/>
        <v>0</v>
      </c>
      <c r="T1704" s="146">
        <f t="shared" si="672"/>
        <v>3.5999999999999997E-2</v>
      </c>
      <c r="U1704" s="144">
        <f t="shared" si="675"/>
        <v>33</v>
      </c>
      <c r="V1704" s="144">
        <v>252</v>
      </c>
      <c r="W1704" s="143">
        <f t="shared" si="663"/>
        <v>1.004642153</v>
      </c>
      <c r="X1704" s="139">
        <f t="shared" si="664"/>
        <v>6.0755585300000003</v>
      </c>
      <c r="Y1704" s="124">
        <f t="shared" si="665"/>
        <v>0</v>
      </c>
      <c r="Z1704" s="147" t="s">
        <v>64</v>
      </c>
      <c r="AA1704" s="141">
        <f t="shared" si="673"/>
        <v>45488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4"/>
      <c r="BL1704" s="1"/>
      <c r="BM1704" s="1"/>
      <c r="BN1704" s="1"/>
      <c r="BO1704" s="1"/>
      <c r="BP1704" s="1"/>
      <c r="BQ1704" s="1"/>
    </row>
    <row r="1705" spans="1:69" x14ac:dyDescent="0.15">
      <c r="A1705" s="138">
        <f t="shared" si="666"/>
        <v>45356</v>
      </c>
      <c r="B1705" s="148">
        <f t="shared" si="655"/>
        <v>1315.5581000000002</v>
      </c>
      <c r="C1705" s="139">
        <f t="shared" si="667"/>
        <v>1000</v>
      </c>
      <c r="D1705" s="140">
        <f t="shared" si="668"/>
        <v>6801.72</v>
      </c>
      <c r="E1705" s="124">
        <f>IF(K1705=1,VLOOKUP(A1704,[1]Plan1!$BO$80:$BQ$314,3),E1704)</f>
        <v>6858.17</v>
      </c>
      <c r="F1705" s="141">
        <f t="shared" si="669"/>
        <v>45338</v>
      </c>
      <c r="G1705" s="142">
        <f t="shared" si="656"/>
        <v>8.2993713354857501E-3</v>
      </c>
      <c r="H1705" s="141">
        <f t="shared" si="670"/>
        <v>45366</v>
      </c>
      <c r="I1705" s="141">
        <f t="shared" si="657"/>
        <v>45366</v>
      </c>
      <c r="J1705" s="125">
        <f t="shared" si="671"/>
        <v>21</v>
      </c>
      <c r="K1705" s="125">
        <f t="shared" si="653"/>
        <v>13</v>
      </c>
      <c r="L1705" s="139">
        <f t="shared" si="658"/>
        <v>1.00512961</v>
      </c>
      <c r="M1705" s="143">
        <f t="shared" si="654"/>
        <v>1.00420033</v>
      </c>
      <c r="N1705" s="143">
        <f t="shared" si="674"/>
        <v>1.3026136399872006</v>
      </c>
      <c r="O1705" s="139">
        <f t="shared" ref="O1705:O1768" si="676">TRUNC(TRUNC((L1705*N1705),15),8)</f>
        <v>1.30929553</v>
      </c>
      <c r="P1705" s="139">
        <f t="shared" si="659"/>
        <v>1309.2955300000001</v>
      </c>
      <c r="Q1705" s="144">
        <f t="shared" si="660"/>
        <v>0</v>
      </c>
      <c r="R1705" s="145">
        <f t="shared" si="661"/>
        <v>0</v>
      </c>
      <c r="S1705" s="139">
        <f t="shared" si="662"/>
        <v>0</v>
      </c>
      <c r="T1705" s="146">
        <f t="shared" si="672"/>
        <v>3.5999999999999997E-2</v>
      </c>
      <c r="U1705" s="144">
        <f t="shared" si="675"/>
        <v>34</v>
      </c>
      <c r="V1705" s="144">
        <v>252</v>
      </c>
      <c r="W1705" s="143">
        <f t="shared" si="663"/>
        <v>1.0047831599999999</v>
      </c>
      <c r="X1705" s="139">
        <f t="shared" si="664"/>
        <v>6.2625700000000002</v>
      </c>
      <c r="Y1705" s="124">
        <f t="shared" si="665"/>
        <v>0</v>
      </c>
      <c r="Z1705" s="147" t="s">
        <v>64</v>
      </c>
      <c r="AA1705" s="141">
        <f t="shared" si="673"/>
        <v>45488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4"/>
      <c r="BL1705" s="1"/>
      <c r="BM1705" s="1"/>
      <c r="BN1705" s="1"/>
      <c r="BO1705" s="1"/>
      <c r="BP1705" s="1"/>
      <c r="BQ1705" s="1"/>
    </row>
    <row r="1706" spans="1:69" x14ac:dyDescent="0.15">
      <c r="A1706" s="138">
        <f t="shared" si="666"/>
        <v>45357</v>
      </c>
      <c r="B1706" s="148">
        <f t="shared" si="655"/>
        <v>1316.2606940000001</v>
      </c>
      <c r="C1706" s="139">
        <f t="shared" si="667"/>
        <v>1000</v>
      </c>
      <c r="D1706" s="140">
        <f t="shared" si="668"/>
        <v>6801.72</v>
      </c>
      <c r="E1706" s="124">
        <f>IF(K1706=1,VLOOKUP(A1705,[1]Plan1!$BO$80:$BQ$314,3),E1705)</f>
        <v>6858.17</v>
      </c>
      <c r="F1706" s="141">
        <f t="shared" si="669"/>
        <v>45338</v>
      </c>
      <c r="G1706" s="142">
        <f t="shared" si="656"/>
        <v>8.2993713354857501E-3</v>
      </c>
      <c r="H1706" s="141">
        <f t="shared" si="670"/>
        <v>45366</v>
      </c>
      <c r="I1706" s="141">
        <f t="shared" si="657"/>
        <v>45366</v>
      </c>
      <c r="J1706" s="125">
        <f t="shared" si="671"/>
        <v>21</v>
      </c>
      <c r="K1706" s="125">
        <f t="shared" ref="K1706:K1769" si="677">(J1706-(NETWORKDAYS(A1706,I1706,AD$118:AD$502)-1))</f>
        <v>14</v>
      </c>
      <c r="L1706" s="139">
        <f t="shared" si="658"/>
        <v>1.0055252800000001</v>
      </c>
      <c r="M1706" s="143">
        <f t="shared" ref="M1706:M1769" si="678">IF(I1706&gt;I1705,L1705,M1705)</f>
        <v>1.00420033</v>
      </c>
      <c r="N1706" s="143">
        <f t="shared" si="674"/>
        <v>1.3026136399872006</v>
      </c>
      <c r="O1706" s="139">
        <f t="shared" si="676"/>
        <v>1.30981094</v>
      </c>
      <c r="P1706" s="139">
        <f t="shared" si="659"/>
        <v>1309.8109400000001</v>
      </c>
      <c r="Q1706" s="144">
        <f t="shared" si="660"/>
        <v>0</v>
      </c>
      <c r="R1706" s="145">
        <f t="shared" si="661"/>
        <v>0</v>
      </c>
      <c r="S1706" s="139">
        <f t="shared" si="662"/>
        <v>0</v>
      </c>
      <c r="T1706" s="146">
        <f t="shared" si="672"/>
        <v>3.5999999999999997E-2</v>
      </c>
      <c r="U1706" s="144">
        <f t="shared" si="675"/>
        <v>35</v>
      </c>
      <c r="V1706" s="144">
        <v>252</v>
      </c>
      <c r="W1706" s="143">
        <f t="shared" si="663"/>
        <v>1.0049241870000001</v>
      </c>
      <c r="X1706" s="139">
        <f t="shared" si="664"/>
        <v>6.4497540000000004</v>
      </c>
      <c r="Y1706" s="124">
        <f t="shared" si="665"/>
        <v>0</v>
      </c>
      <c r="Z1706" s="147" t="s">
        <v>64</v>
      </c>
      <c r="AA1706" s="141">
        <f t="shared" si="673"/>
        <v>45488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4"/>
      <c r="BL1706" s="1"/>
      <c r="BM1706" s="1"/>
      <c r="BN1706" s="1"/>
      <c r="BO1706" s="1"/>
      <c r="BP1706" s="1"/>
      <c r="BQ1706" s="1"/>
    </row>
    <row r="1707" spans="1:69" x14ac:dyDescent="0.15">
      <c r="A1707" s="138">
        <f t="shared" si="666"/>
        <v>45358</v>
      </c>
      <c r="B1707" s="148">
        <f t="shared" si="655"/>
        <v>1316.96366059</v>
      </c>
      <c r="C1707" s="139">
        <f t="shared" si="667"/>
        <v>1000</v>
      </c>
      <c r="D1707" s="140">
        <f t="shared" si="668"/>
        <v>6801.72</v>
      </c>
      <c r="E1707" s="124">
        <f>IF(K1707=1,VLOOKUP(A1706,[1]Plan1!$BO$80:$BQ$314,3),E1706)</f>
        <v>6858.17</v>
      </c>
      <c r="F1707" s="141">
        <f t="shared" si="669"/>
        <v>45338</v>
      </c>
      <c r="G1707" s="142">
        <f t="shared" si="656"/>
        <v>8.2993713354857501E-3</v>
      </c>
      <c r="H1707" s="141">
        <f t="shared" si="670"/>
        <v>45366</v>
      </c>
      <c r="I1707" s="141">
        <f t="shared" si="657"/>
        <v>45366</v>
      </c>
      <c r="J1707" s="125">
        <f t="shared" si="671"/>
        <v>21</v>
      </c>
      <c r="K1707" s="125">
        <f t="shared" si="677"/>
        <v>15</v>
      </c>
      <c r="L1707" s="139">
        <f t="shared" si="658"/>
        <v>1.0059211100000001</v>
      </c>
      <c r="M1707" s="143">
        <f t="shared" si="678"/>
        <v>1.00420033</v>
      </c>
      <c r="N1707" s="143">
        <f t="shared" si="674"/>
        <v>1.3026136399872006</v>
      </c>
      <c r="O1707" s="139">
        <f t="shared" si="676"/>
        <v>1.3103265500000001</v>
      </c>
      <c r="P1707" s="139">
        <f t="shared" si="659"/>
        <v>1310.32655</v>
      </c>
      <c r="Q1707" s="144">
        <f t="shared" si="660"/>
        <v>0</v>
      </c>
      <c r="R1707" s="145">
        <f t="shared" si="661"/>
        <v>0</v>
      </c>
      <c r="S1707" s="139">
        <f t="shared" si="662"/>
        <v>0</v>
      </c>
      <c r="T1707" s="146">
        <f t="shared" si="672"/>
        <v>3.5999999999999997E-2</v>
      </c>
      <c r="U1707" s="144">
        <f t="shared" si="675"/>
        <v>36</v>
      </c>
      <c r="V1707" s="144">
        <v>252</v>
      </c>
      <c r="W1707" s="143">
        <f t="shared" si="663"/>
        <v>1.0050652339999999</v>
      </c>
      <c r="X1707" s="139">
        <f t="shared" si="664"/>
        <v>6.6371105899999998</v>
      </c>
      <c r="Y1707" s="124">
        <f t="shared" si="665"/>
        <v>0</v>
      </c>
      <c r="Z1707" s="147" t="s">
        <v>64</v>
      </c>
      <c r="AA1707" s="141">
        <f t="shared" si="673"/>
        <v>45488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4"/>
      <c r="BL1707" s="1"/>
      <c r="BM1707" s="1"/>
      <c r="BN1707" s="1"/>
      <c r="BO1707" s="1"/>
      <c r="BP1707" s="1"/>
      <c r="BQ1707" s="1"/>
    </row>
    <row r="1708" spans="1:69" x14ac:dyDescent="0.15">
      <c r="A1708" s="138">
        <f t="shared" si="666"/>
        <v>45359</v>
      </c>
      <c r="B1708" s="148">
        <f t="shared" si="655"/>
        <v>1317.66701999</v>
      </c>
      <c r="C1708" s="139">
        <f t="shared" si="667"/>
        <v>1000</v>
      </c>
      <c r="D1708" s="140">
        <f t="shared" si="668"/>
        <v>6801.72</v>
      </c>
      <c r="E1708" s="124">
        <f>IF(K1708=1,VLOOKUP(A1707,[1]Plan1!$BO$80:$BQ$314,3),E1707)</f>
        <v>6858.17</v>
      </c>
      <c r="F1708" s="141">
        <f t="shared" si="669"/>
        <v>45338</v>
      </c>
      <c r="G1708" s="142">
        <f t="shared" si="656"/>
        <v>8.2993713354857501E-3</v>
      </c>
      <c r="H1708" s="141">
        <f t="shared" si="670"/>
        <v>45366</v>
      </c>
      <c r="I1708" s="141">
        <f t="shared" si="657"/>
        <v>45366</v>
      </c>
      <c r="J1708" s="125">
        <f t="shared" si="671"/>
        <v>21</v>
      </c>
      <c r="K1708" s="125">
        <f t="shared" si="677"/>
        <v>16</v>
      </c>
      <c r="L1708" s="139">
        <f t="shared" si="658"/>
        <v>1.0063171</v>
      </c>
      <c r="M1708" s="143">
        <f t="shared" si="678"/>
        <v>1.00420033</v>
      </c>
      <c r="N1708" s="143">
        <f t="shared" si="674"/>
        <v>1.3026136399872006</v>
      </c>
      <c r="O1708" s="139">
        <f t="shared" si="676"/>
        <v>1.31084238</v>
      </c>
      <c r="P1708" s="139">
        <f t="shared" si="659"/>
        <v>1310.84238</v>
      </c>
      <c r="Q1708" s="144">
        <f t="shared" si="660"/>
        <v>0</v>
      </c>
      <c r="R1708" s="145">
        <f t="shared" si="661"/>
        <v>0</v>
      </c>
      <c r="S1708" s="139">
        <f t="shared" si="662"/>
        <v>0</v>
      </c>
      <c r="T1708" s="146">
        <f t="shared" si="672"/>
        <v>3.5999999999999997E-2</v>
      </c>
      <c r="U1708" s="144">
        <f t="shared" si="675"/>
        <v>37</v>
      </c>
      <c r="V1708" s="144">
        <v>252</v>
      </c>
      <c r="W1708" s="143">
        <f t="shared" si="663"/>
        <v>1.0052063010000001</v>
      </c>
      <c r="X1708" s="139">
        <f t="shared" si="664"/>
        <v>6.8246399899999997</v>
      </c>
      <c r="Y1708" s="124">
        <f t="shared" si="665"/>
        <v>0</v>
      </c>
      <c r="Z1708" s="147" t="s">
        <v>64</v>
      </c>
      <c r="AA1708" s="141">
        <f t="shared" si="673"/>
        <v>45488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4"/>
      <c r="BL1708" s="1"/>
      <c r="BM1708" s="1"/>
      <c r="BN1708" s="1"/>
      <c r="BO1708" s="1"/>
      <c r="BP1708" s="1"/>
      <c r="BQ1708" s="1"/>
    </row>
    <row r="1709" spans="1:69" x14ac:dyDescent="0.15">
      <c r="A1709" s="138">
        <f t="shared" si="666"/>
        <v>45360</v>
      </c>
      <c r="B1709" s="148">
        <f t="shared" si="655"/>
        <v>1318.3707308</v>
      </c>
      <c r="C1709" s="139">
        <f t="shared" si="667"/>
        <v>1000</v>
      </c>
      <c r="D1709" s="140">
        <f t="shared" si="668"/>
        <v>6801.72</v>
      </c>
      <c r="E1709" s="124">
        <f>IF(K1709=1,VLOOKUP(A1708,[1]Plan1!$BO$80:$BQ$314,3),E1708)</f>
        <v>6858.17</v>
      </c>
      <c r="F1709" s="141">
        <f t="shared" si="669"/>
        <v>45338</v>
      </c>
      <c r="G1709" s="142">
        <f t="shared" si="656"/>
        <v>8.2993713354857501E-3</v>
      </c>
      <c r="H1709" s="141">
        <f t="shared" si="670"/>
        <v>45366</v>
      </c>
      <c r="I1709" s="141">
        <f t="shared" si="657"/>
        <v>45366</v>
      </c>
      <c r="J1709" s="125">
        <f t="shared" si="671"/>
        <v>21</v>
      </c>
      <c r="K1709" s="125">
        <f t="shared" si="677"/>
        <v>17</v>
      </c>
      <c r="L1709" s="139">
        <f t="shared" si="658"/>
        <v>1.0067132400000001</v>
      </c>
      <c r="M1709" s="143">
        <f t="shared" si="678"/>
        <v>1.00420033</v>
      </c>
      <c r="N1709" s="143">
        <f t="shared" si="674"/>
        <v>1.3026136399872006</v>
      </c>
      <c r="O1709" s="139">
        <f t="shared" si="676"/>
        <v>1.3113583900000001</v>
      </c>
      <c r="P1709" s="139">
        <f t="shared" si="659"/>
        <v>1311.3583900000001</v>
      </c>
      <c r="Q1709" s="144">
        <f t="shared" si="660"/>
        <v>0</v>
      </c>
      <c r="R1709" s="145">
        <f t="shared" si="661"/>
        <v>0</v>
      </c>
      <c r="S1709" s="139">
        <f t="shared" si="662"/>
        <v>0</v>
      </c>
      <c r="T1709" s="146">
        <f t="shared" si="672"/>
        <v>3.5999999999999997E-2</v>
      </c>
      <c r="U1709" s="144">
        <f t="shared" si="675"/>
        <v>38</v>
      </c>
      <c r="V1709" s="144">
        <v>252</v>
      </c>
      <c r="W1709" s="143">
        <f t="shared" si="663"/>
        <v>1.005347387</v>
      </c>
      <c r="X1709" s="139">
        <f t="shared" si="664"/>
        <v>7.0123407999999996</v>
      </c>
      <c r="Y1709" s="124">
        <f t="shared" si="665"/>
        <v>0</v>
      </c>
      <c r="Z1709" s="147" t="s">
        <v>64</v>
      </c>
      <c r="AA1709" s="141">
        <f t="shared" si="673"/>
        <v>45488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4"/>
      <c r="BL1709" s="1"/>
      <c r="BM1709" s="1"/>
      <c r="BN1709" s="1"/>
      <c r="BO1709" s="1"/>
      <c r="BP1709" s="1"/>
      <c r="BQ1709" s="1"/>
    </row>
    <row r="1710" spans="1:69" x14ac:dyDescent="0.15">
      <c r="A1710" s="138">
        <f t="shared" si="666"/>
        <v>45361</v>
      </c>
      <c r="B1710" s="148">
        <f t="shared" si="655"/>
        <v>1318.3707308</v>
      </c>
      <c r="C1710" s="139">
        <f t="shared" si="667"/>
        <v>1000</v>
      </c>
      <c r="D1710" s="140">
        <f t="shared" si="668"/>
        <v>6801.72</v>
      </c>
      <c r="E1710" s="124">
        <f>IF(K1710=1,VLOOKUP(A1709,[1]Plan1!$BO$80:$BQ$314,3),E1709)</f>
        <v>6858.17</v>
      </c>
      <c r="F1710" s="141">
        <f t="shared" si="669"/>
        <v>45338</v>
      </c>
      <c r="G1710" s="142">
        <f t="shared" si="656"/>
        <v>8.2993713354857501E-3</v>
      </c>
      <c r="H1710" s="141">
        <f t="shared" si="670"/>
        <v>45366</v>
      </c>
      <c r="I1710" s="141">
        <f t="shared" si="657"/>
        <v>45366</v>
      </c>
      <c r="J1710" s="125">
        <f t="shared" si="671"/>
        <v>21</v>
      </c>
      <c r="K1710" s="125">
        <f t="shared" si="677"/>
        <v>17</v>
      </c>
      <c r="L1710" s="139">
        <f t="shared" si="658"/>
        <v>1.0067132400000001</v>
      </c>
      <c r="M1710" s="143">
        <f t="shared" si="678"/>
        <v>1.00420033</v>
      </c>
      <c r="N1710" s="143">
        <f t="shared" si="674"/>
        <v>1.3026136399872006</v>
      </c>
      <c r="O1710" s="139">
        <f t="shared" si="676"/>
        <v>1.3113583900000001</v>
      </c>
      <c r="P1710" s="139">
        <f t="shared" si="659"/>
        <v>1311.3583900000001</v>
      </c>
      <c r="Q1710" s="144">
        <f t="shared" si="660"/>
        <v>0</v>
      </c>
      <c r="R1710" s="145">
        <f t="shared" si="661"/>
        <v>0</v>
      </c>
      <c r="S1710" s="139">
        <f t="shared" si="662"/>
        <v>0</v>
      </c>
      <c r="T1710" s="146">
        <f t="shared" si="672"/>
        <v>3.5999999999999997E-2</v>
      </c>
      <c r="U1710" s="144">
        <f t="shared" si="675"/>
        <v>38</v>
      </c>
      <c r="V1710" s="144">
        <v>252</v>
      </c>
      <c r="W1710" s="143">
        <f t="shared" si="663"/>
        <v>1.005347387</v>
      </c>
      <c r="X1710" s="139">
        <f t="shared" si="664"/>
        <v>7.0123407999999996</v>
      </c>
      <c r="Y1710" s="124">
        <f t="shared" si="665"/>
        <v>0</v>
      </c>
      <c r="Z1710" s="147" t="s">
        <v>64</v>
      </c>
      <c r="AA1710" s="141">
        <f t="shared" si="673"/>
        <v>45488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4"/>
      <c r="BL1710" s="1"/>
      <c r="BM1710" s="1"/>
      <c r="BN1710" s="1"/>
      <c r="BO1710" s="1"/>
      <c r="BP1710" s="1"/>
      <c r="BQ1710" s="1"/>
    </row>
    <row r="1711" spans="1:69" x14ac:dyDescent="0.15">
      <c r="A1711" s="138">
        <f t="shared" si="666"/>
        <v>45362</v>
      </c>
      <c r="B1711" s="148">
        <f t="shared" si="655"/>
        <v>1318.3707308</v>
      </c>
      <c r="C1711" s="139">
        <f t="shared" si="667"/>
        <v>1000</v>
      </c>
      <c r="D1711" s="140">
        <f t="shared" si="668"/>
        <v>6801.72</v>
      </c>
      <c r="E1711" s="124">
        <f>IF(K1711=1,VLOOKUP(A1710,[1]Plan1!$BO$80:$BQ$314,3),E1710)</f>
        <v>6858.17</v>
      </c>
      <c r="F1711" s="141">
        <f t="shared" si="669"/>
        <v>45338</v>
      </c>
      <c r="G1711" s="142">
        <f t="shared" si="656"/>
        <v>8.2993713354857501E-3</v>
      </c>
      <c r="H1711" s="141">
        <f t="shared" si="670"/>
        <v>45366</v>
      </c>
      <c r="I1711" s="141">
        <f t="shared" si="657"/>
        <v>45366</v>
      </c>
      <c r="J1711" s="125">
        <f t="shared" si="671"/>
        <v>21</v>
      </c>
      <c r="K1711" s="125">
        <f t="shared" si="677"/>
        <v>17</v>
      </c>
      <c r="L1711" s="139">
        <f t="shared" si="658"/>
        <v>1.0067132400000001</v>
      </c>
      <c r="M1711" s="143">
        <f t="shared" si="678"/>
        <v>1.00420033</v>
      </c>
      <c r="N1711" s="143">
        <f t="shared" si="674"/>
        <v>1.3026136399872006</v>
      </c>
      <c r="O1711" s="139">
        <f t="shared" si="676"/>
        <v>1.3113583900000001</v>
      </c>
      <c r="P1711" s="139">
        <f t="shared" si="659"/>
        <v>1311.3583900000001</v>
      </c>
      <c r="Q1711" s="144">
        <f t="shared" si="660"/>
        <v>0</v>
      </c>
      <c r="R1711" s="145">
        <f t="shared" si="661"/>
        <v>0</v>
      </c>
      <c r="S1711" s="139">
        <f t="shared" si="662"/>
        <v>0</v>
      </c>
      <c r="T1711" s="146">
        <f t="shared" si="672"/>
        <v>3.5999999999999997E-2</v>
      </c>
      <c r="U1711" s="144">
        <f t="shared" si="675"/>
        <v>38</v>
      </c>
      <c r="V1711" s="144">
        <v>252</v>
      </c>
      <c r="W1711" s="143">
        <f t="shared" si="663"/>
        <v>1.005347387</v>
      </c>
      <c r="X1711" s="139">
        <f t="shared" si="664"/>
        <v>7.0123407999999996</v>
      </c>
      <c r="Y1711" s="124">
        <f t="shared" si="665"/>
        <v>0</v>
      </c>
      <c r="Z1711" s="147" t="s">
        <v>64</v>
      </c>
      <c r="AA1711" s="141">
        <f t="shared" si="673"/>
        <v>45488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4"/>
      <c r="BL1711" s="1"/>
      <c r="BM1711" s="1"/>
      <c r="BN1711" s="1"/>
      <c r="BO1711" s="1"/>
      <c r="BP1711" s="1"/>
      <c r="BQ1711" s="1"/>
    </row>
    <row r="1712" spans="1:69" x14ac:dyDescent="0.15">
      <c r="A1712" s="138">
        <f t="shared" si="666"/>
        <v>45363</v>
      </c>
      <c r="B1712" s="148">
        <f t="shared" si="655"/>
        <v>1319.0748346600001</v>
      </c>
      <c r="C1712" s="139">
        <f t="shared" si="667"/>
        <v>1000</v>
      </c>
      <c r="D1712" s="140">
        <f t="shared" si="668"/>
        <v>6801.72</v>
      </c>
      <c r="E1712" s="124">
        <f>IF(K1712=1,VLOOKUP(A1711,[1]Plan1!$BO$80:$BQ$314,3),E1711)</f>
        <v>6858.17</v>
      </c>
      <c r="F1712" s="141">
        <f t="shared" si="669"/>
        <v>45338</v>
      </c>
      <c r="G1712" s="142">
        <f t="shared" si="656"/>
        <v>8.2993713354857501E-3</v>
      </c>
      <c r="H1712" s="141">
        <f t="shared" si="670"/>
        <v>45366</v>
      </c>
      <c r="I1712" s="141">
        <f t="shared" si="657"/>
        <v>45366</v>
      </c>
      <c r="J1712" s="125">
        <f t="shared" si="671"/>
        <v>21</v>
      </c>
      <c r="K1712" s="125">
        <f t="shared" si="677"/>
        <v>18</v>
      </c>
      <c r="L1712" s="139">
        <f t="shared" si="658"/>
        <v>1.0071095400000001</v>
      </c>
      <c r="M1712" s="143">
        <f t="shared" si="678"/>
        <v>1.00420033</v>
      </c>
      <c r="N1712" s="143">
        <f t="shared" si="674"/>
        <v>1.3026136399872006</v>
      </c>
      <c r="O1712" s="139">
        <f t="shared" si="676"/>
        <v>1.31187462</v>
      </c>
      <c r="P1712" s="139">
        <f t="shared" si="659"/>
        <v>1311.87462</v>
      </c>
      <c r="Q1712" s="144">
        <f t="shared" si="660"/>
        <v>0</v>
      </c>
      <c r="R1712" s="145">
        <f t="shared" si="661"/>
        <v>0</v>
      </c>
      <c r="S1712" s="139">
        <f t="shared" si="662"/>
        <v>0</v>
      </c>
      <c r="T1712" s="146">
        <f t="shared" si="672"/>
        <v>3.5999999999999997E-2</v>
      </c>
      <c r="U1712" s="144">
        <f t="shared" si="675"/>
        <v>39</v>
      </c>
      <c r="V1712" s="144">
        <v>252</v>
      </c>
      <c r="W1712" s="143">
        <f t="shared" si="663"/>
        <v>1.0054884930000001</v>
      </c>
      <c r="X1712" s="139">
        <f t="shared" si="664"/>
        <v>7.2002146600000003</v>
      </c>
      <c r="Y1712" s="124">
        <f t="shared" si="665"/>
        <v>0</v>
      </c>
      <c r="Z1712" s="147" t="s">
        <v>64</v>
      </c>
      <c r="AA1712" s="141">
        <f t="shared" si="673"/>
        <v>45488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4"/>
      <c r="BL1712" s="1"/>
      <c r="BM1712" s="1"/>
      <c r="BN1712" s="1"/>
      <c r="BO1712" s="1"/>
      <c r="BP1712" s="1"/>
      <c r="BQ1712" s="1"/>
    </row>
    <row r="1713" spans="1:69" x14ac:dyDescent="0.15">
      <c r="A1713" s="138">
        <f t="shared" si="666"/>
        <v>45364</v>
      </c>
      <c r="B1713" s="148">
        <f t="shared" si="655"/>
        <v>1319.7793015299999</v>
      </c>
      <c r="C1713" s="139">
        <f t="shared" si="667"/>
        <v>1000</v>
      </c>
      <c r="D1713" s="140">
        <f t="shared" si="668"/>
        <v>6801.72</v>
      </c>
      <c r="E1713" s="124">
        <f>IF(K1713=1,VLOOKUP(A1712,[1]Plan1!$BO$80:$BQ$314,3),E1712)</f>
        <v>6858.17</v>
      </c>
      <c r="F1713" s="141">
        <f t="shared" si="669"/>
        <v>45338</v>
      </c>
      <c r="G1713" s="142">
        <f t="shared" si="656"/>
        <v>8.2993713354857501E-3</v>
      </c>
      <c r="H1713" s="141">
        <f t="shared" si="670"/>
        <v>45366</v>
      </c>
      <c r="I1713" s="141">
        <f t="shared" si="657"/>
        <v>45366</v>
      </c>
      <c r="J1713" s="125">
        <f t="shared" si="671"/>
        <v>21</v>
      </c>
      <c r="K1713" s="125">
        <f t="shared" si="677"/>
        <v>19</v>
      </c>
      <c r="L1713" s="139">
        <f t="shared" si="658"/>
        <v>1.0075059900000001</v>
      </c>
      <c r="M1713" s="143">
        <f t="shared" si="678"/>
        <v>1.00420033</v>
      </c>
      <c r="N1713" s="143">
        <f t="shared" si="674"/>
        <v>1.3026136399872006</v>
      </c>
      <c r="O1713" s="139">
        <f t="shared" si="676"/>
        <v>1.3123910400000001</v>
      </c>
      <c r="P1713" s="139">
        <f t="shared" si="659"/>
        <v>1312.39104</v>
      </c>
      <c r="Q1713" s="144">
        <f t="shared" si="660"/>
        <v>0</v>
      </c>
      <c r="R1713" s="145">
        <f t="shared" si="661"/>
        <v>0</v>
      </c>
      <c r="S1713" s="139">
        <f t="shared" si="662"/>
        <v>0</v>
      </c>
      <c r="T1713" s="146">
        <f t="shared" si="672"/>
        <v>3.5999999999999997E-2</v>
      </c>
      <c r="U1713" s="144">
        <f t="shared" si="675"/>
        <v>40</v>
      </c>
      <c r="V1713" s="144">
        <v>252</v>
      </c>
      <c r="W1713" s="143">
        <f t="shared" si="663"/>
        <v>1.005629619</v>
      </c>
      <c r="X1713" s="139">
        <f t="shared" si="664"/>
        <v>7.3882615300000003</v>
      </c>
      <c r="Y1713" s="124">
        <f t="shared" si="665"/>
        <v>0</v>
      </c>
      <c r="Z1713" s="147" t="s">
        <v>64</v>
      </c>
      <c r="AA1713" s="141">
        <f t="shared" si="673"/>
        <v>45488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4"/>
      <c r="BL1713" s="1"/>
      <c r="BM1713" s="1"/>
      <c r="BN1713" s="1"/>
      <c r="BO1713" s="1"/>
      <c r="BP1713" s="1"/>
      <c r="BQ1713" s="1"/>
    </row>
    <row r="1714" spans="1:69" x14ac:dyDescent="0.15">
      <c r="A1714" s="138">
        <f t="shared" si="666"/>
        <v>45365</v>
      </c>
      <c r="B1714" s="148">
        <f t="shared" si="655"/>
        <v>1320.48415163</v>
      </c>
      <c r="C1714" s="139">
        <f t="shared" si="667"/>
        <v>1000</v>
      </c>
      <c r="D1714" s="140">
        <f t="shared" si="668"/>
        <v>6801.72</v>
      </c>
      <c r="E1714" s="124">
        <f>IF(K1714=1,VLOOKUP(A1713,[1]Plan1!$BO$80:$BQ$314,3),E1713)</f>
        <v>6858.17</v>
      </c>
      <c r="F1714" s="141">
        <f t="shared" si="669"/>
        <v>45338</v>
      </c>
      <c r="G1714" s="142">
        <f t="shared" si="656"/>
        <v>8.2993713354857501E-3</v>
      </c>
      <c r="H1714" s="141">
        <f t="shared" si="670"/>
        <v>45366</v>
      </c>
      <c r="I1714" s="141">
        <f t="shared" si="657"/>
        <v>45366</v>
      </c>
      <c r="J1714" s="125">
        <f t="shared" si="671"/>
        <v>21</v>
      </c>
      <c r="K1714" s="125">
        <f t="shared" si="677"/>
        <v>20</v>
      </c>
      <c r="L1714" s="139">
        <f t="shared" si="658"/>
        <v>1.0079026</v>
      </c>
      <c r="M1714" s="143">
        <f t="shared" si="678"/>
        <v>1.00420033</v>
      </c>
      <c r="N1714" s="143">
        <f t="shared" si="674"/>
        <v>1.3026136399872006</v>
      </c>
      <c r="O1714" s="139">
        <f t="shared" si="676"/>
        <v>1.31290767</v>
      </c>
      <c r="P1714" s="139">
        <f t="shared" si="659"/>
        <v>1312.9076700000001</v>
      </c>
      <c r="Q1714" s="144">
        <f t="shared" si="660"/>
        <v>0</v>
      </c>
      <c r="R1714" s="145">
        <f t="shared" si="661"/>
        <v>0</v>
      </c>
      <c r="S1714" s="139">
        <f t="shared" si="662"/>
        <v>0</v>
      </c>
      <c r="T1714" s="146">
        <f t="shared" si="672"/>
        <v>3.5999999999999997E-2</v>
      </c>
      <c r="U1714" s="144">
        <f t="shared" si="675"/>
        <v>41</v>
      </c>
      <c r="V1714" s="144">
        <v>252</v>
      </c>
      <c r="W1714" s="143">
        <f t="shared" si="663"/>
        <v>1.0057707650000001</v>
      </c>
      <c r="X1714" s="139">
        <f t="shared" si="664"/>
        <v>7.57648163</v>
      </c>
      <c r="Y1714" s="124">
        <f t="shared" si="665"/>
        <v>0</v>
      </c>
      <c r="Z1714" s="147" t="s">
        <v>64</v>
      </c>
      <c r="AA1714" s="141">
        <f t="shared" si="673"/>
        <v>45488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4"/>
      <c r="BL1714" s="1"/>
      <c r="BM1714" s="1"/>
      <c r="BN1714" s="1"/>
      <c r="BO1714" s="1"/>
      <c r="BP1714" s="1"/>
      <c r="BQ1714" s="1"/>
    </row>
    <row r="1715" spans="1:69" x14ac:dyDescent="0.15">
      <c r="A1715" s="138">
        <f t="shared" si="666"/>
        <v>45366</v>
      </c>
      <c r="B1715" s="148">
        <f t="shared" si="655"/>
        <v>1321.1893850700001</v>
      </c>
      <c r="C1715" s="139">
        <f t="shared" si="667"/>
        <v>1000</v>
      </c>
      <c r="D1715" s="140">
        <f t="shared" si="668"/>
        <v>6801.72</v>
      </c>
      <c r="E1715" s="124">
        <f>IF(K1715=1,VLOOKUP(A1714,[1]Plan1!$BO$80:$BQ$314,3),E1714)</f>
        <v>6858.17</v>
      </c>
      <c r="F1715" s="141">
        <f t="shared" si="669"/>
        <v>45338</v>
      </c>
      <c r="G1715" s="142">
        <f t="shared" si="656"/>
        <v>8.2993713354857501E-3</v>
      </c>
      <c r="H1715" s="141">
        <f t="shared" si="670"/>
        <v>45397</v>
      </c>
      <c r="I1715" s="141">
        <f t="shared" si="657"/>
        <v>45366</v>
      </c>
      <c r="J1715" s="125">
        <f t="shared" si="671"/>
        <v>21</v>
      </c>
      <c r="K1715" s="125">
        <f t="shared" si="677"/>
        <v>21</v>
      </c>
      <c r="L1715" s="139">
        <f t="shared" si="658"/>
        <v>1.00829937</v>
      </c>
      <c r="M1715" s="143">
        <f t="shared" si="678"/>
        <v>1.00420033</v>
      </c>
      <c r="N1715" s="143">
        <f t="shared" si="674"/>
        <v>1.3026136399872006</v>
      </c>
      <c r="O1715" s="139">
        <f t="shared" si="676"/>
        <v>1.3134245099999999</v>
      </c>
      <c r="P1715" s="139">
        <f t="shared" si="659"/>
        <v>1313.4245100000001</v>
      </c>
      <c r="Q1715" s="144">
        <f t="shared" si="660"/>
        <v>0</v>
      </c>
      <c r="R1715" s="145">
        <f t="shared" si="661"/>
        <v>0</v>
      </c>
      <c r="S1715" s="139">
        <f t="shared" si="662"/>
        <v>0</v>
      </c>
      <c r="T1715" s="146">
        <f t="shared" si="672"/>
        <v>3.5999999999999997E-2</v>
      </c>
      <c r="U1715" s="144">
        <f t="shared" si="675"/>
        <v>42</v>
      </c>
      <c r="V1715" s="144">
        <v>252</v>
      </c>
      <c r="W1715" s="143">
        <f t="shared" si="663"/>
        <v>1.005911931</v>
      </c>
      <c r="X1715" s="139">
        <f t="shared" si="664"/>
        <v>7.7648750700000004</v>
      </c>
      <c r="Y1715" s="124">
        <f t="shared" si="665"/>
        <v>0</v>
      </c>
      <c r="Z1715" s="147" t="s">
        <v>64</v>
      </c>
      <c r="AA1715" s="141">
        <f t="shared" si="673"/>
        <v>45488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4"/>
      <c r="BL1715" s="1"/>
      <c r="BM1715" s="1"/>
      <c r="BN1715" s="1"/>
      <c r="BO1715" s="1"/>
      <c r="BP1715" s="1"/>
      <c r="BQ1715" s="1"/>
    </row>
    <row r="1716" spans="1:69" x14ac:dyDescent="0.15">
      <c r="A1716" s="138">
        <f t="shared" si="666"/>
        <v>45367</v>
      </c>
      <c r="B1716" s="148">
        <f t="shared" si="655"/>
        <v>1321.4804061899999</v>
      </c>
      <c r="C1716" s="139">
        <f t="shared" si="667"/>
        <v>1000</v>
      </c>
      <c r="D1716" s="140">
        <f t="shared" si="668"/>
        <v>6858.17</v>
      </c>
      <c r="E1716" s="124">
        <f>IF(K1716=1,VLOOKUP(A1715,[1]Plan1!$BO$80:$BQ$314,3),E1715)</f>
        <v>6869.14</v>
      </c>
      <c r="F1716" s="141">
        <f t="shared" si="669"/>
        <v>45367</v>
      </c>
      <c r="G1716" s="142">
        <f t="shared" si="656"/>
        <v>1.5995520670966101E-3</v>
      </c>
      <c r="H1716" s="141">
        <f t="shared" si="670"/>
        <v>45397</v>
      </c>
      <c r="I1716" s="141">
        <f t="shared" si="657"/>
        <v>45397</v>
      </c>
      <c r="J1716" s="125">
        <f t="shared" si="671"/>
        <v>20</v>
      </c>
      <c r="K1716" s="125">
        <f t="shared" si="677"/>
        <v>1</v>
      </c>
      <c r="L1716" s="139">
        <f t="shared" si="658"/>
        <v>1.00007991</v>
      </c>
      <c r="M1716" s="143">
        <f t="shared" si="678"/>
        <v>1.00829937</v>
      </c>
      <c r="N1716" s="143">
        <f t="shared" si="674"/>
        <v>1.3134245125525013</v>
      </c>
      <c r="O1716" s="139">
        <f t="shared" si="676"/>
        <v>1.31352946</v>
      </c>
      <c r="P1716" s="139">
        <f t="shared" si="659"/>
        <v>1313.52946</v>
      </c>
      <c r="Q1716" s="144">
        <f t="shared" si="660"/>
        <v>0</v>
      </c>
      <c r="R1716" s="145">
        <f t="shared" si="661"/>
        <v>0</v>
      </c>
      <c r="S1716" s="139">
        <f t="shared" si="662"/>
        <v>0</v>
      </c>
      <c r="T1716" s="146">
        <f t="shared" si="672"/>
        <v>3.5999999999999997E-2</v>
      </c>
      <c r="U1716" s="144">
        <f t="shared" si="675"/>
        <v>43</v>
      </c>
      <c r="V1716" s="144">
        <v>252</v>
      </c>
      <c r="W1716" s="143">
        <f t="shared" si="663"/>
        <v>1.0060531159999999</v>
      </c>
      <c r="X1716" s="139">
        <f t="shared" si="664"/>
        <v>7.9509461899999998</v>
      </c>
      <c r="Y1716" s="124">
        <f t="shared" si="665"/>
        <v>0</v>
      </c>
      <c r="Z1716" s="147" t="s">
        <v>64</v>
      </c>
      <c r="AA1716" s="141">
        <f t="shared" si="673"/>
        <v>45488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4"/>
      <c r="BL1716" s="1"/>
      <c r="BM1716" s="1"/>
      <c r="BN1716" s="1"/>
      <c r="BO1716" s="1"/>
      <c r="BP1716" s="1"/>
      <c r="BQ1716" s="1"/>
    </row>
    <row r="1717" spans="1:69" x14ac:dyDescent="0.15">
      <c r="A1717" s="138">
        <f t="shared" si="666"/>
        <v>45368</v>
      </c>
      <c r="B1717" s="148">
        <f t="shared" si="655"/>
        <v>1321.4804061899999</v>
      </c>
      <c r="C1717" s="139">
        <f t="shared" si="667"/>
        <v>1000</v>
      </c>
      <c r="D1717" s="140">
        <f t="shared" si="668"/>
        <v>6858.17</v>
      </c>
      <c r="E1717" s="124">
        <f>IF(K1717=1,VLOOKUP(A1716,[1]Plan1!$BO$80:$BQ$314,3),E1716)</f>
        <v>6869.14</v>
      </c>
      <c r="F1717" s="141">
        <f t="shared" si="669"/>
        <v>45367</v>
      </c>
      <c r="G1717" s="142">
        <f t="shared" si="656"/>
        <v>1.5995520670966101E-3</v>
      </c>
      <c r="H1717" s="141">
        <f t="shared" si="670"/>
        <v>45397</v>
      </c>
      <c r="I1717" s="141">
        <f t="shared" si="657"/>
        <v>45397</v>
      </c>
      <c r="J1717" s="125">
        <f t="shared" si="671"/>
        <v>20</v>
      </c>
      <c r="K1717" s="125">
        <f t="shared" si="677"/>
        <v>1</v>
      </c>
      <c r="L1717" s="139">
        <f t="shared" si="658"/>
        <v>1.00007991</v>
      </c>
      <c r="M1717" s="143">
        <f t="shared" si="678"/>
        <v>1.00829937</v>
      </c>
      <c r="N1717" s="143">
        <f t="shared" si="674"/>
        <v>1.3134245125525013</v>
      </c>
      <c r="O1717" s="139">
        <f t="shared" si="676"/>
        <v>1.31352946</v>
      </c>
      <c r="P1717" s="139">
        <f t="shared" si="659"/>
        <v>1313.52946</v>
      </c>
      <c r="Q1717" s="144">
        <f t="shared" si="660"/>
        <v>0</v>
      </c>
      <c r="R1717" s="145">
        <f t="shared" si="661"/>
        <v>0</v>
      </c>
      <c r="S1717" s="139">
        <f t="shared" si="662"/>
        <v>0</v>
      </c>
      <c r="T1717" s="146">
        <f t="shared" si="672"/>
        <v>3.5999999999999997E-2</v>
      </c>
      <c r="U1717" s="144">
        <f t="shared" si="675"/>
        <v>43</v>
      </c>
      <c r="V1717" s="144">
        <v>252</v>
      </c>
      <c r="W1717" s="143">
        <f t="shared" si="663"/>
        <v>1.0060531159999999</v>
      </c>
      <c r="X1717" s="139">
        <f t="shared" si="664"/>
        <v>7.9509461899999998</v>
      </c>
      <c r="Y1717" s="124">
        <f t="shared" si="665"/>
        <v>0</v>
      </c>
      <c r="Z1717" s="147" t="s">
        <v>64</v>
      </c>
      <c r="AA1717" s="141">
        <f t="shared" si="673"/>
        <v>45488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4"/>
      <c r="BL1717" s="1"/>
      <c r="BM1717" s="1"/>
      <c r="BN1717" s="1"/>
      <c r="BO1717" s="1"/>
      <c r="BP1717" s="1"/>
      <c r="BQ1717" s="1"/>
    </row>
    <row r="1718" spans="1:69" x14ac:dyDescent="0.15">
      <c r="A1718" s="138">
        <f t="shared" si="666"/>
        <v>45369</v>
      </c>
      <c r="B1718" s="148">
        <f t="shared" si="655"/>
        <v>1321.4804061899999</v>
      </c>
      <c r="C1718" s="139">
        <f t="shared" si="667"/>
        <v>1000</v>
      </c>
      <c r="D1718" s="140">
        <f t="shared" si="668"/>
        <v>6858.17</v>
      </c>
      <c r="E1718" s="124">
        <f>IF(K1718=1,VLOOKUP(A1717,[1]Plan1!$BO$80:$BQ$314,3),E1717)</f>
        <v>6869.14</v>
      </c>
      <c r="F1718" s="141">
        <f t="shared" si="669"/>
        <v>45367</v>
      </c>
      <c r="G1718" s="142">
        <f t="shared" si="656"/>
        <v>1.5995520670966101E-3</v>
      </c>
      <c r="H1718" s="141">
        <f t="shared" si="670"/>
        <v>45397</v>
      </c>
      <c r="I1718" s="141">
        <f t="shared" si="657"/>
        <v>45397</v>
      </c>
      <c r="J1718" s="125">
        <f t="shared" si="671"/>
        <v>20</v>
      </c>
      <c r="K1718" s="125">
        <f t="shared" si="677"/>
        <v>1</v>
      </c>
      <c r="L1718" s="139">
        <f t="shared" si="658"/>
        <v>1.00007991</v>
      </c>
      <c r="M1718" s="143">
        <f t="shared" si="678"/>
        <v>1.00829937</v>
      </c>
      <c r="N1718" s="143">
        <f t="shared" si="674"/>
        <v>1.3134245125525013</v>
      </c>
      <c r="O1718" s="139">
        <f t="shared" si="676"/>
        <v>1.31352946</v>
      </c>
      <c r="P1718" s="139">
        <f t="shared" si="659"/>
        <v>1313.52946</v>
      </c>
      <c r="Q1718" s="144">
        <f t="shared" si="660"/>
        <v>0</v>
      </c>
      <c r="R1718" s="145">
        <f t="shared" si="661"/>
        <v>0</v>
      </c>
      <c r="S1718" s="139">
        <f t="shared" si="662"/>
        <v>0</v>
      </c>
      <c r="T1718" s="146">
        <f t="shared" si="672"/>
        <v>3.5999999999999997E-2</v>
      </c>
      <c r="U1718" s="144">
        <f t="shared" si="675"/>
        <v>43</v>
      </c>
      <c r="V1718" s="144">
        <v>252</v>
      </c>
      <c r="W1718" s="143">
        <f t="shared" si="663"/>
        <v>1.0060531159999999</v>
      </c>
      <c r="X1718" s="139">
        <f t="shared" si="664"/>
        <v>7.9509461899999998</v>
      </c>
      <c r="Y1718" s="124">
        <f t="shared" si="665"/>
        <v>0</v>
      </c>
      <c r="Z1718" s="147" t="s">
        <v>64</v>
      </c>
      <c r="AA1718" s="141">
        <f t="shared" si="673"/>
        <v>45488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4"/>
      <c r="BL1718" s="1"/>
      <c r="BM1718" s="1"/>
      <c r="BN1718" s="1"/>
      <c r="BO1718" s="1"/>
      <c r="BP1718" s="1"/>
      <c r="BQ1718" s="1"/>
    </row>
    <row r="1719" spans="1:69" x14ac:dyDescent="0.15">
      <c r="A1719" s="138">
        <f t="shared" si="666"/>
        <v>45370</v>
      </c>
      <c r="B1719" s="148">
        <f t="shared" si="655"/>
        <v>1321.77152477</v>
      </c>
      <c r="C1719" s="139">
        <f t="shared" si="667"/>
        <v>1000</v>
      </c>
      <c r="D1719" s="140">
        <f t="shared" si="668"/>
        <v>6858.17</v>
      </c>
      <c r="E1719" s="124">
        <f>IF(K1719=1,VLOOKUP(A1718,[1]Plan1!$BO$80:$BQ$314,3),E1718)</f>
        <v>6869.14</v>
      </c>
      <c r="F1719" s="141">
        <f t="shared" si="669"/>
        <v>45367</v>
      </c>
      <c r="G1719" s="142">
        <f t="shared" si="656"/>
        <v>1.5995520670966101E-3</v>
      </c>
      <c r="H1719" s="141">
        <f t="shared" si="670"/>
        <v>45397</v>
      </c>
      <c r="I1719" s="141">
        <f t="shared" si="657"/>
        <v>45397</v>
      </c>
      <c r="J1719" s="125">
        <f t="shared" si="671"/>
        <v>20</v>
      </c>
      <c r="K1719" s="125">
        <f t="shared" si="677"/>
        <v>2</v>
      </c>
      <c r="L1719" s="139">
        <f t="shared" si="658"/>
        <v>1.00015984</v>
      </c>
      <c r="M1719" s="143">
        <f t="shared" si="678"/>
        <v>1.00829937</v>
      </c>
      <c r="N1719" s="143">
        <f t="shared" si="674"/>
        <v>1.3134245125525013</v>
      </c>
      <c r="O1719" s="139">
        <f t="shared" si="676"/>
        <v>1.3136344499999999</v>
      </c>
      <c r="P1719" s="139">
        <f t="shared" si="659"/>
        <v>1313.63445</v>
      </c>
      <c r="Q1719" s="144">
        <f t="shared" si="660"/>
        <v>0</v>
      </c>
      <c r="R1719" s="145">
        <f t="shared" si="661"/>
        <v>0</v>
      </c>
      <c r="S1719" s="139">
        <f t="shared" si="662"/>
        <v>0</v>
      </c>
      <c r="T1719" s="146">
        <f t="shared" si="672"/>
        <v>3.5999999999999997E-2</v>
      </c>
      <c r="U1719" s="144">
        <f t="shared" si="675"/>
        <v>44</v>
      </c>
      <c r="V1719" s="144">
        <v>252</v>
      </c>
      <c r="W1719" s="143">
        <f t="shared" si="663"/>
        <v>1.006194322</v>
      </c>
      <c r="X1719" s="139">
        <f t="shared" si="664"/>
        <v>8.1370747699999999</v>
      </c>
      <c r="Y1719" s="124">
        <f t="shared" si="665"/>
        <v>0</v>
      </c>
      <c r="Z1719" s="147" t="s">
        <v>64</v>
      </c>
      <c r="AA1719" s="141">
        <f t="shared" si="673"/>
        <v>45488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4"/>
      <c r="BL1719" s="1"/>
      <c r="BM1719" s="1"/>
      <c r="BN1719" s="1"/>
      <c r="BO1719" s="1"/>
      <c r="BP1719" s="1"/>
      <c r="BQ1719" s="1"/>
    </row>
    <row r="1720" spans="1:69" x14ac:dyDescent="0.15">
      <c r="A1720" s="138">
        <f t="shared" si="666"/>
        <v>45371</v>
      </c>
      <c r="B1720" s="148">
        <f t="shared" si="655"/>
        <v>1322.06266777</v>
      </c>
      <c r="C1720" s="139">
        <f t="shared" si="667"/>
        <v>1000</v>
      </c>
      <c r="D1720" s="140">
        <f t="shared" si="668"/>
        <v>6858.17</v>
      </c>
      <c r="E1720" s="124">
        <f>IF(K1720=1,VLOOKUP(A1719,[1]Plan1!$BO$80:$BQ$314,3),E1719)</f>
        <v>6869.14</v>
      </c>
      <c r="F1720" s="141">
        <f t="shared" si="669"/>
        <v>45367</v>
      </c>
      <c r="G1720" s="142">
        <f t="shared" si="656"/>
        <v>1.5995520670966101E-3</v>
      </c>
      <c r="H1720" s="141">
        <f t="shared" si="670"/>
        <v>45397</v>
      </c>
      <c r="I1720" s="141">
        <f t="shared" si="657"/>
        <v>45397</v>
      </c>
      <c r="J1720" s="125">
        <f t="shared" si="671"/>
        <v>20</v>
      </c>
      <c r="K1720" s="125">
        <f t="shared" si="677"/>
        <v>3</v>
      </c>
      <c r="L1720" s="139">
        <f t="shared" si="658"/>
        <v>1.0002397599999999</v>
      </c>
      <c r="M1720" s="143">
        <f t="shared" si="678"/>
        <v>1.00829937</v>
      </c>
      <c r="N1720" s="143">
        <f t="shared" si="674"/>
        <v>1.3134245125525013</v>
      </c>
      <c r="O1720" s="139">
        <f t="shared" si="676"/>
        <v>1.3137394099999999</v>
      </c>
      <c r="P1720" s="139">
        <f t="shared" si="659"/>
        <v>1313.7394099999999</v>
      </c>
      <c r="Q1720" s="144">
        <f t="shared" si="660"/>
        <v>0</v>
      </c>
      <c r="R1720" s="145">
        <f t="shared" si="661"/>
        <v>0</v>
      </c>
      <c r="S1720" s="139">
        <f t="shared" si="662"/>
        <v>0</v>
      </c>
      <c r="T1720" s="146">
        <f t="shared" si="672"/>
        <v>3.5999999999999997E-2</v>
      </c>
      <c r="U1720" s="144">
        <f t="shared" si="675"/>
        <v>45</v>
      </c>
      <c r="V1720" s="144">
        <v>252</v>
      </c>
      <c r="W1720" s="143">
        <f t="shared" si="663"/>
        <v>1.0063355469999999</v>
      </c>
      <c r="X1720" s="139">
        <f t="shared" si="664"/>
        <v>8.3232577699999997</v>
      </c>
      <c r="Y1720" s="124">
        <f t="shared" si="665"/>
        <v>0</v>
      </c>
      <c r="Z1720" s="147" t="s">
        <v>64</v>
      </c>
      <c r="AA1720" s="141">
        <f t="shared" si="673"/>
        <v>45488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4"/>
      <c r="BL1720" s="1"/>
      <c r="BM1720" s="1"/>
      <c r="BN1720" s="1"/>
      <c r="BO1720" s="1"/>
      <c r="BP1720" s="1"/>
      <c r="BQ1720" s="1"/>
    </row>
    <row r="1721" spans="1:69" x14ac:dyDescent="0.15">
      <c r="A1721" s="138">
        <f t="shared" si="666"/>
        <v>45372</v>
      </c>
      <c r="B1721" s="148">
        <f t="shared" si="655"/>
        <v>1322.3539056499999</v>
      </c>
      <c r="C1721" s="139">
        <f t="shared" si="667"/>
        <v>1000</v>
      </c>
      <c r="D1721" s="140">
        <f t="shared" si="668"/>
        <v>6858.17</v>
      </c>
      <c r="E1721" s="124">
        <f>IF(K1721=1,VLOOKUP(A1720,[1]Plan1!$BO$80:$BQ$314,3),E1720)</f>
        <v>6869.14</v>
      </c>
      <c r="F1721" s="141">
        <f t="shared" si="669"/>
        <v>45367</v>
      </c>
      <c r="G1721" s="142">
        <f t="shared" si="656"/>
        <v>1.5995520670966101E-3</v>
      </c>
      <c r="H1721" s="141">
        <f t="shared" si="670"/>
        <v>45397</v>
      </c>
      <c r="I1721" s="141">
        <f t="shared" si="657"/>
        <v>45397</v>
      </c>
      <c r="J1721" s="125">
        <f t="shared" si="671"/>
        <v>20</v>
      </c>
      <c r="K1721" s="125">
        <f t="shared" si="677"/>
        <v>4</v>
      </c>
      <c r="L1721" s="139">
        <f t="shared" si="658"/>
        <v>1.0003196999999999</v>
      </c>
      <c r="M1721" s="143">
        <f t="shared" si="678"/>
        <v>1.00829937</v>
      </c>
      <c r="N1721" s="143">
        <f t="shared" si="674"/>
        <v>1.3134245125525013</v>
      </c>
      <c r="O1721" s="139">
        <f t="shared" si="676"/>
        <v>1.31384441</v>
      </c>
      <c r="P1721" s="139">
        <f t="shared" si="659"/>
        <v>1313.8444099999999</v>
      </c>
      <c r="Q1721" s="144">
        <f t="shared" si="660"/>
        <v>0</v>
      </c>
      <c r="R1721" s="145">
        <f t="shared" si="661"/>
        <v>0</v>
      </c>
      <c r="S1721" s="139">
        <f t="shared" si="662"/>
        <v>0</v>
      </c>
      <c r="T1721" s="146">
        <f t="shared" si="672"/>
        <v>3.5999999999999997E-2</v>
      </c>
      <c r="U1721" s="144">
        <f t="shared" si="675"/>
        <v>46</v>
      </c>
      <c r="V1721" s="144">
        <v>252</v>
      </c>
      <c r="W1721" s="143">
        <f t="shared" si="663"/>
        <v>1.0064767910000001</v>
      </c>
      <c r="X1721" s="139">
        <f t="shared" si="664"/>
        <v>8.5094956499999999</v>
      </c>
      <c r="Y1721" s="124">
        <f t="shared" si="665"/>
        <v>0</v>
      </c>
      <c r="Z1721" s="147" t="s">
        <v>64</v>
      </c>
      <c r="AA1721" s="141">
        <f t="shared" si="673"/>
        <v>45488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4"/>
      <c r="BL1721" s="1"/>
      <c r="BM1721" s="1"/>
      <c r="BN1721" s="1"/>
      <c r="BO1721" s="1"/>
      <c r="BP1721" s="1"/>
      <c r="BQ1721" s="1"/>
    </row>
    <row r="1722" spans="1:69" x14ac:dyDescent="0.15">
      <c r="A1722" s="138">
        <f t="shared" si="666"/>
        <v>45373</v>
      </c>
      <c r="B1722" s="148">
        <f t="shared" si="655"/>
        <v>1322.64519071</v>
      </c>
      <c r="C1722" s="139">
        <f t="shared" si="667"/>
        <v>1000</v>
      </c>
      <c r="D1722" s="140">
        <f t="shared" si="668"/>
        <v>6858.17</v>
      </c>
      <c r="E1722" s="124">
        <f>IF(K1722=1,VLOOKUP(A1721,[1]Plan1!$BO$80:$BQ$314,3),E1721)</f>
        <v>6869.14</v>
      </c>
      <c r="F1722" s="141">
        <f t="shared" si="669"/>
        <v>45367</v>
      </c>
      <c r="G1722" s="142">
        <f t="shared" si="656"/>
        <v>1.5995520670966101E-3</v>
      </c>
      <c r="H1722" s="141">
        <f t="shared" si="670"/>
        <v>45397</v>
      </c>
      <c r="I1722" s="141">
        <f t="shared" si="657"/>
        <v>45397</v>
      </c>
      <c r="J1722" s="125">
        <f t="shared" si="671"/>
        <v>20</v>
      </c>
      <c r="K1722" s="125">
        <f t="shared" si="677"/>
        <v>5</v>
      </c>
      <c r="L1722" s="139">
        <f t="shared" si="658"/>
        <v>1.0003996399999999</v>
      </c>
      <c r="M1722" s="143">
        <f t="shared" si="678"/>
        <v>1.00829937</v>
      </c>
      <c r="N1722" s="143">
        <f t="shared" si="674"/>
        <v>1.3134245125525013</v>
      </c>
      <c r="O1722" s="139">
        <f t="shared" si="676"/>
        <v>1.3139494</v>
      </c>
      <c r="P1722" s="139">
        <f t="shared" si="659"/>
        <v>1313.9494</v>
      </c>
      <c r="Q1722" s="144">
        <f t="shared" si="660"/>
        <v>0</v>
      </c>
      <c r="R1722" s="145">
        <f t="shared" si="661"/>
        <v>0</v>
      </c>
      <c r="S1722" s="139">
        <f t="shared" si="662"/>
        <v>0</v>
      </c>
      <c r="T1722" s="146">
        <f t="shared" si="672"/>
        <v>3.5999999999999997E-2</v>
      </c>
      <c r="U1722" s="144">
        <f t="shared" si="675"/>
        <v>47</v>
      </c>
      <c r="V1722" s="144">
        <v>252</v>
      </c>
      <c r="W1722" s="143">
        <f t="shared" si="663"/>
        <v>1.006618056</v>
      </c>
      <c r="X1722" s="139">
        <f t="shared" si="664"/>
        <v>8.6957907100000007</v>
      </c>
      <c r="Y1722" s="124">
        <f t="shared" si="665"/>
        <v>0</v>
      </c>
      <c r="Z1722" s="147" t="s">
        <v>64</v>
      </c>
      <c r="AA1722" s="141">
        <f t="shared" si="673"/>
        <v>45488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4"/>
      <c r="BL1722" s="1"/>
      <c r="BM1722" s="1"/>
      <c r="BN1722" s="1"/>
      <c r="BO1722" s="1"/>
      <c r="BP1722" s="1"/>
      <c r="BQ1722" s="1"/>
    </row>
    <row r="1723" spans="1:69" x14ac:dyDescent="0.15">
      <c r="A1723" s="138">
        <f t="shared" si="666"/>
        <v>45374</v>
      </c>
      <c r="B1723" s="148">
        <f t="shared" si="655"/>
        <v>1322.93655184</v>
      </c>
      <c r="C1723" s="139">
        <f t="shared" si="667"/>
        <v>1000</v>
      </c>
      <c r="D1723" s="140">
        <f t="shared" si="668"/>
        <v>6858.17</v>
      </c>
      <c r="E1723" s="124">
        <f>IF(K1723=1,VLOOKUP(A1722,[1]Plan1!$BO$80:$BQ$314,3),E1722)</f>
        <v>6869.14</v>
      </c>
      <c r="F1723" s="141">
        <f t="shared" si="669"/>
        <v>45367</v>
      </c>
      <c r="G1723" s="142">
        <f t="shared" si="656"/>
        <v>1.5995520670966101E-3</v>
      </c>
      <c r="H1723" s="141">
        <f t="shared" si="670"/>
        <v>45397</v>
      </c>
      <c r="I1723" s="141">
        <f t="shared" si="657"/>
        <v>45397</v>
      </c>
      <c r="J1723" s="125">
        <f t="shared" si="671"/>
        <v>20</v>
      </c>
      <c r="K1723" s="125">
        <f t="shared" si="677"/>
        <v>6</v>
      </c>
      <c r="L1723" s="139">
        <f t="shared" si="658"/>
        <v>1.0004795900000001</v>
      </c>
      <c r="M1723" s="143">
        <f t="shared" si="678"/>
        <v>1.00829937</v>
      </c>
      <c r="N1723" s="143">
        <f t="shared" si="674"/>
        <v>1.3134245125525013</v>
      </c>
      <c r="O1723" s="139">
        <f t="shared" si="676"/>
        <v>1.31405441</v>
      </c>
      <c r="P1723" s="139">
        <f t="shared" si="659"/>
        <v>1314.05441</v>
      </c>
      <c r="Q1723" s="144">
        <f t="shared" si="660"/>
        <v>0</v>
      </c>
      <c r="R1723" s="145">
        <f t="shared" si="661"/>
        <v>0</v>
      </c>
      <c r="S1723" s="139">
        <f t="shared" si="662"/>
        <v>0</v>
      </c>
      <c r="T1723" s="146">
        <f t="shared" si="672"/>
        <v>3.5999999999999997E-2</v>
      </c>
      <c r="U1723" s="144">
        <f t="shared" si="675"/>
        <v>48</v>
      </c>
      <c r="V1723" s="144">
        <v>252</v>
      </c>
      <c r="W1723" s="143">
        <f t="shared" si="663"/>
        <v>1.006759341</v>
      </c>
      <c r="X1723" s="139">
        <f t="shared" si="664"/>
        <v>8.8821418399999992</v>
      </c>
      <c r="Y1723" s="124">
        <f t="shared" si="665"/>
        <v>0</v>
      </c>
      <c r="Z1723" s="147" t="s">
        <v>64</v>
      </c>
      <c r="AA1723" s="141">
        <f t="shared" si="673"/>
        <v>45488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4"/>
      <c r="BL1723" s="1"/>
      <c r="BM1723" s="1"/>
      <c r="BN1723" s="1"/>
      <c r="BO1723" s="1"/>
      <c r="BP1723" s="1"/>
      <c r="BQ1723" s="1"/>
    </row>
    <row r="1724" spans="1:69" x14ac:dyDescent="0.15">
      <c r="A1724" s="138">
        <f t="shared" si="666"/>
        <v>45375</v>
      </c>
      <c r="B1724" s="148">
        <f t="shared" si="655"/>
        <v>1322.93655184</v>
      </c>
      <c r="C1724" s="139">
        <f t="shared" si="667"/>
        <v>1000</v>
      </c>
      <c r="D1724" s="140">
        <f t="shared" si="668"/>
        <v>6858.17</v>
      </c>
      <c r="E1724" s="124">
        <f>IF(K1724=1,VLOOKUP(A1723,[1]Plan1!$BO$80:$BQ$314,3),E1723)</f>
        <v>6869.14</v>
      </c>
      <c r="F1724" s="141">
        <f t="shared" si="669"/>
        <v>45367</v>
      </c>
      <c r="G1724" s="142">
        <f t="shared" si="656"/>
        <v>1.5995520670966101E-3</v>
      </c>
      <c r="H1724" s="141">
        <f t="shared" si="670"/>
        <v>45397</v>
      </c>
      <c r="I1724" s="141">
        <f t="shared" si="657"/>
        <v>45397</v>
      </c>
      <c r="J1724" s="125">
        <f t="shared" si="671"/>
        <v>20</v>
      </c>
      <c r="K1724" s="125">
        <f t="shared" si="677"/>
        <v>6</v>
      </c>
      <c r="L1724" s="139">
        <f t="shared" si="658"/>
        <v>1.0004795900000001</v>
      </c>
      <c r="M1724" s="143">
        <f t="shared" si="678"/>
        <v>1.00829937</v>
      </c>
      <c r="N1724" s="143">
        <f t="shared" si="674"/>
        <v>1.3134245125525013</v>
      </c>
      <c r="O1724" s="139">
        <f t="shared" si="676"/>
        <v>1.31405441</v>
      </c>
      <c r="P1724" s="139">
        <f t="shared" si="659"/>
        <v>1314.05441</v>
      </c>
      <c r="Q1724" s="144">
        <f t="shared" si="660"/>
        <v>0</v>
      </c>
      <c r="R1724" s="145">
        <f t="shared" si="661"/>
        <v>0</v>
      </c>
      <c r="S1724" s="139">
        <f t="shared" si="662"/>
        <v>0</v>
      </c>
      <c r="T1724" s="146">
        <f t="shared" si="672"/>
        <v>3.5999999999999997E-2</v>
      </c>
      <c r="U1724" s="144">
        <f t="shared" si="675"/>
        <v>48</v>
      </c>
      <c r="V1724" s="144">
        <v>252</v>
      </c>
      <c r="W1724" s="143">
        <f t="shared" si="663"/>
        <v>1.006759341</v>
      </c>
      <c r="X1724" s="139">
        <f t="shared" si="664"/>
        <v>8.8821418399999992</v>
      </c>
      <c r="Y1724" s="124">
        <f t="shared" si="665"/>
        <v>0</v>
      </c>
      <c r="Z1724" s="147" t="s">
        <v>64</v>
      </c>
      <c r="AA1724" s="141">
        <f t="shared" si="673"/>
        <v>45488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4"/>
      <c r="BL1724" s="1"/>
      <c r="BM1724" s="1"/>
      <c r="BN1724" s="1"/>
      <c r="BO1724" s="1"/>
      <c r="BP1724" s="1"/>
      <c r="BQ1724" s="1"/>
    </row>
    <row r="1725" spans="1:69" x14ac:dyDescent="0.15">
      <c r="A1725" s="138">
        <f t="shared" si="666"/>
        <v>45376</v>
      </c>
      <c r="B1725" s="148">
        <f t="shared" si="655"/>
        <v>1322.93655184</v>
      </c>
      <c r="C1725" s="139">
        <f t="shared" si="667"/>
        <v>1000</v>
      </c>
      <c r="D1725" s="140">
        <f t="shared" si="668"/>
        <v>6858.17</v>
      </c>
      <c r="E1725" s="124">
        <f>IF(K1725=1,VLOOKUP(A1724,[1]Plan1!$BO$80:$BQ$314,3),E1724)</f>
        <v>6869.14</v>
      </c>
      <c r="F1725" s="141">
        <f t="shared" si="669"/>
        <v>45367</v>
      </c>
      <c r="G1725" s="142">
        <f t="shared" si="656"/>
        <v>1.5995520670966101E-3</v>
      </c>
      <c r="H1725" s="141">
        <f t="shared" si="670"/>
        <v>45397</v>
      </c>
      <c r="I1725" s="141">
        <f t="shared" si="657"/>
        <v>45397</v>
      </c>
      <c r="J1725" s="125">
        <f t="shared" si="671"/>
        <v>20</v>
      </c>
      <c r="K1725" s="125">
        <f t="shared" si="677"/>
        <v>6</v>
      </c>
      <c r="L1725" s="139">
        <f t="shared" si="658"/>
        <v>1.0004795900000001</v>
      </c>
      <c r="M1725" s="143">
        <f t="shared" si="678"/>
        <v>1.00829937</v>
      </c>
      <c r="N1725" s="143">
        <f t="shared" si="674"/>
        <v>1.3134245125525013</v>
      </c>
      <c r="O1725" s="139">
        <f t="shared" si="676"/>
        <v>1.31405441</v>
      </c>
      <c r="P1725" s="139">
        <f t="shared" si="659"/>
        <v>1314.05441</v>
      </c>
      <c r="Q1725" s="144">
        <f t="shared" si="660"/>
        <v>0</v>
      </c>
      <c r="R1725" s="145">
        <f t="shared" si="661"/>
        <v>0</v>
      </c>
      <c r="S1725" s="139">
        <f t="shared" si="662"/>
        <v>0</v>
      </c>
      <c r="T1725" s="146">
        <f t="shared" si="672"/>
        <v>3.5999999999999997E-2</v>
      </c>
      <c r="U1725" s="144">
        <f t="shared" si="675"/>
        <v>48</v>
      </c>
      <c r="V1725" s="144">
        <v>252</v>
      </c>
      <c r="W1725" s="143">
        <f t="shared" si="663"/>
        <v>1.006759341</v>
      </c>
      <c r="X1725" s="139">
        <f t="shared" si="664"/>
        <v>8.8821418399999992</v>
      </c>
      <c r="Y1725" s="124">
        <f t="shared" si="665"/>
        <v>0</v>
      </c>
      <c r="Z1725" s="147" t="s">
        <v>64</v>
      </c>
      <c r="AA1725" s="141">
        <f t="shared" si="673"/>
        <v>45488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4"/>
      <c r="BL1725" s="1"/>
      <c r="BM1725" s="1"/>
      <c r="BN1725" s="1"/>
      <c r="BO1725" s="1"/>
      <c r="BP1725" s="1"/>
      <c r="BQ1725" s="1"/>
    </row>
    <row r="1726" spans="1:69" x14ac:dyDescent="0.15">
      <c r="A1726" s="138">
        <f t="shared" si="666"/>
        <v>45377</v>
      </c>
      <c r="B1726" s="148">
        <f t="shared" si="655"/>
        <v>1323.22797769</v>
      </c>
      <c r="C1726" s="139">
        <f t="shared" si="667"/>
        <v>1000</v>
      </c>
      <c r="D1726" s="140">
        <f t="shared" si="668"/>
        <v>6858.17</v>
      </c>
      <c r="E1726" s="124">
        <f>IF(K1726=1,VLOOKUP(A1725,[1]Plan1!$BO$80:$BQ$314,3),E1725)</f>
        <v>6869.14</v>
      </c>
      <c r="F1726" s="141">
        <f t="shared" si="669"/>
        <v>45367</v>
      </c>
      <c r="G1726" s="142">
        <f t="shared" si="656"/>
        <v>1.5995520670966101E-3</v>
      </c>
      <c r="H1726" s="141">
        <f t="shared" si="670"/>
        <v>45397</v>
      </c>
      <c r="I1726" s="141">
        <f t="shared" si="657"/>
        <v>45397</v>
      </c>
      <c r="J1726" s="125">
        <f t="shared" si="671"/>
        <v>20</v>
      </c>
      <c r="K1726" s="125">
        <f t="shared" si="677"/>
        <v>7</v>
      </c>
      <c r="L1726" s="139">
        <f t="shared" si="658"/>
        <v>1.00055955</v>
      </c>
      <c r="M1726" s="143">
        <f t="shared" si="678"/>
        <v>1.00829937</v>
      </c>
      <c r="N1726" s="143">
        <f t="shared" si="674"/>
        <v>1.3134245125525013</v>
      </c>
      <c r="O1726" s="139">
        <f t="shared" si="676"/>
        <v>1.3141594299999999</v>
      </c>
      <c r="P1726" s="139">
        <f t="shared" si="659"/>
        <v>1314.1594299999999</v>
      </c>
      <c r="Q1726" s="144">
        <f t="shared" si="660"/>
        <v>0</v>
      </c>
      <c r="R1726" s="145">
        <f t="shared" si="661"/>
        <v>0</v>
      </c>
      <c r="S1726" s="139">
        <f t="shared" si="662"/>
        <v>0</v>
      </c>
      <c r="T1726" s="146">
        <f t="shared" si="672"/>
        <v>3.5999999999999997E-2</v>
      </c>
      <c r="U1726" s="144">
        <f t="shared" si="675"/>
        <v>49</v>
      </c>
      <c r="V1726" s="144">
        <v>252</v>
      </c>
      <c r="W1726" s="143">
        <f t="shared" si="663"/>
        <v>1.006900645</v>
      </c>
      <c r="X1726" s="139">
        <f t="shared" si="664"/>
        <v>9.0685476900000008</v>
      </c>
      <c r="Y1726" s="124">
        <f t="shared" si="665"/>
        <v>0</v>
      </c>
      <c r="Z1726" s="147" t="s">
        <v>64</v>
      </c>
      <c r="AA1726" s="141">
        <f t="shared" si="673"/>
        <v>45488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4"/>
      <c r="BL1726" s="1"/>
      <c r="BM1726" s="1"/>
      <c r="BN1726" s="1"/>
      <c r="BO1726" s="1"/>
      <c r="BP1726" s="1"/>
      <c r="BQ1726" s="1"/>
    </row>
    <row r="1727" spans="1:69" x14ac:dyDescent="0.15">
      <c r="A1727" s="138">
        <f t="shared" si="666"/>
        <v>45378</v>
      </c>
      <c r="B1727" s="148">
        <f t="shared" si="655"/>
        <v>1323.5194695800001</v>
      </c>
      <c r="C1727" s="139">
        <f t="shared" si="667"/>
        <v>1000</v>
      </c>
      <c r="D1727" s="140">
        <f t="shared" si="668"/>
        <v>6858.17</v>
      </c>
      <c r="E1727" s="124">
        <f>IF(K1727=1,VLOOKUP(A1726,[1]Plan1!$BO$80:$BQ$314,3),E1726)</f>
        <v>6869.14</v>
      </c>
      <c r="F1727" s="141">
        <f t="shared" si="669"/>
        <v>45367</v>
      </c>
      <c r="G1727" s="142">
        <f t="shared" si="656"/>
        <v>1.5995520670966101E-3</v>
      </c>
      <c r="H1727" s="141">
        <f t="shared" si="670"/>
        <v>45397</v>
      </c>
      <c r="I1727" s="141">
        <f t="shared" si="657"/>
        <v>45397</v>
      </c>
      <c r="J1727" s="125">
        <f t="shared" si="671"/>
        <v>20</v>
      </c>
      <c r="K1727" s="125">
        <f t="shared" si="677"/>
        <v>8</v>
      </c>
      <c r="L1727" s="139">
        <f t="shared" si="658"/>
        <v>1.0006395100000001</v>
      </c>
      <c r="M1727" s="143">
        <f t="shared" si="678"/>
        <v>1.00829937</v>
      </c>
      <c r="N1727" s="143">
        <f t="shared" si="674"/>
        <v>1.3134245125525013</v>
      </c>
      <c r="O1727" s="139">
        <f t="shared" si="676"/>
        <v>1.31426446</v>
      </c>
      <c r="P1727" s="139">
        <f t="shared" si="659"/>
        <v>1314.2644600000001</v>
      </c>
      <c r="Q1727" s="144">
        <f t="shared" si="660"/>
        <v>0</v>
      </c>
      <c r="R1727" s="145">
        <f t="shared" si="661"/>
        <v>0</v>
      </c>
      <c r="S1727" s="139">
        <f t="shared" si="662"/>
        <v>0</v>
      </c>
      <c r="T1727" s="146">
        <f t="shared" si="672"/>
        <v>3.5999999999999997E-2</v>
      </c>
      <c r="U1727" s="144">
        <f t="shared" si="675"/>
        <v>50</v>
      </c>
      <c r="V1727" s="144">
        <v>252</v>
      </c>
      <c r="W1727" s="143">
        <f t="shared" si="663"/>
        <v>1.0070419690000001</v>
      </c>
      <c r="X1727" s="139">
        <f t="shared" si="664"/>
        <v>9.2550095799999994</v>
      </c>
      <c r="Y1727" s="124">
        <f t="shared" si="665"/>
        <v>0</v>
      </c>
      <c r="Z1727" s="147" t="s">
        <v>64</v>
      </c>
      <c r="AA1727" s="141">
        <f t="shared" si="673"/>
        <v>45488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4"/>
      <c r="BL1727" s="1"/>
      <c r="BM1727" s="1"/>
      <c r="BN1727" s="1"/>
      <c r="BO1727" s="1"/>
      <c r="BP1727" s="1"/>
      <c r="BQ1727" s="1"/>
    </row>
    <row r="1728" spans="1:69" x14ac:dyDescent="0.15">
      <c r="A1728" s="138">
        <f t="shared" si="666"/>
        <v>45379</v>
      </c>
      <c r="B1728" s="148">
        <f t="shared" si="655"/>
        <v>1323.8110174400001</v>
      </c>
      <c r="C1728" s="139">
        <f t="shared" si="667"/>
        <v>1000</v>
      </c>
      <c r="D1728" s="140">
        <f t="shared" si="668"/>
        <v>6858.17</v>
      </c>
      <c r="E1728" s="124">
        <f>IF(K1728=1,VLOOKUP(A1727,[1]Plan1!$BO$80:$BQ$314,3),E1727)</f>
        <v>6869.14</v>
      </c>
      <c r="F1728" s="141">
        <f t="shared" si="669"/>
        <v>45367</v>
      </c>
      <c r="G1728" s="142">
        <f t="shared" si="656"/>
        <v>1.5995520670966101E-3</v>
      </c>
      <c r="H1728" s="141">
        <f t="shared" si="670"/>
        <v>45397</v>
      </c>
      <c r="I1728" s="141">
        <f t="shared" si="657"/>
        <v>45397</v>
      </c>
      <c r="J1728" s="125">
        <f t="shared" si="671"/>
        <v>20</v>
      </c>
      <c r="K1728" s="125">
        <f t="shared" si="677"/>
        <v>9</v>
      </c>
      <c r="L1728" s="139">
        <f t="shared" si="658"/>
        <v>1.0007194800000001</v>
      </c>
      <c r="M1728" s="143">
        <f t="shared" si="678"/>
        <v>1.00829937</v>
      </c>
      <c r="N1728" s="143">
        <f t="shared" si="674"/>
        <v>1.3134245125525013</v>
      </c>
      <c r="O1728" s="139">
        <f t="shared" si="676"/>
        <v>1.31436949</v>
      </c>
      <c r="P1728" s="139">
        <f t="shared" si="659"/>
        <v>1314.36949</v>
      </c>
      <c r="Q1728" s="144">
        <f t="shared" si="660"/>
        <v>0</v>
      </c>
      <c r="R1728" s="145">
        <f t="shared" si="661"/>
        <v>0</v>
      </c>
      <c r="S1728" s="139">
        <f t="shared" si="662"/>
        <v>0</v>
      </c>
      <c r="T1728" s="146">
        <f t="shared" si="672"/>
        <v>3.5999999999999997E-2</v>
      </c>
      <c r="U1728" s="144">
        <f t="shared" si="675"/>
        <v>51</v>
      </c>
      <c r="V1728" s="144">
        <v>252</v>
      </c>
      <c r="W1728" s="143">
        <f t="shared" si="663"/>
        <v>1.0071833130000001</v>
      </c>
      <c r="X1728" s="139">
        <f t="shared" si="664"/>
        <v>9.4415274399999998</v>
      </c>
      <c r="Y1728" s="124">
        <f t="shared" si="665"/>
        <v>0</v>
      </c>
      <c r="Z1728" s="147" t="s">
        <v>64</v>
      </c>
      <c r="AA1728" s="141">
        <f t="shared" si="673"/>
        <v>45488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4"/>
      <c r="BL1728" s="1"/>
      <c r="BM1728" s="1"/>
      <c r="BN1728" s="1"/>
      <c r="BO1728" s="1"/>
      <c r="BP1728" s="1"/>
      <c r="BQ1728" s="1"/>
    </row>
    <row r="1729" spans="1:69" x14ac:dyDescent="0.15">
      <c r="A1729" s="138">
        <f t="shared" si="666"/>
        <v>45380</v>
      </c>
      <c r="B1729" s="148">
        <f t="shared" si="655"/>
        <v>1324.10262128</v>
      </c>
      <c r="C1729" s="139">
        <f t="shared" si="667"/>
        <v>1000</v>
      </c>
      <c r="D1729" s="140">
        <f t="shared" si="668"/>
        <v>6858.17</v>
      </c>
      <c r="E1729" s="124">
        <f>IF(K1729=1,VLOOKUP(A1728,[1]Plan1!$BO$80:$BQ$314,3),E1728)</f>
        <v>6869.14</v>
      </c>
      <c r="F1729" s="141">
        <f t="shared" si="669"/>
        <v>45367</v>
      </c>
      <c r="G1729" s="142">
        <f t="shared" si="656"/>
        <v>1.5995520670966101E-3</v>
      </c>
      <c r="H1729" s="141">
        <f t="shared" si="670"/>
        <v>45397</v>
      </c>
      <c r="I1729" s="141">
        <f t="shared" si="657"/>
        <v>45397</v>
      </c>
      <c r="J1729" s="125">
        <f t="shared" si="671"/>
        <v>20</v>
      </c>
      <c r="K1729" s="125">
        <f t="shared" si="677"/>
        <v>10</v>
      </c>
      <c r="L1729" s="139">
        <f t="shared" si="658"/>
        <v>1.0007994499999999</v>
      </c>
      <c r="M1729" s="143">
        <f t="shared" si="678"/>
        <v>1.00829937</v>
      </c>
      <c r="N1729" s="143">
        <f t="shared" si="674"/>
        <v>1.3134245125525013</v>
      </c>
      <c r="O1729" s="139">
        <f t="shared" si="676"/>
        <v>1.3144745200000001</v>
      </c>
      <c r="P1729" s="139">
        <f t="shared" si="659"/>
        <v>1314.47452</v>
      </c>
      <c r="Q1729" s="144">
        <f t="shared" si="660"/>
        <v>0</v>
      </c>
      <c r="R1729" s="145">
        <f t="shared" si="661"/>
        <v>0</v>
      </c>
      <c r="S1729" s="139">
        <f t="shared" si="662"/>
        <v>0</v>
      </c>
      <c r="T1729" s="146">
        <f t="shared" si="672"/>
        <v>3.5999999999999997E-2</v>
      </c>
      <c r="U1729" s="144">
        <f t="shared" si="675"/>
        <v>52</v>
      </c>
      <c r="V1729" s="144">
        <v>252</v>
      </c>
      <c r="W1729" s="143">
        <f t="shared" si="663"/>
        <v>1.0073246769999999</v>
      </c>
      <c r="X1729" s="139">
        <f t="shared" si="664"/>
        <v>9.6281012799999992</v>
      </c>
      <c r="Y1729" s="124">
        <f t="shared" si="665"/>
        <v>0</v>
      </c>
      <c r="Z1729" s="147" t="s">
        <v>64</v>
      </c>
      <c r="AA1729" s="141">
        <f t="shared" si="673"/>
        <v>45488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4"/>
      <c r="BL1729" s="1"/>
      <c r="BM1729" s="1"/>
      <c r="BN1729" s="1"/>
      <c r="BO1729" s="1"/>
      <c r="BP1729" s="1"/>
      <c r="BQ1729" s="1"/>
    </row>
    <row r="1730" spans="1:69" x14ac:dyDescent="0.15">
      <c r="A1730" s="138">
        <f t="shared" si="666"/>
        <v>45381</v>
      </c>
      <c r="B1730" s="148">
        <f t="shared" si="655"/>
        <v>1324.10262128</v>
      </c>
      <c r="C1730" s="139">
        <f t="shared" si="667"/>
        <v>1000</v>
      </c>
      <c r="D1730" s="140">
        <f t="shared" si="668"/>
        <v>6858.17</v>
      </c>
      <c r="E1730" s="124">
        <f>IF(K1730=1,VLOOKUP(A1729,[1]Plan1!$BO$80:$BQ$314,3),E1729)</f>
        <v>6869.14</v>
      </c>
      <c r="F1730" s="141">
        <f t="shared" si="669"/>
        <v>45367</v>
      </c>
      <c r="G1730" s="142">
        <f t="shared" si="656"/>
        <v>1.5995520670966101E-3</v>
      </c>
      <c r="H1730" s="141">
        <f t="shared" si="670"/>
        <v>45397</v>
      </c>
      <c r="I1730" s="141">
        <f t="shared" si="657"/>
        <v>45397</v>
      </c>
      <c r="J1730" s="125">
        <f t="shared" si="671"/>
        <v>20</v>
      </c>
      <c r="K1730" s="125">
        <f t="shared" si="677"/>
        <v>10</v>
      </c>
      <c r="L1730" s="139">
        <f t="shared" si="658"/>
        <v>1.0007994499999999</v>
      </c>
      <c r="M1730" s="143">
        <f t="shared" si="678"/>
        <v>1.00829937</v>
      </c>
      <c r="N1730" s="143">
        <f t="shared" si="674"/>
        <v>1.3134245125525013</v>
      </c>
      <c r="O1730" s="139">
        <f t="shared" si="676"/>
        <v>1.3144745200000001</v>
      </c>
      <c r="P1730" s="139">
        <f t="shared" si="659"/>
        <v>1314.47452</v>
      </c>
      <c r="Q1730" s="144">
        <f t="shared" si="660"/>
        <v>0</v>
      </c>
      <c r="R1730" s="145">
        <f t="shared" si="661"/>
        <v>0</v>
      </c>
      <c r="S1730" s="139">
        <f t="shared" si="662"/>
        <v>0</v>
      </c>
      <c r="T1730" s="146">
        <f t="shared" si="672"/>
        <v>3.5999999999999997E-2</v>
      </c>
      <c r="U1730" s="144">
        <f t="shared" si="675"/>
        <v>52</v>
      </c>
      <c r="V1730" s="144">
        <v>252</v>
      </c>
      <c r="W1730" s="143">
        <f t="shared" si="663"/>
        <v>1.0073246769999999</v>
      </c>
      <c r="X1730" s="139">
        <f t="shared" si="664"/>
        <v>9.6281012799999992</v>
      </c>
      <c r="Y1730" s="124">
        <f t="shared" si="665"/>
        <v>0</v>
      </c>
      <c r="Z1730" s="147" t="s">
        <v>64</v>
      </c>
      <c r="AA1730" s="141">
        <f t="shared" si="673"/>
        <v>45488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4"/>
      <c r="BL1730" s="1"/>
      <c r="BM1730" s="1"/>
      <c r="BN1730" s="1"/>
      <c r="BO1730" s="1"/>
      <c r="BP1730" s="1"/>
      <c r="BQ1730" s="1"/>
    </row>
    <row r="1731" spans="1:69" x14ac:dyDescent="0.15">
      <c r="A1731" s="138">
        <f t="shared" si="666"/>
        <v>45382</v>
      </c>
      <c r="B1731" s="148">
        <f t="shared" si="655"/>
        <v>1324.10262128</v>
      </c>
      <c r="C1731" s="139">
        <f t="shared" si="667"/>
        <v>1000</v>
      </c>
      <c r="D1731" s="140">
        <f t="shared" si="668"/>
        <v>6858.17</v>
      </c>
      <c r="E1731" s="124">
        <f>IF(K1731=1,VLOOKUP(A1730,[1]Plan1!$BO$80:$BQ$314,3),E1730)</f>
        <v>6869.14</v>
      </c>
      <c r="F1731" s="141">
        <f t="shared" si="669"/>
        <v>45367</v>
      </c>
      <c r="G1731" s="142">
        <f t="shared" si="656"/>
        <v>1.5995520670966101E-3</v>
      </c>
      <c r="H1731" s="141">
        <f t="shared" si="670"/>
        <v>45397</v>
      </c>
      <c r="I1731" s="141">
        <f t="shared" si="657"/>
        <v>45397</v>
      </c>
      <c r="J1731" s="125">
        <f t="shared" si="671"/>
        <v>20</v>
      </c>
      <c r="K1731" s="125">
        <f t="shared" si="677"/>
        <v>10</v>
      </c>
      <c r="L1731" s="139">
        <f t="shared" si="658"/>
        <v>1.0007994499999999</v>
      </c>
      <c r="M1731" s="143">
        <f t="shared" si="678"/>
        <v>1.00829937</v>
      </c>
      <c r="N1731" s="143">
        <f t="shared" si="674"/>
        <v>1.3134245125525013</v>
      </c>
      <c r="O1731" s="139">
        <f t="shared" si="676"/>
        <v>1.3144745200000001</v>
      </c>
      <c r="P1731" s="139">
        <f t="shared" si="659"/>
        <v>1314.47452</v>
      </c>
      <c r="Q1731" s="144">
        <f t="shared" si="660"/>
        <v>0</v>
      </c>
      <c r="R1731" s="145">
        <f t="shared" si="661"/>
        <v>0</v>
      </c>
      <c r="S1731" s="139">
        <f t="shared" si="662"/>
        <v>0</v>
      </c>
      <c r="T1731" s="146">
        <f t="shared" si="672"/>
        <v>3.5999999999999997E-2</v>
      </c>
      <c r="U1731" s="144">
        <f t="shared" si="675"/>
        <v>52</v>
      </c>
      <c r="V1731" s="144">
        <v>252</v>
      </c>
      <c r="W1731" s="143">
        <f t="shared" si="663"/>
        <v>1.0073246769999999</v>
      </c>
      <c r="X1731" s="139">
        <f t="shared" si="664"/>
        <v>9.6281012799999992</v>
      </c>
      <c r="Y1731" s="124">
        <f t="shared" si="665"/>
        <v>0</v>
      </c>
      <c r="Z1731" s="147" t="s">
        <v>64</v>
      </c>
      <c r="AA1731" s="141">
        <f t="shared" si="673"/>
        <v>45488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4"/>
      <c r="BL1731" s="1"/>
      <c r="BM1731" s="1"/>
      <c r="BN1731" s="1"/>
      <c r="BO1731" s="1"/>
      <c r="BP1731" s="1"/>
      <c r="BQ1731" s="1"/>
    </row>
    <row r="1732" spans="1:69" x14ac:dyDescent="0.15">
      <c r="A1732" s="138">
        <f t="shared" si="666"/>
        <v>45383</v>
      </c>
      <c r="B1732" s="148">
        <f t="shared" si="655"/>
        <v>1324.10262128</v>
      </c>
      <c r="C1732" s="139">
        <f t="shared" si="667"/>
        <v>1000</v>
      </c>
      <c r="D1732" s="140">
        <f t="shared" si="668"/>
        <v>6858.17</v>
      </c>
      <c r="E1732" s="124">
        <f>IF(K1732=1,VLOOKUP(A1731,[1]Plan1!$BO$80:$BQ$314,3),E1731)</f>
        <v>6869.14</v>
      </c>
      <c r="F1732" s="141">
        <f t="shared" si="669"/>
        <v>45367</v>
      </c>
      <c r="G1732" s="142">
        <f t="shared" si="656"/>
        <v>1.5995520670966101E-3</v>
      </c>
      <c r="H1732" s="141">
        <f t="shared" si="670"/>
        <v>45397</v>
      </c>
      <c r="I1732" s="141">
        <f t="shared" si="657"/>
        <v>45397</v>
      </c>
      <c r="J1732" s="125">
        <f t="shared" si="671"/>
        <v>20</v>
      </c>
      <c r="K1732" s="125">
        <f t="shared" si="677"/>
        <v>10</v>
      </c>
      <c r="L1732" s="139">
        <f t="shared" si="658"/>
        <v>1.0007994499999999</v>
      </c>
      <c r="M1732" s="143">
        <f t="shared" si="678"/>
        <v>1.00829937</v>
      </c>
      <c r="N1732" s="143">
        <f t="shared" si="674"/>
        <v>1.3134245125525013</v>
      </c>
      <c r="O1732" s="139">
        <f t="shared" si="676"/>
        <v>1.3144745200000001</v>
      </c>
      <c r="P1732" s="139">
        <f t="shared" si="659"/>
        <v>1314.47452</v>
      </c>
      <c r="Q1732" s="144">
        <f t="shared" si="660"/>
        <v>0</v>
      </c>
      <c r="R1732" s="145">
        <f t="shared" si="661"/>
        <v>0</v>
      </c>
      <c r="S1732" s="139">
        <f t="shared" si="662"/>
        <v>0</v>
      </c>
      <c r="T1732" s="146">
        <f t="shared" si="672"/>
        <v>3.5999999999999997E-2</v>
      </c>
      <c r="U1732" s="144">
        <f t="shared" si="675"/>
        <v>52</v>
      </c>
      <c r="V1732" s="144">
        <v>252</v>
      </c>
      <c r="W1732" s="143">
        <f t="shared" si="663"/>
        <v>1.0073246769999999</v>
      </c>
      <c r="X1732" s="139">
        <f t="shared" si="664"/>
        <v>9.6281012799999992</v>
      </c>
      <c r="Y1732" s="124">
        <f t="shared" si="665"/>
        <v>0</v>
      </c>
      <c r="Z1732" s="147" t="s">
        <v>64</v>
      </c>
      <c r="AA1732" s="141">
        <f t="shared" si="673"/>
        <v>45488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4"/>
      <c r="BL1732" s="1"/>
      <c r="BM1732" s="1"/>
      <c r="BN1732" s="1"/>
      <c r="BO1732" s="1"/>
      <c r="BP1732" s="1"/>
      <c r="BQ1732" s="1"/>
    </row>
    <row r="1733" spans="1:69" x14ac:dyDescent="0.15">
      <c r="A1733" s="138">
        <f t="shared" si="666"/>
        <v>45384</v>
      </c>
      <c r="B1733" s="148">
        <f t="shared" si="655"/>
        <v>1324.3943012500001</v>
      </c>
      <c r="C1733" s="139">
        <f t="shared" si="667"/>
        <v>1000</v>
      </c>
      <c r="D1733" s="140">
        <f t="shared" si="668"/>
        <v>6858.17</v>
      </c>
      <c r="E1733" s="124">
        <f>IF(K1733=1,VLOOKUP(A1732,[1]Plan1!$BO$80:$BQ$314,3),E1732)</f>
        <v>6869.14</v>
      </c>
      <c r="F1733" s="141">
        <f t="shared" si="669"/>
        <v>45367</v>
      </c>
      <c r="G1733" s="142">
        <f t="shared" si="656"/>
        <v>1.5995520670966101E-3</v>
      </c>
      <c r="H1733" s="141">
        <f t="shared" si="670"/>
        <v>45397</v>
      </c>
      <c r="I1733" s="141">
        <f t="shared" si="657"/>
        <v>45397</v>
      </c>
      <c r="J1733" s="125">
        <f t="shared" si="671"/>
        <v>20</v>
      </c>
      <c r="K1733" s="125">
        <f t="shared" si="677"/>
        <v>11</v>
      </c>
      <c r="L1733" s="139">
        <f t="shared" si="658"/>
        <v>1.0008794299999999</v>
      </c>
      <c r="M1733" s="143">
        <f t="shared" si="678"/>
        <v>1.00829937</v>
      </c>
      <c r="N1733" s="143">
        <f t="shared" si="674"/>
        <v>1.3134245125525013</v>
      </c>
      <c r="O1733" s="139">
        <f t="shared" si="676"/>
        <v>1.31457957</v>
      </c>
      <c r="P1733" s="139">
        <f t="shared" si="659"/>
        <v>1314.5795700000001</v>
      </c>
      <c r="Q1733" s="144">
        <f t="shared" si="660"/>
        <v>0</v>
      </c>
      <c r="R1733" s="145">
        <f t="shared" si="661"/>
        <v>0</v>
      </c>
      <c r="S1733" s="139">
        <f t="shared" si="662"/>
        <v>0</v>
      </c>
      <c r="T1733" s="146">
        <f t="shared" si="672"/>
        <v>3.5999999999999997E-2</v>
      </c>
      <c r="U1733" s="144">
        <f t="shared" si="675"/>
        <v>53</v>
      </c>
      <c r="V1733" s="144">
        <v>252</v>
      </c>
      <c r="W1733" s="143">
        <f t="shared" si="663"/>
        <v>1.0074660609999999</v>
      </c>
      <c r="X1733" s="139">
        <f t="shared" si="664"/>
        <v>9.8147312499999995</v>
      </c>
      <c r="Y1733" s="124">
        <f t="shared" si="665"/>
        <v>0</v>
      </c>
      <c r="Z1733" s="147" t="s">
        <v>64</v>
      </c>
      <c r="AA1733" s="141">
        <f t="shared" si="673"/>
        <v>45488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4"/>
      <c r="BL1733" s="1"/>
      <c r="BM1733" s="1"/>
      <c r="BN1733" s="1"/>
      <c r="BO1733" s="1"/>
      <c r="BP1733" s="1"/>
      <c r="BQ1733" s="1"/>
    </row>
    <row r="1734" spans="1:69" x14ac:dyDescent="0.15">
      <c r="A1734" s="138">
        <f t="shared" si="666"/>
        <v>45385</v>
      </c>
      <c r="B1734" s="148">
        <f t="shared" si="655"/>
        <v>1324.6860472999999</v>
      </c>
      <c r="C1734" s="139">
        <f t="shared" si="667"/>
        <v>1000</v>
      </c>
      <c r="D1734" s="140">
        <f t="shared" si="668"/>
        <v>6858.17</v>
      </c>
      <c r="E1734" s="124">
        <f>IF(K1734=1,VLOOKUP(A1733,[1]Plan1!$BO$80:$BQ$314,3),E1733)</f>
        <v>6869.14</v>
      </c>
      <c r="F1734" s="141">
        <f t="shared" si="669"/>
        <v>45367</v>
      </c>
      <c r="G1734" s="142">
        <f t="shared" si="656"/>
        <v>1.5995520670966101E-3</v>
      </c>
      <c r="H1734" s="141">
        <f t="shared" si="670"/>
        <v>45397</v>
      </c>
      <c r="I1734" s="141">
        <f t="shared" si="657"/>
        <v>45397</v>
      </c>
      <c r="J1734" s="125">
        <f t="shared" si="671"/>
        <v>20</v>
      </c>
      <c r="K1734" s="125">
        <f t="shared" si="677"/>
        <v>12</v>
      </c>
      <c r="L1734" s="139">
        <f t="shared" si="658"/>
        <v>1.00095942</v>
      </c>
      <c r="M1734" s="143">
        <f t="shared" si="678"/>
        <v>1.00829937</v>
      </c>
      <c r="N1734" s="143">
        <f t="shared" si="674"/>
        <v>1.3134245125525013</v>
      </c>
      <c r="O1734" s="139">
        <f t="shared" si="676"/>
        <v>1.3146846299999999</v>
      </c>
      <c r="P1734" s="139">
        <f t="shared" si="659"/>
        <v>1314.68463</v>
      </c>
      <c r="Q1734" s="144">
        <f t="shared" si="660"/>
        <v>0</v>
      </c>
      <c r="R1734" s="145">
        <f t="shared" si="661"/>
        <v>0</v>
      </c>
      <c r="S1734" s="139">
        <f t="shared" si="662"/>
        <v>0</v>
      </c>
      <c r="T1734" s="146">
        <f t="shared" si="672"/>
        <v>3.5999999999999997E-2</v>
      </c>
      <c r="U1734" s="144">
        <f t="shared" si="675"/>
        <v>54</v>
      </c>
      <c r="V1734" s="144">
        <v>252</v>
      </c>
      <c r="W1734" s="143">
        <f t="shared" si="663"/>
        <v>1.007607465</v>
      </c>
      <c r="X1734" s="139">
        <f t="shared" si="664"/>
        <v>10.0014173</v>
      </c>
      <c r="Y1734" s="124">
        <f t="shared" si="665"/>
        <v>0</v>
      </c>
      <c r="Z1734" s="147" t="s">
        <v>64</v>
      </c>
      <c r="AA1734" s="141">
        <f t="shared" si="673"/>
        <v>45488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4"/>
      <c r="BL1734" s="1"/>
      <c r="BM1734" s="1"/>
      <c r="BN1734" s="1"/>
      <c r="BO1734" s="1"/>
      <c r="BP1734" s="1"/>
      <c r="BQ1734" s="1"/>
    </row>
    <row r="1735" spans="1:69" x14ac:dyDescent="0.15">
      <c r="A1735" s="138">
        <f t="shared" si="666"/>
        <v>45386</v>
      </c>
      <c r="B1735" s="148">
        <f t="shared" si="655"/>
        <v>1324.9778480500001</v>
      </c>
      <c r="C1735" s="139">
        <f t="shared" si="667"/>
        <v>1000</v>
      </c>
      <c r="D1735" s="140">
        <f t="shared" si="668"/>
        <v>6858.17</v>
      </c>
      <c r="E1735" s="124">
        <f>IF(K1735=1,VLOOKUP(A1734,[1]Plan1!$BO$80:$BQ$314,3),E1734)</f>
        <v>6869.14</v>
      </c>
      <c r="F1735" s="141">
        <f t="shared" si="669"/>
        <v>45367</v>
      </c>
      <c r="G1735" s="142">
        <f t="shared" si="656"/>
        <v>1.5995520670966101E-3</v>
      </c>
      <c r="H1735" s="141">
        <f t="shared" si="670"/>
        <v>45397</v>
      </c>
      <c r="I1735" s="141">
        <f t="shared" si="657"/>
        <v>45397</v>
      </c>
      <c r="J1735" s="125">
        <f t="shared" si="671"/>
        <v>20</v>
      </c>
      <c r="K1735" s="125">
        <f t="shared" si="677"/>
        <v>13</v>
      </c>
      <c r="L1735" s="139">
        <f t="shared" si="658"/>
        <v>1.00103941</v>
      </c>
      <c r="M1735" s="143">
        <f t="shared" si="678"/>
        <v>1.00829937</v>
      </c>
      <c r="N1735" s="143">
        <f t="shared" si="674"/>
        <v>1.3134245125525013</v>
      </c>
      <c r="O1735" s="139">
        <f t="shared" si="676"/>
        <v>1.31478969</v>
      </c>
      <c r="P1735" s="139">
        <f t="shared" si="659"/>
        <v>1314.7896900000001</v>
      </c>
      <c r="Q1735" s="144">
        <f t="shared" si="660"/>
        <v>0</v>
      </c>
      <c r="R1735" s="145">
        <f t="shared" si="661"/>
        <v>0</v>
      </c>
      <c r="S1735" s="139">
        <f t="shared" si="662"/>
        <v>0</v>
      </c>
      <c r="T1735" s="146">
        <f t="shared" si="672"/>
        <v>3.5999999999999997E-2</v>
      </c>
      <c r="U1735" s="144">
        <f t="shared" si="675"/>
        <v>55</v>
      </c>
      <c r="V1735" s="144">
        <v>252</v>
      </c>
      <c r="W1735" s="143">
        <f t="shared" si="663"/>
        <v>1.0077488880000001</v>
      </c>
      <c r="X1735" s="139">
        <f t="shared" si="664"/>
        <v>10.18815805</v>
      </c>
      <c r="Y1735" s="124">
        <f t="shared" si="665"/>
        <v>0</v>
      </c>
      <c r="Z1735" s="147" t="s">
        <v>64</v>
      </c>
      <c r="AA1735" s="141">
        <f t="shared" si="673"/>
        <v>45488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4"/>
      <c r="BL1735" s="1"/>
      <c r="BM1735" s="1"/>
      <c r="BN1735" s="1"/>
      <c r="BO1735" s="1"/>
      <c r="BP1735" s="1"/>
      <c r="BQ1735" s="1"/>
    </row>
    <row r="1736" spans="1:69" x14ac:dyDescent="0.15">
      <c r="A1736" s="138">
        <f t="shared" si="666"/>
        <v>45387</v>
      </c>
      <c r="B1736" s="148">
        <f t="shared" si="655"/>
        <v>1325.2697249600001</v>
      </c>
      <c r="C1736" s="139">
        <f t="shared" si="667"/>
        <v>1000</v>
      </c>
      <c r="D1736" s="140">
        <f t="shared" si="668"/>
        <v>6858.17</v>
      </c>
      <c r="E1736" s="124">
        <f>IF(K1736=1,VLOOKUP(A1735,[1]Plan1!$BO$80:$BQ$314,3),E1735)</f>
        <v>6869.14</v>
      </c>
      <c r="F1736" s="141">
        <f t="shared" si="669"/>
        <v>45367</v>
      </c>
      <c r="G1736" s="142">
        <f t="shared" si="656"/>
        <v>1.5995520670966101E-3</v>
      </c>
      <c r="H1736" s="141">
        <f t="shared" si="670"/>
        <v>45397</v>
      </c>
      <c r="I1736" s="141">
        <f t="shared" si="657"/>
        <v>45397</v>
      </c>
      <c r="J1736" s="125">
        <f t="shared" si="671"/>
        <v>20</v>
      </c>
      <c r="K1736" s="125">
        <f t="shared" si="677"/>
        <v>14</v>
      </c>
      <c r="L1736" s="139">
        <f t="shared" si="658"/>
        <v>1.00111941</v>
      </c>
      <c r="M1736" s="143">
        <f t="shared" si="678"/>
        <v>1.00829937</v>
      </c>
      <c r="N1736" s="143">
        <f t="shared" si="674"/>
        <v>1.3134245125525013</v>
      </c>
      <c r="O1736" s="139">
        <f t="shared" si="676"/>
        <v>1.31489477</v>
      </c>
      <c r="P1736" s="139">
        <f t="shared" si="659"/>
        <v>1314.8947700000001</v>
      </c>
      <c r="Q1736" s="144">
        <f t="shared" si="660"/>
        <v>0</v>
      </c>
      <c r="R1736" s="145">
        <f t="shared" si="661"/>
        <v>0</v>
      </c>
      <c r="S1736" s="139">
        <f t="shared" si="662"/>
        <v>0</v>
      </c>
      <c r="T1736" s="146">
        <f t="shared" si="672"/>
        <v>3.5999999999999997E-2</v>
      </c>
      <c r="U1736" s="144">
        <f t="shared" si="675"/>
        <v>56</v>
      </c>
      <c r="V1736" s="144">
        <v>252</v>
      </c>
      <c r="W1736" s="143">
        <f t="shared" si="663"/>
        <v>1.007890331</v>
      </c>
      <c r="X1736" s="139">
        <f t="shared" si="664"/>
        <v>10.37495496</v>
      </c>
      <c r="Y1736" s="124">
        <f t="shared" si="665"/>
        <v>0</v>
      </c>
      <c r="Z1736" s="147" t="s">
        <v>64</v>
      </c>
      <c r="AA1736" s="141">
        <f t="shared" si="673"/>
        <v>45488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4"/>
      <c r="BL1736" s="1"/>
      <c r="BM1736" s="1"/>
      <c r="BN1736" s="1"/>
      <c r="BO1736" s="1"/>
      <c r="BP1736" s="1"/>
      <c r="BQ1736" s="1"/>
    </row>
    <row r="1737" spans="1:69" x14ac:dyDescent="0.15">
      <c r="A1737" s="138">
        <f t="shared" si="666"/>
        <v>45388</v>
      </c>
      <c r="B1737" s="148">
        <f t="shared" si="655"/>
        <v>1325.5616679799998</v>
      </c>
      <c r="C1737" s="139">
        <f t="shared" si="667"/>
        <v>1000</v>
      </c>
      <c r="D1737" s="140">
        <f t="shared" si="668"/>
        <v>6858.17</v>
      </c>
      <c r="E1737" s="124">
        <f>IF(K1737=1,VLOOKUP(A1736,[1]Plan1!$BO$80:$BQ$314,3),E1736)</f>
        <v>6869.14</v>
      </c>
      <c r="F1737" s="141">
        <f t="shared" si="669"/>
        <v>45367</v>
      </c>
      <c r="G1737" s="142">
        <f t="shared" si="656"/>
        <v>1.5995520670966101E-3</v>
      </c>
      <c r="H1737" s="141">
        <f t="shared" si="670"/>
        <v>45397</v>
      </c>
      <c r="I1737" s="141">
        <f t="shared" si="657"/>
        <v>45397</v>
      </c>
      <c r="J1737" s="125">
        <f t="shared" si="671"/>
        <v>20</v>
      </c>
      <c r="K1737" s="125">
        <f t="shared" si="677"/>
        <v>15</v>
      </c>
      <c r="L1737" s="139">
        <f t="shared" si="658"/>
        <v>1.0011994200000001</v>
      </c>
      <c r="M1737" s="143">
        <f t="shared" si="678"/>
        <v>1.00829937</v>
      </c>
      <c r="N1737" s="143">
        <f t="shared" si="674"/>
        <v>1.3134245125525013</v>
      </c>
      <c r="O1737" s="139">
        <f t="shared" si="676"/>
        <v>1.3149998599999999</v>
      </c>
      <c r="P1737" s="139">
        <f t="shared" si="659"/>
        <v>1314.9998599999999</v>
      </c>
      <c r="Q1737" s="144">
        <f t="shared" si="660"/>
        <v>0</v>
      </c>
      <c r="R1737" s="145">
        <f t="shared" si="661"/>
        <v>0</v>
      </c>
      <c r="S1737" s="139">
        <f t="shared" si="662"/>
        <v>0</v>
      </c>
      <c r="T1737" s="146">
        <f t="shared" si="672"/>
        <v>3.5999999999999997E-2</v>
      </c>
      <c r="U1737" s="144">
        <f t="shared" si="675"/>
        <v>57</v>
      </c>
      <c r="V1737" s="144">
        <v>252</v>
      </c>
      <c r="W1737" s="143">
        <f t="shared" si="663"/>
        <v>1.0080317940000001</v>
      </c>
      <c r="X1737" s="139">
        <f t="shared" si="664"/>
        <v>10.561807979999999</v>
      </c>
      <c r="Y1737" s="124">
        <f t="shared" si="665"/>
        <v>0</v>
      </c>
      <c r="Z1737" s="147" t="s">
        <v>64</v>
      </c>
      <c r="AA1737" s="141">
        <f t="shared" si="673"/>
        <v>45488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4"/>
      <c r="BL1737" s="1"/>
      <c r="BM1737" s="1"/>
      <c r="BN1737" s="1"/>
      <c r="BO1737" s="1"/>
      <c r="BP1737" s="1"/>
      <c r="BQ1737" s="1"/>
    </row>
    <row r="1738" spans="1:69" x14ac:dyDescent="0.15">
      <c r="A1738" s="138">
        <f t="shared" si="666"/>
        <v>45389</v>
      </c>
      <c r="B1738" s="148">
        <f t="shared" ref="B1738:B1801" si="679">(P1738+X1738)</f>
        <v>1325.5616679799998</v>
      </c>
      <c r="C1738" s="139">
        <f t="shared" si="667"/>
        <v>1000</v>
      </c>
      <c r="D1738" s="140">
        <f t="shared" si="668"/>
        <v>6858.17</v>
      </c>
      <c r="E1738" s="124">
        <f>IF(K1738=1,VLOOKUP(A1737,[1]Plan1!$BO$80:$BQ$314,3),E1737)</f>
        <v>6869.14</v>
      </c>
      <c r="F1738" s="141">
        <f t="shared" si="669"/>
        <v>45367</v>
      </c>
      <c r="G1738" s="142">
        <f t="shared" ref="G1738:G1801" si="680">(E1738/D1738)-1</f>
        <v>1.5995520670966101E-3</v>
      </c>
      <c r="H1738" s="141">
        <f t="shared" si="670"/>
        <v>45397</v>
      </c>
      <c r="I1738" s="141">
        <f t="shared" ref="I1738:I1801" si="681">IF(A1738&gt;I1737,H1738,I1737)</f>
        <v>45397</v>
      </c>
      <c r="J1738" s="125">
        <f t="shared" si="671"/>
        <v>20</v>
      </c>
      <c r="K1738" s="125">
        <f t="shared" si="677"/>
        <v>15</v>
      </c>
      <c r="L1738" s="139">
        <f t="shared" ref="L1738:L1801" si="682">TRUNC((E1738/D1738)^TRUNC((K1738/J1738),9),8)</f>
        <v>1.0011994200000001</v>
      </c>
      <c r="M1738" s="143">
        <f t="shared" si="678"/>
        <v>1.00829937</v>
      </c>
      <c r="N1738" s="143">
        <f t="shared" si="674"/>
        <v>1.3134245125525013</v>
      </c>
      <c r="O1738" s="139">
        <f t="shared" si="676"/>
        <v>1.3149998599999999</v>
      </c>
      <c r="P1738" s="139">
        <f t="shared" ref="P1738:P1801" si="683">TRUNC(C1738*O1738,8)</f>
        <v>1314.9998599999999</v>
      </c>
      <c r="Q1738" s="144">
        <f t="shared" ref="Q1738:Q1801" si="684">IF(VLOOKUP(A1738,AD$10:AK$114,8)=VLOOKUP(A1737,AD$10:AK$114,8),0,VLOOKUP(A1738,AD$10:AK$114,8))</f>
        <v>0</v>
      </c>
      <c r="R1738" s="145">
        <f t="shared" ref="R1738:R1801" si="685">IF(Q1738&gt;0,VLOOKUP($A1738,$AD$10:$AI$114,6),0)</f>
        <v>0</v>
      </c>
      <c r="S1738" s="139">
        <f t="shared" ref="S1738:S1801" si="686">IF(R1738&gt;0,TRUNC(R1738*P1738,8),0)</f>
        <v>0</v>
      </c>
      <c r="T1738" s="146">
        <f t="shared" si="672"/>
        <v>3.5999999999999997E-2</v>
      </c>
      <c r="U1738" s="144">
        <f t="shared" si="675"/>
        <v>57</v>
      </c>
      <c r="V1738" s="144">
        <v>252</v>
      </c>
      <c r="W1738" s="143">
        <f t="shared" ref="W1738:W1801" si="687">ROUND((1+T1738)^TRUNC((U1738/V1738),9),9)</f>
        <v>1.0080317940000001</v>
      </c>
      <c r="X1738" s="139">
        <f t="shared" ref="X1738:X1801" si="688">TRUNC((P1738*(W1738-1)),8)</f>
        <v>10.561807979999999</v>
      </c>
      <c r="Y1738" s="124">
        <f t="shared" ref="Y1738:Y1801" si="689">IF(Q1738&gt;0,S1738+X1738,0)</f>
        <v>0</v>
      </c>
      <c r="Z1738" s="147" t="s">
        <v>64</v>
      </c>
      <c r="AA1738" s="141">
        <f t="shared" si="673"/>
        <v>45488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4"/>
      <c r="BL1738" s="1"/>
      <c r="BM1738" s="1"/>
      <c r="BN1738" s="1"/>
      <c r="BO1738" s="1"/>
      <c r="BP1738" s="1"/>
      <c r="BQ1738" s="1"/>
    </row>
    <row r="1739" spans="1:69" x14ac:dyDescent="0.15">
      <c r="A1739" s="138">
        <f t="shared" ref="A1739:A1802" si="690">(A1738+1)</f>
        <v>45390</v>
      </c>
      <c r="B1739" s="148">
        <f t="shared" si="679"/>
        <v>1325.5616679799998</v>
      </c>
      <c r="C1739" s="139">
        <f t="shared" ref="C1739:C1802" si="691">TRUNC(IF(Q1738&gt;0,VLOOKUP(A1738,$AD$12:$AE$114,2),C1738),8)</f>
        <v>1000</v>
      </c>
      <c r="D1739" s="140">
        <f t="shared" ref="D1739:D1802" si="692">IF(E1739=E1738,D1738,E1738)</f>
        <v>6858.17</v>
      </c>
      <c r="E1739" s="124">
        <f>IF(K1739=1,VLOOKUP(A1738,[1]Plan1!$BO$80:$BQ$314,3),E1738)</f>
        <v>6869.14</v>
      </c>
      <c r="F1739" s="141">
        <f t="shared" ref="F1739:F1802" si="693">IF(D1739=D1738,F1738,A1739)</f>
        <v>45367</v>
      </c>
      <c r="G1739" s="142">
        <f t="shared" si="680"/>
        <v>1.5995520670966101E-3</v>
      </c>
      <c r="H1739" s="141">
        <f t="shared" ref="H1739:H1802" si="694">IF(DAY(A1739)=15,VLOOKUP(A1739,AH$118:AM$450,4),H1738)</f>
        <v>45397</v>
      </c>
      <c r="I1739" s="141">
        <f t="shared" si="681"/>
        <v>45397</v>
      </c>
      <c r="J1739" s="125">
        <f t="shared" ref="J1739:J1802" si="695">IF(I1739=I1738,J1738,NETWORKDAYS(I1738,I1739,$AD$118:$AD$502)-1)</f>
        <v>20</v>
      </c>
      <c r="K1739" s="125">
        <f t="shared" si="677"/>
        <v>15</v>
      </c>
      <c r="L1739" s="139">
        <f t="shared" si="682"/>
        <v>1.0011994200000001</v>
      </c>
      <c r="M1739" s="143">
        <f t="shared" si="678"/>
        <v>1.00829937</v>
      </c>
      <c r="N1739" s="143">
        <f t="shared" si="674"/>
        <v>1.3134245125525013</v>
      </c>
      <c r="O1739" s="139">
        <f t="shared" si="676"/>
        <v>1.3149998599999999</v>
      </c>
      <c r="P1739" s="139">
        <f t="shared" si="683"/>
        <v>1314.9998599999999</v>
      </c>
      <c r="Q1739" s="144">
        <f t="shared" si="684"/>
        <v>0</v>
      </c>
      <c r="R1739" s="145">
        <f t="shared" si="685"/>
        <v>0</v>
      </c>
      <c r="S1739" s="139">
        <f t="shared" si="686"/>
        <v>0</v>
      </c>
      <c r="T1739" s="146">
        <f t="shared" ref="T1739:T1802" si="696">(T1738)</f>
        <v>3.5999999999999997E-2</v>
      </c>
      <c r="U1739" s="144">
        <f t="shared" si="675"/>
        <v>57</v>
      </c>
      <c r="V1739" s="144">
        <v>252</v>
      </c>
      <c r="W1739" s="143">
        <f t="shared" si="687"/>
        <v>1.0080317940000001</v>
      </c>
      <c r="X1739" s="139">
        <f t="shared" si="688"/>
        <v>10.561807979999999</v>
      </c>
      <c r="Y1739" s="124">
        <f t="shared" si="689"/>
        <v>0</v>
      </c>
      <c r="Z1739" s="147" t="s">
        <v>64</v>
      </c>
      <c r="AA1739" s="141">
        <f t="shared" ref="AA1739:AA1802" si="697">IF(Q1738&gt;0,VLOOKUP(A1738,$AD$10:$AL$114,9),AA1738)</f>
        <v>45488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4"/>
      <c r="BL1739" s="1"/>
      <c r="BM1739" s="1"/>
      <c r="BN1739" s="1"/>
      <c r="BO1739" s="1"/>
      <c r="BP1739" s="1"/>
      <c r="BQ1739" s="1"/>
    </row>
    <row r="1740" spans="1:69" x14ac:dyDescent="0.15">
      <c r="A1740" s="138">
        <f t="shared" si="690"/>
        <v>45391</v>
      </c>
      <c r="B1740" s="148">
        <f t="shared" si="679"/>
        <v>1325.85365695</v>
      </c>
      <c r="C1740" s="139">
        <f t="shared" si="691"/>
        <v>1000</v>
      </c>
      <c r="D1740" s="140">
        <f t="shared" si="692"/>
        <v>6858.17</v>
      </c>
      <c r="E1740" s="124">
        <f>IF(K1740=1,VLOOKUP(A1739,[1]Plan1!$BO$80:$BQ$314,3),E1739)</f>
        <v>6869.14</v>
      </c>
      <c r="F1740" s="141">
        <f t="shared" si="693"/>
        <v>45367</v>
      </c>
      <c r="G1740" s="142">
        <f t="shared" si="680"/>
        <v>1.5995520670966101E-3</v>
      </c>
      <c r="H1740" s="141">
        <f t="shared" si="694"/>
        <v>45397</v>
      </c>
      <c r="I1740" s="141">
        <f t="shared" si="681"/>
        <v>45397</v>
      </c>
      <c r="J1740" s="125">
        <f t="shared" si="695"/>
        <v>20</v>
      </c>
      <c r="K1740" s="125">
        <f t="shared" si="677"/>
        <v>16</v>
      </c>
      <c r="L1740" s="139">
        <f t="shared" si="682"/>
        <v>1.0012794300000001</v>
      </c>
      <c r="M1740" s="143">
        <f t="shared" si="678"/>
        <v>1.00829937</v>
      </c>
      <c r="N1740" s="143">
        <f t="shared" si="674"/>
        <v>1.3134245125525013</v>
      </c>
      <c r="O1740" s="139">
        <f t="shared" si="676"/>
        <v>1.3151049399999999</v>
      </c>
      <c r="P1740" s="139">
        <f t="shared" si="683"/>
        <v>1315.1049399999999</v>
      </c>
      <c r="Q1740" s="144">
        <f t="shared" si="684"/>
        <v>0</v>
      </c>
      <c r="R1740" s="145">
        <f t="shared" si="685"/>
        <v>0</v>
      </c>
      <c r="S1740" s="139">
        <f t="shared" si="686"/>
        <v>0</v>
      </c>
      <c r="T1740" s="146">
        <f t="shared" si="696"/>
        <v>3.5999999999999997E-2</v>
      </c>
      <c r="U1740" s="144">
        <f t="shared" si="675"/>
        <v>58</v>
      </c>
      <c r="V1740" s="144">
        <v>252</v>
      </c>
      <c r="W1740" s="143">
        <f t="shared" si="687"/>
        <v>1.008173277</v>
      </c>
      <c r="X1740" s="139">
        <f t="shared" si="688"/>
        <v>10.74871695</v>
      </c>
      <c r="Y1740" s="124">
        <f t="shared" si="689"/>
        <v>0</v>
      </c>
      <c r="Z1740" s="147" t="s">
        <v>64</v>
      </c>
      <c r="AA1740" s="141">
        <f t="shared" si="697"/>
        <v>45488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4"/>
      <c r="BL1740" s="1"/>
      <c r="BM1740" s="1"/>
      <c r="BN1740" s="1"/>
      <c r="BO1740" s="1"/>
      <c r="BP1740" s="1"/>
      <c r="BQ1740" s="1"/>
    </row>
    <row r="1741" spans="1:69" x14ac:dyDescent="0.15">
      <c r="A1741" s="138">
        <f t="shared" si="690"/>
        <v>45392</v>
      </c>
      <c r="B1741" s="148">
        <f t="shared" si="679"/>
        <v>1326.14572213</v>
      </c>
      <c r="C1741" s="139">
        <f t="shared" si="691"/>
        <v>1000</v>
      </c>
      <c r="D1741" s="140">
        <f t="shared" si="692"/>
        <v>6858.17</v>
      </c>
      <c r="E1741" s="124">
        <f>IF(K1741=1,VLOOKUP(A1740,[1]Plan1!$BO$80:$BQ$314,3),E1740)</f>
        <v>6869.14</v>
      </c>
      <c r="F1741" s="141">
        <f t="shared" si="693"/>
        <v>45367</v>
      </c>
      <c r="G1741" s="142">
        <f t="shared" si="680"/>
        <v>1.5995520670966101E-3</v>
      </c>
      <c r="H1741" s="141">
        <f t="shared" si="694"/>
        <v>45397</v>
      </c>
      <c r="I1741" s="141">
        <f t="shared" si="681"/>
        <v>45397</v>
      </c>
      <c r="J1741" s="125">
        <f t="shared" si="695"/>
        <v>20</v>
      </c>
      <c r="K1741" s="125">
        <f t="shared" si="677"/>
        <v>17</v>
      </c>
      <c r="L1741" s="139">
        <f t="shared" si="682"/>
        <v>1.00135945</v>
      </c>
      <c r="M1741" s="143">
        <f t="shared" si="678"/>
        <v>1.00829937</v>
      </c>
      <c r="N1741" s="143">
        <f t="shared" si="674"/>
        <v>1.3134245125525013</v>
      </c>
      <c r="O1741" s="139">
        <f t="shared" si="676"/>
        <v>1.31521004</v>
      </c>
      <c r="P1741" s="139">
        <f t="shared" si="683"/>
        <v>1315.2100399999999</v>
      </c>
      <c r="Q1741" s="144">
        <f t="shared" si="684"/>
        <v>0</v>
      </c>
      <c r="R1741" s="145">
        <f t="shared" si="685"/>
        <v>0</v>
      </c>
      <c r="S1741" s="139">
        <f t="shared" si="686"/>
        <v>0</v>
      </c>
      <c r="T1741" s="146">
        <f t="shared" si="696"/>
        <v>3.5999999999999997E-2</v>
      </c>
      <c r="U1741" s="144">
        <f t="shared" si="675"/>
        <v>59</v>
      </c>
      <c r="V1741" s="144">
        <v>252</v>
      </c>
      <c r="W1741" s="143">
        <f t="shared" si="687"/>
        <v>1.0083147800000001</v>
      </c>
      <c r="X1741" s="139">
        <f t="shared" si="688"/>
        <v>10.93568213</v>
      </c>
      <c r="Y1741" s="124">
        <f t="shared" si="689"/>
        <v>0</v>
      </c>
      <c r="Z1741" s="147" t="s">
        <v>64</v>
      </c>
      <c r="AA1741" s="141">
        <f t="shared" si="697"/>
        <v>45488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4"/>
      <c r="BL1741" s="1"/>
      <c r="BM1741" s="1"/>
      <c r="BN1741" s="1"/>
      <c r="BO1741" s="1"/>
      <c r="BP1741" s="1"/>
      <c r="BQ1741" s="1"/>
    </row>
    <row r="1742" spans="1:69" x14ac:dyDescent="0.15">
      <c r="A1742" s="138">
        <f t="shared" si="690"/>
        <v>45393</v>
      </c>
      <c r="B1742" s="148">
        <f t="shared" si="679"/>
        <v>1326.4378635300002</v>
      </c>
      <c r="C1742" s="139">
        <f t="shared" si="691"/>
        <v>1000</v>
      </c>
      <c r="D1742" s="140">
        <f t="shared" si="692"/>
        <v>6858.17</v>
      </c>
      <c r="E1742" s="124">
        <f>IF(K1742=1,VLOOKUP(A1741,[1]Plan1!$BO$80:$BQ$314,3),E1741)</f>
        <v>6869.14</v>
      </c>
      <c r="F1742" s="141">
        <f t="shared" si="693"/>
        <v>45367</v>
      </c>
      <c r="G1742" s="142">
        <f t="shared" si="680"/>
        <v>1.5995520670966101E-3</v>
      </c>
      <c r="H1742" s="141">
        <f t="shared" si="694"/>
        <v>45397</v>
      </c>
      <c r="I1742" s="141">
        <f t="shared" si="681"/>
        <v>45397</v>
      </c>
      <c r="J1742" s="125">
        <f t="shared" si="695"/>
        <v>20</v>
      </c>
      <c r="K1742" s="125">
        <f t="shared" si="677"/>
        <v>18</v>
      </c>
      <c r="L1742" s="139">
        <f t="shared" si="682"/>
        <v>1.0014394799999999</v>
      </c>
      <c r="M1742" s="143">
        <f t="shared" si="678"/>
        <v>1.00829937</v>
      </c>
      <c r="N1742" s="143">
        <f t="shared" si="674"/>
        <v>1.3134245125525013</v>
      </c>
      <c r="O1742" s="139">
        <f t="shared" si="676"/>
        <v>1.3153151599999999</v>
      </c>
      <c r="P1742" s="139">
        <f t="shared" si="683"/>
        <v>1315.3151600000001</v>
      </c>
      <c r="Q1742" s="144">
        <f t="shared" si="684"/>
        <v>0</v>
      </c>
      <c r="R1742" s="145">
        <f t="shared" si="685"/>
        <v>0</v>
      </c>
      <c r="S1742" s="139">
        <f t="shared" si="686"/>
        <v>0</v>
      </c>
      <c r="T1742" s="146">
        <f t="shared" si="696"/>
        <v>3.5999999999999997E-2</v>
      </c>
      <c r="U1742" s="144">
        <f t="shared" si="675"/>
        <v>60</v>
      </c>
      <c r="V1742" s="144">
        <v>252</v>
      </c>
      <c r="W1742" s="143">
        <f t="shared" si="687"/>
        <v>1.008456303</v>
      </c>
      <c r="X1742" s="139">
        <f t="shared" si="688"/>
        <v>11.122703530000001</v>
      </c>
      <c r="Y1742" s="124">
        <f t="shared" si="689"/>
        <v>0</v>
      </c>
      <c r="Z1742" s="147" t="s">
        <v>64</v>
      </c>
      <c r="AA1742" s="141">
        <f t="shared" si="697"/>
        <v>45488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4"/>
      <c r="BL1742" s="1"/>
      <c r="BM1742" s="1"/>
      <c r="BN1742" s="1"/>
      <c r="BO1742" s="1"/>
      <c r="BP1742" s="1"/>
      <c r="BQ1742" s="1"/>
    </row>
    <row r="1743" spans="1:69" x14ac:dyDescent="0.15">
      <c r="A1743" s="138">
        <f t="shared" si="690"/>
        <v>45394</v>
      </c>
      <c r="B1743" s="148">
        <f t="shared" si="679"/>
        <v>1326.7300495900001</v>
      </c>
      <c r="C1743" s="139">
        <f t="shared" si="691"/>
        <v>1000</v>
      </c>
      <c r="D1743" s="140">
        <f t="shared" si="692"/>
        <v>6858.17</v>
      </c>
      <c r="E1743" s="124">
        <f>IF(K1743=1,VLOOKUP(A1742,[1]Plan1!$BO$80:$BQ$314,3),E1742)</f>
        <v>6869.14</v>
      </c>
      <c r="F1743" s="141">
        <f t="shared" si="693"/>
        <v>45367</v>
      </c>
      <c r="G1743" s="142">
        <f t="shared" si="680"/>
        <v>1.5995520670966101E-3</v>
      </c>
      <c r="H1743" s="141">
        <f t="shared" si="694"/>
        <v>45397</v>
      </c>
      <c r="I1743" s="141">
        <f t="shared" si="681"/>
        <v>45397</v>
      </c>
      <c r="J1743" s="125">
        <f t="shared" si="695"/>
        <v>20</v>
      </c>
      <c r="K1743" s="125">
        <f t="shared" si="677"/>
        <v>19</v>
      </c>
      <c r="L1743" s="139">
        <f t="shared" si="682"/>
        <v>1.0015195100000001</v>
      </c>
      <c r="M1743" s="143">
        <f t="shared" si="678"/>
        <v>1.00829937</v>
      </c>
      <c r="N1743" s="143">
        <f t="shared" si="674"/>
        <v>1.3134245125525013</v>
      </c>
      <c r="O1743" s="139">
        <f t="shared" si="676"/>
        <v>1.3154202699999999</v>
      </c>
      <c r="P1743" s="139">
        <f t="shared" si="683"/>
        <v>1315.4202700000001</v>
      </c>
      <c r="Q1743" s="144">
        <f t="shared" si="684"/>
        <v>0</v>
      </c>
      <c r="R1743" s="145">
        <f t="shared" si="685"/>
        <v>0</v>
      </c>
      <c r="S1743" s="139">
        <f t="shared" si="686"/>
        <v>0</v>
      </c>
      <c r="T1743" s="146">
        <f t="shared" si="696"/>
        <v>3.5999999999999997E-2</v>
      </c>
      <c r="U1743" s="144">
        <f t="shared" si="675"/>
        <v>61</v>
      </c>
      <c r="V1743" s="144">
        <v>252</v>
      </c>
      <c r="W1743" s="143">
        <f t="shared" si="687"/>
        <v>1.0085978449999999</v>
      </c>
      <c r="X1743" s="139">
        <f t="shared" si="688"/>
        <v>11.30977959</v>
      </c>
      <c r="Y1743" s="124">
        <f t="shared" si="689"/>
        <v>0</v>
      </c>
      <c r="Z1743" s="147" t="s">
        <v>64</v>
      </c>
      <c r="AA1743" s="141">
        <f t="shared" si="697"/>
        <v>45488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4"/>
      <c r="BL1743" s="1"/>
      <c r="BM1743" s="1"/>
      <c r="BN1743" s="1"/>
      <c r="BO1743" s="1"/>
      <c r="BP1743" s="1"/>
      <c r="BQ1743" s="1"/>
    </row>
    <row r="1744" spans="1:69" x14ac:dyDescent="0.15">
      <c r="A1744" s="138">
        <f t="shared" si="690"/>
        <v>45395</v>
      </c>
      <c r="B1744" s="148">
        <f t="shared" si="679"/>
        <v>1327.0223132000001</v>
      </c>
      <c r="C1744" s="139">
        <f t="shared" si="691"/>
        <v>1000</v>
      </c>
      <c r="D1744" s="140">
        <f t="shared" si="692"/>
        <v>6858.17</v>
      </c>
      <c r="E1744" s="124">
        <f>IF(K1744=1,VLOOKUP(A1743,[1]Plan1!$BO$80:$BQ$314,3),E1743)</f>
        <v>6869.14</v>
      </c>
      <c r="F1744" s="141">
        <f t="shared" si="693"/>
        <v>45367</v>
      </c>
      <c r="G1744" s="142">
        <f t="shared" si="680"/>
        <v>1.5995520670966101E-3</v>
      </c>
      <c r="H1744" s="141">
        <f t="shared" si="694"/>
        <v>45397</v>
      </c>
      <c r="I1744" s="141">
        <f t="shared" si="681"/>
        <v>45397</v>
      </c>
      <c r="J1744" s="125">
        <f t="shared" si="695"/>
        <v>20</v>
      </c>
      <c r="K1744" s="125">
        <f t="shared" si="677"/>
        <v>20</v>
      </c>
      <c r="L1744" s="139">
        <f t="shared" si="682"/>
        <v>1.0015995499999999</v>
      </c>
      <c r="M1744" s="143">
        <f t="shared" si="678"/>
        <v>1.00829937</v>
      </c>
      <c r="N1744" s="143">
        <f t="shared" si="674"/>
        <v>1.3134245125525013</v>
      </c>
      <c r="O1744" s="139">
        <f t="shared" si="676"/>
        <v>1.3155254000000001</v>
      </c>
      <c r="P1744" s="139">
        <f t="shared" si="683"/>
        <v>1315.5254</v>
      </c>
      <c r="Q1744" s="144">
        <f t="shared" si="684"/>
        <v>0</v>
      </c>
      <c r="R1744" s="145">
        <f t="shared" si="685"/>
        <v>0</v>
      </c>
      <c r="S1744" s="139">
        <f t="shared" si="686"/>
        <v>0</v>
      </c>
      <c r="T1744" s="146">
        <f t="shared" si="696"/>
        <v>3.5999999999999997E-2</v>
      </c>
      <c r="U1744" s="144">
        <f t="shared" si="675"/>
        <v>62</v>
      </c>
      <c r="V1744" s="144">
        <v>252</v>
      </c>
      <c r="W1744" s="143">
        <f t="shared" si="687"/>
        <v>1.0087394080000001</v>
      </c>
      <c r="X1744" s="139">
        <f t="shared" si="688"/>
        <v>11.4969132</v>
      </c>
      <c r="Y1744" s="124">
        <f t="shared" si="689"/>
        <v>0</v>
      </c>
      <c r="Z1744" s="147" t="s">
        <v>64</v>
      </c>
      <c r="AA1744" s="141">
        <f t="shared" si="697"/>
        <v>45488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4"/>
      <c r="BL1744" s="1"/>
      <c r="BM1744" s="1"/>
      <c r="BN1744" s="1"/>
      <c r="BO1744" s="1"/>
      <c r="BP1744" s="1"/>
      <c r="BQ1744" s="1"/>
    </row>
    <row r="1745" spans="1:69" x14ac:dyDescent="0.15">
      <c r="A1745" s="138">
        <f t="shared" si="690"/>
        <v>45396</v>
      </c>
      <c r="B1745" s="148">
        <f t="shared" si="679"/>
        <v>1327.0223132000001</v>
      </c>
      <c r="C1745" s="139">
        <f t="shared" si="691"/>
        <v>1000</v>
      </c>
      <c r="D1745" s="140">
        <f t="shared" si="692"/>
        <v>6858.17</v>
      </c>
      <c r="E1745" s="124">
        <f>IF(K1745=1,VLOOKUP(A1744,[1]Plan1!$BO$80:$BQ$314,3),E1744)</f>
        <v>6869.14</v>
      </c>
      <c r="F1745" s="141">
        <f t="shared" si="693"/>
        <v>45367</v>
      </c>
      <c r="G1745" s="142">
        <f t="shared" si="680"/>
        <v>1.5995520670966101E-3</v>
      </c>
      <c r="H1745" s="141">
        <f t="shared" si="694"/>
        <v>45397</v>
      </c>
      <c r="I1745" s="141">
        <f t="shared" si="681"/>
        <v>45397</v>
      </c>
      <c r="J1745" s="125">
        <f t="shared" si="695"/>
        <v>20</v>
      </c>
      <c r="K1745" s="125">
        <f t="shared" si="677"/>
        <v>20</v>
      </c>
      <c r="L1745" s="139">
        <f t="shared" si="682"/>
        <v>1.0015995499999999</v>
      </c>
      <c r="M1745" s="143">
        <f t="shared" si="678"/>
        <v>1.00829937</v>
      </c>
      <c r="N1745" s="143">
        <f t="shared" si="674"/>
        <v>1.3134245125525013</v>
      </c>
      <c r="O1745" s="139">
        <f t="shared" si="676"/>
        <v>1.3155254000000001</v>
      </c>
      <c r="P1745" s="139">
        <f t="shared" si="683"/>
        <v>1315.5254</v>
      </c>
      <c r="Q1745" s="144">
        <f t="shared" si="684"/>
        <v>0</v>
      </c>
      <c r="R1745" s="145">
        <f t="shared" si="685"/>
        <v>0</v>
      </c>
      <c r="S1745" s="139">
        <f t="shared" si="686"/>
        <v>0</v>
      </c>
      <c r="T1745" s="146">
        <f t="shared" si="696"/>
        <v>3.5999999999999997E-2</v>
      </c>
      <c r="U1745" s="144">
        <f t="shared" si="675"/>
        <v>62</v>
      </c>
      <c r="V1745" s="144">
        <v>252</v>
      </c>
      <c r="W1745" s="143">
        <f t="shared" si="687"/>
        <v>1.0087394080000001</v>
      </c>
      <c r="X1745" s="139">
        <f t="shared" si="688"/>
        <v>11.4969132</v>
      </c>
      <c r="Y1745" s="124">
        <f t="shared" si="689"/>
        <v>0</v>
      </c>
      <c r="Z1745" s="147" t="s">
        <v>64</v>
      </c>
      <c r="AA1745" s="141">
        <f t="shared" si="697"/>
        <v>45488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4"/>
      <c r="BL1745" s="1"/>
      <c r="BM1745" s="1"/>
      <c r="BN1745" s="1"/>
      <c r="BO1745" s="1"/>
      <c r="BP1745" s="1"/>
      <c r="BQ1745" s="1"/>
    </row>
    <row r="1746" spans="1:69" x14ac:dyDescent="0.15">
      <c r="A1746" s="138">
        <f t="shared" si="690"/>
        <v>45397</v>
      </c>
      <c r="B1746" s="148">
        <f t="shared" si="679"/>
        <v>1327.0223132000001</v>
      </c>
      <c r="C1746" s="139">
        <f t="shared" si="691"/>
        <v>1000</v>
      </c>
      <c r="D1746" s="140">
        <f t="shared" si="692"/>
        <v>6858.17</v>
      </c>
      <c r="E1746" s="124">
        <f>IF(K1746=1,VLOOKUP(A1745,[1]Plan1!$BO$80:$BQ$314,3),E1745)</f>
        <v>6869.14</v>
      </c>
      <c r="F1746" s="141">
        <f t="shared" si="693"/>
        <v>45367</v>
      </c>
      <c r="G1746" s="142">
        <f t="shared" si="680"/>
        <v>1.5995520670966101E-3</v>
      </c>
      <c r="H1746" s="141">
        <f t="shared" si="694"/>
        <v>45427</v>
      </c>
      <c r="I1746" s="141">
        <f t="shared" si="681"/>
        <v>45397</v>
      </c>
      <c r="J1746" s="125">
        <f t="shared" si="695"/>
        <v>20</v>
      </c>
      <c r="K1746" s="125">
        <f t="shared" si="677"/>
        <v>20</v>
      </c>
      <c r="L1746" s="139">
        <f t="shared" si="682"/>
        <v>1.0015995499999999</v>
      </c>
      <c r="M1746" s="143">
        <f t="shared" si="678"/>
        <v>1.00829937</v>
      </c>
      <c r="N1746" s="143">
        <f t="shared" si="674"/>
        <v>1.3134245125525013</v>
      </c>
      <c r="O1746" s="139">
        <f t="shared" si="676"/>
        <v>1.3155254000000001</v>
      </c>
      <c r="P1746" s="139">
        <f t="shared" si="683"/>
        <v>1315.5254</v>
      </c>
      <c r="Q1746" s="144">
        <f t="shared" si="684"/>
        <v>0</v>
      </c>
      <c r="R1746" s="145">
        <f t="shared" si="685"/>
        <v>0</v>
      </c>
      <c r="S1746" s="139">
        <f t="shared" si="686"/>
        <v>0</v>
      </c>
      <c r="T1746" s="146">
        <f t="shared" si="696"/>
        <v>3.5999999999999997E-2</v>
      </c>
      <c r="U1746" s="144">
        <f t="shared" si="675"/>
        <v>62</v>
      </c>
      <c r="V1746" s="144">
        <v>252</v>
      </c>
      <c r="W1746" s="143">
        <f t="shared" si="687"/>
        <v>1.0087394080000001</v>
      </c>
      <c r="X1746" s="139">
        <f t="shared" si="688"/>
        <v>11.4969132</v>
      </c>
      <c r="Y1746" s="124">
        <f t="shared" si="689"/>
        <v>0</v>
      </c>
      <c r="Z1746" s="147" t="s">
        <v>64</v>
      </c>
      <c r="AA1746" s="141">
        <f t="shared" si="697"/>
        <v>45488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4"/>
      <c r="BL1746" s="1"/>
      <c r="BM1746" s="1"/>
      <c r="BN1746" s="1"/>
      <c r="BO1746" s="1"/>
      <c r="BP1746" s="1"/>
      <c r="BQ1746" s="1"/>
    </row>
    <row r="1747" spans="1:69" x14ac:dyDescent="0.15">
      <c r="A1747" s="138">
        <f t="shared" si="690"/>
        <v>45398</v>
      </c>
      <c r="B1747" s="148">
        <f t="shared" si="679"/>
        <v>1327.44825786</v>
      </c>
      <c r="C1747" s="139">
        <f t="shared" si="691"/>
        <v>1000</v>
      </c>
      <c r="D1747" s="140">
        <f t="shared" si="692"/>
        <v>6869.14</v>
      </c>
      <c r="E1747" s="124">
        <f>IF(K1747=1,VLOOKUP(A1746,[1]Plan1!$BO$80:$BQ$314,3),E1746)</f>
        <v>6895.24</v>
      </c>
      <c r="F1747" s="141">
        <f t="shared" si="693"/>
        <v>45398</v>
      </c>
      <c r="G1747" s="142">
        <f t="shared" si="680"/>
        <v>3.7996022791790818E-3</v>
      </c>
      <c r="H1747" s="141">
        <f t="shared" si="694"/>
        <v>45427</v>
      </c>
      <c r="I1747" s="141">
        <f t="shared" si="681"/>
        <v>45427</v>
      </c>
      <c r="J1747" s="125">
        <f t="shared" si="695"/>
        <v>21</v>
      </c>
      <c r="K1747" s="125">
        <f t="shared" si="677"/>
        <v>1</v>
      </c>
      <c r="L1747" s="139">
        <f t="shared" si="682"/>
        <v>1.0001806</v>
      </c>
      <c r="M1747" s="143">
        <f t="shared" si="678"/>
        <v>1.0015995499999999</v>
      </c>
      <c r="N1747" s="143">
        <f t="shared" si="674"/>
        <v>1.3155254007315544</v>
      </c>
      <c r="O1747" s="139">
        <f t="shared" si="676"/>
        <v>1.3157629799999999</v>
      </c>
      <c r="P1747" s="139">
        <f t="shared" si="683"/>
        <v>1315.76298</v>
      </c>
      <c r="Q1747" s="144">
        <f t="shared" si="684"/>
        <v>0</v>
      </c>
      <c r="R1747" s="145">
        <f t="shared" si="685"/>
        <v>0</v>
      </c>
      <c r="S1747" s="139">
        <f t="shared" si="686"/>
        <v>0</v>
      </c>
      <c r="T1747" s="146">
        <f t="shared" si="696"/>
        <v>3.5999999999999997E-2</v>
      </c>
      <c r="U1747" s="144">
        <f t="shared" si="675"/>
        <v>63</v>
      </c>
      <c r="V1747" s="144">
        <v>252</v>
      </c>
      <c r="W1747" s="143">
        <f t="shared" si="687"/>
        <v>1.00888099</v>
      </c>
      <c r="X1747" s="139">
        <f t="shared" si="688"/>
        <v>11.685277859999999</v>
      </c>
      <c r="Y1747" s="124">
        <f t="shared" si="689"/>
        <v>0</v>
      </c>
      <c r="Z1747" s="147" t="s">
        <v>64</v>
      </c>
      <c r="AA1747" s="141">
        <f t="shared" si="697"/>
        <v>45488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4"/>
      <c r="BL1747" s="1"/>
      <c r="BM1747" s="1"/>
      <c r="BN1747" s="1"/>
      <c r="BO1747" s="1"/>
      <c r="BP1747" s="1"/>
      <c r="BQ1747" s="1"/>
    </row>
    <row r="1748" spans="1:69" x14ac:dyDescent="0.15">
      <c r="A1748" s="138">
        <f t="shared" si="690"/>
        <v>45399</v>
      </c>
      <c r="B1748" s="148">
        <f t="shared" si="679"/>
        <v>1327.8743566600001</v>
      </c>
      <c r="C1748" s="139">
        <f t="shared" si="691"/>
        <v>1000</v>
      </c>
      <c r="D1748" s="140">
        <f t="shared" si="692"/>
        <v>6869.14</v>
      </c>
      <c r="E1748" s="124">
        <f>IF(K1748=1,VLOOKUP(A1747,[1]Plan1!$BO$80:$BQ$314,3),E1747)</f>
        <v>6895.24</v>
      </c>
      <c r="F1748" s="141">
        <f t="shared" si="693"/>
        <v>45398</v>
      </c>
      <c r="G1748" s="142">
        <f t="shared" si="680"/>
        <v>3.7996022791790818E-3</v>
      </c>
      <c r="H1748" s="141">
        <f t="shared" si="694"/>
        <v>45427</v>
      </c>
      <c r="I1748" s="141">
        <f t="shared" si="681"/>
        <v>45427</v>
      </c>
      <c r="J1748" s="125">
        <f t="shared" si="695"/>
        <v>21</v>
      </c>
      <c r="K1748" s="125">
        <f t="shared" si="677"/>
        <v>2</v>
      </c>
      <c r="L1748" s="139">
        <f t="shared" si="682"/>
        <v>1.0003612399999999</v>
      </c>
      <c r="M1748" s="143">
        <f t="shared" si="678"/>
        <v>1.0015995499999999</v>
      </c>
      <c r="N1748" s="143">
        <f t="shared" si="674"/>
        <v>1.3155254007315544</v>
      </c>
      <c r="O1748" s="139">
        <f t="shared" si="676"/>
        <v>1.3160006200000001</v>
      </c>
      <c r="P1748" s="139">
        <f t="shared" si="683"/>
        <v>1316.00062</v>
      </c>
      <c r="Q1748" s="144">
        <f t="shared" si="684"/>
        <v>0</v>
      </c>
      <c r="R1748" s="145">
        <f t="shared" si="685"/>
        <v>0</v>
      </c>
      <c r="S1748" s="139">
        <f t="shared" si="686"/>
        <v>0</v>
      </c>
      <c r="T1748" s="146">
        <f t="shared" si="696"/>
        <v>3.5999999999999997E-2</v>
      </c>
      <c r="U1748" s="144">
        <f t="shared" si="675"/>
        <v>64</v>
      </c>
      <c r="V1748" s="144">
        <v>252</v>
      </c>
      <c r="W1748" s="143">
        <f t="shared" si="687"/>
        <v>1.009022592</v>
      </c>
      <c r="X1748" s="139">
        <f t="shared" si="688"/>
        <v>11.87373666</v>
      </c>
      <c r="Y1748" s="124">
        <f t="shared" si="689"/>
        <v>0</v>
      </c>
      <c r="Z1748" s="147" t="s">
        <v>64</v>
      </c>
      <c r="AA1748" s="141">
        <f t="shared" si="697"/>
        <v>45488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4"/>
      <c r="BL1748" s="1"/>
      <c r="BM1748" s="1"/>
      <c r="BN1748" s="1"/>
      <c r="BO1748" s="1"/>
      <c r="BP1748" s="1"/>
      <c r="BQ1748" s="1"/>
    </row>
    <row r="1749" spans="1:69" x14ac:dyDescent="0.15">
      <c r="A1749" s="138">
        <f t="shared" si="690"/>
        <v>45400</v>
      </c>
      <c r="B1749" s="148">
        <f t="shared" si="679"/>
        <v>1328.30057936</v>
      </c>
      <c r="C1749" s="139">
        <f t="shared" si="691"/>
        <v>1000</v>
      </c>
      <c r="D1749" s="140">
        <f t="shared" si="692"/>
        <v>6869.14</v>
      </c>
      <c r="E1749" s="124">
        <f>IF(K1749=1,VLOOKUP(A1748,[1]Plan1!$BO$80:$BQ$314,3),E1748)</f>
        <v>6895.24</v>
      </c>
      <c r="F1749" s="141">
        <f t="shared" si="693"/>
        <v>45398</v>
      </c>
      <c r="G1749" s="142">
        <f t="shared" si="680"/>
        <v>3.7996022791790818E-3</v>
      </c>
      <c r="H1749" s="141">
        <f t="shared" si="694"/>
        <v>45427</v>
      </c>
      <c r="I1749" s="141">
        <f t="shared" si="681"/>
        <v>45427</v>
      </c>
      <c r="J1749" s="125">
        <f t="shared" si="695"/>
        <v>21</v>
      </c>
      <c r="K1749" s="125">
        <f t="shared" si="677"/>
        <v>3</v>
      </c>
      <c r="L1749" s="139">
        <f t="shared" si="682"/>
        <v>1.0005419099999999</v>
      </c>
      <c r="M1749" s="143">
        <f t="shared" si="678"/>
        <v>1.0015995499999999</v>
      </c>
      <c r="N1749" s="143">
        <f t="shared" si="674"/>
        <v>1.3155254007315544</v>
      </c>
      <c r="O1749" s="139">
        <f t="shared" si="676"/>
        <v>1.31623829</v>
      </c>
      <c r="P1749" s="139">
        <f t="shared" si="683"/>
        <v>1316.23829</v>
      </c>
      <c r="Q1749" s="144">
        <f t="shared" si="684"/>
        <v>0</v>
      </c>
      <c r="R1749" s="145">
        <f t="shared" si="685"/>
        <v>0</v>
      </c>
      <c r="S1749" s="139">
        <f t="shared" si="686"/>
        <v>0</v>
      </c>
      <c r="T1749" s="146">
        <f t="shared" si="696"/>
        <v>3.5999999999999997E-2</v>
      </c>
      <c r="U1749" s="144">
        <f t="shared" si="675"/>
        <v>65</v>
      </c>
      <c r="V1749" s="144">
        <v>252</v>
      </c>
      <c r="W1749" s="143">
        <f t="shared" si="687"/>
        <v>1.0091642139999999</v>
      </c>
      <c r="X1749" s="139">
        <f t="shared" si="688"/>
        <v>12.062289359999999</v>
      </c>
      <c r="Y1749" s="124">
        <f t="shared" si="689"/>
        <v>0</v>
      </c>
      <c r="Z1749" s="147" t="s">
        <v>64</v>
      </c>
      <c r="AA1749" s="141">
        <f t="shared" si="697"/>
        <v>45488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4"/>
      <c r="BL1749" s="1"/>
      <c r="BM1749" s="1"/>
      <c r="BN1749" s="1"/>
      <c r="BO1749" s="1"/>
      <c r="BP1749" s="1"/>
      <c r="BQ1749" s="1"/>
    </row>
    <row r="1750" spans="1:69" x14ac:dyDescent="0.15">
      <c r="A1750" s="138">
        <f t="shared" si="690"/>
        <v>45401</v>
      </c>
      <c r="B1750" s="148">
        <f t="shared" si="679"/>
        <v>1328.72695626</v>
      </c>
      <c r="C1750" s="139">
        <f t="shared" si="691"/>
        <v>1000</v>
      </c>
      <c r="D1750" s="140">
        <f t="shared" si="692"/>
        <v>6869.14</v>
      </c>
      <c r="E1750" s="124">
        <f>IF(K1750=1,VLOOKUP(A1749,[1]Plan1!$BO$80:$BQ$314,3),E1749)</f>
        <v>6895.24</v>
      </c>
      <c r="F1750" s="141">
        <f t="shared" si="693"/>
        <v>45398</v>
      </c>
      <c r="G1750" s="142">
        <f t="shared" si="680"/>
        <v>3.7996022791790818E-3</v>
      </c>
      <c r="H1750" s="141">
        <f t="shared" si="694"/>
        <v>45427</v>
      </c>
      <c r="I1750" s="141">
        <f t="shared" si="681"/>
        <v>45427</v>
      </c>
      <c r="J1750" s="125">
        <f t="shared" si="695"/>
        <v>21</v>
      </c>
      <c r="K1750" s="125">
        <f t="shared" si="677"/>
        <v>4</v>
      </c>
      <c r="L1750" s="139">
        <f t="shared" si="682"/>
        <v>1.0007226199999999</v>
      </c>
      <c r="M1750" s="143">
        <f t="shared" si="678"/>
        <v>1.0015995499999999</v>
      </c>
      <c r="N1750" s="143">
        <f t="shared" si="674"/>
        <v>1.3155254007315544</v>
      </c>
      <c r="O1750" s="139">
        <f t="shared" si="676"/>
        <v>1.3164760200000001</v>
      </c>
      <c r="P1750" s="139">
        <f t="shared" si="683"/>
        <v>1316.4760200000001</v>
      </c>
      <c r="Q1750" s="144">
        <f t="shared" si="684"/>
        <v>0</v>
      </c>
      <c r="R1750" s="145">
        <f t="shared" si="685"/>
        <v>0</v>
      </c>
      <c r="S1750" s="139">
        <f t="shared" si="686"/>
        <v>0</v>
      </c>
      <c r="T1750" s="146">
        <f t="shared" si="696"/>
        <v>3.5999999999999997E-2</v>
      </c>
      <c r="U1750" s="144">
        <f t="shared" si="675"/>
        <v>66</v>
      </c>
      <c r="V1750" s="144">
        <v>252</v>
      </c>
      <c r="W1750" s="143">
        <f t="shared" si="687"/>
        <v>1.0093058559999999</v>
      </c>
      <c r="X1750" s="139">
        <f t="shared" si="688"/>
        <v>12.25093626</v>
      </c>
      <c r="Y1750" s="124">
        <f t="shared" si="689"/>
        <v>0</v>
      </c>
      <c r="Z1750" s="147" t="s">
        <v>64</v>
      </c>
      <c r="AA1750" s="141">
        <f t="shared" si="697"/>
        <v>45488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4"/>
      <c r="BL1750" s="1"/>
      <c r="BM1750" s="1"/>
      <c r="BN1750" s="1"/>
      <c r="BO1750" s="1"/>
      <c r="BP1750" s="1"/>
      <c r="BQ1750" s="1"/>
    </row>
    <row r="1751" spans="1:69" x14ac:dyDescent="0.15">
      <c r="A1751" s="138">
        <f t="shared" si="690"/>
        <v>45402</v>
      </c>
      <c r="B1751" s="148">
        <f t="shared" si="679"/>
        <v>1329.1534672299999</v>
      </c>
      <c r="C1751" s="139">
        <f t="shared" si="691"/>
        <v>1000</v>
      </c>
      <c r="D1751" s="140">
        <f t="shared" si="692"/>
        <v>6869.14</v>
      </c>
      <c r="E1751" s="124">
        <f>IF(K1751=1,VLOOKUP(A1750,[1]Plan1!$BO$80:$BQ$314,3),E1750)</f>
        <v>6895.24</v>
      </c>
      <c r="F1751" s="141">
        <f t="shared" si="693"/>
        <v>45398</v>
      </c>
      <c r="G1751" s="142">
        <f t="shared" si="680"/>
        <v>3.7996022791790818E-3</v>
      </c>
      <c r="H1751" s="141">
        <f t="shared" si="694"/>
        <v>45427</v>
      </c>
      <c r="I1751" s="141">
        <f t="shared" si="681"/>
        <v>45427</v>
      </c>
      <c r="J1751" s="125">
        <f t="shared" si="695"/>
        <v>21</v>
      </c>
      <c r="K1751" s="125">
        <f t="shared" si="677"/>
        <v>5</v>
      </c>
      <c r="L1751" s="139">
        <f t="shared" si="682"/>
        <v>1.0009033599999999</v>
      </c>
      <c r="M1751" s="143">
        <f t="shared" si="678"/>
        <v>1.0015995499999999</v>
      </c>
      <c r="N1751" s="143">
        <f t="shared" si="674"/>
        <v>1.3155254007315544</v>
      </c>
      <c r="O1751" s="139">
        <f t="shared" si="676"/>
        <v>1.3167137900000001</v>
      </c>
      <c r="P1751" s="139">
        <f t="shared" si="683"/>
        <v>1316.71379</v>
      </c>
      <c r="Q1751" s="144">
        <f t="shared" si="684"/>
        <v>0</v>
      </c>
      <c r="R1751" s="145">
        <f t="shared" si="685"/>
        <v>0</v>
      </c>
      <c r="S1751" s="139">
        <f t="shared" si="686"/>
        <v>0</v>
      </c>
      <c r="T1751" s="146">
        <f t="shared" si="696"/>
        <v>3.5999999999999997E-2</v>
      </c>
      <c r="U1751" s="144">
        <f t="shared" si="675"/>
        <v>67</v>
      </c>
      <c r="V1751" s="144">
        <v>252</v>
      </c>
      <c r="W1751" s="143">
        <f t="shared" si="687"/>
        <v>1.009447518</v>
      </c>
      <c r="X1751" s="139">
        <f t="shared" si="688"/>
        <v>12.439677229999999</v>
      </c>
      <c r="Y1751" s="124">
        <f t="shared" si="689"/>
        <v>0</v>
      </c>
      <c r="Z1751" s="147" t="s">
        <v>64</v>
      </c>
      <c r="AA1751" s="141">
        <f t="shared" si="697"/>
        <v>45488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4"/>
      <c r="BL1751" s="1"/>
      <c r="BM1751" s="1"/>
      <c r="BN1751" s="1"/>
      <c r="BO1751" s="1"/>
      <c r="BP1751" s="1"/>
      <c r="BQ1751" s="1"/>
    </row>
    <row r="1752" spans="1:69" x14ac:dyDescent="0.15">
      <c r="A1752" s="138">
        <f t="shared" si="690"/>
        <v>45403</v>
      </c>
      <c r="B1752" s="148">
        <f t="shared" si="679"/>
        <v>1329.1534672299999</v>
      </c>
      <c r="C1752" s="139">
        <f t="shared" si="691"/>
        <v>1000</v>
      </c>
      <c r="D1752" s="140">
        <f t="shared" si="692"/>
        <v>6869.14</v>
      </c>
      <c r="E1752" s="124">
        <f>IF(K1752=1,VLOOKUP(A1751,[1]Plan1!$BO$80:$BQ$314,3),E1751)</f>
        <v>6895.24</v>
      </c>
      <c r="F1752" s="141">
        <f t="shared" si="693"/>
        <v>45398</v>
      </c>
      <c r="G1752" s="142">
        <f t="shared" si="680"/>
        <v>3.7996022791790818E-3</v>
      </c>
      <c r="H1752" s="141">
        <f t="shared" si="694"/>
        <v>45427</v>
      </c>
      <c r="I1752" s="141">
        <f t="shared" si="681"/>
        <v>45427</v>
      </c>
      <c r="J1752" s="125">
        <f t="shared" si="695"/>
        <v>21</v>
      </c>
      <c r="K1752" s="125">
        <f t="shared" si="677"/>
        <v>5</v>
      </c>
      <c r="L1752" s="139">
        <f t="shared" si="682"/>
        <v>1.0009033599999999</v>
      </c>
      <c r="M1752" s="143">
        <f t="shared" si="678"/>
        <v>1.0015995499999999</v>
      </c>
      <c r="N1752" s="143">
        <f t="shared" si="674"/>
        <v>1.3155254007315544</v>
      </c>
      <c r="O1752" s="139">
        <f t="shared" si="676"/>
        <v>1.3167137900000001</v>
      </c>
      <c r="P1752" s="139">
        <f t="shared" si="683"/>
        <v>1316.71379</v>
      </c>
      <c r="Q1752" s="144">
        <f t="shared" si="684"/>
        <v>0</v>
      </c>
      <c r="R1752" s="145">
        <f t="shared" si="685"/>
        <v>0</v>
      </c>
      <c r="S1752" s="139">
        <f t="shared" si="686"/>
        <v>0</v>
      </c>
      <c r="T1752" s="146">
        <f t="shared" si="696"/>
        <v>3.5999999999999997E-2</v>
      </c>
      <c r="U1752" s="144">
        <f t="shared" si="675"/>
        <v>67</v>
      </c>
      <c r="V1752" s="144">
        <v>252</v>
      </c>
      <c r="W1752" s="143">
        <f t="shared" si="687"/>
        <v>1.009447518</v>
      </c>
      <c r="X1752" s="139">
        <f t="shared" si="688"/>
        <v>12.439677229999999</v>
      </c>
      <c r="Y1752" s="124">
        <f t="shared" si="689"/>
        <v>0</v>
      </c>
      <c r="Z1752" s="147" t="s">
        <v>64</v>
      </c>
      <c r="AA1752" s="141">
        <f t="shared" si="697"/>
        <v>45488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4"/>
      <c r="BL1752" s="1"/>
      <c r="BM1752" s="1"/>
      <c r="BN1752" s="1"/>
      <c r="BO1752" s="1"/>
      <c r="BP1752" s="1"/>
      <c r="BQ1752" s="1"/>
    </row>
    <row r="1753" spans="1:69" x14ac:dyDescent="0.15">
      <c r="A1753" s="138">
        <f t="shared" si="690"/>
        <v>45404</v>
      </c>
      <c r="B1753" s="148">
        <f t="shared" si="679"/>
        <v>1329.1534672299999</v>
      </c>
      <c r="C1753" s="139">
        <f t="shared" si="691"/>
        <v>1000</v>
      </c>
      <c r="D1753" s="140">
        <f t="shared" si="692"/>
        <v>6869.14</v>
      </c>
      <c r="E1753" s="124">
        <f>IF(K1753=1,VLOOKUP(A1752,[1]Plan1!$BO$80:$BQ$314,3),E1752)</f>
        <v>6895.24</v>
      </c>
      <c r="F1753" s="141">
        <f t="shared" si="693"/>
        <v>45398</v>
      </c>
      <c r="G1753" s="142">
        <f t="shared" si="680"/>
        <v>3.7996022791790818E-3</v>
      </c>
      <c r="H1753" s="141">
        <f t="shared" si="694"/>
        <v>45427</v>
      </c>
      <c r="I1753" s="141">
        <f t="shared" si="681"/>
        <v>45427</v>
      </c>
      <c r="J1753" s="125">
        <f t="shared" si="695"/>
        <v>21</v>
      </c>
      <c r="K1753" s="125">
        <f t="shared" si="677"/>
        <v>5</v>
      </c>
      <c r="L1753" s="139">
        <f t="shared" si="682"/>
        <v>1.0009033599999999</v>
      </c>
      <c r="M1753" s="143">
        <f t="shared" si="678"/>
        <v>1.0015995499999999</v>
      </c>
      <c r="N1753" s="143">
        <f t="shared" si="674"/>
        <v>1.3155254007315544</v>
      </c>
      <c r="O1753" s="139">
        <f t="shared" si="676"/>
        <v>1.3167137900000001</v>
      </c>
      <c r="P1753" s="139">
        <f t="shared" si="683"/>
        <v>1316.71379</v>
      </c>
      <c r="Q1753" s="144">
        <f t="shared" si="684"/>
        <v>0</v>
      </c>
      <c r="R1753" s="145">
        <f t="shared" si="685"/>
        <v>0</v>
      </c>
      <c r="S1753" s="139">
        <f t="shared" si="686"/>
        <v>0</v>
      </c>
      <c r="T1753" s="146">
        <f t="shared" si="696"/>
        <v>3.5999999999999997E-2</v>
      </c>
      <c r="U1753" s="144">
        <f t="shared" si="675"/>
        <v>67</v>
      </c>
      <c r="V1753" s="144">
        <v>252</v>
      </c>
      <c r="W1753" s="143">
        <f t="shared" si="687"/>
        <v>1.009447518</v>
      </c>
      <c r="X1753" s="139">
        <f t="shared" si="688"/>
        <v>12.439677229999999</v>
      </c>
      <c r="Y1753" s="124">
        <f t="shared" si="689"/>
        <v>0</v>
      </c>
      <c r="Z1753" s="147" t="s">
        <v>64</v>
      </c>
      <c r="AA1753" s="141">
        <f t="shared" si="697"/>
        <v>45488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4"/>
      <c r="BL1753" s="1"/>
      <c r="BM1753" s="1"/>
      <c r="BN1753" s="1"/>
      <c r="BO1753" s="1"/>
      <c r="BP1753" s="1"/>
      <c r="BQ1753" s="1"/>
    </row>
    <row r="1754" spans="1:69" x14ac:dyDescent="0.15">
      <c r="A1754" s="138">
        <f t="shared" si="690"/>
        <v>45405</v>
      </c>
      <c r="B1754" s="148">
        <f t="shared" si="679"/>
        <v>1329.5801122800001</v>
      </c>
      <c r="C1754" s="139">
        <f t="shared" si="691"/>
        <v>1000</v>
      </c>
      <c r="D1754" s="140">
        <f t="shared" si="692"/>
        <v>6869.14</v>
      </c>
      <c r="E1754" s="124">
        <f>IF(K1754=1,VLOOKUP(A1753,[1]Plan1!$BO$80:$BQ$314,3),E1753)</f>
        <v>6895.24</v>
      </c>
      <c r="F1754" s="141">
        <f t="shared" si="693"/>
        <v>45398</v>
      </c>
      <c r="G1754" s="142">
        <f t="shared" si="680"/>
        <v>3.7996022791790818E-3</v>
      </c>
      <c r="H1754" s="141">
        <f t="shared" si="694"/>
        <v>45427</v>
      </c>
      <c r="I1754" s="141">
        <f t="shared" si="681"/>
        <v>45427</v>
      </c>
      <c r="J1754" s="125">
        <f t="shared" si="695"/>
        <v>21</v>
      </c>
      <c r="K1754" s="125">
        <f t="shared" si="677"/>
        <v>6</v>
      </c>
      <c r="L1754" s="139">
        <f t="shared" si="682"/>
        <v>1.00108413</v>
      </c>
      <c r="M1754" s="143">
        <f t="shared" si="678"/>
        <v>1.0015995499999999</v>
      </c>
      <c r="N1754" s="143">
        <f t="shared" si="674"/>
        <v>1.3155254007315544</v>
      </c>
      <c r="O1754" s="139">
        <f t="shared" si="676"/>
        <v>1.3169515999999999</v>
      </c>
      <c r="P1754" s="139">
        <f t="shared" si="683"/>
        <v>1316.9516000000001</v>
      </c>
      <c r="Q1754" s="144">
        <f t="shared" si="684"/>
        <v>0</v>
      </c>
      <c r="R1754" s="145">
        <f t="shared" si="685"/>
        <v>0</v>
      </c>
      <c r="S1754" s="139">
        <f t="shared" si="686"/>
        <v>0</v>
      </c>
      <c r="T1754" s="146">
        <f t="shared" si="696"/>
        <v>3.5999999999999997E-2</v>
      </c>
      <c r="U1754" s="144">
        <f t="shared" si="675"/>
        <v>68</v>
      </c>
      <c r="V1754" s="144">
        <v>252</v>
      </c>
      <c r="W1754" s="143">
        <f t="shared" si="687"/>
        <v>1.0095892</v>
      </c>
      <c r="X1754" s="139">
        <f t="shared" si="688"/>
        <v>12.628512280000001</v>
      </c>
      <c r="Y1754" s="124">
        <f t="shared" si="689"/>
        <v>0</v>
      </c>
      <c r="Z1754" s="147" t="s">
        <v>64</v>
      </c>
      <c r="AA1754" s="141">
        <f t="shared" si="697"/>
        <v>45488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4"/>
      <c r="BL1754" s="1"/>
      <c r="BM1754" s="1"/>
      <c r="BN1754" s="1"/>
      <c r="BO1754" s="1"/>
      <c r="BP1754" s="1"/>
      <c r="BQ1754" s="1"/>
    </row>
    <row r="1755" spans="1:69" x14ac:dyDescent="0.15">
      <c r="A1755" s="138">
        <f t="shared" si="690"/>
        <v>45406</v>
      </c>
      <c r="B1755" s="148">
        <f t="shared" si="679"/>
        <v>1330.00688003</v>
      </c>
      <c r="C1755" s="139">
        <f t="shared" si="691"/>
        <v>1000</v>
      </c>
      <c r="D1755" s="140">
        <f t="shared" si="692"/>
        <v>6869.14</v>
      </c>
      <c r="E1755" s="124">
        <f>IF(K1755=1,VLOOKUP(A1754,[1]Plan1!$BO$80:$BQ$314,3),E1754)</f>
        <v>6895.24</v>
      </c>
      <c r="F1755" s="141">
        <f t="shared" si="693"/>
        <v>45398</v>
      </c>
      <c r="G1755" s="142">
        <f t="shared" si="680"/>
        <v>3.7996022791790818E-3</v>
      </c>
      <c r="H1755" s="141">
        <f t="shared" si="694"/>
        <v>45427</v>
      </c>
      <c r="I1755" s="141">
        <f t="shared" si="681"/>
        <v>45427</v>
      </c>
      <c r="J1755" s="125">
        <f t="shared" si="695"/>
        <v>21</v>
      </c>
      <c r="K1755" s="125">
        <f t="shared" si="677"/>
        <v>7</v>
      </c>
      <c r="L1755" s="139">
        <f t="shared" si="682"/>
        <v>1.0012649300000001</v>
      </c>
      <c r="M1755" s="143">
        <f t="shared" si="678"/>
        <v>1.0015995499999999</v>
      </c>
      <c r="N1755" s="143">
        <f t="shared" si="674"/>
        <v>1.3155254007315544</v>
      </c>
      <c r="O1755" s="139">
        <f t="shared" si="676"/>
        <v>1.3171894399999999</v>
      </c>
      <c r="P1755" s="139">
        <f t="shared" si="683"/>
        <v>1317.1894400000001</v>
      </c>
      <c r="Q1755" s="144">
        <f t="shared" si="684"/>
        <v>0</v>
      </c>
      <c r="R1755" s="145">
        <f t="shared" si="685"/>
        <v>0</v>
      </c>
      <c r="S1755" s="139">
        <f t="shared" si="686"/>
        <v>0</v>
      </c>
      <c r="T1755" s="146">
        <f t="shared" si="696"/>
        <v>3.5999999999999997E-2</v>
      </c>
      <c r="U1755" s="144">
        <f t="shared" si="675"/>
        <v>69</v>
      </c>
      <c r="V1755" s="144">
        <v>252</v>
      </c>
      <c r="W1755" s="143">
        <f t="shared" si="687"/>
        <v>1.009730901</v>
      </c>
      <c r="X1755" s="139">
        <f t="shared" si="688"/>
        <v>12.81744003</v>
      </c>
      <c r="Y1755" s="124">
        <f t="shared" si="689"/>
        <v>0</v>
      </c>
      <c r="Z1755" s="147" t="s">
        <v>64</v>
      </c>
      <c r="AA1755" s="141">
        <f t="shared" si="697"/>
        <v>45488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4"/>
      <c r="BL1755" s="1"/>
      <c r="BM1755" s="1"/>
      <c r="BN1755" s="1"/>
      <c r="BO1755" s="1"/>
      <c r="BP1755" s="1"/>
      <c r="BQ1755" s="1"/>
    </row>
    <row r="1756" spans="1:69" x14ac:dyDescent="0.15">
      <c r="A1756" s="138">
        <f t="shared" si="690"/>
        <v>45407</v>
      </c>
      <c r="B1756" s="148">
        <f t="shared" si="679"/>
        <v>1330.4337933500001</v>
      </c>
      <c r="C1756" s="139">
        <f t="shared" si="691"/>
        <v>1000</v>
      </c>
      <c r="D1756" s="140">
        <f t="shared" si="692"/>
        <v>6869.14</v>
      </c>
      <c r="E1756" s="124">
        <f>IF(K1756=1,VLOOKUP(A1755,[1]Plan1!$BO$80:$BQ$314,3),E1755)</f>
        <v>6895.24</v>
      </c>
      <c r="F1756" s="141">
        <f t="shared" si="693"/>
        <v>45398</v>
      </c>
      <c r="G1756" s="142">
        <f t="shared" si="680"/>
        <v>3.7996022791790818E-3</v>
      </c>
      <c r="H1756" s="141">
        <f t="shared" si="694"/>
        <v>45427</v>
      </c>
      <c r="I1756" s="141">
        <f t="shared" si="681"/>
        <v>45427</v>
      </c>
      <c r="J1756" s="125">
        <f t="shared" si="695"/>
        <v>21</v>
      </c>
      <c r="K1756" s="125">
        <f t="shared" si="677"/>
        <v>8</v>
      </c>
      <c r="L1756" s="139">
        <f t="shared" si="682"/>
        <v>1.00144576</v>
      </c>
      <c r="M1756" s="143">
        <f t="shared" si="678"/>
        <v>1.0015995499999999</v>
      </c>
      <c r="N1756" s="143">
        <f t="shared" si="674"/>
        <v>1.3155254007315544</v>
      </c>
      <c r="O1756" s="139">
        <f t="shared" si="676"/>
        <v>1.3174273299999999</v>
      </c>
      <c r="P1756" s="139">
        <f t="shared" si="683"/>
        <v>1317.42733</v>
      </c>
      <c r="Q1756" s="144">
        <f t="shared" si="684"/>
        <v>0</v>
      </c>
      <c r="R1756" s="145">
        <f t="shared" si="685"/>
        <v>0</v>
      </c>
      <c r="S1756" s="139">
        <f t="shared" si="686"/>
        <v>0</v>
      </c>
      <c r="T1756" s="146">
        <f t="shared" si="696"/>
        <v>3.5999999999999997E-2</v>
      </c>
      <c r="U1756" s="144">
        <f t="shared" si="675"/>
        <v>70</v>
      </c>
      <c r="V1756" s="144">
        <v>252</v>
      </c>
      <c r="W1756" s="143">
        <f t="shared" si="687"/>
        <v>1.0098726229999999</v>
      </c>
      <c r="X1756" s="139">
        <f t="shared" si="688"/>
        <v>13.006463350000001</v>
      </c>
      <c r="Y1756" s="124">
        <f t="shared" si="689"/>
        <v>0</v>
      </c>
      <c r="Z1756" s="147" t="s">
        <v>64</v>
      </c>
      <c r="AA1756" s="141">
        <f t="shared" si="697"/>
        <v>45488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4"/>
      <c r="BL1756" s="1"/>
      <c r="BM1756" s="1"/>
      <c r="BN1756" s="1"/>
      <c r="BO1756" s="1"/>
      <c r="BP1756" s="1"/>
      <c r="BQ1756" s="1"/>
    </row>
    <row r="1757" spans="1:69" x14ac:dyDescent="0.15">
      <c r="A1757" s="138">
        <f t="shared" si="690"/>
        <v>45408</v>
      </c>
      <c r="B1757" s="148">
        <f t="shared" si="679"/>
        <v>1330.86084964</v>
      </c>
      <c r="C1757" s="139">
        <f t="shared" si="691"/>
        <v>1000</v>
      </c>
      <c r="D1757" s="140">
        <f t="shared" si="692"/>
        <v>6869.14</v>
      </c>
      <c r="E1757" s="124">
        <f>IF(K1757=1,VLOOKUP(A1756,[1]Plan1!$BO$80:$BQ$314,3),E1756)</f>
        <v>6895.24</v>
      </c>
      <c r="F1757" s="141">
        <f t="shared" si="693"/>
        <v>45398</v>
      </c>
      <c r="G1757" s="142">
        <f t="shared" si="680"/>
        <v>3.7996022791790818E-3</v>
      </c>
      <c r="H1757" s="141">
        <f t="shared" si="694"/>
        <v>45427</v>
      </c>
      <c r="I1757" s="141">
        <f t="shared" si="681"/>
        <v>45427</v>
      </c>
      <c r="J1757" s="125">
        <f t="shared" si="695"/>
        <v>21</v>
      </c>
      <c r="K1757" s="125">
        <f t="shared" si="677"/>
        <v>9</v>
      </c>
      <c r="L1757" s="139">
        <f t="shared" si="682"/>
        <v>1.0016266300000001</v>
      </c>
      <c r="M1757" s="143">
        <f t="shared" si="678"/>
        <v>1.0015995499999999</v>
      </c>
      <c r="N1757" s="143">
        <f t="shared" si="674"/>
        <v>1.3155254007315544</v>
      </c>
      <c r="O1757" s="139">
        <f t="shared" si="676"/>
        <v>1.31766527</v>
      </c>
      <c r="P1757" s="139">
        <f t="shared" si="683"/>
        <v>1317.66527</v>
      </c>
      <c r="Q1757" s="144">
        <f t="shared" si="684"/>
        <v>0</v>
      </c>
      <c r="R1757" s="145">
        <f t="shared" si="685"/>
        <v>0</v>
      </c>
      <c r="S1757" s="139">
        <f t="shared" si="686"/>
        <v>0</v>
      </c>
      <c r="T1757" s="146">
        <f t="shared" si="696"/>
        <v>3.5999999999999997E-2</v>
      </c>
      <c r="U1757" s="144">
        <f t="shared" si="675"/>
        <v>71</v>
      </c>
      <c r="V1757" s="144">
        <v>252</v>
      </c>
      <c r="W1757" s="143">
        <f t="shared" si="687"/>
        <v>1.0100143640000001</v>
      </c>
      <c r="X1757" s="139">
        <f t="shared" si="688"/>
        <v>13.19557964</v>
      </c>
      <c r="Y1757" s="124">
        <f t="shared" si="689"/>
        <v>0</v>
      </c>
      <c r="Z1757" s="147" t="s">
        <v>64</v>
      </c>
      <c r="AA1757" s="141">
        <f t="shared" si="697"/>
        <v>45488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4"/>
      <c r="BL1757" s="1"/>
      <c r="BM1757" s="1"/>
      <c r="BN1757" s="1"/>
      <c r="BO1757" s="1"/>
      <c r="BP1757" s="1"/>
      <c r="BQ1757" s="1"/>
    </row>
    <row r="1758" spans="1:69" x14ac:dyDescent="0.15">
      <c r="A1758" s="138">
        <f t="shared" si="690"/>
        <v>45409</v>
      </c>
      <c r="B1758" s="148">
        <f t="shared" si="679"/>
        <v>1331.28804014</v>
      </c>
      <c r="C1758" s="139">
        <f t="shared" si="691"/>
        <v>1000</v>
      </c>
      <c r="D1758" s="140">
        <f t="shared" si="692"/>
        <v>6869.14</v>
      </c>
      <c r="E1758" s="124">
        <f>IF(K1758=1,VLOOKUP(A1757,[1]Plan1!$BO$80:$BQ$314,3),E1757)</f>
        <v>6895.24</v>
      </c>
      <c r="F1758" s="141">
        <f t="shared" si="693"/>
        <v>45398</v>
      </c>
      <c r="G1758" s="142">
        <f t="shared" si="680"/>
        <v>3.7996022791790818E-3</v>
      </c>
      <c r="H1758" s="141">
        <f t="shared" si="694"/>
        <v>45427</v>
      </c>
      <c r="I1758" s="141">
        <f t="shared" si="681"/>
        <v>45427</v>
      </c>
      <c r="J1758" s="125">
        <f t="shared" si="695"/>
        <v>21</v>
      </c>
      <c r="K1758" s="125">
        <f t="shared" si="677"/>
        <v>10</v>
      </c>
      <c r="L1758" s="139">
        <f t="shared" si="682"/>
        <v>1.00180753</v>
      </c>
      <c r="M1758" s="143">
        <f t="shared" si="678"/>
        <v>1.0015995499999999</v>
      </c>
      <c r="N1758" s="143">
        <f t="shared" si="674"/>
        <v>1.3155254007315544</v>
      </c>
      <c r="O1758" s="139">
        <f t="shared" si="676"/>
        <v>1.3179032500000001</v>
      </c>
      <c r="P1758" s="139">
        <f t="shared" si="683"/>
        <v>1317.9032500000001</v>
      </c>
      <c r="Q1758" s="144">
        <f t="shared" si="684"/>
        <v>0</v>
      </c>
      <c r="R1758" s="145">
        <f t="shared" si="685"/>
        <v>0</v>
      </c>
      <c r="S1758" s="139">
        <f t="shared" si="686"/>
        <v>0</v>
      </c>
      <c r="T1758" s="146">
        <f t="shared" si="696"/>
        <v>3.5999999999999997E-2</v>
      </c>
      <c r="U1758" s="144">
        <f t="shared" si="675"/>
        <v>72</v>
      </c>
      <c r="V1758" s="144">
        <v>252</v>
      </c>
      <c r="W1758" s="143">
        <f t="shared" si="687"/>
        <v>1.010156125</v>
      </c>
      <c r="X1758" s="139">
        <f t="shared" si="688"/>
        <v>13.38479014</v>
      </c>
      <c r="Y1758" s="124">
        <f t="shared" si="689"/>
        <v>0</v>
      </c>
      <c r="Z1758" s="147" t="s">
        <v>64</v>
      </c>
      <c r="AA1758" s="141">
        <f t="shared" si="697"/>
        <v>45488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4"/>
      <c r="BL1758" s="1"/>
      <c r="BM1758" s="1"/>
      <c r="BN1758" s="1"/>
      <c r="BO1758" s="1"/>
      <c r="BP1758" s="1"/>
      <c r="BQ1758" s="1"/>
    </row>
    <row r="1759" spans="1:69" x14ac:dyDescent="0.15">
      <c r="A1759" s="138">
        <f t="shared" si="690"/>
        <v>45410</v>
      </c>
      <c r="B1759" s="148">
        <f t="shared" si="679"/>
        <v>1331.28804014</v>
      </c>
      <c r="C1759" s="139">
        <f t="shared" si="691"/>
        <v>1000</v>
      </c>
      <c r="D1759" s="140">
        <f t="shared" si="692"/>
        <v>6869.14</v>
      </c>
      <c r="E1759" s="124">
        <f>IF(K1759=1,VLOOKUP(A1758,[1]Plan1!$BO$80:$BQ$314,3),E1758)</f>
        <v>6895.24</v>
      </c>
      <c r="F1759" s="141">
        <f t="shared" si="693"/>
        <v>45398</v>
      </c>
      <c r="G1759" s="142">
        <f t="shared" si="680"/>
        <v>3.7996022791790818E-3</v>
      </c>
      <c r="H1759" s="141">
        <f t="shared" si="694"/>
        <v>45427</v>
      </c>
      <c r="I1759" s="141">
        <f t="shared" si="681"/>
        <v>45427</v>
      </c>
      <c r="J1759" s="125">
        <f t="shared" si="695"/>
        <v>21</v>
      </c>
      <c r="K1759" s="125">
        <f t="shared" si="677"/>
        <v>10</v>
      </c>
      <c r="L1759" s="139">
        <f t="shared" si="682"/>
        <v>1.00180753</v>
      </c>
      <c r="M1759" s="143">
        <f t="shared" si="678"/>
        <v>1.0015995499999999</v>
      </c>
      <c r="N1759" s="143">
        <f t="shared" ref="N1759:N1822" si="698">IF(I1759&gt;I1758,N1758*M1759,N1758)</f>
        <v>1.3155254007315544</v>
      </c>
      <c r="O1759" s="139">
        <f t="shared" si="676"/>
        <v>1.3179032500000001</v>
      </c>
      <c r="P1759" s="139">
        <f t="shared" si="683"/>
        <v>1317.9032500000001</v>
      </c>
      <c r="Q1759" s="144">
        <f t="shared" si="684"/>
        <v>0</v>
      </c>
      <c r="R1759" s="145">
        <f t="shared" si="685"/>
        <v>0</v>
      </c>
      <c r="S1759" s="139">
        <f t="shared" si="686"/>
        <v>0</v>
      </c>
      <c r="T1759" s="146">
        <f t="shared" si="696"/>
        <v>3.5999999999999997E-2</v>
      </c>
      <c r="U1759" s="144">
        <f t="shared" si="675"/>
        <v>72</v>
      </c>
      <c r="V1759" s="144">
        <v>252</v>
      </c>
      <c r="W1759" s="143">
        <f t="shared" si="687"/>
        <v>1.010156125</v>
      </c>
      <c r="X1759" s="139">
        <f t="shared" si="688"/>
        <v>13.38479014</v>
      </c>
      <c r="Y1759" s="124">
        <f t="shared" si="689"/>
        <v>0</v>
      </c>
      <c r="Z1759" s="147" t="s">
        <v>64</v>
      </c>
      <c r="AA1759" s="141">
        <f t="shared" si="697"/>
        <v>45488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4"/>
      <c r="BL1759" s="1"/>
      <c r="BM1759" s="1"/>
      <c r="BN1759" s="1"/>
      <c r="BO1759" s="1"/>
      <c r="BP1759" s="1"/>
      <c r="BQ1759" s="1"/>
    </row>
    <row r="1760" spans="1:69" x14ac:dyDescent="0.15">
      <c r="A1760" s="138">
        <f t="shared" si="690"/>
        <v>45411</v>
      </c>
      <c r="B1760" s="148">
        <f t="shared" si="679"/>
        <v>1331.28804014</v>
      </c>
      <c r="C1760" s="139">
        <f t="shared" si="691"/>
        <v>1000</v>
      </c>
      <c r="D1760" s="140">
        <f t="shared" si="692"/>
        <v>6869.14</v>
      </c>
      <c r="E1760" s="124">
        <f>IF(K1760=1,VLOOKUP(A1759,[1]Plan1!$BO$80:$BQ$314,3),E1759)</f>
        <v>6895.24</v>
      </c>
      <c r="F1760" s="141">
        <f t="shared" si="693"/>
        <v>45398</v>
      </c>
      <c r="G1760" s="142">
        <f t="shared" si="680"/>
        <v>3.7996022791790818E-3</v>
      </c>
      <c r="H1760" s="141">
        <f t="shared" si="694"/>
        <v>45427</v>
      </c>
      <c r="I1760" s="141">
        <f t="shared" si="681"/>
        <v>45427</v>
      </c>
      <c r="J1760" s="125">
        <f t="shared" si="695"/>
        <v>21</v>
      </c>
      <c r="K1760" s="125">
        <f t="shared" si="677"/>
        <v>10</v>
      </c>
      <c r="L1760" s="139">
        <f t="shared" si="682"/>
        <v>1.00180753</v>
      </c>
      <c r="M1760" s="143">
        <f t="shared" si="678"/>
        <v>1.0015995499999999</v>
      </c>
      <c r="N1760" s="143">
        <f t="shared" si="698"/>
        <v>1.3155254007315544</v>
      </c>
      <c r="O1760" s="139">
        <f t="shared" si="676"/>
        <v>1.3179032500000001</v>
      </c>
      <c r="P1760" s="139">
        <f t="shared" si="683"/>
        <v>1317.9032500000001</v>
      </c>
      <c r="Q1760" s="144">
        <f t="shared" si="684"/>
        <v>0</v>
      </c>
      <c r="R1760" s="145">
        <f t="shared" si="685"/>
        <v>0</v>
      </c>
      <c r="S1760" s="139">
        <f t="shared" si="686"/>
        <v>0</v>
      </c>
      <c r="T1760" s="146">
        <f t="shared" si="696"/>
        <v>3.5999999999999997E-2</v>
      </c>
      <c r="U1760" s="144">
        <f t="shared" si="675"/>
        <v>72</v>
      </c>
      <c r="V1760" s="144">
        <v>252</v>
      </c>
      <c r="W1760" s="143">
        <f t="shared" si="687"/>
        <v>1.010156125</v>
      </c>
      <c r="X1760" s="139">
        <f t="shared" si="688"/>
        <v>13.38479014</v>
      </c>
      <c r="Y1760" s="124">
        <f t="shared" si="689"/>
        <v>0</v>
      </c>
      <c r="Z1760" s="147" t="s">
        <v>64</v>
      </c>
      <c r="AA1760" s="141">
        <f t="shared" si="697"/>
        <v>45488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4"/>
      <c r="BL1760" s="1"/>
      <c r="BM1760" s="1"/>
      <c r="BN1760" s="1"/>
      <c r="BO1760" s="1"/>
      <c r="BP1760" s="1"/>
      <c r="BQ1760" s="1"/>
    </row>
    <row r="1761" spans="1:69" x14ac:dyDescent="0.15">
      <c r="A1761" s="138">
        <f t="shared" si="690"/>
        <v>45412</v>
      </c>
      <c r="B1761" s="148">
        <f t="shared" si="679"/>
        <v>1331.7153749900001</v>
      </c>
      <c r="C1761" s="139">
        <f t="shared" si="691"/>
        <v>1000</v>
      </c>
      <c r="D1761" s="140">
        <f t="shared" si="692"/>
        <v>6869.14</v>
      </c>
      <c r="E1761" s="124">
        <f>IF(K1761=1,VLOOKUP(A1760,[1]Plan1!$BO$80:$BQ$314,3),E1760)</f>
        <v>6895.24</v>
      </c>
      <c r="F1761" s="141">
        <f t="shared" si="693"/>
        <v>45398</v>
      </c>
      <c r="G1761" s="142">
        <f t="shared" si="680"/>
        <v>3.7996022791790818E-3</v>
      </c>
      <c r="H1761" s="141">
        <f t="shared" si="694"/>
        <v>45427</v>
      </c>
      <c r="I1761" s="141">
        <f t="shared" si="681"/>
        <v>45427</v>
      </c>
      <c r="J1761" s="125">
        <f t="shared" si="695"/>
        <v>21</v>
      </c>
      <c r="K1761" s="125">
        <f t="shared" si="677"/>
        <v>11</v>
      </c>
      <c r="L1761" s="139">
        <f t="shared" si="682"/>
        <v>1.0019884699999999</v>
      </c>
      <c r="M1761" s="143">
        <f t="shared" si="678"/>
        <v>1.0015995499999999</v>
      </c>
      <c r="N1761" s="143">
        <f t="shared" si="698"/>
        <v>1.3155254007315544</v>
      </c>
      <c r="O1761" s="139">
        <f t="shared" si="676"/>
        <v>1.3181412800000001</v>
      </c>
      <c r="P1761" s="139">
        <f t="shared" si="683"/>
        <v>1318.1412800000001</v>
      </c>
      <c r="Q1761" s="144">
        <f t="shared" si="684"/>
        <v>0</v>
      </c>
      <c r="R1761" s="145">
        <f t="shared" si="685"/>
        <v>0</v>
      </c>
      <c r="S1761" s="139">
        <f t="shared" si="686"/>
        <v>0</v>
      </c>
      <c r="T1761" s="146">
        <f t="shared" si="696"/>
        <v>3.5999999999999997E-2</v>
      </c>
      <c r="U1761" s="144">
        <f t="shared" si="675"/>
        <v>73</v>
      </c>
      <c r="V1761" s="144">
        <v>252</v>
      </c>
      <c r="W1761" s="143">
        <f t="shared" si="687"/>
        <v>1.0102979059999999</v>
      </c>
      <c r="X1761" s="139">
        <f t="shared" si="688"/>
        <v>13.574094990000001</v>
      </c>
      <c r="Y1761" s="124">
        <f t="shared" si="689"/>
        <v>0</v>
      </c>
      <c r="Z1761" s="147" t="s">
        <v>64</v>
      </c>
      <c r="AA1761" s="141">
        <f t="shared" si="697"/>
        <v>45488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4"/>
      <c r="BL1761" s="1"/>
      <c r="BM1761" s="1"/>
      <c r="BN1761" s="1"/>
      <c r="BO1761" s="1"/>
      <c r="BP1761" s="1"/>
      <c r="BQ1761" s="1"/>
    </row>
    <row r="1762" spans="1:69" x14ac:dyDescent="0.15">
      <c r="A1762" s="138">
        <f t="shared" si="690"/>
        <v>45413</v>
      </c>
      <c r="B1762" s="148">
        <f t="shared" si="679"/>
        <v>1332.14283402</v>
      </c>
      <c r="C1762" s="139">
        <f t="shared" si="691"/>
        <v>1000</v>
      </c>
      <c r="D1762" s="140">
        <f t="shared" si="692"/>
        <v>6869.14</v>
      </c>
      <c r="E1762" s="124">
        <f>IF(K1762=1,VLOOKUP(A1761,[1]Plan1!$BO$80:$BQ$314,3),E1761)</f>
        <v>6895.24</v>
      </c>
      <c r="F1762" s="141">
        <f t="shared" si="693"/>
        <v>45398</v>
      </c>
      <c r="G1762" s="142">
        <f t="shared" si="680"/>
        <v>3.7996022791790818E-3</v>
      </c>
      <c r="H1762" s="141">
        <f t="shared" si="694"/>
        <v>45427</v>
      </c>
      <c r="I1762" s="141">
        <f t="shared" si="681"/>
        <v>45427</v>
      </c>
      <c r="J1762" s="125">
        <f t="shared" si="695"/>
        <v>21</v>
      </c>
      <c r="K1762" s="125">
        <f t="shared" si="677"/>
        <v>12</v>
      </c>
      <c r="L1762" s="139">
        <f t="shared" si="682"/>
        <v>1.0021694299999999</v>
      </c>
      <c r="M1762" s="143">
        <f t="shared" si="678"/>
        <v>1.0015995499999999</v>
      </c>
      <c r="N1762" s="143">
        <f t="shared" si="698"/>
        <v>1.3155254007315544</v>
      </c>
      <c r="O1762" s="139">
        <f t="shared" si="676"/>
        <v>1.3183793399999999</v>
      </c>
      <c r="P1762" s="139">
        <f t="shared" si="683"/>
        <v>1318.37934</v>
      </c>
      <c r="Q1762" s="144">
        <f t="shared" si="684"/>
        <v>0</v>
      </c>
      <c r="R1762" s="145">
        <f t="shared" si="685"/>
        <v>0</v>
      </c>
      <c r="S1762" s="139">
        <f t="shared" si="686"/>
        <v>0</v>
      </c>
      <c r="T1762" s="146">
        <f t="shared" si="696"/>
        <v>3.5999999999999997E-2</v>
      </c>
      <c r="U1762" s="144">
        <f t="shared" si="675"/>
        <v>74</v>
      </c>
      <c r="V1762" s="144">
        <v>252</v>
      </c>
      <c r="W1762" s="143">
        <f t="shared" si="687"/>
        <v>1.010439707</v>
      </c>
      <c r="X1762" s="139">
        <f t="shared" si="688"/>
        <v>13.76349402</v>
      </c>
      <c r="Y1762" s="124">
        <f t="shared" si="689"/>
        <v>0</v>
      </c>
      <c r="Z1762" s="147" t="s">
        <v>64</v>
      </c>
      <c r="AA1762" s="141">
        <f t="shared" si="697"/>
        <v>45488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4"/>
      <c r="BL1762" s="1"/>
      <c r="BM1762" s="1"/>
      <c r="BN1762" s="1"/>
      <c r="BO1762" s="1"/>
      <c r="BP1762" s="1"/>
      <c r="BQ1762" s="1"/>
    </row>
    <row r="1763" spans="1:69" x14ac:dyDescent="0.15">
      <c r="A1763" s="138">
        <f t="shared" si="690"/>
        <v>45414</v>
      </c>
      <c r="B1763" s="148">
        <f t="shared" si="679"/>
        <v>1332.14283402</v>
      </c>
      <c r="C1763" s="139">
        <f t="shared" si="691"/>
        <v>1000</v>
      </c>
      <c r="D1763" s="140">
        <f t="shared" si="692"/>
        <v>6869.14</v>
      </c>
      <c r="E1763" s="124">
        <f>IF(K1763=1,VLOOKUP(A1762,[1]Plan1!$BO$80:$BQ$314,3),E1762)</f>
        <v>6895.24</v>
      </c>
      <c r="F1763" s="141">
        <f t="shared" si="693"/>
        <v>45398</v>
      </c>
      <c r="G1763" s="142">
        <f t="shared" si="680"/>
        <v>3.7996022791790818E-3</v>
      </c>
      <c r="H1763" s="141">
        <f t="shared" si="694"/>
        <v>45427</v>
      </c>
      <c r="I1763" s="141">
        <f t="shared" si="681"/>
        <v>45427</v>
      </c>
      <c r="J1763" s="125">
        <f t="shared" si="695"/>
        <v>21</v>
      </c>
      <c r="K1763" s="125">
        <f t="shared" si="677"/>
        <v>12</v>
      </c>
      <c r="L1763" s="139">
        <f t="shared" si="682"/>
        <v>1.0021694299999999</v>
      </c>
      <c r="M1763" s="143">
        <f t="shared" si="678"/>
        <v>1.0015995499999999</v>
      </c>
      <c r="N1763" s="143">
        <f t="shared" si="698"/>
        <v>1.3155254007315544</v>
      </c>
      <c r="O1763" s="139">
        <f t="shared" si="676"/>
        <v>1.3183793399999999</v>
      </c>
      <c r="P1763" s="139">
        <f t="shared" si="683"/>
        <v>1318.37934</v>
      </c>
      <c r="Q1763" s="144">
        <f t="shared" si="684"/>
        <v>0</v>
      </c>
      <c r="R1763" s="145">
        <f t="shared" si="685"/>
        <v>0</v>
      </c>
      <c r="S1763" s="139">
        <f t="shared" si="686"/>
        <v>0</v>
      </c>
      <c r="T1763" s="146">
        <f t="shared" si="696"/>
        <v>3.5999999999999997E-2</v>
      </c>
      <c r="U1763" s="144">
        <f t="shared" si="675"/>
        <v>74</v>
      </c>
      <c r="V1763" s="144">
        <v>252</v>
      </c>
      <c r="W1763" s="143">
        <f t="shared" si="687"/>
        <v>1.010439707</v>
      </c>
      <c r="X1763" s="139">
        <f t="shared" si="688"/>
        <v>13.76349402</v>
      </c>
      <c r="Y1763" s="124">
        <f t="shared" si="689"/>
        <v>0</v>
      </c>
      <c r="Z1763" s="147" t="s">
        <v>64</v>
      </c>
      <c r="AA1763" s="141">
        <f t="shared" si="697"/>
        <v>45488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4"/>
      <c r="BL1763" s="1"/>
      <c r="BM1763" s="1"/>
      <c r="BN1763" s="1"/>
      <c r="BO1763" s="1"/>
      <c r="BP1763" s="1"/>
      <c r="BQ1763" s="1"/>
    </row>
    <row r="1764" spans="1:69" x14ac:dyDescent="0.15">
      <c r="A1764" s="138">
        <f t="shared" si="690"/>
        <v>45415</v>
      </c>
      <c r="B1764" s="148">
        <f t="shared" si="679"/>
        <v>1332.57043746</v>
      </c>
      <c r="C1764" s="139">
        <f t="shared" si="691"/>
        <v>1000</v>
      </c>
      <c r="D1764" s="140">
        <f t="shared" si="692"/>
        <v>6869.14</v>
      </c>
      <c r="E1764" s="124">
        <f>IF(K1764=1,VLOOKUP(A1763,[1]Plan1!$BO$80:$BQ$314,3),E1763)</f>
        <v>6895.24</v>
      </c>
      <c r="F1764" s="141">
        <f t="shared" si="693"/>
        <v>45398</v>
      </c>
      <c r="G1764" s="142">
        <f t="shared" si="680"/>
        <v>3.7996022791790818E-3</v>
      </c>
      <c r="H1764" s="141">
        <f t="shared" si="694"/>
        <v>45427</v>
      </c>
      <c r="I1764" s="141">
        <f t="shared" si="681"/>
        <v>45427</v>
      </c>
      <c r="J1764" s="125">
        <f t="shared" si="695"/>
        <v>21</v>
      </c>
      <c r="K1764" s="125">
        <f t="shared" si="677"/>
        <v>13</v>
      </c>
      <c r="L1764" s="139">
        <f t="shared" si="682"/>
        <v>1.0023504299999999</v>
      </c>
      <c r="M1764" s="143">
        <f t="shared" si="678"/>
        <v>1.0015995499999999</v>
      </c>
      <c r="N1764" s="143">
        <f t="shared" si="698"/>
        <v>1.3155254007315544</v>
      </c>
      <c r="O1764" s="139">
        <f t="shared" si="676"/>
        <v>1.3186174500000001</v>
      </c>
      <c r="P1764" s="139">
        <f t="shared" si="683"/>
        <v>1318.61745</v>
      </c>
      <c r="Q1764" s="144">
        <f t="shared" si="684"/>
        <v>0</v>
      </c>
      <c r="R1764" s="145">
        <f t="shared" si="685"/>
        <v>0</v>
      </c>
      <c r="S1764" s="139">
        <f t="shared" si="686"/>
        <v>0</v>
      </c>
      <c r="T1764" s="146">
        <f t="shared" si="696"/>
        <v>3.5999999999999997E-2</v>
      </c>
      <c r="U1764" s="144">
        <f t="shared" si="675"/>
        <v>75</v>
      </c>
      <c r="V1764" s="144">
        <v>252</v>
      </c>
      <c r="W1764" s="143">
        <f t="shared" si="687"/>
        <v>1.0105815279999999</v>
      </c>
      <c r="X1764" s="139">
        <f t="shared" si="688"/>
        <v>13.952987459999999</v>
      </c>
      <c r="Y1764" s="124">
        <f t="shared" si="689"/>
        <v>0</v>
      </c>
      <c r="Z1764" s="147" t="s">
        <v>64</v>
      </c>
      <c r="AA1764" s="141">
        <f t="shared" si="697"/>
        <v>45488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4"/>
      <c r="BL1764" s="1"/>
      <c r="BM1764" s="1"/>
      <c r="BN1764" s="1"/>
      <c r="BO1764" s="1"/>
      <c r="BP1764" s="1"/>
      <c r="BQ1764" s="1"/>
    </row>
    <row r="1765" spans="1:69" x14ac:dyDescent="0.15">
      <c r="A1765" s="138">
        <f t="shared" si="690"/>
        <v>45416</v>
      </c>
      <c r="B1765" s="148">
        <f t="shared" si="679"/>
        <v>1332.99817525</v>
      </c>
      <c r="C1765" s="139">
        <f t="shared" si="691"/>
        <v>1000</v>
      </c>
      <c r="D1765" s="140">
        <f t="shared" si="692"/>
        <v>6869.14</v>
      </c>
      <c r="E1765" s="124">
        <f>IF(K1765=1,VLOOKUP(A1764,[1]Plan1!$BO$80:$BQ$314,3),E1764)</f>
        <v>6895.24</v>
      </c>
      <c r="F1765" s="141">
        <f t="shared" si="693"/>
        <v>45398</v>
      </c>
      <c r="G1765" s="142">
        <f t="shared" si="680"/>
        <v>3.7996022791790818E-3</v>
      </c>
      <c r="H1765" s="141">
        <f t="shared" si="694"/>
        <v>45427</v>
      </c>
      <c r="I1765" s="141">
        <f t="shared" si="681"/>
        <v>45427</v>
      </c>
      <c r="J1765" s="125">
        <f t="shared" si="695"/>
        <v>21</v>
      </c>
      <c r="K1765" s="125">
        <f t="shared" si="677"/>
        <v>14</v>
      </c>
      <c r="L1765" s="139">
        <f t="shared" si="682"/>
        <v>1.0025314599999999</v>
      </c>
      <c r="M1765" s="143">
        <f t="shared" si="678"/>
        <v>1.0015995499999999</v>
      </c>
      <c r="N1765" s="143">
        <f t="shared" si="698"/>
        <v>1.3155254007315544</v>
      </c>
      <c r="O1765" s="139">
        <f t="shared" si="676"/>
        <v>1.3188556</v>
      </c>
      <c r="P1765" s="139">
        <f t="shared" si="683"/>
        <v>1318.8556000000001</v>
      </c>
      <c r="Q1765" s="144">
        <f t="shared" si="684"/>
        <v>0</v>
      </c>
      <c r="R1765" s="145">
        <f t="shared" si="685"/>
        <v>0</v>
      </c>
      <c r="S1765" s="139">
        <f t="shared" si="686"/>
        <v>0</v>
      </c>
      <c r="T1765" s="146">
        <f t="shared" si="696"/>
        <v>3.5999999999999997E-2</v>
      </c>
      <c r="U1765" s="144">
        <f t="shared" ref="U1765:U1828" si="699">IF(Q1764&gt;0,1,IF(K1765=K1764,U1764,U1764+1))</f>
        <v>76</v>
      </c>
      <c r="V1765" s="144">
        <v>252</v>
      </c>
      <c r="W1765" s="143">
        <f t="shared" si="687"/>
        <v>1.0107233689999999</v>
      </c>
      <c r="X1765" s="139">
        <f t="shared" si="688"/>
        <v>14.14257525</v>
      </c>
      <c r="Y1765" s="124">
        <f t="shared" si="689"/>
        <v>0</v>
      </c>
      <c r="Z1765" s="147" t="s">
        <v>64</v>
      </c>
      <c r="AA1765" s="141">
        <f t="shared" si="697"/>
        <v>45488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4"/>
      <c r="BL1765" s="1"/>
      <c r="BM1765" s="1"/>
      <c r="BN1765" s="1"/>
      <c r="BO1765" s="1"/>
      <c r="BP1765" s="1"/>
      <c r="BQ1765" s="1"/>
    </row>
    <row r="1766" spans="1:69" x14ac:dyDescent="0.15">
      <c r="A1766" s="138">
        <f t="shared" si="690"/>
        <v>45417</v>
      </c>
      <c r="B1766" s="148">
        <f t="shared" si="679"/>
        <v>1332.99817525</v>
      </c>
      <c r="C1766" s="139">
        <f t="shared" si="691"/>
        <v>1000</v>
      </c>
      <c r="D1766" s="140">
        <f t="shared" si="692"/>
        <v>6869.14</v>
      </c>
      <c r="E1766" s="124">
        <f>IF(K1766=1,VLOOKUP(A1765,[1]Plan1!$BO$80:$BQ$314,3),E1765)</f>
        <v>6895.24</v>
      </c>
      <c r="F1766" s="141">
        <f t="shared" si="693"/>
        <v>45398</v>
      </c>
      <c r="G1766" s="142">
        <f t="shared" si="680"/>
        <v>3.7996022791790818E-3</v>
      </c>
      <c r="H1766" s="141">
        <f t="shared" si="694"/>
        <v>45427</v>
      </c>
      <c r="I1766" s="141">
        <f t="shared" si="681"/>
        <v>45427</v>
      </c>
      <c r="J1766" s="125">
        <f t="shared" si="695"/>
        <v>21</v>
      </c>
      <c r="K1766" s="125">
        <f t="shared" si="677"/>
        <v>14</v>
      </c>
      <c r="L1766" s="139">
        <f t="shared" si="682"/>
        <v>1.0025314599999999</v>
      </c>
      <c r="M1766" s="143">
        <f t="shared" si="678"/>
        <v>1.0015995499999999</v>
      </c>
      <c r="N1766" s="143">
        <f t="shared" si="698"/>
        <v>1.3155254007315544</v>
      </c>
      <c r="O1766" s="139">
        <f t="shared" si="676"/>
        <v>1.3188556</v>
      </c>
      <c r="P1766" s="139">
        <f t="shared" si="683"/>
        <v>1318.8556000000001</v>
      </c>
      <c r="Q1766" s="144">
        <f t="shared" si="684"/>
        <v>0</v>
      </c>
      <c r="R1766" s="145">
        <f t="shared" si="685"/>
        <v>0</v>
      </c>
      <c r="S1766" s="139">
        <f t="shared" si="686"/>
        <v>0</v>
      </c>
      <c r="T1766" s="146">
        <f t="shared" si="696"/>
        <v>3.5999999999999997E-2</v>
      </c>
      <c r="U1766" s="144">
        <f t="shared" si="699"/>
        <v>76</v>
      </c>
      <c r="V1766" s="144">
        <v>252</v>
      </c>
      <c r="W1766" s="143">
        <f t="shared" si="687"/>
        <v>1.0107233689999999</v>
      </c>
      <c r="X1766" s="139">
        <f t="shared" si="688"/>
        <v>14.14257525</v>
      </c>
      <c r="Y1766" s="124">
        <f t="shared" si="689"/>
        <v>0</v>
      </c>
      <c r="Z1766" s="147" t="s">
        <v>64</v>
      </c>
      <c r="AA1766" s="141">
        <f t="shared" si="697"/>
        <v>45488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4"/>
      <c r="BL1766" s="1"/>
      <c r="BM1766" s="1"/>
      <c r="BN1766" s="1"/>
      <c r="BO1766" s="1"/>
      <c r="BP1766" s="1"/>
      <c r="BQ1766" s="1"/>
    </row>
    <row r="1767" spans="1:69" x14ac:dyDescent="0.15">
      <c r="A1767" s="138">
        <f t="shared" si="690"/>
        <v>45418</v>
      </c>
      <c r="B1767" s="148">
        <f t="shared" si="679"/>
        <v>1332.99817525</v>
      </c>
      <c r="C1767" s="139">
        <f t="shared" si="691"/>
        <v>1000</v>
      </c>
      <c r="D1767" s="140">
        <f t="shared" si="692"/>
        <v>6869.14</v>
      </c>
      <c r="E1767" s="124">
        <f>IF(K1767=1,VLOOKUP(A1766,[1]Plan1!$BO$80:$BQ$314,3),E1766)</f>
        <v>6895.24</v>
      </c>
      <c r="F1767" s="141">
        <f t="shared" si="693"/>
        <v>45398</v>
      </c>
      <c r="G1767" s="142">
        <f t="shared" si="680"/>
        <v>3.7996022791790818E-3</v>
      </c>
      <c r="H1767" s="141">
        <f t="shared" si="694"/>
        <v>45427</v>
      </c>
      <c r="I1767" s="141">
        <f t="shared" si="681"/>
        <v>45427</v>
      </c>
      <c r="J1767" s="125">
        <f t="shared" si="695"/>
        <v>21</v>
      </c>
      <c r="K1767" s="125">
        <f t="shared" si="677"/>
        <v>14</v>
      </c>
      <c r="L1767" s="139">
        <f t="shared" si="682"/>
        <v>1.0025314599999999</v>
      </c>
      <c r="M1767" s="143">
        <f t="shared" si="678"/>
        <v>1.0015995499999999</v>
      </c>
      <c r="N1767" s="143">
        <f t="shared" si="698"/>
        <v>1.3155254007315544</v>
      </c>
      <c r="O1767" s="139">
        <f t="shared" si="676"/>
        <v>1.3188556</v>
      </c>
      <c r="P1767" s="139">
        <f t="shared" si="683"/>
        <v>1318.8556000000001</v>
      </c>
      <c r="Q1767" s="144">
        <f t="shared" si="684"/>
        <v>0</v>
      </c>
      <c r="R1767" s="145">
        <f t="shared" si="685"/>
        <v>0</v>
      </c>
      <c r="S1767" s="139">
        <f t="shared" si="686"/>
        <v>0</v>
      </c>
      <c r="T1767" s="146">
        <f t="shared" si="696"/>
        <v>3.5999999999999997E-2</v>
      </c>
      <c r="U1767" s="144">
        <f t="shared" si="699"/>
        <v>76</v>
      </c>
      <c r="V1767" s="144">
        <v>252</v>
      </c>
      <c r="W1767" s="143">
        <f t="shared" si="687"/>
        <v>1.0107233689999999</v>
      </c>
      <c r="X1767" s="139">
        <f t="shared" si="688"/>
        <v>14.14257525</v>
      </c>
      <c r="Y1767" s="124">
        <f t="shared" si="689"/>
        <v>0</v>
      </c>
      <c r="Z1767" s="147" t="s">
        <v>64</v>
      </c>
      <c r="AA1767" s="141">
        <f t="shared" si="697"/>
        <v>45488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4"/>
      <c r="BL1767" s="1"/>
      <c r="BM1767" s="1"/>
      <c r="BN1767" s="1"/>
      <c r="BO1767" s="1"/>
      <c r="BP1767" s="1"/>
      <c r="BQ1767" s="1"/>
    </row>
    <row r="1768" spans="1:69" x14ac:dyDescent="0.15">
      <c r="A1768" s="138">
        <f t="shared" si="690"/>
        <v>45419</v>
      </c>
      <c r="B1768" s="148">
        <f t="shared" si="679"/>
        <v>1333.4260575200001</v>
      </c>
      <c r="C1768" s="139">
        <f t="shared" si="691"/>
        <v>1000</v>
      </c>
      <c r="D1768" s="140">
        <f t="shared" si="692"/>
        <v>6869.14</v>
      </c>
      <c r="E1768" s="124">
        <f>IF(K1768=1,VLOOKUP(A1767,[1]Plan1!$BO$80:$BQ$314,3),E1767)</f>
        <v>6895.24</v>
      </c>
      <c r="F1768" s="141">
        <f t="shared" si="693"/>
        <v>45398</v>
      </c>
      <c r="G1768" s="142">
        <f t="shared" si="680"/>
        <v>3.7996022791790818E-3</v>
      </c>
      <c r="H1768" s="141">
        <f t="shared" si="694"/>
        <v>45427</v>
      </c>
      <c r="I1768" s="141">
        <f t="shared" si="681"/>
        <v>45427</v>
      </c>
      <c r="J1768" s="125">
        <f t="shared" si="695"/>
        <v>21</v>
      </c>
      <c r="K1768" s="125">
        <f t="shared" si="677"/>
        <v>15</v>
      </c>
      <c r="L1768" s="139">
        <f t="shared" si="682"/>
        <v>1.0027125299999999</v>
      </c>
      <c r="M1768" s="143">
        <f t="shared" si="678"/>
        <v>1.0015995499999999</v>
      </c>
      <c r="N1768" s="143">
        <f t="shared" si="698"/>
        <v>1.3155254007315544</v>
      </c>
      <c r="O1768" s="139">
        <f t="shared" si="676"/>
        <v>1.3190938000000001</v>
      </c>
      <c r="P1768" s="139">
        <f t="shared" si="683"/>
        <v>1319.0938000000001</v>
      </c>
      <c r="Q1768" s="144">
        <f t="shared" si="684"/>
        <v>0</v>
      </c>
      <c r="R1768" s="145">
        <f t="shared" si="685"/>
        <v>0</v>
      </c>
      <c r="S1768" s="139">
        <f t="shared" si="686"/>
        <v>0</v>
      </c>
      <c r="T1768" s="146">
        <f t="shared" si="696"/>
        <v>3.5999999999999997E-2</v>
      </c>
      <c r="U1768" s="144">
        <f t="shared" si="699"/>
        <v>77</v>
      </c>
      <c r="V1768" s="144">
        <v>252</v>
      </c>
      <c r="W1768" s="143">
        <f t="shared" si="687"/>
        <v>1.0108652300000001</v>
      </c>
      <c r="X1768" s="139">
        <f t="shared" si="688"/>
        <v>14.332257520000001</v>
      </c>
      <c r="Y1768" s="124">
        <f t="shared" si="689"/>
        <v>0</v>
      </c>
      <c r="Z1768" s="147" t="s">
        <v>64</v>
      </c>
      <c r="AA1768" s="141">
        <f t="shared" si="697"/>
        <v>45488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4"/>
      <c r="BL1768" s="1"/>
      <c r="BM1768" s="1"/>
      <c r="BN1768" s="1"/>
      <c r="BO1768" s="1"/>
      <c r="BP1768" s="1"/>
      <c r="BQ1768" s="1"/>
    </row>
    <row r="1769" spans="1:69" x14ac:dyDescent="0.15">
      <c r="A1769" s="138">
        <f t="shared" si="690"/>
        <v>45420</v>
      </c>
      <c r="B1769" s="148">
        <f t="shared" si="679"/>
        <v>1333.85406278</v>
      </c>
      <c r="C1769" s="139">
        <f t="shared" si="691"/>
        <v>1000</v>
      </c>
      <c r="D1769" s="140">
        <f t="shared" si="692"/>
        <v>6869.14</v>
      </c>
      <c r="E1769" s="124">
        <f>IF(K1769=1,VLOOKUP(A1768,[1]Plan1!$BO$80:$BQ$314,3),E1768)</f>
        <v>6895.24</v>
      </c>
      <c r="F1769" s="141">
        <f t="shared" si="693"/>
        <v>45398</v>
      </c>
      <c r="G1769" s="142">
        <f t="shared" si="680"/>
        <v>3.7996022791790818E-3</v>
      </c>
      <c r="H1769" s="141">
        <f t="shared" si="694"/>
        <v>45427</v>
      </c>
      <c r="I1769" s="141">
        <f t="shared" si="681"/>
        <v>45427</v>
      </c>
      <c r="J1769" s="125">
        <f t="shared" si="695"/>
        <v>21</v>
      </c>
      <c r="K1769" s="125">
        <f t="shared" si="677"/>
        <v>16</v>
      </c>
      <c r="L1769" s="139">
        <f t="shared" si="682"/>
        <v>1.00289362</v>
      </c>
      <c r="M1769" s="143">
        <f t="shared" si="678"/>
        <v>1.0015995499999999</v>
      </c>
      <c r="N1769" s="143">
        <f t="shared" si="698"/>
        <v>1.3155254007315544</v>
      </c>
      <c r="O1769" s="139">
        <f t="shared" ref="O1769:O1832" si="700">TRUNC(TRUNC((L1769*N1769),15),8)</f>
        <v>1.31933203</v>
      </c>
      <c r="P1769" s="139">
        <f t="shared" si="683"/>
        <v>1319.33203</v>
      </c>
      <c r="Q1769" s="144">
        <f t="shared" si="684"/>
        <v>0</v>
      </c>
      <c r="R1769" s="145">
        <f t="shared" si="685"/>
        <v>0</v>
      </c>
      <c r="S1769" s="139">
        <f t="shared" si="686"/>
        <v>0</v>
      </c>
      <c r="T1769" s="146">
        <f t="shared" si="696"/>
        <v>3.5999999999999997E-2</v>
      </c>
      <c r="U1769" s="144">
        <f t="shared" si="699"/>
        <v>78</v>
      </c>
      <c r="V1769" s="144">
        <v>252</v>
      </c>
      <c r="W1769" s="143">
        <f t="shared" si="687"/>
        <v>1.01100711</v>
      </c>
      <c r="X1769" s="139">
        <f t="shared" si="688"/>
        <v>14.52203278</v>
      </c>
      <c r="Y1769" s="124">
        <f t="shared" si="689"/>
        <v>0</v>
      </c>
      <c r="Z1769" s="147" t="s">
        <v>64</v>
      </c>
      <c r="AA1769" s="141">
        <f t="shared" si="697"/>
        <v>45488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4"/>
      <c r="BL1769" s="1"/>
      <c r="BM1769" s="1"/>
      <c r="BN1769" s="1"/>
      <c r="BO1769" s="1"/>
      <c r="BP1769" s="1"/>
      <c r="BQ1769" s="1"/>
    </row>
    <row r="1770" spans="1:69" x14ac:dyDescent="0.15">
      <c r="A1770" s="138">
        <f t="shared" si="690"/>
        <v>45421</v>
      </c>
      <c r="B1770" s="148">
        <f t="shared" si="679"/>
        <v>1334.2822139</v>
      </c>
      <c r="C1770" s="139">
        <f t="shared" si="691"/>
        <v>1000</v>
      </c>
      <c r="D1770" s="140">
        <f t="shared" si="692"/>
        <v>6869.14</v>
      </c>
      <c r="E1770" s="124">
        <f>IF(K1770=1,VLOOKUP(A1769,[1]Plan1!$BO$80:$BQ$314,3),E1769)</f>
        <v>6895.24</v>
      </c>
      <c r="F1770" s="141">
        <f t="shared" si="693"/>
        <v>45398</v>
      </c>
      <c r="G1770" s="142">
        <f t="shared" si="680"/>
        <v>3.7996022791790818E-3</v>
      </c>
      <c r="H1770" s="141">
        <f t="shared" si="694"/>
        <v>45427</v>
      </c>
      <c r="I1770" s="141">
        <f t="shared" si="681"/>
        <v>45427</v>
      </c>
      <c r="J1770" s="125">
        <f t="shared" si="695"/>
        <v>21</v>
      </c>
      <c r="K1770" s="125">
        <f t="shared" ref="K1770:K1833" si="701">(J1770-(NETWORKDAYS(A1770,I1770,AD$118:AD$502)-1))</f>
        <v>17</v>
      </c>
      <c r="L1770" s="139">
        <f t="shared" si="682"/>
        <v>1.0030747499999999</v>
      </c>
      <c r="M1770" s="143">
        <f t="shared" ref="M1770:M1833" si="702">IF(I1770&gt;I1769,L1769,M1769)</f>
        <v>1.0015995499999999</v>
      </c>
      <c r="N1770" s="143">
        <f t="shared" si="698"/>
        <v>1.3155254007315544</v>
      </c>
      <c r="O1770" s="139">
        <f t="shared" si="700"/>
        <v>1.31957031</v>
      </c>
      <c r="P1770" s="139">
        <f t="shared" si="683"/>
        <v>1319.5703100000001</v>
      </c>
      <c r="Q1770" s="144">
        <f t="shared" si="684"/>
        <v>0</v>
      </c>
      <c r="R1770" s="145">
        <f t="shared" si="685"/>
        <v>0</v>
      </c>
      <c r="S1770" s="139">
        <f t="shared" si="686"/>
        <v>0</v>
      </c>
      <c r="T1770" s="146">
        <f t="shared" si="696"/>
        <v>3.5999999999999997E-2</v>
      </c>
      <c r="U1770" s="144">
        <f t="shared" si="699"/>
        <v>79</v>
      </c>
      <c r="V1770" s="144">
        <v>252</v>
      </c>
      <c r="W1770" s="143">
        <f t="shared" si="687"/>
        <v>1.0111490110000001</v>
      </c>
      <c r="X1770" s="139">
        <f t="shared" si="688"/>
        <v>14.711903899999999</v>
      </c>
      <c r="Y1770" s="124">
        <f t="shared" si="689"/>
        <v>0</v>
      </c>
      <c r="Z1770" s="147" t="s">
        <v>64</v>
      </c>
      <c r="AA1770" s="141">
        <f t="shared" si="697"/>
        <v>45488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4"/>
      <c r="BL1770" s="1"/>
      <c r="BM1770" s="1"/>
      <c r="BN1770" s="1"/>
      <c r="BO1770" s="1"/>
      <c r="BP1770" s="1"/>
      <c r="BQ1770" s="1"/>
    </row>
    <row r="1771" spans="1:69" x14ac:dyDescent="0.15">
      <c r="A1771" s="138">
        <f t="shared" si="690"/>
        <v>45422</v>
      </c>
      <c r="B1771" s="148">
        <f t="shared" si="679"/>
        <v>1334.7104981699999</v>
      </c>
      <c r="C1771" s="139">
        <f t="shared" si="691"/>
        <v>1000</v>
      </c>
      <c r="D1771" s="140">
        <f t="shared" si="692"/>
        <v>6869.14</v>
      </c>
      <c r="E1771" s="124">
        <f>IF(K1771=1,VLOOKUP(A1770,[1]Plan1!$BO$80:$BQ$314,3),E1770)</f>
        <v>6895.24</v>
      </c>
      <c r="F1771" s="141">
        <f t="shared" si="693"/>
        <v>45398</v>
      </c>
      <c r="G1771" s="142">
        <f t="shared" si="680"/>
        <v>3.7996022791790818E-3</v>
      </c>
      <c r="H1771" s="141">
        <f t="shared" si="694"/>
        <v>45427</v>
      </c>
      <c r="I1771" s="141">
        <f t="shared" si="681"/>
        <v>45427</v>
      </c>
      <c r="J1771" s="125">
        <f t="shared" si="695"/>
        <v>21</v>
      </c>
      <c r="K1771" s="125">
        <f t="shared" si="701"/>
        <v>18</v>
      </c>
      <c r="L1771" s="139">
        <f t="shared" si="682"/>
        <v>1.00325591</v>
      </c>
      <c r="M1771" s="143">
        <f t="shared" si="702"/>
        <v>1.0015995499999999</v>
      </c>
      <c r="N1771" s="143">
        <f t="shared" si="698"/>
        <v>1.3155254007315544</v>
      </c>
      <c r="O1771" s="139">
        <f t="shared" si="700"/>
        <v>1.31980863</v>
      </c>
      <c r="P1771" s="139">
        <f t="shared" si="683"/>
        <v>1319.80863</v>
      </c>
      <c r="Q1771" s="144">
        <f t="shared" si="684"/>
        <v>0</v>
      </c>
      <c r="R1771" s="145">
        <f t="shared" si="685"/>
        <v>0</v>
      </c>
      <c r="S1771" s="139">
        <f t="shared" si="686"/>
        <v>0</v>
      </c>
      <c r="T1771" s="146">
        <f t="shared" si="696"/>
        <v>3.5999999999999997E-2</v>
      </c>
      <c r="U1771" s="144">
        <f t="shared" si="699"/>
        <v>80</v>
      </c>
      <c r="V1771" s="144">
        <v>252</v>
      </c>
      <c r="W1771" s="143">
        <f t="shared" si="687"/>
        <v>1.011290931</v>
      </c>
      <c r="X1771" s="139">
        <f t="shared" si="688"/>
        <v>14.90186817</v>
      </c>
      <c r="Y1771" s="124">
        <f t="shared" si="689"/>
        <v>0</v>
      </c>
      <c r="Z1771" s="147" t="s">
        <v>64</v>
      </c>
      <c r="AA1771" s="141">
        <f t="shared" si="697"/>
        <v>45488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4"/>
      <c r="BL1771" s="1"/>
      <c r="BM1771" s="1"/>
      <c r="BN1771" s="1"/>
      <c r="BO1771" s="1"/>
      <c r="BP1771" s="1"/>
      <c r="BQ1771" s="1"/>
    </row>
    <row r="1772" spans="1:69" x14ac:dyDescent="0.15">
      <c r="A1772" s="138">
        <f t="shared" si="690"/>
        <v>45423</v>
      </c>
      <c r="B1772" s="148">
        <f t="shared" si="679"/>
        <v>1335.1389283799999</v>
      </c>
      <c r="C1772" s="139">
        <f t="shared" si="691"/>
        <v>1000</v>
      </c>
      <c r="D1772" s="140">
        <f t="shared" si="692"/>
        <v>6869.14</v>
      </c>
      <c r="E1772" s="124">
        <f>IF(K1772=1,VLOOKUP(A1771,[1]Plan1!$BO$80:$BQ$314,3),E1771)</f>
        <v>6895.24</v>
      </c>
      <c r="F1772" s="141">
        <f t="shared" si="693"/>
        <v>45398</v>
      </c>
      <c r="G1772" s="142">
        <f t="shared" si="680"/>
        <v>3.7996022791790818E-3</v>
      </c>
      <c r="H1772" s="141">
        <f t="shared" si="694"/>
        <v>45427</v>
      </c>
      <c r="I1772" s="141">
        <f t="shared" si="681"/>
        <v>45427</v>
      </c>
      <c r="J1772" s="125">
        <f t="shared" si="695"/>
        <v>21</v>
      </c>
      <c r="K1772" s="125">
        <f t="shared" si="701"/>
        <v>19</v>
      </c>
      <c r="L1772" s="139">
        <f t="shared" si="682"/>
        <v>1.0034371099999999</v>
      </c>
      <c r="M1772" s="143">
        <f t="shared" si="702"/>
        <v>1.0015995499999999</v>
      </c>
      <c r="N1772" s="143">
        <f t="shared" si="698"/>
        <v>1.3155254007315544</v>
      </c>
      <c r="O1772" s="139">
        <f t="shared" si="700"/>
        <v>1.320047</v>
      </c>
      <c r="P1772" s="139">
        <f t="shared" si="683"/>
        <v>1320.047</v>
      </c>
      <c r="Q1772" s="144">
        <f t="shared" si="684"/>
        <v>0</v>
      </c>
      <c r="R1772" s="145">
        <f t="shared" si="685"/>
        <v>0</v>
      </c>
      <c r="S1772" s="139">
        <f t="shared" si="686"/>
        <v>0</v>
      </c>
      <c r="T1772" s="146">
        <f t="shared" si="696"/>
        <v>3.5999999999999997E-2</v>
      </c>
      <c r="U1772" s="144">
        <f t="shared" si="699"/>
        <v>81</v>
      </c>
      <c r="V1772" s="144">
        <v>252</v>
      </c>
      <c r="W1772" s="143">
        <f t="shared" si="687"/>
        <v>1.0114328720000001</v>
      </c>
      <c r="X1772" s="139">
        <f t="shared" si="688"/>
        <v>15.091928380000001</v>
      </c>
      <c r="Y1772" s="124">
        <f t="shared" si="689"/>
        <v>0</v>
      </c>
      <c r="Z1772" s="147" t="s">
        <v>64</v>
      </c>
      <c r="AA1772" s="141">
        <f t="shared" si="697"/>
        <v>45488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4"/>
      <c r="BL1772" s="1"/>
      <c r="BM1772" s="1"/>
      <c r="BN1772" s="1"/>
      <c r="BO1772" s="1"/>
      <c r="BP1772" s="1"/>
      <c r="BQ1772" s="1"/>
    </row>
    <row r="1773" spans="1:69" x14ac:dyDescent="0.15">
      <c r="A1773" s="138">
        <f t="shared" si="690"/>
        <v>45424</v>
      </c>
      <c r="B1773" s="148">
        <f t="shared" si="679"/>
        <v>1335.1389283799999</v>
      </c>
      <c r="C1773" s="139">
        <f t="shared" si="691"/>
        <v>1000</v>
      </c>
      <c r="D1773" s="140">
        <f t="shared" si="692"/>
        <v>6869.14</v>
      </c>
      <c r="E1773" s="124">
        <f>IF(K1773=1,VLOOKUP(A1772,[1]Plan1!$BO$80:$BQ$314,3),E1772)</f>
        <v>6895.24</v>
      </c>
      <c r="F1773" s="141">
        <f t="shared" si="693"/>
        <v>45398</v>
      </c>
      <c r="G1773" s="142">
        <f t="shared" si="680"/>
        <v>3.7996022791790818E-3</v>
      </c>
      <c r="H1773" s="141">
        <f t="shared" si="694"/>
        <v>45427</v>
      </c>
      <c r="I1773" s="141">
        <f t="shared" si="681"/>
        <v>45427</v>
      </c>
      <c r="J1773" s="125">
        <f t="shared" si="695"/>
        <v>21</v>
      </c>
      <c r="K1773" s="125">
        <f t="shared" si="701"/>
        <v>19</v>
      </c>
      <c r="L1773" s="139">
        <f t="shared" si="682"/>
        <v>1.0034371099999999</v>
      </c>
      <c r="M1773" s="143">
        <f t="shared" si="702"/>
        <v>1.0015995499999999</v>
      </c>
      <c r="N1773" s="143">
        <f t="shared" si="698"/>
        <v>1.3155254007315544</v>
      </c>
      <c r="O1773" s="139">
        <f t="shared" si="700"/>
        <v>1.320047</v>
      </c>
      <c r="P1773" s="139">
        <f t="shared" si="683"/>
        <v>1320.047</v>
      </c>
      <c r="Q1773" s="144">
        <f t="shared" si="684"/>
        <v>0</v>
      </c>
      <c r="R1773" s="145">
        <f t="shared" si="685"/>
        <v>0</v>
      </c>
      <c r="S1773" s="139">
        <f t="shared" si="686"/>
        <v>0</v>
      </c>
      <c r="T1773" s="146">
        <f t="shared" si="696"/>
        <v>3.5999999999999997E-2</v>
      </c>
      <c r="U1773" s="144">
        <f t="shared" si="699"/>
        <v>81</v>
      </c>
      <c r="V1773" s="144">
        <v>252</v>
      </c>
      <c r="W1773" s="143">
        <f t="shared" si="687"/>
        <v>1.0114328720000001</v>
      </c>
      <c r="X1773" s="139">
        <f t="shared" si="688"/>
        <v>15.091928380000001</v>
      </c>
      <c r="Y1773" s="124">
        <f t="shared" si="689"/>
        <v>0</v>
      </c>
      <c r="Z1773" s="147" t="s">
        <v>64</v>
      </c>
      <c r="AA1773" s="141">
        <f t="shared" si="697"/>
        <v>45488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4"/>
      <c r="BL1773" s="1"/>
      <c r="BM1773" s="1"/>
      <c r="BN1773" s="1"/>
      <c r="BO1773" s="1"/>
      <c r="BP1773" s="1"/>
      <c r="BQ1773" s="1"/>
    </row>
    <row r="1774" spans="1:69" x14ac:dyDescent="0.15">
      <c r="A1774" s="138">
        <f t="shared" si="690"/>
        <v>45425</v>
      </c>
      <c r="B1774" s="148">
        <f t="shared" si="679"/>
        <v>1335.1389283799999</v>
      </c>
      <c r="C1774" s="139">
        <f t="shared" si="691"/>
        <v>1000</v>
      </c>
      <c r="D1774" s="140">
        <f t="shared" si="692"/>
        <v>6869.14</v>
      </c>
      <c r="E1774" s="124">
        <f>IF(K1774=1,VLOOKUP(A1773,[1]Plan1!$BO$80:$BQ$314,3),E1773)</f>
        <v>6895.24</v>
      </c>
      <c r="F1774" s="141">
        <f t="shared" si="693"/>
        <v>45398</v>
      </c>
      <c r="G1774" s="142">
        <f t="shared" si="680"/>
        <v>3.7996022791790818E-3</v>
      </c>
      <c r="H1774" s="141">
        <f t="shared" si="694"/>
        <v>45427</v>
      </c>
      <c r="I1774" s="141">
        <f t="shared" si="681"/>
        <v>45427</v>
      </c>
      <c r="J1774" s="125">
        <f t="shared" si="695"/>
        <v>21</v>
      </c>
      <c r="K1774" s="125">
        <f t="shared" si="701"/>
        <v>19</v>
      </c>
      <c r="L1774" s="139">
        <f t="shared" si="682"/>
        <v>1.0034371099999999</v>
      </c>
      <c r="M1774" s="143">
        <f t="shared" si="702"/>
        <v>1.0015995499999999</v>
      </c>
      <c r="N1774" s="143">
        <f t="shared" si="698"/>
        <v>1.3155254007315544</v>
      </c>
      <c r="O1774" s="139">
        <f t="shared" si="700"/>
        <v>1.320047</v>
      </c>
      <c r="P1774" s="139">
        <f t="shared" si="683"/>
        <v>1320.047</v>
      </c>
      <c r="Q1774" s="144">
        <f t="shared" si="684"/>
        <v>0</v>
      </c>
      <c r="R1774" s="145">
        <f t="shared" si="685"/>
        <v>0</v>
      </c>
      <c r="S1774" s="139">
        <f t="shared" si="686"/>
        <v>0</v>
      </c>
      <c r="T1774" s="146">
        <f t="shared" si="696"/>
        <v>3.5999999999999997E-2</v>
      </c>
      <c r="U1774" s="144">
        <f t="shared" si="699"/>
        <v>81</v>
      </c>
      <c r="V1774" s="144">
        <v>252</v>
      </c>
      <c r="W1774" s="143">
        <f t="shared" si="687"/>
        <v>1.0114328720000001</v>
      </c>
      <c r="X1774" s="139">
        <f t="shared" si="688"/>
        <v>15.091928380000001</v>
      </c>
      <c r="Y1774" s="124">
        <f t="shared" si="689"/>
        <v>0</v>
      </c>
      <c r="Z1774" s="147" t="s">
        <v>64</v>
      </c>
      <c r="AA1774" s="141">
        <f t="shared" si="697"/>
        <v>45488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4"/>
      <c r="BL1774" s="1"/>
      <c r="BM1774" s="1"/>
      <c r="BN1774" s="1"/>
      <c r="BO1774" s="1"/>
      <c r="BP1774" s="1"/>
      <c r="BQ1774" s="1"/>
    </row>
    <row r="1775" spans="1:69" x14ac:dyDescent="0.15">
      <c r="A1775" s="138">
        <f t="shared" si="690"/>
        <v>45426</v>
      </c>
      <c r="B1775" s="148">
        <f t="shared" si="679"/>
        <v>1335.5674918099999</v>
      </c>
      <c r="C1775" s="139">
        <f t="shared" si="691"/>
        <v>1000</v>
      </c>
      <c r="D1775" s="140">
        <f t="shared" si="692"/>
        <v>6869.14</v>
      </c>
      <c r="E1775" s="124">
        <f>IF(K1775=1,VLOOKUP(A1774,[1]Plan1!$BO$80:$BQ$314,3),E1774)</f>
        <v>6895.24</v>
      </c>
      <c r="F1775" s="141">
        <f t="shared" si="693"/>
        <v>45398</v>
      </c>
      <c r="G1775" s="142">
        <f t="shared" si="680"/>
        <v>3.7996022791790818E-3</v>
      </c>
      <c r="H1775" s="141">
        <f t="shared" si="694"/>
        <v>45427</v>
      </c>
      <c r="I1775" s="141">
        <f t="shared" si="681"/>
        <v>45427</v>
      </c>
      <c r="J1775" s="125">
        <f t="shared" si="695"/>
        <v>21</v>
      </c>
      <c r="K1775" s="125">
        <f t="shared" si="701"/>
        <v>20</v>
      </c>
      <c r="L1775" s="139">
        <f t="shared" si="682"/>
        <v>1.0036183400000001</v>
      </c>
      <c r="M1775" s="143">
        <f t="shared" si="702"/>
        <v>1.0015995499999999</v>
      </c>
      <c r="N1775" s="143">
        <f t="shared" si="698"/>
        <v>1.3155254007315544</v>
      </c>
      <c r="O1775" s="139">
        <f t="shared" si="700"/>
        <v>1.3202854100000001</v>
      </c>
      <c r="P1775" s="139">
        <f t="shared" si="683"/>
        <v>1320.28541</v>
      </c>
      <c r="Q1775" s="144">
        <f t="shared" si="684"/>
        <v>0</v>
      </c>
      <c r="R1775" s="145">
        <f t="shared" si="685"/>
        <v>0</v>
      </c>
      <c r="S1775" s="139">
        <f t="shared" si="686"/>
        <v>0</v>
      </c>
      <c r="T1775" s="146">
        <f t="shared" si="696"/>
        <v>3.5999999999999997E-2</v>
      </c>
      <c r="U1775" s="144">
        <f t="shared" si="699"/>
        <v>82</v>
      </c>
      <c r="V1775" s="144">
        <v>252</v>
      </c>
      <c r="W1775" s="143">
        <f t="shared" si="687"/>
        <v>1.011574832</v>
      </c>
      <c r="X1775" s="139">
        <f t="shared" si="688"/>
        <v>15.282081809999999</v>
      </c>
      <c r="Y1775" s="124">
        <f t="shared" si="689"/>
        <v>0</v>
      </c>
      <c r="Z1775" s="147" t="s">
        <v>64</v>
      </c>
      <c r="AA1775" s="141">
        <f t="shared" si="697"/>
        <v>45488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4"/>
      <c r="BL1775" s="1"/>
      <c r="BM1775" s="1"/>
      <c r="BN1775" s="1"/>
      <c r="BO1775" s="1"/>
      <c r="BP1775" s="1"/>
      <c r="BQ1775" s="1"/>
    </row>
    <row r="1776" spans="1:69" x14ac:dyDescent="0.15">
      <c r="A1776" s="138">
        <f t="shared" si="690"/>
        <v>45427</v>
      </c>
      <c r="B1776" s="148">
        <f t="shared" si="679"/>
        <v>1335.99619992</v>
      </c>
      <c r="C1776" s="139">
        <f t="shared" si="691"/>
        <v>1000</v>
      </c>
      <c r="D1776" s="140">
        <f t="shared" si="692"/>
        <v>6869.14</v>
      </c>
      <c r="E1776" s="124">
        <f>IF(K1776=1,VLOOKUP(A1775,[1]Plan1!$BO$80:$BQ$314,3),E1775)</f>
        <v>6895.24</v>
      </c>
      <c r="F1776" s="141">
        <f t="shared" si="693"/>
        <v>45398</v>
      </c>
      <c r="G1776" s="142">
        <f t="shared" si="680"/>
        <v>3.7996022791790818E-3</v>
      </c>
      <c r="H1776" s="141">
        <f t="shared" si="694"/>
        <v>45460</v>
      </c>
      <c r="I1776" s="141">
        <f t="shared" si="681"/>
        <v>45427</v>
      </c>
      <c r="J1776" s="125">
        <f t="shared" si="695"/>
        <v>21</v>
      </c>
      <c r="K1776" s="125">
        <f t="shared" si="701"/>
        <v>21</v>
      </c>
      <c r="L1776" s="139">
        <f t="shared" si="682"/>
        <v>1.0037996</v>
      </c>
      <c r="M1776" s="143">
        <f t="shared" si="702"/>
        <v>1.0015995499999999</v>
      </c>
      <c r="N1776" s="143">
        <f t="shared" si="698"/>
        <v>1.3155254007315544</v>
      </c>
      <c r="O1776" s="139">
        <f t="shared" si="700"/>
        <v>1.3205238699999999</v>
      </c>
      <c r="P1776" s="139">
        <f t="shared" si="683"/>
        <v>1320.52387</v>
      </c>
      <c r="Q1776" s="144">
        <f t="shared" si="684"/>
        <v>0</v>
      </c>
      <c r="R1776" s="145">
        <f t="shared" si="685"/>
        <v>0</v>
      </c>
      <c r="S1776" s="139">
        <f t="shared" si="686"/>
        <v>0</v>
      </c>
      <c r="T1776" s="146">
        <f t="shared" si="696"/>
        <v>3.5999999999999997E-2</v>
      </c>
      <c r="U1776" s="144">
        <f t="shared" si="699"/>
        <v>83</v>
      </c>
      <c r="V1776" s="144">
        <v>252</v>
      </c>
      <c r="W1776" s="143">
        <f t="shared" si="687"/>
        <v>1.011716812</v>
      </c>
      <c r="X1776" s="139">
        <f t="shared" si="688"/>
        <v>15.47232992</v>
      </c>
      <c r="Y1776" s="124">
        <f t="shared" si="689"/>
        <v>0</v>
      </c>
      <c r="Z1776" s="147" t="s">
        <v>64</v>
      </c>
      <c r="AA1776" s="141">
        <f t="shared" si="697"/>
        <v>45488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4"/>
      <c r="BL1776" s="1"/>
      <c r="BM1776" s="1"/>
      <c r="BN1776" s="1"/>
      <c r="BO1776" s="1"/>
      <c r="BP1776" s="1"/>
      <c r="BQ1776" s="1"/>
    </row>
    <row r="1777" spans="1:69" x14ac:dyDescent="0.15">
      <c r="A1777" s="138">
        <f t="shared" si="690"/>
        <v>45428</v>
      </c>
      <c r="B1777" s="148">
        <f t="shared" si="679"/>
        <v>1336.46249285</v>
      </c>
      <c r="C1777" s="139">
        <f t="shared" si="691"/>
        <v>1000</v>
      </c>
      <c r="D1777" s="140">
        <f t="shared" si="692"/>
        <v>6895.24</v>
      </c>
      <c r="E1777" s="124">
        <f>IF(K1777=1,VLOOKUP(A1776,[1]Plan1!$BO$80:$BQ$314,3),E1776)</f>
        <v>6926.96</v>
      </c>
      <c r="F1777" s="141">
        <f t="shared" si="693"/>
        <v>45428</v>
      </c>
      <c r="G1777" s="142">
        <f t="shared" si="680"/>
        <v>4.600274972299756E-3</v>
      </c>
      <c r="H1777" s="141">
        <f t="shared" si="694"/>
        <v>45460</v>
      </c>
      <c r="I1777" s="141">
        <f t="shared" si="681"/>
        <v>45460</v>
      </c>
      <c r="J1777" s="125">
        <f t="shared" si="695"/>
        <v>22</v>
      </c>
      <c r="K1777" s="125">
        <f t="shared" si="701"/>
        <v>1</v>
      </c>
      <c r="L1777" s="139">
        <f t="shared" si="682"/>
        <v>1.0002086400000001</v>
      </c>
      <c r="M1777" s="143">
        <f t="shared" si="702"/>
        <v>1.0037996</v>
      </c>
      <c r="N1777" s="143">
        <f t="shared" si="698"/>
        <v>1.320523871044174</v>
      </c>
      <c r="O1777" s="139">
        <f t="shared" si="700"/>
        <v>1.32079938</v>
      </c>
      <c r="P1777" s="139">
        <f t="shared" si="683"/>
        <v>1320.7993799999999</v>
      </c>
      <c r="Q1777" s="144">
        <f t="shared" si="684"/>
        <v>0</v>
      </c>
      <c r="R1777" s="145">
        <f t="shared" si="685"/>
        <v>0</v>
      </c>
      <c r="S1777" s="139">
        <f t="shared" si="686"/>
        <v>0</v>
      </c>
      <c r="T1777" s="146">
        <f t="shared" si="696"/>
        <v>3.5999999999999997E-2</v>
      </c>
      <c r="U1777" s="144">
        <f t="shared" si="699"/>
        <v>84</v>
      </c>
      <c r="V1777" s="144">
        <v>252</v>
      </c>
      <c r="W1777" s="143">
        <f t="shared" si="687"/>
        <v>1.0118588129999999</v>
      </c>
      <c r="X1777" s="139">
        <f t="shared" si="688"/>
        <v>15.663112849999999</v>
      </c>
      <c r="Y1777" s="124">
        <f t="shared" si="689"/>
        <v>0</v>
      </c>
      <c r="Z1777" s="147" t="s">
        <v>64</v>
      </c>
      <c r="AA1777" s="141">
        <f t="shared" si="697"/>
        <v>45488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4"/>
      <c r="BL1777" s="1"/>
      <c r="BM1777" s="1"/>
      <c r="BN1777" s="1"/>
      <c r="BO1777" s="1"/>
      <c r="BP1777" s="1"/>
      <c r="BQ1777" s="1"/>
    </row>
    <row r="1778" spans="1:69" x14ac:dyDescent="0.15">
      <c r="A1778" s="138">
        <f t="shared" si="690"/>
        <v>45429</v>
      </c>
      <c r="B1778" s="148">
        <f t="shared" si="679"/>
        <v>1336.9289599699998</v>
      </c>
      <c r="C1778" s="139">
        <f t="shared" si="691"/>
        <v>1000</v>
      </c>
      <c r="D1778" s="140">
        <f t="shared" si="692"/>
        <v>6895.24</v>
      </c>
      <c r="E1778" s="124">
        <f>IF(K1778=1,VLOOKUP(A1777,[1]Plan1!$BO$80:$BQ$314,3),E1777)</f>
        <v>6926.96</v>
      </c>
      <c r="F1778" s="141">
        <f t="shared" si="693"/>
        <v>45428</v>
      </c>
      <c r="G1778" s="142">
        <f t="shared" si="680"/>
        <v>4.600274972299756E-3</v>
      </c>
      <c r="H1778" s="141">
        <f t="shared" si="694"/>
        <v>45460</v>
      </c>
      <c r="I1778" s="141">
        <f t="shared" si="681"/>
        <v>45460</v>
      </c>
      <c r="J1778" s="125">
        <f t="shared" si="695"/>
        <v>22</v>
      </c>
      <c r="K1778" s="125">
        <f t="shared" si="701"/>
        <v>2</v>
      </c>
      <c r="L1778" s="139">
        <f t="shared" si="682"/>
        <v>1.0004173300000001</v>
      </c>
      <c r="M1778" s="143">
        <f t="shared" si="702"/>
        <v>1.0037996</v>
      </c>
      <c r="N1778" s="143">
        <f t="shared" si="698"/>
        <v>1.320523871044174</v>
      </c>
      <c r="O1778" s="139">
        <f t="shared" si="700"/>
        <v>1.32107496</v>
      </c>
      <c r="P1778" s="139">
        <f t="shared" si="683"/>
        <v>1321.0749599999999</v>
      </c>
      <c r="Q1778" s="144">
        <f t="shared" si="684"/>
        <v>0</v>
      </c>
      <c r="R1778" s="145">
        <f t="shared" si="685"/>
        <v>0</v>
      </c>
      <c r="S1778" s="139">
        <f t="shared" si="686"/>
        <v>0</v>
      </c>
      <c r="T1778" s="146">
        <f t="shared" si="696"/>
        <v>3.5999999999999997E-2</v>
      </c>
      <c r="U1778" s="144">
        <f t="shared" si="699"/>
        <v>85</v>
      </c>
      <c r="V1778" s="144">
        <v>252</v>
      </c>
      <c r="W1778" s="143">
        <f t="shared" si="687"/>
        <v>1.0120008330000001</v>
      </c>
      <c r="X1778" s="139">
        <f t="shared" si="688"/>
        <v>15.85399997</v>
      </c>
      <c r="Y1778" s="124">
        <f t="shared" si="689"/>
        <v>0</v>
      </c>
      <c r="Z1778" s="147" t="s">
        <v>64</v>
      </c>
      <c r="AA1778" s="141">
        <f t="shared" si="697"/>
        <v>45488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4"/>
      <c r="BL1778" s="1"/>
      <c r="BM1778" s="1"/>
      <c r="BN1778" s="1"/>
      <c r="BO1778" s="1"/>
      <c r="BP1778" s="1"/>
      <c r="BQ1778" s="1"/>
    </row>
    <row r="1779" spans="1:69" x14ac:dyDescent="0.15">
      <c r="A1779" s="138">
        <f t="shared" si="690"/>
        <v>45430</v>
      </c>
      <c r="B1779" s="148">
        <f t="shared" si="679"/>
        <v>1337.3955824</v>
      </c>
      <c r="C1779" s="139">
        <f t="shared" si="691"/>
        <v>1000</v>
      </c>
      <c r="D1779" s="140">
        <f t="shared" si="692"/>
        <v>6895.24</v>
      </c>
      <c r="E1779" s="124">
        <f>IF(K1779=1,VLOOKUP(A1778,[1]Plan1!$BO$80:$BQ$314,3),E1778)</f>
        <v>6926.96</v>
      </c>
      <c r="F1779" s="141">
        <f t="shared" si="693"/>
        <v>45428</v>
      </c>
      <c r="G1779" s="142">
        <f t="shared" si="680"/>
        <v>4.600274972299756E-3</v>
      </c>
      <c r="H1779" s="141">
        <f t="shared" si="694"/>
        <v>45460</v>
      </c>
      <c r="I1779" s="141">
        <f t="shared" si="681"/>
        <v>45460</v>
      </c>
      <c r="J1779" s="125">
        <f t="shared" si="695"/>
        <v>22</v>
      </c>
      <c r="K1779" s="125">
        <f t="shared" si="701"/>
        <v>3</v>
      </c>
      <c r="L1779" s="139">
        <f t="shared" si="682"/>
        <v>1.0006260600000001</v>
      </c>
      <c r="M1779" s="143">
        <f t="shared" si="702"/>
        <v>1.0037996</v>
      </c>
      <c r="N1779" s="143">
        <f t="shared" si="698"/>
        <v>1.320523871044174</v>
      </c>
      <c r="O1779" s="139">
        <f t="shared" si="700"/>
        <v>1.32135059</v>
      </c>
      <c r="P1779" s="139">
        <f t="shared" si="683"/>
        <v>1321.35059</v>
      </c>
      <c r="Q1779" s="144">
        <f t="shared" si="684"/>
        <v>0</v>
      </c>
      <c r="R1779" s="145">
        <f t="shared" si="685"/>
        <v>0</v>
      </c>
      <c r="S1779" s="139">
        <f t="shared" si="686"/>
        <v>0</v>
      </c>
      <c r="T1779" s="146">
        <f t="shared" si="696"/>
        <v>3.5999999999999997E-2</v>
      </c>
      <c r="U1779" s="144">
        <f t="shared" si="699"/>
        <v>86</v>
      </c>
      <c r="V1779" s="144">
        <v>252</v>
      </c>
      <c r="W1779" s="143">
        <f t="shared" si="687"/>
        <v>1.0121428729999999</v>
      </c>
      <c r="X1779" s="139">
        <f t="shared" si="688"/>
        <v>16.044992400000002</v>
      </c>
      <c r="Y1779" s="124">
        <f t="shared" si="689"/>
        <v>0</v>
      </c>
      <c r="Z1779" s="147" t="s">
        <v>64</v>
      </c>
      <c r="AA1779" s="141">
        <f t="shared" si="697"/>
        <v>45488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4"/>
      <c r="BL1779" s="1"/>
      <c r="BM1779" s="1"/>
      <c r="BN1779" s="1"/>
      <c r="BO1779" s="1"/>
      <c r="BP1779" s="1"/>
      <c r="BQ1779" s="1"/>
    </row>
    <row r="1780" spans="1:69" x14ac:dyDescent="0.15">
      <c r="A1780" s="138">
        <f t="shared" si="690"/>
        <v>45431</v>
      </c>
      <c r="B1780" s="148">
        <f t="shared" si="679"/>
        <v>1337.3955824</v>
      </c>
      <c r="C1780" s="139">
        <f t="shared" si="691"/>
        <v>1000</v>
      </c>
      <c r="D1780" s="140">
        <f t="shared" si="692"/>
        <v>6895.24</v>
      </c>
      <c r="E1780" s="124">
        <f>IF(K1780=1,VLOOKUP(A1779,[1]Plan1!$BO$80:$BQ$314,3),E1779)</f>
        <v>6926.96</v>
      </c>
      <c r="F1780" s="141">
        <f t="shared" si="693"/>
        <v>45428</v>
      </c>
      <c r="G1780" s="142">
        <f t="shared" si="680"/>
        <v>4.600274972299756E-3</v>
      </c>
      <c r="H1780" s="141">
        <f t="shared" si="694"/>
        <v>45460</v>
      </c>
      <c r="I1780" s="141">
        <f t="shared" si="681"/>
        <v>45460</v>
      </c>
      <c r="J1780" s="125">
        <f t="shared" si="695"/>
        <v>22</v>
      </c>
      <c r="K1780" s="125">
        <f t="shared" si="701"/>
        <v>3</v>
      </c>
      <c r="L1780" s="139">
        <f t="shared" si="682"/>
        <v>1.0006260600000001</v>
      </c>
      <c r="M1780" s="143">
        <f t="shared" si="702"/>
        <v>1.0037996</v>
      </c>
      <c r="N1780" s="143">
        <f t="shared" si="698"/>
        <v>1.320523871044174</v>
      </c>
      <c r="O1780" s="139">
        <f t="shared" si="700"/>
        <v>1.32135059</v>
      </c>
      <c r="P1780" s="139">
        <f t="shared" si="683"/>
        <v>1321.35059</v>
      </c>
      <c r="Q1780" s="144">
        <f t="shared" si="684"/>
        <v>0</v>
      </c>
      <c r="R1780" s="145">
        <f t="shared" si="685"/>
        <v>0</v>
      </c>
      <c r="S1780" s="139">
        <f t="shared" si="686"/>
        <v>0</v>
      </c>
      <c r="T1780" s="146">
        <f t="shared" si="696"/>
        <v>3.5999999999999997E-2</v>
      </c>
      <c r="U1780" s="144">
        <f t="shared" si="699"/>
        <v>86</v>
      </c>
      <c r="V1780" s="144">
        <v>252</v>
      </c>
      <c r="W1780" s="143">
        <f t="shared" si="687"/>
        <v>1.0121428729999999</v>
      </c>
      <c r="X1780" s="139">
        <f t="shared" si="688"/>
        <v>16.044992400000002</v>
      </c>
      <c r="Y1780" s="124">
        <f t="shared" si="689"/>
        <v>0</v>
      </c>
      <c r="Z1780" s="147" t="s">
        <v>64</v>
      </c>
      <c r="AA1780" s="141">
        <f t="shared" si="697"/>
        <v>45488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4"/>
      <c r="BL1780" s="1"/>
      <c r="BM1780" s="1"/>
      <c r="BN1780" s="1"/>
      <c r="BO1780" s="1"/>
      <c r="BP1780" s="1"/>
      <c r="BQ1780" s="1"/>
    </row>
    <row r="1781" spans="1:69" x14ac:dyDescent="0.15">
      <c r="A1781" s="138">
        <f t="shared" si="690"/>
        <v>45432</v>
      </c>
      <c r="B1781" s="148">
        <f t="shared" si="679"/>
        <v>1337.3955824</v>
      </c>
      <c r="C1781" s="139">
        <f t="shared" si="691"/>
        <v>1000</v>
      </c>
      <c r="D1781" s="140">
        <f t="shared" si="692"/>
        <v>6895.24</v>
      </c>
      <c r="E1781" s="124">
        <f>IF(K1781=1,VLOOKUP(A1780,[1]Plan1!$BO$80:$BQ$314,3),E1780)</f>
        <v>6926.96</v>
      </c>
      <c r="F1781" s="141">
        <f t="shared" si="693"/>
        <v>45428</v>
      </c>
      <c r="G1781" s="142">
        <f t="shared" si="680"/>
        <v>4.600274972299756E-3</v>
      </c>
      <c r="H1781" s="141">
        <f t="shared" si="694"/>
        <v>45460</v>
      </c>
      <c r="I1781" s="141">
        <f t="shared" si="681"/>
        <v>45460</v>
      </c>
      <c r="J1781" s="125">
        <f t="shared" si="695"/>
        <v>22</v>
      </c>
      <c r="K1781" s="125">
        <f t="shared" si="701"/>
        <v>3</v>
      </c>
      <c r="L1781" s="139">
        <f t="shared" si="682"/>
        <v>1.0006260600000001</v>
      </c>
      <c r="M1781" s="143">
        <f t="shared" si="702"/>
        <v>1.0037996</v>
      </c>
      <c r="N1781" s="143">
        <f t="shared" si="698"/>
        <v>1.320523871044174</v>
      </c>
      <c r="O1781" s="139">
        <f t="shared" si="700"/>
        <v>1.32135059</v>
      </c>
      <c r="P1781" s="139">
        <f t="shared" si="683"/>
        <v>1321.35059</v>
      </c>
      <c r="Q1781" s="144">
        <f t="shared" si="684"/>
        <v>0</v>
      </c>
      <c r="R1781" s="145">
        <f t="shared" si="685"/>
        <v>0</v>
      </c>
      <c r="S1781" s="139">
        <f t="shared" si="686"/>
        <v>0</v>
      </c>
      <c r="T1781" s="146">
        <f t="shared" si="696"/>
        <v>3.5999999999999997E-2</v>
      </c>
      <c r="U1781" s="144">
        <f t="shared" si="699"/>
        <v>86</v>
      </c>
      <c r="V1781" s="144">
        <v>252</v>
      </c>
      <c r="W1781" s="143">
        <f t="shared" si="687"/>
        <v>1.0121428729999999</v>
      </c>
      <c r="X1781" s="139">
        <f t="shared" si="688"/>
        <v>16.044992400000002</v>
      </c>
      <c r="Y1781" s="124">
        <f t="shared" si="689"/>
        <v>0</v>
      </c>
      <c r="Z1781" s="147" t="s">
        <v>64</v>
      </c>
      <c r="AA1781" s="141">
        <f t="shared" si="697"/>
        <v>45488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4"/>
      <c r="BL1781" s="1"/>
      <c r="BM1781" s="1"/>
      <c r="BN1781" s="1"/>
      <c r="BO1781" s="1"/>
      <c r="BP1781" s="1"/>
      <c r="BQ1781" s="1"/>
    </row>
    <row r="1782" spans="1:69" x14ac:dyDescent="0.15">
      <c r="A1782" s="138">
        <f t="shared" si="690"/>
        <v>45433</v>
      </c>
      <c r="B1782" s="148">
        <f t="shared" si="679"/>
        <v>1337.8623804199999</v>
      </c>
      <c r="C1782" s="139">
        <f t="shared" si="691"/>
        <v>1000</v>
      </c>
      <c r="D1782" s="140">
        <f t="shared" si="692"/>
        <v>6895.24</v>
      </c>
      <c r="E1782" s="124">
        <f>IF(K1782=1,VLOOKUP(A1781,[1]Plan1!$BO$80:$BQ$314,3),E1781)</f>
        <v>6926.96</v>
      </c>
      <c r="F1782" s="141">
        <f t="shared" si="693"/>
        <v>45428</v>
      </c>
      <c r="G1782" s="142">
        <f t="shared" si="680"/>
        <v>4.600274972299756E-3</v>
      </c>
      <c r="H1782" s="141">
        <f t="shared" si="694"/>
        <v>45460</v>
      </c>
      <c r="I1782" s="141">
        <f t="shared" si="681"/>
        <v>45460</v>
      </c>
      <c r="J1782" s="125">
        <f t="shared" si="695"/>
        <v>22</v>
      </c>
      <c r="K1782" s="125">
        <f t="shared" si="701"/>
        <v>4</v>
      </c>
      <c r="L1782" s="139">
        <f t="shared" si="682"/>
        <v>1.00083484</v>
      </c>
      <c r="M1782" s="143">
        <f t="shared" si="702"/>
        <v>1.0037996</v>
      </c>
      <c r="N1782" s="143">
        <f t="shared" si="698"/>
        <v>1.320523871044174</v>
      </c>
      <c r="O1782" s="139">
        <f t="shared" si="700"/>
        <v>1.32162629</v>
      </c>
      <c r="P1782" s="139">
        <f t="shared" si="683"/>
        <v>1321.6262899999999</v>
      </c>
      <c r="Q1782" s="144">
        <f t="shared" si="684"/>
        <v>0</v>
      </c>
      <c r="R1782" s="145">
        <f t="shared" si="685"/>
        <v>0</v>
      </c>
      <c r="S1782" s="139">
        <f t="shared" si="686"/>
        <v>0</v>
      </c>
      <c r="T1782" s="146">
        <f t="shared" si="696"/>
        <v>3.5999999999999997E-2</v>
      </c>
      <c r="U1782" s="144">
        <f t="shared" si="699"/>
        <v>87</v>
      </c>
      <c r="V1782" s="144">
        <v>252</v>
      </c>
      <c r="W1782" s="143">
        <f t="shared" si="687"/>
        <v>1.0122849330000001</v>
      </c>
      <c r="X1782" s="139">
        <f t="shared" si="688"/>
        <v>16.23609042</v>
      </c>
      <c r="Y1782" s="124">
        <f t="shared" si="689"/>
        <v>0</v>
      </c>
      <c r="Z1782" s="147" t="s">
        <v>64</v>
      </c>
      <c r="AA1782" s="141">
        <f t="shared" si="697"/>
        <v>45488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4"/>
      <c r="BL1782" s="1"/>
      <c r="BM1782" s="1"/>
      <c r="BN1782" s="1"/>
      <c r="BO1782" s="1"/>
      <c r="BP1782" s="1"/>
      <c r="BQ1782" s="1"/>
    </row>
    <row r="1783" spans="1:69" x14ac:dyDescent="0.15">
      <c r="A1783" s="138">
        <f t="shared" si="690"/>
        <v>45434</v>
      </c>
      <c r="B1783" s="148">
        <f t="shared" si="679"/>
        <v>1338.32933383</v>
      </c>
      <c r="C1783" s="139">
        <f t="shared" si="691"/>
        <v>1000</v>
      </c>
      <c r="D1783" s="140">
        <f t="shared" si="692"/>
        <v>6895.24</v>
      </c>
      <c r="E1783" s="124">
        <f>IF(K1783=1,VLOOKUP(A1782,[1]Plan1!$BO$80:$BQ$314,3),E1782)</f>
        <v>6926.96</v>
      </c>
      <c r="F1783" s="141">
        <f t="shared" si="693"/>
        <v>45428</v>
      </c>
      <c r="G1783" s="142">
        <f t="shared" si="680"/>
        <v>4.600274972299756E-3</v>
      </c>
      <c r="H1783" s="141">
        <f t="shared" si="694"/>
        <v>45460</v>
      </c>
      <c r="I1783" s="141">
        <f t="shared" si="681"/>
        <v>45460</v>
      </c>
      <c r="J1783" s="125">
        <f t="shared" si="695"/>
        <v>22</v>
      </c>
      <c r="K1783" s="125">
        <f t="shared" si="701"/>
        <v>5</v>
      </c>
      <c r="L1783" s="139">
        <f t="shared" si="682"/>
        <v>1.0010436599999999</v>
      </c>
      <c r="M1783" s="143">
        <f t="shared" si="702"/>
        <v>1.0037996</v>
      </c>
      <c r="N1783" s="143">
        <f t="shared" si="698"/>
        <v>1.320523871044174</v>
      </c>
      <c r="O1783" s="139">
        <f t="shared" si="700"/>
        <v>1.3219020399999999</v>
      </c>
      <c r="P1783" s="139">
        <f t="shared" si="683"/>
        <v>1321.9020399999999</v>
      </c>
      <c r="Q1783" s="144">
        <f t="shared" si="684"/>
        <v>0</v>
      </c>
      <c r="R1783" s="145">
        <f t="shared" si="685"/>
        <v>0</v>
      </c>
      <c r="S1783" s="139">
        <f t="shared" si="686"/>
        <v>0</v>
      </c>
      <c r="T1783" s="146">
        <f t="shared" si="696"/>
        <v>3.5999999999999997E-2</v>
      </c>
      <c r="U1783" s="144">
        <f t="shared" si="699"/>
        <v>88</v>
      </c>
      <c r="V1783" s="144">
        <v>252</v>
      </c>
      <c r="W1783" s="143">
        <f t="shared" si="687"/>
        <v>1.0124270129999999</v>
      </c>
      <c r="X1783" s="139">
        <f t="shared" si="688"/>
        <v>16.42729383</v>
      </c>
      <c r="Y1783" s="124">
        <f t="shared" si="689"/>
        <v>0</v>
      </c>
      <c r="Z1783" s="147" t="s">
        <v>64</v>
      </c>
      <c r="AA1783" s="141">
        <f t="shared" si="697"/>
        <v>45488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4"/>
      <c r="BL1783" s="1"/>
      <c r="BM1783" s="1"/>
      <c r="BN1783" s="1"/>
      <c r="BO1783" s="1"/>
      <c r="BP1783" s="1"/>
      <c r="BQ1783" s="1"/>
    </row>
    <row r="1784" spans="1:69" x14ac:dyDescent="0.15">
      <c r="A1784" s="138">
        <f t="shared" si="690"/>
        <v>45435</v>
      </c>
      <c r="B1784" s="148">
        <f t="shared" si="679"/>
        <v>1338.7964528</v>
      </c>
      <c r="C1784" s="139">
        <f t="shared" si="691"/>
        <v>1000</v>
      </c>
      <c r="D1784" s="140">
        <f t="shared" si="692"/>
        <v>6895.24</v>
      </c>
      <c r="E1784" s="124">
        <f>IF(K1784=1,VLOOKUP(A1783,[1]Plan1!$BO$80:$BQ$314,3),E1783)</f>
        <v>6926.96</v>
      </c>
      <c r="F1784" s="141">
        <f t="shared" si="693"/>
        <v>45428</v>
      </c>
      <c r="G1784" s="142">
        <f t="shared" si="680"/>
        <v>4.600274972299756E-3</v>
      </c>
      <c r="H1784" s="141">
        <f t="shared" si="694"/>
        <v>45460</v>
      </c>
      <c r="I1784" s="141">
        <f t="shared" si="681"/>
        <v>45460</v>
      </c>
      <c r="J1784" s="125">
        <f t="shared" si="695"/>
        <v>22</v>
      </c>
      <c r="K1784" s="125">
        <f t="shared" si="701"/>
        <v>6</v>
      </c>
      <c r="L1784" s="139">
        <f t="shared" si="682"/>
        <v>1.00125252</v>
      </c>
      <c r="M1784" s="143">
        <f t="shared" si="702"/>
        <v>1.0037996</v>
      </c>
      <c r="N1784" s="143">
        <f t="shared" si="698"/>
        <v>1.320523871044174</v>
      </c>
      <c r="O1784" s="139">
        <f t="shared" si="700"/>
        <v>1.3221778500000001</v>
      </c>
      <c r="P1784" s="139">
        <f t="shared" si="683"/>
        <v>1322.17785</v>
      </c>
      <c r="Q1784" s="144">
        <f t="shared" si="684"/>
        <v>0</v>
      </c>
      <c r="R1784" s="145">
        <f t="shared" si="685"/>
        <v>0</v>
      </c>
      <c r="S1784" s="139">
        <f t="shared" si="686"/>
        <v>0</v>
      </c>
      <c r="T1784" s="146">
        <f t="shared" si="696"/>
        <v>3.5999999999999997E-2</v>
      </c>
      <c r="U1784" s="144">
        <f t="shared" si="699"/>
        <v>89</v>
      </c>
      <c r="V1784" s="144">
        <v>252</v>
      </c>
      <c r="W1784" s="143">
        <f t="shared" si="687"/>
        <v>1.0125691130000001</v>
      </c>
      <c r="X1784" s="139">
        <f t="shared" si="688"/>
        <v>16.618602800000001</v>
      </c>
      <c r="Y1784" s="124">
        <f t="shared" si="689"/>
        <v>0</v>
      </c>
      <c r="Z1784" s="147" t="s">
        <v>64</v>
      </c>
      <c r="AA1784" s="141">
        <f t="shared" si="697"/>
        <v>45488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4"/>
      <c r="BL1784" s="1"/>
      <c r="BM1784" s="1"/>
      <c r="BN1784" s="1"/>
      <c r="BO1784" s="1"/>
      <c r="BP1784" s="1"/>
      <c r="BQ1784" s="1"/>
    </row>
    <row r="1785" spans="1:69" x14ac:dyDescent="0.15">
      <c r="A1785" s="138">
        <f t="shared" si="690"/>
        <v>45436</v>
      </c>
      <c r="B1785" s="148">
        <f t="shared" si="679"/>
        <v>1339.2637360399999</v>
      </c>
      <c r="C1785" s="139">
        <f t="shared" si="691"/>
        <v>1000</v>
      </c>
      <c r="D1785" s="140">
        <f t="shared" si="692"/>
        <v>6895.24</v>
      </c>
      <c r="E1785" s="124">
        <f>IF(K1785=1,VLOOKUP(A1784,[1]Plan1!$BO$80:$BQ$314,3),E1784)</f>
        <v>6926.96</v>
      </c>
      <c r="F1785" s="141">
        <f t="shared" si="693"/>
        <v>45428</v>
      </c>
      <c r="G1785" s="142">
        <f t="shared" si="680"/>
        <v>4.600274972299756E-3</v>
      </c>
      <c r="H1785" s="141">
        <f t="shared" si="694"/>
        <v>45460</v>
      </c>
      <c r="I1785" s="141">
        <f t="shared" si="681"/>
        <v>45460</v>
      </c>
      <c r="J1785" s="125">
        <f t="shared" si="695"/>
        <v>22</v>
      </c>
      <c r="K1785" s="125">
        <f t="shared" si="701"/>
        <v>7</v>
      </c>
      <c r="L1785" s="139">
        <f t="shared" si="682"/>
        <v>1.00146143</v>
      </c>
      <c r="M1785" s="143">
        <f t="shared" si="702"/>
        <v>1.0037996</v>
      </c>
      <c r="N1785" s="143">
        <f t="shared" si="698"/>
        <v>1.320523871044174</v>
      </c>
      <c r="O1785" s="139">
        <f t="shared" si="700"/>
        <v>1.3224537199999999</v>
      </c>
      <c r="P1785" s="139">
        <f t="shared" si="683"/>
        <v>1322.45372</v>
      </c>
      <c r="Q1785" s="144">
        <f t="shared" si="684"/>
        <v>0</v>
      </c>
      <c r="R1785" s="145">
        <f t="shared" si="685"/>
        <v>0</v>
      </c>
      <c r="S1785" s="139">
        <f t="shared" si="686"/>
        <v>0</v>
      </c>
      <c r="T1785" s="146">
        <f t="shared" si="696"/>
        <v>3.5999999999999997E-2</v>
      </c>
      <c r="U1785" s="144">
        <f t="shared" si="699"/>
        <v>90</v>
      </c>
      <c r="V1785" s="144">
        <v>252</v>
      </c>
      <c r="W1785" s="143">
        <f t="shared" si="687"/>
        <v>1.012711232</v>
      </c>
      <c r="X1785" s="139">
        <f t="shared" si="688"/>
        <v>16.810016040000001</v>
      </c>
      <c r="Y1785" s="124">
        <f t="shared" si="689"/>
        <v>0</v>
      </c>
      <c r="Z1785" s="147" t="s">
        <v>64</v>
      </c>
      <c r="AA1785" s="141">
        <f t="shared" si="697"/>
        <v>45488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4"/>
      <c r="BL1785" s="1"/>
      <c r="BM1785" s="1"/>
      <c r="BN1785" s="1"/>
      <c r="BO1785" s="1"/>
      <c r="BP1785" s="1"/>
      <c r="BQ1785" s="1"/>
    </row>
    <row r="1786" spans="1:69" x14ac:dyDescent="0.15">
      <c r="A1786" s="138">
        <f t="shared" si="690"/>
        <v>45437</v>
      </c>
      <c r="B1786" s="148">
        <f t="shared" si="679"/>
        <v>1339.73117611</v>
      </c>
      <c r="C1786" s="139">
        <f t="shared" si="691"/>
        <v>1000</v>
      </c>
      <c r="D1786" s="140">
        <f t="shared" si="692"/>
        <v>6895.24</v>
      </c>
      <c r="E1786" s="124">
        <f>IF(K1786=1,VLOOKUP(A1785,[1]Plan1!$BO$80:$BQ$314,3),E1785)</f>
        <v>6926.96</v>
      </c>
      <c r="F1786" s="141">
        <f t="shared" si="693"/>
        <v>45428</v>
      </c>
      <c r="G1786" s="142">
        <f t="shared" si="680"/>
        <v>4.600274972299756E-3</v>
      </c>
      <c r="H1786" s="141">
        <f t="shared" si="694"/>
        <v>45460</v>
      </c>
      <c r="I1786" s="141">
        <f t="shared" si="681"/>
        <v>45460</v>
      </c>
      <c r="J1786" s="125">
        <f t="shared" si="695"/>
        <v>22</v>
      </c>
      <c r="K1786" s="125">
        <f t="shared" si="701"/>
        <v>8</v>
      </c>
      <c r="L1786" s="139">
        <f t="shared" si="682"/>
        <v>1.00167038</v>
      </c>
      <c r="M1786" s="143">
        <f t="shared" si="702"/>
        <v>1.0037996</v>
      </c>
      <c r="N1786" s="143">
        <f t="shared" si="698"/>
        <v>1.320523871044174</v>
      </c>
      <c r="O1786" s="139">
        <f t="shared" si="700"/>
        <v>1.3227296399999999</v>
      </c>
      <c r="P1786" s="139">
        <f t="shared" si="683"/>
        <v>1322.72964</v>
      </c>
      <c r="Q1786" s="144">
        <f t="shared" si="684"/>
        <v>0</v>
      </c>
      <c r="R1786" s="145">
        <f t="shared" si="685"/>
        <v>0</v>
      </c>
      <c r="S1786" s="139">
        <f t="shared" si="686"/>
        <v>0</v>
      </c>
      <c r="T1786" s="146">
        <f t="shared" si="696"/>
        <v>3.5999999999999997E-2</v>
      </c>
      <c r="U1786" s="144">
        <f t="shared" si="699"/>
        <v>91</v>
      </c>
      <c r="V1786" s="144">
        <v>252</v>
      </c>
      <c r="W1786" s="143">
        <f t="shared" si="687"/>
        <v>1.0128533719999999</v>
      </c>
      <c r="X1786" s="139">
        <f t="shared" si="688"/>
        <v>17.00153611</v>
      </c>
      <c r="Y1786" s="124">
        <f t="shared" si="689"/>
        <v>0</v>
      </c>
      <c r="Z1786" s="147" t="s">
        <v>64</v>
      </c>
      <c r="AA1786" s="141">
        <f t="shared" si="697"/>
        <v>45488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4"/>
      <c r="BL1786" s="1"/>
      <c r="BM1786" s="1"/>
      <c r="BN1786" s="1"/>
      <c r="BO1786" s="1"/>
      <c r="BP1786" s="1"/>
      <c r="BQ1786" s="1"/>
    </row>
    <row r="1787" spans="1:69" x14ac:dyDescent="0.15">
      <c r="A1787" s="138">
        <f t="shared" si="690"/>
        <v>45438</v>
      </c>
      <c r="B1787" s="148">
        <f t="shared" si="679"/>
        <v>1339.73117611</v>
      </c>
      <c r="C1787" s="139">
        <f t="shared" si="691"/>
        <v>1000</v>
      </c>
      <c r="D1787" s="140">
        <f t="shared" si="692"/>
        <v>6895.24</v>
      </c>
      <c r="E1787" s="124">
        <f>IF(K1787=1,VLOOKUP(A1786,[1]Plan1!$BO$80:$BQ$314,3),E1786)</f>
        <v>6926.96</v>
      </c>
      <c r="F1787" s="141">
        <f t="shared" si="693"/>
        <v>45428</v>
      </c>
      <c r="G1787" s="142">
        <f t="shared" si="680"/>
        <v>4.600274972299756E-3</v>
      </c>
      <c r="H1787" s="141">
        <f t="shared" si="694"/>
        <v>45460</v>
      </c>
      <c r="I1787" s="141">
        <f t="shared" si="681"/>
        <v>45460</v>
      </c>
      <c r="J1787" s="125">
        <f t="shared" si="695"/>
        <v>22</v>
      </c>
      <c r="K1787" s="125">
        <f t="shared" si="701"/>
        <v>8</v>
      </c>
      <c r="L1787" s="139">
        <f t="shared" si="682"/>
        <v>1.00167038</v>
      </c>
      <c r="M1787" s="143">
        <f t="shared" si="702"/>
        <v>1.0037996</v>
      </c>
      <c r="N1787" s="143">
        <f t="shared" si="698"/>
        <v>1.320523871044174</v>
      </c>
      <c r="O1787" s="139">
        <f t="shared" si="700"/>
        <v>1.3227296399999999</v>
      </c>
      <c r="P1787" s="139">
        <f t="shared" si="683"/>
        <v>1322.72964</v>
      </c>
      <c r="Q1787" s="144">
        <f t="shared" si="684"/>
        <v>0</v>
      </c>
      <c r="R1787" s="145">
        <f t="shared" si="685"/>
        <v>0</v>
      </c>
      <c r="S1787" s="139">
        <f t="shared" si="686"/>
        <v>0</v>
      </c>
      <c r="T1787" s="146">
        <f t="shared" si="696"/>
        <v>3.5999999999999997E-2</v>
      </c>
      <c r="U1787" s="144">
        <f t="shared" si="699"/>
        <v>91</v>
      </c>
      <c r="V1787" s="144">
        <v>252</v>
      </c>
      <c r="W1787" s="143">
        <f t="shared" si="687"/>
        <v>1.0128533719999999</v>
      </c>
      <c r="X1787" s="139">
        <f t="shared" si="688"/>
        <v>17.00153611</v>
      </c>
      <c r="Y1787" s="124">
        <f t="shared" si="689"/>
        <v>0</v>
      </c>
      <c r="Z1787" s="147" t="s">
        <v>64</v>
      </c>
      <c r="AA1787" s="141">
        <f t="shared" si="697"/>
        <v>45488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4"/>
      <c r="BL1787" s="1"/>
      <c r="BM1787" s="1"/>
      <c r="BN1787" s="1"/>
      <c r="BO1787" s="1"/>
      <c r="BP1787" s="1"/>
      <c r="BQ1787" s="1"/>
    </row>
    <row r="1788" spans="1:69" x14ac:dyDescent="0.15">
      <c r="A1788" s="138">
        <f t="shared" si="690"/>
        <v>45439</v>
      </c>
      <c r="B1788" s="148">
        <f t="shared" si="679"/>
        <v>1339.73117611</v>
      </c>
      <c r="C1788" s="139">
        <f t="shared" si="691"/>
        <v>1000</v>
      </c>
      <c r="D1788" s="140">
        <f t="shared" si="692"/>
        <v>6895.24</v>
      </c>
      <c r="E1788" s="124">
        <f>IF(K1788=1,VLOOKUP(A1787,[1]Plan1!$BO$80:$BQ$314,3),E1787)</f>
        <v>6926.96</v>
      </c>
      <c r="F1788" s="141">
        <f t="shared" si="693"/>
        <v>45428</v>
      </c>
      <c r="G1788" s="142">
        <f t="shared" si="680"/>
        <v>4.600274972299756E-3</v>
      </c>
      <c r="H1788" s="141">
        <f t="shared" si="694"/>
        <v>45460</v>
      </c>
      <c r="I1788" s="141">
        <f t="shared" si="681"/>
        <v>45460</v>
      </c>
      <c r="J1788" s="125">
        <f t="shared" si="695"/>
        <v>22</v>
      </c>
      <c r="K1788" s="125">
        <f t="shared" si="701"/>
        <v>8</v>
      </c>
      <c r="L1788" s="139">
        <f t="shared" si="682"/>
        <v>1.00167038</v>
      </c>
      <c r="M1788" s="143">
        <f t="shared" si="702"/>
        <v>1.0037996</v>
      </c>
      <c r="N1788" s="143">
        <f t="shared" si="698"/>
        <v>1.320523871044174</v>
      </c>
      <c r="O1788" s="139">
        <f t="shared" si="700"/>
        <v>1.3227296399999999</v>
      </c>
      <c r="P1788" s="139">
        <f t="shared" si="683"/>
        <v>1322.72964</v>
      </c>
      <c r="Q1788" s="144">
        <f t="shared" si="684"/>
        <v>0</v>
      </c>
      <c r="R1788" s="145">
        <f t="shared" si="685"/>
        <v>0</v>
      </c>
      <c r="S1788" s="139">
        <f t="shared" si="686"/>
        <v>0</v>
      </c>
      <c r="T1788" s="146">
        <f t="shared" si="696"/>
        <v>3.5999999999999997E-2</v>
      </c>
      <c r="U1788" s="144">
        <f t="shared" si="699"/>
        <v>91</v>
      </c>
      <c r="V1788" s="144">
        <v>252</v>
      </c>
      <c r="W1788" s="143">
        <f t="shared" si="687"/>
        <v>1.0128533719999999</v>
      </c>
      <c r="X1788" s="139">
        <f t="shared" si="688"/>
        <v>17.00153611</v>
      </c>
      <c r="Y1788" s="124">
        <f t="shared" si="689"/>
        <v>0</v>
      </c>
      <c r="Z1788" s="147" t="s">
        <v>64</v>
      </c>
      <c r="AA1788" s="141">
        <f t="shared" si="697"/>
        <v>45488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4"/>
      <c r="BL1788" s="1"/>
      <c r="BM1788" s="1"/>
      <c r="BN1788" s="1"/>
      <c r="BO1788" s="1"/>
      <c r="BP1788" s="1"/>
      <c r="BQ1788" s="1"/>
    </row>
    <row r="1789" spans="1:69" x14ac:dyDescent="0.15">
      <c r="A1789" s="138">
        <f t="shared" si="690"/>
        <v>45440</v>
      </c>
      <c r="B1789" s="148">
        <f t="shared" si="679"/>
        <v>1340.1987818699999</v>
      </c>
      <c r="C1789" s="139">
        <f t="shared" si="691"/>
        <v>1000</v>
      </c>
      <c r="D1789" s="140">
        <f t="shared" si="692"/>
        <v>6895.24</v>
      </c>
      <c r="E1789" s="124">
        <f>IF(K1789=1,VLOOKUP(A1788,[1]Plan1!$BO$80:$BQ$314,3),E1788)</f>
        <v>6926.96</v>
      </c>
      <c r="F1789" s="141">
        <f t="shared" si="693"/>
        <v>45428</v>
      </c>
      <c r="G1789" s="142">
        <f t="shared" si="680"/>
        <v>4.600274972299756E-3</v>
      </c>
      <c r="H1789" s="141">
        <f t="shared" si="694"/>
        <v>45460</v>
      </c>
      <c r="I1789" s="141">
        <f t="shared" si="681"/>
        <v>45460</v>
      </c>
      <c r="J1789" s="125">
        <f t="shared" si="695"/>
        <v>22</v>
      </c>
      <c r="K1789" s="125">
        <f t="shared" si="701"/>
        <v>9</v>
      </c>
      <c r="L1789" s="139">
        <f t="shared" si="682"/>
        <v>1.0018793699999999</v>
      </c>
      <c r="M1789" s="143">
        <f t="shared" si="702"/>
        <v>1.0037996</v>
      </c>
      <c r="N1789" s="143">
        <f t="shared" si="698"/>
        <v>1.320523871044174</v>
      </c>
      <c r="O1789" s="139">
        <f t="shared" si="700"/>
        <v>1.32300562</v>
      </c>
      <c r="P1789" s="139">
        <f t="shared" si="683"/>
        <v>1323.0056199999999</v>
      </c>
      <c r="Q1789" s="144">
        <f t="shared" si="684"/>
        <v>0</v>
      </c>
      <c r="R1789" s="145">
        <f t="shared" si="685"/>
        <v>0</v>
      </c>
      <c r="S1789" s="139">
        <f t="shared" si="686"/>
        <v>0</v>
      </c>
      <c r="T1789" s="146">
        <f t="shared" si="696"/>
        <v>3.5999999999999997E-2</v>
      </c>
      <c r="U1789" s="144">
        <f t="shared" si="699"/>
        <v>92</v>
      </c>
      <c r="V1789" s="144">
        <v>252</v>
      </c>
      <c r="W1789" s="143">
        <f t="shared" si="687"/>
        <v>1.0129955319999999</v>
      </c>
      <c r="X1789" s="139">
        <f t="shared" si="688"/>
        <v>17.193161870000001</v>
      </c>
      <c r="Y1789" s="124">
        <f t="shared" si="689"/>
        <v>0</v>
      </c>
      <c r="Z1789" s="147" t="s">
        <v>64</v>
      </c>
      <c r="AA1789" s="141">
        <f t="shared" si="697"/>
        <v>45488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4"/>
      <c r="BL1789" s="1"/>
      <c r="BM1789" s="1"/>
      <c r="BN1789" s="1"/>
      <c r="BO1789" s="1"/>
      <c r="BP1789" s="1"/>
      <c r="BQ1789" s="1"/>
    </row>
    <row r="1790" spans="1:69" x14ac:dyDescent="0.15">
      <c r="A1790" s="138">
        <f t="shared" si="690"/>
        <v>45441</v>
      </c>
      <c r="B1790" s="148">
        <f t="shared" si="679"/>
        <v>1340.6665520200002</v>
      </c>
      <c r="C1790" s="139">
        <f t="shared" si="691"/>
        <v>1000</v>
      </c>
      <c r="D1790" s="140">
        <f t="shared" si="692"/>
        <v>6895.24</v>
      </c>
      <c r="E1790" s="124">
        <f>IF(K1790=1,VLOOKUP(A1789,[1]Plan1!$BO$80:$BQ$314,3),E1789)</f>
        <v>6926.96</v>
      </c>
      <c r="F1790" s="141">
        <f t="shared" si="693"/>
        <v>45428</v>
      </c>
      <c r="G1790" s="142">
        <f t="shared" si="680"/>
        <v>4.600274972299756E-3</v>
      </c>
      <c r="H1790" s="141">
        <f t="shared" si="694"/>
        <v>45460</v>
      </c>
      <c r="I1790" s="141">
        <f t="shared" si="681"/>
        <v>45460</v>
      </c>
      <c r="J1790" s="125">
        <f t="shared" si="695"/>
        <v>22</v>
      </c>
      <c r="K1790" s="125">
        <f t="shared" si="701"/>
        <v>10</v>
      </c>
      <c r="L1790" s="139">
        <f t="shared" si="682"/>
        <v>1.00208841</v>
      </c>
      <c r="M1790" s="143">
        <f t="shared" si="702"/>
        <v>1.0037996</v>
      </c>
      <c r="N1790" s="143">
        <f t="shared" si="698"/>
        <v>1.320523871044174</v>
      </c>
      <c r="O1790" s="139">
        <f t="shared" si="700"/>
        <v>1.3232816599999999</v>
      </c>
      <c r="P1790" s="139">
        <f t="shared" si="683"/>
        <v>1323.2816600000001</v>
      </c>
      <c r="Q1790" s="144">
        <f t="shared" si="684"/>
        <v>0</v>
      </c>
      <c r="R1790" s="145">
        <f t="shared" si="685"/>
        <v>0</v>
      </c>
      <c r="S1790" s="139">
        <f t="shared" si="686"/>
        <v>0</v>
      </c>
      <c r="T1790" s="146">
        <f t="shared" si="696"/>
        <v>3.5999999999999997E-2</v>
      </c>
      <c r="U1790" s="144">
        <f t="shared" si="699"/>
        <v>93</v>
      </c>
      <c r="V1790" s="144">
        <v>252</v>
      </c>
      <c r="W1790" s="143">
        <f t="shared" si="687"/>
        <v>1.0131377109999999</v>
      </c>
      <c r="X1790" s="139">
        <f t="shared" si="688"/>
        <v>17.384892019999999</v>
      </c>
      <c r="Y1790" s="124">
        <f t="shared" si="689"/>
        <v>0</v>
      </c>
      <c r="Z1790" s="147" t="s">
        <v>64</v>
      </c>
      <c r="AA1790" s="141">
        <f t="shared" si="697"/>
        <v>45488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4"/>
      <c r="BL1790" s="1"/>
      <c r="BM1790" s="1"/>
      <c r="BN1790" s="1"/>
      <c r="BO1790" s="1"/>
      <c r="BP1790" s="1"/>
      <c r="BQ1790" s="1"/>
    </row>
    <row r="1791" spans="1:69" x14ac:dyDescent="0.15">
      <c r="A1791" s="138">
        <f t="shared" si="690"/>
        <v>45442</v>
      </c>
      <c r="B1791" s="148">
        <f t="shared" si="679"/>
        <v>1341.1344892499999</v>
      </c>
      <c r="C1791" s="139">
        <f t="shared" si="691"/>
        <v>1000</v>
      </c>
      <c r="D1791" s="140">
        <f t="shared" si="692"/>
        <v>6895.24</v>
      </c>
      <c r="E1791" s="124">
        <f>IF(K1791=1,VLOOKUP(A1790,[1]Plan1!$BO$80:$BQ$314,3),E1790)</f>
        <v>6926.96</v>
      </c>
      <c r="F1791" s="141">
        <f t="shared" si="693"/>
        <v>45428</v>
      </c>
      <c r="G1791" s="142">
        <f t="shared" si="680"/>
        <v>4.600274972299756E-3</v>
      </c>
      <c r="H1791" s="141">
        <f t="shared" si="694"/>
        <v>45460</v>
      </c>
      <c r="I1791" s="141">
        <f t="shared" si="681"/>
        <v>45460</v>
      </c>
      <c r="J1791" s="125">
        <f t="shared" si="695"/>
        <v>22</v>
      </c>
      <c r="K1791" s="125">
        <f t="shared" si="701"/>
        <v>11</v>
      </c>
      <c r="L1791" s="139">
        <f t="shared" si="682"/>
        <v>1.0022974899999999</v>
      </c>
      <c r="M1791" s="143">
        <f t="shared" si="702"/>
        <v>1.0037996</v>
      </c>
      <c r="N1791" s="143">
        <f t="shared" si="698"/>
        <v>1.320523871044174</v>
      </c>
      <c r="O1791" s="139">
        <f t="shared" si="700"/>
        <v>1.3235577599999999</v>
      </c>
      <c r="P1791" s="139">
        <f t="shared" si="683"/>
        <v>1323.5577599999999</v>
      </c>
      <c r="Q1791" s="144">
        <f t="shared" si="684"/>
        <v>0</v>
      </c>
      <c r="R1791" s="145">
        <f t="shared" si="685"/>
        <v>0</v>
      </c>
      <c r="S1791" s="139">
        <f t="shared" si="686"/>
        <v>0</v>
      </c>
      <c r="T1791" s="146">
        <f t="shared" si="696"/>
        <v>3.5999999999999997E-2</v>
      </c>
      <c r="U1791" s="144">
        <f t="shared" si="699"/>
        <v>94</v>
      </c>
      <c r="V1791" s="144">
        <v>252</v>
      </c>
      <c r="W1791" s="143">
        <f t="shared" si="687"/>
        <v>1.0132799109999999</v>
      </c>
      <c r="X1791" s="139">
        <f t="shared" si="688"/>
        <v>17.57672925</v>
      </c>
      <c r="Y1791" s="124">
        <f t="shared" si="689"/>
        <v>0</v>
      </c>
      <c r="Z1791" s="147" t="s">
        <v>64</v>
      </c>
      <c r="AA1791" s="141">
        <f t="shared" si="697"/>
        <v>45488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4"/>
      <c r="BL1791" s="1"/>
      <c r="BM1791" s="1"/>
      <c r="BN1791" s="1"/>
      <c r="BO1791" s="1"/>
      <c r="BP1791" s="1"/>
      <c r="BQ1791" s="1"/>
    </row>
    <row r="1792" spans="1:69" x14ac:dyDescent="0.15">
      <c r="A1792" s="138">
        <f t="shared" si="690"/>
        <v>45443</v>
      </c>
      <c r="B1792" s="148">
        <f t="shared" si="679"/>
        <v>1341.1344892499999</v>
      </c>
      <c r="C1792" s="139">
        <f t="shared" si="691"/>
        <v>1000</v>
      </c>
      <c r="D1792" s="140">
        <f t="shared" si="692"/>
        <v>6895.24</v>
      </c>
      <c r="E1792" s="124">
        <f>IF(K1792=1,VLOOKUP(A1791,[1]Plan1!$BO$80:$BQ$314,3),E1791)</f>
        <v>6926.96</v>
      </c>
      <c r="F1792" s="141">
        <f t="shared" si="693"/>
        <v>45428</v>
      </c>
      <c r="G1792" s="142">
        <f t="shared" si="680"/>
        <v>4.600274972299756E-3</v>
      </c>
      <c r="H1792" s="141">
        <f t="shared" si="694"/>
        <v>45460</v>
      </c>
      <c r="I1792" s="141">
        <f t="shared" si="681"/>
        <v>45460</v>
      </c>
      <c r="J1792" s="125">
        <f t="shared" si="695"/>
        <v>22</v>
      </c>
      <c r="K1792" s="125">
        <f t="shared" si="701"/>
        <v>11</v>
      </c>
      <c r="L1792" s="139">
        <f t="shared" si="682"/>
        <v>1.0022974899999999</v>
      </c>
      <c r="M1792" s="143">
        <f t="shared" si="702"/>
        <v>1.0037996</v>
      </c>
      <c r="N1792" s="143">
        <f t="shared" si="698"/>
        <v>1.320523871044174</v>
      </c>
      <c r="O1792" s="139">
        <f t="shared" si="700"/>
        <v>1.3235577599999999</v>
      </c>
      <c r="P1792" s="139">
        <f t="shared" si="683"/>
        <v>1323.5577599999999</v>
      </c>
      <c r="Q1792" s="144">
        <f t="shared" si="684"/>
        <v>0</v>
      </c>
      <c r="R1792" s="145">
        <f t="shared" si="685"/>
        <v>0</v>
      </c>
      <c r="S1792" s="139">
        <f t="shared" si="686"/>
        <v>0</v>
      </c>
      <c r="T1792" s="146">
        <f t="shared" si="696"/>
        <v>3.5999999999999997E-2</v>
      </c>
      <c r="U1792" s="144">
        <f t="shared" si="699"/>
        <v>94</v>
      </c>
      <c r="V1792" s="144">
        <v>252</v>
      </c>
      <c r="W1792" s="143">
        <f t="shared" si="687"/>
        <v>1.0132799109999999</v>
      </c>
      <c r="X1792" s="139">
        <f t="shared" si="688"/>
        <v>17.57672925</v>
      </c>
      <c r="Y1792" s="124">
        <f t="shared" si="689"/>
        <v>0</v>
      </c>
      <c r="Z1792" s="147" t="s">
        <v>64</v>
      </c>
      <c r="AA1792" s="141">
        <f t="shared" si="697"/>
        <v>45488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4"/>
      <c r="BL1792" s="1"/>
      <c r="BM1792" s="1"/>
      <c r="BN1792" s="1"/>
      <c r="BO1792" s="1"/>
      <c r="BP1792" s="1"/>
      <c r="BQ1792" s="1"/>
    </row>
    <row r="1793" spans="1:69" x14ac:dyDescent="0.15">
      <c r="A1793" s="138">
        <f t="shared" si="690"/>
        <v>45444</v>
      </c>
      <c r="B1793" s="148">
        <f t="shared" si="679"/>
        <v>1341.6025922900001</v>
      </c>
      <c r="C1793" s="139">
        <f t="shared" si="691"/>
        <v>1000</v>
      </c>
      <c r="D1793" s="140">
        <f t="shared" si="692"/>
        <v>6895.24</v>
      </c>
      <c r="E1793" s="124">
        <f>IF(K1793=1,VLOOKUP(A1792,[1]Plan1!$BO$80:$BQ$314,3),E1792)</f>
        <v>6926.96</v>
      </c>
      <c r="F1793" s="141">
        <f t="shared" si="693"/>
        <v>45428</v>
      </c>
      <c r="G1793" s="142">
        <f t="shared" si="680"/>
        <v>4.600274972299756E-3</v>
      </c>
      <c r="H1793" s="141">
        <f t="shared" si="694"/>
        <v>45460</v>
      </c>
      <c r="I1793" s="141">
        <f t="shared" si="681"/>
        <v>45460</v>
      </c>
      <c r="J1793" s="125">
        <f t="shared" si="695"/>
        <v>22</v>
      </c>
      <c r="K1793" s="125">
        <f t="shared" si="701"/>
        <v>12</v>
      </c>
      <c r="L1793" s="139">
        <f t="shared" si="682"/>
        <v>1.0025066199999999</v>
      </c>
      <c r="M1793" s="143">
        <f t="shared" si="702"/>
        <v>1.0037996</v>
      </c>
      <c r="N1793" s="143">
        <f t="shared" si="698"/>
        <v>1.320523871044174</v>
      </c>
      <c r="O1793" s="139">
        <f t="shared" si="700"/>
        <v>1.32383392</v>
      </c>
      <c r="P1793" s="139">
        <f t="shared" si="683"/>
        <v>1323.83392</v>
      </c>
      <c r="Q1793" s="144">
        <f t="shared" si="684"/>
        <v>0</v>
      </c>
      <c r="R1793" s="145">
        <f t="shared" si="685"/>
        <v>0</v>
      </c>
      <c r="S1793" s="139">
        <f t="shared" si="686"/>
        <v>0</v>
      </c>
      <c r="T1793" s="146">
        <f t="shared" si="696"/>
        <v>3.5999999999999997E-2</v>
      </c>
      <c r="U1793" s="144">
        <f t="shared" si="699"/>
        <v>95</v>
      </c>
      <c r="V1793" s="144">
        <v>252</v>
      </c>
      <c r="W1793" s="143">
        <f t="shared" si="687"/>
        <v>1.013422131</v>
      </c>
      <c r="X1793" s="139">
        <f t="shared" si="688"/>
        <v>17.768672290000001</v>
      </c>
      <c r="Y1793" s="124">
        <f t="shared" si="689"/>
        <v>0</v>
      </c>
      <c r="Z1793" s="147" t="s">
        <v>64</v>
      </c>
      <c r="AA1793" s="141">
        <f t="shared" si="697"/>
        <v>45488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4"/>
      <c r="BL1793" s="1"/>
      <c r="BM1793" s="1"/>
      <c r="BN1793" s="1"/>
      <c r="BO1793" s="1"/>
      <c r="BP1793" s="1"/>
      <c r="BQ1793" s="1"/>
    </row>
    <row r="1794" spans="1:69" x14ac:dyDescent="0.15">
      <c r="A1794" s="138">
        <f t="shared" si="690"/>
        <v>45445</v>
      </c>
      <c r="B1794" s="148">
        <f t="shared" si="679"/>
        <v>1341.6025922900001</v>
      </c>
      <c r="C1794" s="139">
        <f t="shared" si="691"/>
        <v>1000</v>
      </c>
      <c r="D1794" s="140">
        <f t="shared" si="692"/>
        <v>6895.24</v>
      </c>
      <c r="E1794" s="124">
        <f>IF(K1794=1,VLOOKUP(A1793,[1]Plan1!$BO$80:$BQ$314,3),E1793)</f>
        <v>6926.96</v>
      </c>
      <c r="F1794" s="141">
        <f t="shared" si="693"/>
        <v>45428</v>
      </c>
      <c r="G1794" s="142">
        <f t="shared" si="680"/>
        <v>4.600274972299756E-3</v>
      </c>
      <c r="H1794" s="141">
        <f t="shared" si="694"/>
        <v>45460</v>
      </c>
      <c r="I1794" s="141">
        <f t="shared" si="681"/>
        <v>45460</v>
      </c>
      <c r="J1794" s="125">
        <f t="shared" si="695"/>
        <v>22</v>
      </c>
      <c r="K1794" s="125">
        <f t="shared" si="701"/>
        <v>12</v>
      </c>
      <c r="L1794" s="139">
        <f t="shared" si="682"/>
        <v>1.0025066199999999</v>
      </c>
      <c r="M1794" s="143">
        <f t="shared" si="702"/>
        <v>1.0037996</v>
      </c>
      <c r="N1794" s="143">
        <f t="shared" si="698"/>
        <v>1.320523871044174</v>
      </c>
      <c r="O1794" s="139">
        <f t="shared" si="700"/>
        <v>1.32383392</v>
      </c>
      <c r="P1794" s="139">
        <f t="shared" si="683"/>
        <v>1323.83392</v>
      </c>
      <c r="Q1794" s="144">
        <f t="shared" si="684"/>
        <v>0</v>
      </c>
      <c r="R1794" s="145">
        <f t="shared" si="685"/>
        <v>0</v>
      </c>
      <c r="S1794" s="139">
        <f t="shared" si="686"/>
        <v>0</v>
      </c>
      <c r="T1794" s="146">
        <f t="shared" si="696"/>
        <v>3.5999999999999997E-2</v>
      </c>
      <c r="U1794" s="144">
        <f t="shared" si="699"/>
        <v>95</v>
      </c>
      <c r="V1794" s="144">
        <v>252</v>
      </c>
      <c r="W1794" s="143">
        <f t="shared" si="687"/>
        <v>1.013422131</v>
      </c>
      <c r="X1794" s="139">
        <f t="shared" si="688"/>
        <v>17.768672290000001</v>
      </c>
      <c r="Y1794" s="124">
        <f t="shared" si="689"/>
        <v>0</v>
      </c>
      <c r="Z1794" s="147" t="s">
        <v>64</v>
      </c>
      <c r="AA1794" s="141">
        <f t="shared" si="697"/>
        <v>45488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4"/>
      <c r="BL1794" s="1"/>
      <c r="BM1794" s="1"/>
      <c r="BN1794" s="1"/>
      <c r="BO1794" s="1"/>
      <c r="BP1794" s="1"/>
      <c r="BQ1794" s="1"/>
    </row>
    <row r="1795" spans="1:69" x14ac:dyDescent="0.15">
      <c r="A1795" s="138">
        <f t="shared" si="690"/>
        <v>45446</v>
      </c>
      <c r="B1795" s="148">
        <f t="shared" si="679"/>
        <v>1341.6025922900001</v>
      </c>
      <c r="C1795" s="139">
        <f t="shared" si="691"/>
        <v>1000</v>
      </c>
      <c r="D1795" s="140">
        <f t="shared" si="692"/>
        <v>6895.24</v>
      </c>
      <c r="E1795" s="124">
        <f>IF(K1795=1,VLOOKUP(A1794,[1]Plan1!$BO$80:$BQ$314,3),E1794)</f>
        <v>6926.96</v>
      </c>
      <c r="F1795" s="141">
        <f t="shared" si="693"/>
        <v>45428</v>
      </c>
      <c r="G1795" s="142">
        <f t="shared" si="680"/>
        <v>4.600274972299756E-3</v>
      </c>
      <c r="H1795" s="141">
        <f t="shared" si="694"/>
        <v>45460</v>
      </c>
      <c r="I1795" s="141">
        <f t="shared" si="681"/>
        <v>45460</v>
      </c>
      <c r="J1795" s="125">
        <f t="shared" si="695"/>
        <v>22</v>
      </c>
      <c r="K1795" s="125">
        <f t="shared" si="701"/>
        <v>12</v>
      </c>
      <c r="L1795" s="139">
        <f t="shared" si="682"/>
        <v>1.0025066199999999</v>
      </c>
      <c r="M1795" s="143">
        <f t="shared" si="702"/>
        <v>1.0037996</v>
      </c>
      <c r="N1795" s="143">
        <f t="shared" si="698"/>
        <v>1.320523871044174</v>
      </c>
      <c r="O1795" s="139">
        <f t="shared" si="700"/>
        <v>1.32383392</v>
      </c>
      <c r="P1795" s="139">
        <f t="shared" si="683"/>
        <v>1323.83392</v>
      </c>
      <c r="Q1795" s="144">
        <f t="shared" si="684"/>
        <v>0</v>
      </c>
      <c r="R1795" s="145">
        <f t="shared" si="685"/>
        <v>0</v>
      </c>
      <c r="S1795" s="139">
        <f t="shared" si="686"/>
        <v>0</v>
      </c>
      <c r="T1795" s="146">
        <f t="shared" si="696"/>
        <v>3.5999999999999997E-2</v>
      </c>
      <c r="U1795" s="144">
        <f t="shared" si="699"/>
        <v>95</v>
      </c>
      <c r="V1795" s="144">
        <v>252</v>
      </c>
      <c r="W1795" s="143">
        <f t="shared" si="687"/>
        <v>1.013422131</v>
      </c>
      <c r="X1795" s="139">
        <f t="shared" si="688"/>
        <v>17.768672290000001</v>
      </c>
      <c r="Y1795" s="124">
        <f t="shared" si="689"/>
        <v>0</v>
      </c>
      <c r="Z1795" s="147" t="s">
        <v>64</v>
      </c>
      <c r="AA1795" s="141">
        <f t="shared" si="697"/>
        <v>45488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4"/>
      <c r="BL1795" s="1"/>
      <c r="BM1795" s="1"/>
      <c r="BN1795" s="1"/>
      <c r="BO1795" s="1"/>
      <c r="BP1795" s="1"/>
      <c r="BQ1795" s="1"/>
    </row>
    <row r="1796" spans="1:69" x14ac:dyDescent="0.15">
      <c r="A1796" s="138">
        <f t="shared" si="690"/>
        <v>45447</v>
      </c>
      <c r="B1796" s="148">
        <f t="shared" si="679"/>
        <v>1342.0708497200001</v>
      </c>
      <c r="C1796" s="139">
        <f t="shared" si="691"/>
        <v>1000</v>
      </c>
      <c r="D1796" s="140">
        <f t="shared" si="692"/>
        <v>6895.24</v>
      </c>
      <c r="E1796" s="124">
        <f>IF(K1796=1,VLOOKUP(A1795,[1]Plan1!$BO$80:$BQ$314,3),E1795)</f>
        <v>6926.96</v>
      </c>
      <c r="F1796" s="141">
        <f t="shared" si="693"/>
        <v>45428</v>
      </c>
      <c r="G1796" s="142">
        <f t="shared" si="680"/>
        <v>4.600274972299756E-3</v>
      </c>
      <c r="H1796" s="141">
        <f t="shared" si="694"/>
        <v>45460</v>
      </c>
      <c r="I1796" s="141">
        <f t="shared" si="681"/>
        <v>45460</v>
      </c>
      <c r="J1796" s="125">
        <f t="shared" si="695"/>
        <v>22</v>
      </c>
      <c r="K1796" s="125">
        <f t="shared" si="701"/>
        <v>13</v>
      </c>
      <c r="L1796" s="139">
        <f t="shared" si="682"/>
        <v>1.0027157900000001</v>
      </c>
      <c r="M1796" s="143">
        <f t="shared" si="702"/>
        <v>1.0037996</v>
      </c>
      <c r="N1796" s="143">
        <f t="shared" si="698"/>
        <v>1.320523871044174</v>
      </c>
      <c r="O1796" s="139">
        <f t="shared" si="700"/>
        <v>1.32411013</v>
      </c>
      <c r="P1796" s="139">
        <f t="shared" si="683"/>
        <v>1324.11013</v>
      </c>
      <c r="Q1796" s="144">
        <f t="shared" si="684"/>
        <v>0</v>
      </c>
      <c r="R1796" s="145">
        <f t="shared" si="685"/>
        <v>0</v>
      </c>
      <c r="S1796" s="139">
        <f t="shared" si="686"/>
        <v>0</v>
      </c>
      <c r="T1796" s="146">
        <f t="shared" si="696"/>
        <v>3.5999999999999997E-2</v>
      </c>
      <c r="U1796" s="144">
        <f t="shared" si="699"/>
        <v>96</v>
      </c>
      <c r="V1796" s="144">
        <v>252</v>
      </c>
      <c r="W1796" s="143">
        <f t="shared" si="687"/>
        <v>1.0135643700000001</v>
      </c>
      <c r="X1796" s="139">
        <f t="shared" si="688"/>
        <v>17.96071972</v>
      </c>
      <c r="Y1796" s="124">
        <f t="shared" si="689"/>
        <v>0</v>
      </c>
      <c r="Z1796" s="147" t="s">
        <v>64</v>
      </c>
      <c r="AA1796" s="141">
        <f t="shared" si="697"/>
        <v>45488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4"/>
      <c r="BL1796" s="1"/>
      <c r="BM1796" s="1"/>
      <c r="BN1796" s="1"/>
      <c r="BO1796" s="1"/>
      <c r="BP1796" s="1"/>
      <c r="BQ1796" s="1"/>
    </row>
    <row r="1797" spans="1:69" x14ac:dyDescent="0.15">
      <c r="A1797" s="138">
        <f t="shared" si="690"/>
        <v>45448</v>
      </c>
      <c r="B1797" s="148">
        <f t="shared" si="679"/>
        <v>1342.53927436</v>
      </c>
      <c r="C1797" s="139">
        <f t="shared" si="691"/>
        <v>1000</v>
      </c>
      <c r="D1797" s="140">
        <f t="shared" si="692"/>
        <v>6895.24</v>
      </c>
      <c r="E1797" s="124">
        <f>IF(K1797=1,VLOOKUP(A1796,[1]Plan1!$BO$80:$BQ$314,3),E1796)</f>
        <v>6926.96</v>
      </c>
      <c r="F1797" s="141">
        <f t="shared" si="693"/>
        <v>45428</v>
      </c>
      <c r="G1797" s="142">
        <f t="shared" si="680"/>
        <v>4.600274972299756E-3</v>
      </c>
      <c r="H1797" s="141">
        <f t="shared" si="694"/>
        <v>45460</v>
      </c>
      <c r="I1797" s="141">
        <f t="shared" si="681"/>
        <v>45460</v>
      </c>
      <c r="J1797" s="125">
        <f t="shared" si="695"/>
        <v>22</v>
      </c>
      <c r="K1797" s="125">
        <f t="shared" si="701"/>
        <v>14</v>
      </c>
      <c r="L1797" s="139">
        <f t="shared" si="682"/>
        <v>1.0029250000000001</v>
      </c>
      <c r="M1797" s="143">
        <f t="shared" si="702"/>
        <v>1.0037996</v>
      </c>
      <c r="N1797" s="143">
        <f t="shared" si="698"/>
        <v>1.320523871044174</v>
      </c>
      <c r="O1797" s="139">
        <f t="shared" si="700"/>
        <v>1.3243864000000001</v>
      </c>
      <c r="P1797" s="139">
        <f t="shared" si="683"/>
        <v>1324.3864000000001</v>
      </c>
      <c r="Q1797" s="144">
        <f t="shared" si="684"/>
        <v>0</v>
      </c>
      <c r="R1797" s="145">
        <f t="shared" si="685"/>
        <v>0</v>
      </c>
      <c r="S1797" s="139">
        <f t="shared" si="686"/>
        <v>0</v>
      </c>
      <c r="T1797" s="146">
        <f t="shared" si="696"/>
        <v>3.5999999999999997E-2</v>
      </c>
      <c r="U1797" s="144">
        <f t="shared" si="699"/>
        <v>97</v>
      </c>
      <c r="V1797" s="144">
        <v>252</v>
      </c>
      <c r="W1797" s="143">
        <f t="shared" si="687"/>
        <v>1.0137066299999999</v>
      </c>
      <c r="X1797" s="139">
        <f t="shared" si="688"/>
        <v>18.152874359999998</v>
      </c>
      <c r="Y1797" s="124">
        <f t="shared" si="689"/>
        <v>0</v>
      </c>
      <c r="Z1797" s="147" t="s">
        <v>64</v>
      </c>
      <c r="AA1797" s="141">
        <f t="shared" si="697"/>
        <v>45488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4"/>
      <c r="BL1797" s="1"/>
      <c r="BM1797" s="1"/>
      <c r="BN1797" s="1"/>
      <c r="BO1797" s="1"/>
      <c r="BP1797" s="1"/>
      <c r="BQ1797" s="1"/>
    </row>
    <row r="1798" spans="1:69" x14ac:dyDescent="0.15">
      <c r="A1798" s="138">
        <f t="shared" si="690"/>
        <v>45449</v>
      </c>
      <c r="B1798" s="148">
        <f t="shared" si="679"/>
        <v>1343.0078636000001</v>
      </c>
      <c r="C1798" s="139">
        <f t="shared" si="691"/>
        <v>1000</v>
      </c>
      <c r="D1798" s="140">
        <f t="shared" si="692"/>
        <v>6895.24</v>
      </c>
      <c r="E1798" s="124">
        <f>IF(K1798=1,VLOOKUP(A1797,[1]Plan1!$BO$80:$BQ$314,3),E1797)</f>
        <v>6926.96</v>
      </c>
      <c r="F1798" s="141">
        <f t="shared" si="693"/>
        <v>45428</v>
      </c>
      <c r="G1798" s="142">
        <f t="shared" si="680"/>
        <v>4.600274972299756E-3</v>
      </c>
      <c r="H1798" s="141">
        <f t="shared" si="694"/>
        <v>45460</v>
      </c>
      <c r="I1798" s="141">
        <f t="shared" si="681"/>
        <v>45460</v>
      </c>
      <c r="J1798" s="125">
        <f t="shared" si="695"/>
        <v>22</v>
      </c>
      <c r="K1798" s="125">
        <f t="shared" si="701"/>
        <v>15</v>
      </c>
      <c r="L1798" s="139">
        <f t="shared" si="682"/>
        <v>1.0031342599999999</v>
      </c>
      <c r="M1798" s="143">
        <f t="shared" si="702"/>
        <v>1.0037996</v>
      </c>
      <c r="N1798" s="143">
        <f t="shared" si="698"/>
        <v>1.320523871044174</v>
      </c>
      <c r="O1798" s="139">
        <f t="shared" si="700"/>
        <v>1.32466273</v>
      </c>
      <c r="P1798" s="139">
        <f t="shared" si="683"/>
        <v>1324.66273</v>
      </c>
      <c r="Q1798" s="144">
        <f t="shared" si="684"/>
        <v>0</v>
      </c>
      <c r="R1798" s="145">
        <f t="shared" si="685"/>
        <v>0</v>
      </c>
      <c r="S1798" s="139">
        <f t="shared" si="686"/>
        <v>0</v>
      </c>
      <c r="T1798" s="146">
        <f t="shared" si="696"/>
        <v>3.5999999999999997E-2</v>
      </c>
      <c r="U1798" s="144">
        <f t="shared" si="699"/>
        <v>98</v>
      </c>
      <c r="V1798" s="144">
        <v>252</v>
      </c>
      <c r="W1798" s="143">
        <f t="shared" si="687"/>
        <v>1.013848909</v>
      </c>
      <c r="X1798" s="139">
        <f t="shared" si="688"/>
        <v>18.3451336</v>
      </c>
      <c r="Y1798" s="124">
        <f t="shared" si="689"/>
        <v>0</v>
      </c>
      <c r="Z1798" s="147" t="s">
        <v>64</v>
      </c>
      <c r="AA1798" s="141">
        <f t="shared" si="697"/>
        <v>45488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4"/>
      <c r="BL1798" s="1"/>
      <c r="BM1798" s="1"/>
      <c r="BN1798" s="1"/>
      <c r="BO1798" s="1"/>
      <c r="BP1798" s="1"/>
      <c r="BQ1798" s="1"/>
    </row>
    <row r="1799" spans="1:69" x14ac:dyDescent="0.15">
      <c r="A1799" s="138">
        <f t="shared" si="690"/>
        <v>45450</v>
      </c>
      <c r="B1799" s="148">
        <f t="shared" si="679"/>
        <v>1343.4765998600001</v>
      </c>
      <c r="C1799" s="139">
        <f t="shared" si="691"/>
        <v>1000</v>
      </c>
      <c r="D1799" s="140">
        <f t="shared" si="692"/>
        <v>6895.24</v>
      </c>
      <c r="E1799" s="124">
        <f>IF(K1799=1,VLOOKUP(A1798,[1]Plan1!$BO$80:$BQ$314,3),E1798)</f>
        <v>6926.96</v>
      </c>
      <c r="F1799" s="141">
        <f t="shared" si="693"/>
        <v>45428</v>
      </c>
      <c r="G1799" s="142">
        <f t="shared" si="680"/>
        <v>4.600274972299756E-3</v>
      </c>
      <c r="H1799" s="141">
        <f t="shared" si="694"/>
        <v>45460</v>
      </c>
      <c r="I1799" s="141">
        <f t="shared" si="681"/>
        <v>45460</v>
      </c>
      <c r="J1799" s="125">
        <f t="shared" si="695"/>
        <v>22</v>
      </c>
      <c r="K1799" s="125">
        <f t="shared" si="701"/>
        <v>16</v>
      </c>
      <c r="L1799" s="139">
        <f t="shared" si="682"/>
        <v>1.0033435500000001</v>
      </c>
      <c r="M1799" s="143">
        <f t="shared" si="702"/>
        <v>1.0037996</v>
      </c>
      <c r="N1799" s="143">
        <f t="shared" si="698"/>
        <v>1.320523871044174</v>
      </c>
      <c r="O1799" s="139">
        <f t="shared" si="700"/>
        <v>1.3249390999999999</v>
      </c>
      <c r="P1799" s="139">
        <f t="shared" si="683"/>
        <v>1324.9391000000001</v>
      </c>
      <c r="Q1799" s="144">
        <f t="shared" si="684"/>
        <v>0</v>
      </c>
      <c r="R1799" s="145">
        <f t="shared" si="685"/>
        <v>0</v>
      </c>
      <c r="S1799" s="139">
        <f t="shared" si="686"/>
        <v>0</v>
      </c>
      <c r="T1799" s="146">
        <f t="shared" si="696"/>
        <v>3.5999999999999997E-2</v>
      </c>
      <c r="U1799" s="144">
        <f t="shared" si="699"/>
        <v>99</v>
      </c>
      <c r="V1799" s="144">
        <v>252</v>
      </c>
      <c r="W1799" s="143">
        <f t="shared" si="687"/>
        <v>1.0139912090000001</v>
      </c>
      <c r="X1799" s="139">
        <f t="shared" si="688"/>
        <v>18.53749986</v>
      </c>
      <c r="Y1799" s="124">
        <f t="shared" si="689"/>
        <v>0</v>
      </c>
      <c r="Z1799" s="147" t="s">
        <v>64</v>
      </c>
      <c r="AA1799" s="141">
        <f t="shared" si="697"/>
        <v>45488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4"/>
      <c r="BL1799" s="1"/>
      <c r="BM1799" s="1"/>
      <c r="BN1799" s="1"/>
      <c r="BO1799" s="1"/>
      <c r="BP1799" s="1"/>
      <c r="BQ1799" s="1"/>
    </row>
    <row r="1800" spans="1:69" x14ac:dyDescent="0.15">
      <c r="A1800" s="138">
        <f t="shared" si="690"/>
        <v>45451</v>
      </c>
      <c r="B1800" s="148">
        <f t="shared" si="679"/>
        <v>1343.94553122</v>
      </c>
      <c r="C1800" s="139">
        <f t="shared" si="691"/>
        <v>1000</v>
      </c>
      <c r="D1800" s="140">
        <f t="shared" si="692"/>
        <v>6895.24</v>
      </c>
      <c r="E1800" s="124">
        <f>IF(K1800=1,VLOOKUP(A1799,[1]Plan1!$BO$80:$BQ$314,3),E1799)</f>
        <v>6926.96</v>
      </c>
      <c r="F1800" s="141">
        <f t="shared" si="693"/>
        <v>45428</v>
      </c>
      <c r="G1800" s="142">
        <f t="shared" si="680"/>
        <v>4.600274972299756E-3</v>
      </c>
      <c r="H1800" s="141">
        <f t="shared" si="694"/>
        <v>45460</v>
      </c>
      <c r="I1800" s="141">
        <f t="shared" si="681"/>
        <v>45460</v>
      </c>
      <c r="J1800" s="125">
        <f t="shared" si="695"/>
        <v>22</v>
      </c>
      <c r="K1800" s="125">
        <f t="shared" si="701"/>
        <v>17</v>
      </c>
      <c r="L1800" s="139">
        <f t="shared" si="682"/>
        <v>1.0035529000000001</v>
      </c>
      <c r="M1800" s="143">
        <f t="shared" si="702"/>
        <v>1.0037996</v>
      </c>
      <c r="N1800" s="143">
        <f t="shared" si="698"/>
        <v>1.320523871044174</v>
      </c>
      <c r="O1800" s="139">
        <f t="shared" si="700"/>
        <v>1.32521556</v>
      </c>
      <c r="P1800" s="139">
        <f t="shared" si="683"/>
        <v>1325.2155600000001</v>
      </c>
      <c r="Q1800" s="144">
        <f t="shared" si="684"/>
        <v>0</v>
      </c>
      <c r="R1800" s="145">
        <f t="shared" si="685"/>
        <v>0</v>
      </c>
      <c r="S1800" s="139">
        <f t="shared" si="686"/>
        <v>0</v>
      </c>
      <c r="T1800" s="146">
        <f t="shared" si="696"/>
        <v>3.5999999999999997E-2</v>
      </c>
      <c r="U1800" s="144">
        <f t="shared" si="699"/>
        <v>100</v>
      </c>
      <c r="V1800" s="144">
        <v>252</v>
      </c>
      <c r="W1800" s="143">
        <f t="shared" si="687"/>
        <v>1.0141335279999999</v>
      </c>
      <c r="X1800" s="139">
        <f t="shared" si="688"/>
        <v>18.729971219999999</v>
      </c>
      <c r="Y1800" s="124">
        <f t="shared" si="689"/>
        <v>0</v>
      </c>
      <c r="Z1800" s="147" t="s">
        <v>64</v>
      </c>
      <c r="AA1800" s="141">
        <f t="shared" si="697"/>
        <v>45488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4"/>
      <c r="BL1800" s="1"/>
      <c r="BM1800" s="1"/>
      <c r="BN1800" s="1"/>
      <c r="BO1800" s="1"/>
      <c r="BP1800" s="1"/>
      <c r="BQ1800" s="1"/>
    </row>
    <row r="1801" spans="1:69" x14ac:dyDescent="0.15">
      <c r="A1801" s="138">
        <f t="shared" si="690"/>
        <v>45452</v>
      </c>
      <c r="B1801" s="148">
        <f t="shared" si="679"/>
        <v>1343.94553122</v>
      </c>
      <c r="C1801" s="139">
        <f t="shared" si="691"/>
        <v>1000</v>
      </c>
      <c r="D1801" s="140">
        <f t="shared" si="692"/>
        <v>6895.24</v>
      </c>
      <c r="E1801" s="124">
        <f>IF(K1801=1,VLOOKUP(A1800,[1]Plan1!$BO$80:$BQ$314,3),E1800)</f>
        <v>6926.96</v>
      </c>
      <c r="F1801" s="141">
        <f t="shared" si="693"/>
        <v>45428</v>
      </c>
      <c r="G1801" s="142">
        <f t="shared" si="680"/>
        <v>4.600274972299756E-3</v>
      </c>
      <c r="H1801" s="141">
        <f t="shared" si="694"/>
        <v>45460</v>
      </c>
      <c r="I1801" s="141">
        <f t="shared" si="681"/>
        <v>45460</v>
      </c>
      <c r="J1801" s="125">
        <f t="shared" si="695"/>
        <v>22</v>
      </c>
      <c r="K1801" s="125">
        <f t="shared" si="701"/>
        <v>17</v>
      </c>
      <c r="L1801" s="139">
        <f t="shared" si="682"/>
        <v>1.0035529000000001</v>
      </c>
      <c r="M1801" s="143">
        <f t="shared" si="702"/>
        <v>1.0037996</v>
      </c>
      <c r="N1801" s="143">
        <f t="shared" si="698"/>
        <v>1.320523871044174</v>
      </c>
      <c r="O1801" s="139">
        <f t="shared" si="700"/>
        <v>1.32521556</v>
      </c>
      <c r="P1801" s="139">
        <f t="shared" si="683"/>
        <v>1325.2155600000001</v>
      </c>
      <c r="Q1801" s="144">
        <f t="shared" si="684"/>
        <v>0</v>
      </c>
      <c r="R1801" s="145">
        <f t="shared" si="685"/>
        <v>0</v>
      </c>
      <c r="S1801" s="139">
        <f t="shared" si="686"/>
        <v>0</v>
      </c>
      <c r="T1801" s="146">
        <f t="shared" si="696"/>
        <v>3.5999999999999997E-2</v>
      </c>
      <c r="U1801" s="144">
        <f t="shared" si="699"/>
        <v>100</v>
      </c>
      <c r="V1801" s="144">
        <v>252</v>
      </c>
      <c r="W1801" s="143">
        <f t="shared" si="687"/>
        <v>1.0141335279999999</v>
      </c>
      <c r="X1801" s="139">
        <f t="shared" si="688"/>
        <v>18.729971219999999</v>
      </c>
      <c r="Y1801" s="124">
        <f t="shared" si="689"/>
        <v>0</v>
      </c>
      <c r="Z1801" s="147" t="s">
        <v>64</v>
      </c>
      <c r="AA1801" s="141">
        <f t="shared" si="697"/>
        <v>45488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4"/>
      <c r="BL1801" s="1"/>
      <c r="BM1801" s="1"/>
      <c r="BN1801" s="1"/>
      <c r="BO1801" s="1"/>
      <c r="BP1801" s="1"/>
      <c r="BQ1801" s="1"/>
    </row>
    <row r="1802" spans="1:69" x14ac:dyDescent="0.15">
      <c r="A1802" s="138">
        <f t="shared" si="690"/>
        <v>45453</v>
      </c>
      <c r="B1802" s="148">
        <f t="shared" ref="B1802:B1865" si="703">(P1802+X1802)</f>
        <v>1343.94553122</v>
      </c>
      <c r="C1802" s="139">
        <f t="shared" si="691"/>
        <v>1000</v>
      </c>
      <c r="D1802" s="140">
        <f t="shared" si="692"/>
        <v>6895.24</v>
      </c>
      <c r="E1802" s="124">
        <f>IF(K1802=1,VLOOKUP(A1801,[1]Plan1!$BO$80:$BQ$314,3),E1801)</f>
        <v>6926.96</v>
      </c>
      <c r="F1802" s="141">
        <f t="shared" si="693"/>
        <v>45428</v>
      </c>
      <c r="G1802" s="142">
        <f t="shared" ref="G1802:G1865" si="704">(E1802/D1802)-1</f>
        <v>4.600274972299756E-3</v>
      </c>
      <c r="H1802" s="141">
        <f t="shared" si="694"/>
        <v>45460</v>
      </c>
      <c r="I1802" s="141">
        <f t="shared" ref="I1802:I1865" si="705">IF(A1802&gt;I1801,H1802,I1801)</f>
        <v>45460</v>
      </c>
      <c r="J1802" s="125">
        <f t="shared" si="695"/>
        <v>22</v>
      </c>
      <c r="K1802" s="125">
        <f t="shared" si="701"/>
        <v>17</v>
      </c>
      <c r="L1802" s="139">
        <f t="shared" ref="L1802:L1865" si="706">TRUNC((E1802/D1802)^TRUNC((K1802/J1802),9),8)</f>
        <v>1.0035529000000001</v>
      </c>
      <c r="M1802" s="143">
        <f t="shared" si="702"/>
        <v>1.0037996</v>
      </c>
      <c r="N1802" s="143">
        <f t="shared" si="698"/>
        <v>1.320523871044174</v>
      </c>
      <c r="O1802" s="139">
        <f t="shared" si="700"/>
        <v>1.32521556</v>
      </c>
      <c r="P1802" s="139">
        <f t="shared" ref="P1802:P1865" si="707">TRUNC(C1802*O1802,8)</f>
        <v>1325.2155600000001</v>
      </c>
      <c r="Q1802" s="144">
        <f t="shared" ref="Q1802:Q1865" si="708">IF(VLOOKUP(A1802,AD$10:AK$114,8)=VLOOKUP(A1801,AD$10:AK$114,8),0,VLOOKUP(A1802,AD$10:AK$114,8))</f>
        <v>0</v>
      </c>
      <c r="R1802" s="145">
        <f t="shared" ref="R1802:R1865" si="709">IF(Q1802&gt;0,VLOOKUP($A1802,$AD$10:$AI$114,6),0)</f>
        <v>0</v>
      </c>
      <c r="S1802" s="139">
        <f t="shared" ref="S1802:S1865" si="710">IF(R1802&gt;0,TRUNC(R1802*P1802,8),0)</f>
        <v>0</v>
      </c>
      <c r="T1802" s="146">
        <f t="shared" si="696"/>
        <v>3.5999999999999997E-2</v>
      </c>
      <c r="U1802" s="144">
        <f t="shared" si="699"/>
        <v>100</v>
      </c>
      <c r="V1802" s="144">
        <v>252</v>
      </c>
      <c r="W1802" s="143">
        <f t="shared" ref="W1802:W1865" si="711">ROUND((1+T1802)^TRUNC((U1802/V1802),9),9)</f>
        <v>1.0141335279999999</v>
      </c>
      <c r="X1802" s="139">
        <f t="shared" ref="X1802:X1865" si="712">TRUNC((P1802*(W1802-1)),8)</f>
        <v>18.729971219999999</v>
      </c>
      <c r="Y1802" s="124">
        <f t="shared" ref="Y1802:Y1865" si="713">IF(Q1802&gt;0,S1802+X1802,0)</f>
        <v>0</v>
      </c>
      <c r="Z1802" s="147" t="s">
        <v>64</v>
      </c>
      <c r="AA1802" s="141">
        <f t="shared" si="697"/>
        <v>45488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4"/>
      <c r="BL1802" s="1"/>
      <c r="BM1802" s="1"/>
      <c r="BN1802" s="1"/>
      <c r="BO1802" s="1"/>
      <c r="BP1802" s="1"/>
      <c r="BQ1802" s="1"/>
    </row>
    <row r="1803" spans="1:69" x14ac:dyDescent="0.15">
      <c r="A1803" s="138">
        <f t="shared" ref="A1803:A1866" si="714">(A1802+1)</f>
        <v>45454</v>
      </c>
      <c r="B1803" s="148">
        <f t="shared" si="703"/>
        <v>1344.41460835</v>
      </c>
      <c r="C1803" s="139">
        <f t="shared" ref="C1803:C1866" si="715">TRUNC(IF(Q1802&gt;0,VLOOKUP(A1802,$AD$12:$AE$114,2),C1802),8)</f>
        <v>1000</v>
      </c>
      <c r="D1803" s="140">
        <f t="shared" ref="D1803:D1866" si="716">IF(E1803=E1802,D1802,E1802)</f>
        <v>6895.24</v>
      </c>
      <c r="E1803" s="124">
        <f>IF(K1803=1,VLOOKUP(A1802,[1]Plan1!$BO$80:$BQ$314,3),E1802)</f>
        <v>6926.96</v>
      </c>
      <c r="F1803" s="141">
        <f t="shared" ref="F1803:F1866" si="717">IF(D1803=D1802,F1802,A1803)</f>
        <v>45428</v>
      </c>
      <c r="G1803" s="142">
        <f t="shared" si="704"/>
        <v>4.600274972299756E-3</v>
      </c>
      <c r="H1803" s="141">
        <f t="shared" ref="H1803:H1866" si="718">IF(DAY(A1803)=15,VLOOKUP(A1803,AH$118:AM$450,4),H1802)</f>
        <v>45460</v>
      </c>
      <c r="I1803" s="141">
        <f t="shared" si="705"/>
        <v>45460</v>
      </c>
      <c r="J1803" s="125">
        <f t="shared" ref="J1803:J1866" si="719">IF(I1803=I1802,J1802,NETWORKDAYS(I1802,I1803,$AD$118:$AD$502)-1)</f>
        <v>22</v>
      </c>
      <c r="K1803" s="125">
        <f t="shared" si="701"/>
        <v>18</v>
      </c>
      <c r="L1803" s="139">
        <f t="shared" si="706"/>
        <v>1.0037622900000001</v>
      </c>
      <c r="M1803" s="143">
        <f t="shared" si="702"/>
        <v>1.0037996</v>
      </c>
      <c r="N1803" s="143">
        <f t="shared" si="698"/>
        <v>1.320523871044174</v>
      </c>
      <c r="O1803" s="139">
        <f t="shared" si="700"/>
        <v>1.32549206</v>
      </c>
      <c r="P1803" s="139">
        <f t="shared" si="707"/>
        <v>1325.49206</v>
      </c>
      <c r="Q1803" s="144">
        <f t="shared" si="708"/>
        <v>0</v>
      </c>
      <c r="R1803" s="145">
        <f t="shared" si="709"/>
        <v>0</v>
      </c>
      <c r="S1803" s="139">
        <f t="shared" si="710"/>
        <v>0</v>
      </c>
      <c r="T1803" s="146">
        <f t="shared" ref="T1803:T1866" si="720">(T1802)</f>
        <v>3.5999999999999997E-2</v>
      </c>
      <c r="U1803" s="144">
        <f t="shared" si="699"/>
        <v>101</v>
      </c>
      <c r="V1803" s="144">
        <v>252</v>
      </c>
      <c r="W1803" s="143">
        <f t="shared" si="711"/>
        <v>1.0142758670000001</v>
      </c>
      <c r="X1803" s="139">
        <f t="shared" si="712"/>
        <v>18.92254835</v>
      </c>
      <c r="Y1803" s="124">
        <f t="shared" si="713"/>
        <v>0</v>
      </c>
      <c r="Z1803" s="147" t="s">
        <v>64</v>
      </c>
      <c r="AA1803" s="141">
        <f t="shared" ref="AA1803:AA1866" si="721">IF(Q1802&gt;0,VLOOKUP(A1802,$AD$10:$AL$114,9),AA1802)</f>
        <v>45488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4"/>
      <c r="BL1803" s="1"/>
      <c r="BM1803" s="1"/>
      <c r="BN1803" s="1"/>
      <c r="BO1803" s="1"/>
      <c r="BP1803" s="1"/>
      <c r="BQ1803" s="1"/>
    </row>
    <row r="1804" spans="1:69" x14ac:dyDescent="0.15">
      <c r="A1804" s="138">
        <f t="shared" si="714"/>
        <v>45455</v>
      </c>
      <c r="B1804" s="148">
        <f t="shared" si="703"/>
        <v>1344.8838529100001</v>
      </c>
      <c r="C1804" s="139">
        <f t="shared" si="715"/>
        <v>1000</v>
      </c>
      <c r="D1804" s="140">
        <f t="shared" si="716"/>
        <v>6895.24</v>
      </c>
      <c r="E1804" s="124">
        <f>IF(K1804=1,VLOOKUP(A1803,[1]Plan1!$BO$80:$BQ$314,3),E1803)</f>
        <v>6926.96</v>
      </c>
      <c r="F1804" s="141">
        <f t="shared" si="717"/>
        <v>45428</v>
      </c>
      <c r="G1804" s="142">
        <f t="shared" si="704"/>
        <v>4.600274972299756E-3</v>
      </c>
      <c r="H1804" s="141">
        <f t="shared" si="718"/>
        <v>45460</v>
      </c>
      <c r="I1804" s="141">
        <f t="shared" si="705"/>
        <v>45460</v>
      </c>
      <c r="J1804" s="125">
        <f t="shared" si="719"/>
        <v>22</v>
      </c>
      <c r="K1804" s="125">
        <f t="shared" si="701"/>
        <v>19</v>
      </c>
      <c r="L1804" s="139">
        <f t="shared" si="706"/>
        <v>1.00397172</v>
      </c>
      <c r="M1804" s="143">
        <f t="shared" si="702"/>
        <v>1.0037996</v>
      </c>
      <c r="N1804" s="143">
        <f t="shared" si="698"/>
        <v>1.320523871044174</v>
      </c>
      <c r="O1804" s="139">
        <f t="shared" si="700"/>
        <v>1.3257686200000001</v>
      </c>
      <c r="P1804" s="139">
        <f t="shared" si="707"/>
        <v>1325.7686200000001</v>
      </c>
      <c r="Q1804" s="144">
        <f t="shared" si="708"/>
        <v>0</v>
      </c>
      <c r="R1804" s="145">
        <f t="shared" si="709"/>
        <v>0</v>
      </c>
      <c r="S1804" s="139">
        <f t="shared" si="710"/>
        <v>0</v>
      </c>
      <c r="T1804" s="146">
        <f t="shared" si="720"/>
        <v>3.5999999999999997E-2</v>
      </c>
      <c r="U1804" s="144">
        <f t="shared" si="699"/>
        <v>102</v>
      </c>
      <c r="V1804" s="144">
        <v>252</v>
      </c>
      <c r="W1804" s="143">
        <f t="shared" si="711"/>
        <v>1.014418227</v>
      </c>
      <c r="X1804" s="139">
        <f t="shared" si="712"/>
        <v>19.11523291</v>
      </c>
      <c r="Y1804" s="124">
        <f t="shared" si="713"/>
        <v>0</v>
      </c>
      <c r="Z1804" s="147" t="s">
        <v>64</v>
      </c>
      <c r="AA1804" s="141">
        <f t="shared" si="721"/>
        <v>45488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4"/>
      <c r="BL1804" s="1"/>
      <c r="BM1804" s="1"/>
      <c r="BN1804" s="1"/>
      <c r="BO1804" s="1"/>
      <c r="BP1804" s="1"/>
      <c r="BQ1804" s="1"/>
    </row>
    <row r="1805" spans="1:69" x14ac:dyDescent="0.15">
      <c r="A1805" s="138">
        <f t="shared" si="714"/>
        <v>45456</v>
      </c>
      <c r="B1805" s="148">
        <f t="shared" si="703"/>
        <v>1345.3532521299999</v>
      </c>
      <c r="C1805" s="139">
        <f t="shared" si="715"/>
        <v>1000</v>
      </c>
      <c r="D1805" s="140">
        <f t="shared" si="716"/>
        <v>6895.24</v>
      </c>
      <c r="E1805" s="124">
        <f>IF(K1805=1,VLOOKUP(A1804,[1]Plan1!$BO$80:$BQ$314,3),E1804)</f>
        <v>6926.96</v>
      </c>
      <c r="F1805" s="141">
        <f t="shared" si="717"/>
        <v>45428</v>
      </c>
      <c r="G1805" s="142">
        <f t="shared" si="704"/>
        <v>4.600274972299756E-3</v>
      </c>
      <c r="H1805" s="141">
        <f t="shared" si="718"/>
        <v>45460</v>
      </c>
      <c r="I1805" s="141">
        <f t="shared" si="705"/>
        <v>45460</v>
      </c>
      <c r="J1805" s="125">
        <f t="shared" si="719"/>
        <v>22</v>
      </c>
      <c r="K1805" s="125">
        <f t="shared" si="701"/>
        <v>20</v>
      </c>
      <c r="L1805" s="139">
        <f t="shared" si="706"/>
        <v>1.0041811899999999</v>
      </c>
      <c r="M1805" s="143">
        <f t="shared" si="702"/>
        <v>1.0037996</v>
      </c>
      <c r="N1805" s="143">
        <f t="shared" si="698"/>
        <v>1.320523871044174</v>
      </c>
      <c r="O1805" s="139">
        <f t="shared" si="700"/>
        <v>1.3260452300000001</v>
      </c>
      <c r="P1805" s="139">
        <f t="shared" si="707"/>
        <v>1326.0452299999999</v>
      </c>
      <c r="Q1805" s="144">
        <f t="shared" si="708"/>
        <v>0</v>
      </c>
      <c r="R1805" s="145">
        <f t="shared" si="709"/>
        <v>0</v>
      </c>
      <c r="S1805" s="139">
        <f t="shared" si="710"/>
        <v>0</v>
      </c>
      <c r="T1805" s="146">
        <f t="shared" si="720"/>
        <v>3.5999999999999997E-2</v>
      </c>
      <c r="U1805" s="144">
        <f t="shared" si="699"/>
        <v>103</v>
      </c>
      <c r="V1805" s="144">
        <v>252</v>
      </c>
      <c r="W1805" s="143">
        <f t="shared" si="711"/>
        <v>1.0145606060000001</v>
      </c>
      <c r="X1805" s="139">
        <f t="shared" si="712"/>
        <v>19.308022130000001</v>
      </c>
      <c r="Y1805" s="124">
        <f t="shared" si="713"/>
        <v>0</v>
      </c>
      <c r="Z1805" s="147" t="s">
        <v>64</v>
      </c>
      <c r="AA1805" s="141">
        <f t="shared" si="721"/>
        <v>45488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4"/>
      <c r="BL1805" s="1"/>
      <c r="BM1805" s="1"/>
      <c r="BN1805" s="1"/>
      <c r="BO1805" s="1"/>
      <c r="BP1805" s="1"/>
      <c r="BQ1805" s="1"/>
    </row>
    <row r="1806" spans="1:69" x14ac:dyDescent="0.15">
      <c r="A1806" s="138">
        <f t="shared" si="714"/>
        <v>45457</v>
      </c>
      <c r="B1806" s="148">
        <f t="shared" si="703"/>
        <v>1345.8228175199999</v>
      </c>
      <c r="C1806" s="139">
        <f t="shared" si="715"/>
        <v>1000</v>
      </c>
      <c r="D1806" s="140">
        <f t="shared" si="716"/>
        <v>6895.24</v>
      </c>
      <c r="E1806" s="124">
        <f>IF(K1806=1,VLOOKUP(A1805,[1]Plan1!$BO$80:$BQ$314,3),E1805)</f>
        <v>6926.96</v>
      </c>
      <c r="F1806" s="141">
        <f t="shared" si="717"/>
        <v>45428</v>
      </c>
      <c r="G1806" s="142">
        <f t="shared" si="704"/>
        <v>4.600274972299756E-3</v>
      </c>
      <c r="H1806" s="141">
        <f t="shared" si="718"/>
        <v>45460</v>
      </c>
      <c r="I1806" s="141">
        <f t="shared" si="705"/>
        <v>45460</v>
      </c>
      <c r="J1806" s="125">
        <f t="shared" si="719"/>
        <v>22</v>
      </c>
      <c r="K1806" s="125">
        <f t="shared" si="701"/>
        <v>21</v>
      </c>
      <c r="L1806" s="139">
        <f t="shared" si="706"/>
        <v>1.00439071</v>
      </c>
      <c r="M1806" s="143">
        <f t="shared" si="702"/>
        <v>1.0037996</v>
      </c>
      <c r="N1806" s="143">
        <f t="shared" si="698"/>
        <v>1.320523871044174</v>
      </c>
      <c r="O1806" s="139">
        <f t="shared" si="700"/>
        <v>1.3263218999999999</v>
      </c>
      <c r="P1806" s="139">
        <f t="shared" si="707"/>
        <v>1326.3218999999999</v>
      </c>
      <c r="Q1806" s="144">
        <f t="shared" si="708"/>
        <v>0</v>
      </c>
      <c r="R1806" s="145">
        <f t="shared" si="709"/>
        <v>0</v>
      </c>
      <c r="S1806" s="139">
        <f t="shared" si="710"/>
        <v>0</v>
      </c>
      <c r="T1806" s="146">
        <f t="shared" si="720"/>
        <v>3.5999999999999997E-2</v>
      </c>
      <c r="U1806" s="144">
        <f t="shared" si="699"/>
        <v>104</v>
      </c>
      <c r="V1806" s="144">
        <v>252</v>
      </c>
      <c r="W1806" s="143">
        <f t="shared" si="711"/>
        <v>1.0147030050000001</v>
      </c>
      <c r="X1806" s="139">
        <f t="shared" si="712"/>
        <v>19.500917520000002</v>
      </c>
      <c r="Y1806" s="124">
        <f t="shared" si="713"/>
        <v>0</v>
      </c>
      <c r="Z1806" s="147" t="s">
        <v>64</v>
      </c>
      <c r="AA1806" s="141">
        <f t="shared" si="721"/>
        <v>45488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4"/>
      <c r="BL1806" s="1"/>
      <c r="BM1806" s="1"/>
      <c r="BN1806" s="1"/>
      <c r="BO1806" s="1"/>
      <c r="BP1806" s="1"/>
      <c r="BQ1806" s="1"/>
    </row>
    <row r="1807" spans="1:69" x14ac:dyDescent="0.15">
      <c r="A1807" s="138">
        <f t="shared" si="714"/>
        <v>45458</v>
      </c>
      <c r="B1807" s="148">
        <f t="shared" si="703"/>
        <v>1346.29255046</v>
      </c>
      <c r="C1807" s="139">
        <f t="shared" si="715"/>
        <v>1000</v>
      </c>
      <c r="D1807" s="140">
        <f t="shared" si="716"/>
        <v>6895.24</v>
      </c>
      <c r="E1807" s="124">
        <f>IF(K1807=1,VLOOKUP(A1806,[1]Plan1!$BO$80:$BQ$314,3),E1806)</f>
        <v>6926.96</v>
      </c>
      <c r="F1807" s="141">
        <f t="shared" si="717"/>
        <v>45428</v>
      </c>
      <c r="G1807" s="142">
        <f t="shared" si="704"/>
        <v>4.600274972299756E-3</v>
      </c>
      <c r="H1807" s="141">
        <f t="shared" si="718"/>
        <v>45488</v>
      </c>
      <c r="I1807" s="141">
        <f t="shared" si="705"/>
        <v>45460</v>
      </c>
      <c r="J1807" s="125">
        <f t="shared" si="719"/>
        <v>22</v>
      </c>
      <c r="K1807" s="125">
        <f t="shared" si="701"/>
        <v>22</v>
      </c>
      <c r="L1807" s="139">
        <f t="shared" si="706"/>
        <v>1.0046002700000001</v>
      </c>
      <c r="M1807" s="143">
        <f t="shared" si="702"/>
        <v>1.0037996</v>
      </c>
      <c r="N1807" s="143">
        <f t="shared" si="698"/>
        <v>1.320523871044174</v>
      </c>
      <c r="O1807" s="139">
        <f t="shared" si="700"/>
        <v>1.3265986299999999</v>
      </c>
      <c r="P1807" s="139">
        <f t="shared" si="707"/>
        <v>1326.59863</v>
      </c>
      <c r="Q1807" s="144">
        <f t="shared" si="708"/>
        <v>0</v>
      </c>
      <c r="R1807" s="145">
        <f t="shared" si="709"/>
        <v>0</v>
      </c>
      <c r="S1807" s="139">
        <f t="shared" si="710"/>
        <v>0</v>
      </c>
      <c r="T1807" s="146">
        <f t="shared" si="720"/>
        <v>3.5999999999999997E-2</v>
      </c>
      <c r="U1807" s="144">
        <f t="shared" si="699"/>
        <v>105</v>
      </c>
      <c r="V1807" s="144">
        <v>252</v>
      </c>
      <c r="W1807" s="143">
        <f t="shared" si="711"/>
        <v>1.0148454250000001</v>
      </c>
      <c r="X1807" s="139">
        <f t="shared" si="712"/>
        <v>19.693920460000001</v>
      </c>
      <c r="Y1807" s="124">
        <f t="shared" si="713"/>
        <v>0</v>
      </c>
      <c r="Z1807" s="147" t="s">
        <v>64</v>
      </c>
      <c r="AA1807" s="141">
        <f t="shared" si="721"/>
        <v>45488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4"/>
      <c r="BL1807" s="1"/>
      <c r="BM1807" s="1"/>
      <c r="BN1807" s="1"/>
      <c r="BO1807" s="1"/>
      <c r="BP1807" s="1"/>
      <c r="BQ1807" s="1"/>
    </row>
    <row r="1808" spans="1:69" x14ac:dyDescent="0.15">
      <c r="A1808" s="138">
        <f t="shared" si="714"/>
        <v>45459</v>
      </c>
      <c r="B1808" s="148">
        <f t="shared" si="703"/>
        <v>1346.29255046</v>
      </c>
      <c r="C1808" s="139">
        <f t="shared" si="715"/>
        <v>1000</v>
      </c>
      <c r="D1808" s="140">
        <f t="shared" si="716"/>
        <v>6895.24</v>
      </c>
      <c r="E1808" s="124">
        <f>IF(K1808=1,VLOOKUP(A1807,[1]Plan1!$BO$80:$BQ$314,3),E1807)</f>
        <v>6926.96</v>
      </c>
      <c r="F1808" s="141">
        <f t="shared" si="717"/>
        <v>45428</v>
      </c>
      <c r="G1808" s="142">
        <f t="shared" si="704"/>
        <v>4.600274972299756E-3</v>
      </c>
      <c r="H1808" s="141">
        <f t="shared" si="718"/>
        <v>45488</v>
      </c>
      <c r="I1808" s="141">
        <f t="shared" si="705"/>
        <v>45460</v>
      </c>
      <c r="J1808" s="125">
        <f t="shared" si="719"/>
        <v>22</v>
      </c>
      <c r="K1808" s="125">
        <f t="shared" si="701"/>
        <v>22</v>
      </c>
      <c r="L1808" s="139">
        <f t="shared" si="706"/>
        <v>1.0046002700000001</v>
      </c>
      <c r="M1808" s="143">
        <f t="shared" si="702"/>
        <v>1.0037996</v>
      </c>
      <c r="N1808" s="143">
        <f t="shared" si="698"/>
        <v>1.320523871044174</v>
      </c>
      <c r="O1808" s="139">
        <f t="shared" si="700"/>
        <v>1.3265986299999999</v>
      </c>
      <c r="P1808" s="139">
        <f t="shared" si="707"/>
        <v>1326.59863</v>
      </c>
      <c r="Q1808" s="144">
        <f t="shared" si="708"/>
        <v>0</v>
      </c>
      <c r="R1808" s="145">
        <f t="shared" si="709"/>
        <v>0</v>
      </c>
      <c r="S1808" s="139">
        <f t="shared" si="710"/>
        <v>0</v>
      </c>
      <c r="T1808" s="146">
        <f t="shared" si="720"/>
        <v>3.5999999999999997E-2</v>
      </c>
      <c r="U1808" s="144">
        <f t="shared" si="699"/>
        <v>105</v>
      </c>
      <c r="V1808" s="144">
        <v>252</v>
      </c>
      <c r="W1808" s="143">
        <f t="shared" si="711"/>
        <v>1.0148454250000001</v>
      </c>
      <c r="X1808" s="139">
        <f t="shared" si="712"/>
        <v>19.693920460000001</v>
      </c>
      <c r="Y1808" s="124">
        <f t="shared" si="713"/>
        <v>0</v>
      </c>
      <c r="Z1808" s="147" t="s">
        <v>64</v>
      </c>
      <c r="AA1808" s="141">
        <f t="shared" si="721"/>
        <v>45488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4"/>
      <c r="BL1808" s="1"/>
      <c r="BM1808" s="1"/>
      <c r="BN1808" s="1"/>
      <c r="BO1808" s="1"/>
      <c r="BP1808" s="1"/>
      <c r="BQ1808" s="1"/>
    </row>
    <row r="1809" spans="1:69" x14ac:dyDescent="0.15">
      <c r="A1809" s="138">
        <f t="shared" si="714"/>
        <v>45460</v>
      </c>
      <c r="B1809" s="148">
        <f t="shared" si="703"/>
        <v>1346.29255046</v>
      </c>
      <c r="C1809" s="139">
        <f t="shared" si="715"/>
        <v>1000</v>
      </c>
      <c r="D1809" s="140">
        <f t="shared" si="716"/>
        <v>6895.24</v>
      </c>
      <c r="E1809" s="124">
        <f>IF(K1809=1,VLOOKUP(A1808,[1]Plan1!$BO$80:$BQ$314,3),E1808)</f>
        <v>6926.96</v>
      </c>
      <c r="F1809" s="141">
        <f t="shared" si="717"/>
        <v>45428</v>
      </c>
      <c r="G1809" s="142">
        <f t="shared" si="704"/>
        <v>4.600274972299756E-3</v>
      </c>
      <c r="H1809" s="141">
        <f t="shared" si="718"/>
        <v>45488</v>
      </c>
      <c r="I1809" s="141">
        <f t="shared" si="705"/>
        <v>45460</v>
      </c>
      <c r="J1809" s="125">
        <f t="shared" si="719"/>
        <v>22</v>
      </c>
      <c r="K1809" s="125">
        <f t="shared" si="701"/>
        <v>22</v>
      </c>
      <c r="L1809" s="139">
        <f t="shared" si="706"/>
        <v>1.0046002700000001</v>
      </c>
      <c r="M1809" s="143">
        <f t="shared" si="702"/>
        <v>1.0037996</v>
      </c>
      <c r="N1809" s="143">
        <f t="shared" si="698"/>
        <v>1.320523871044174</v>
      </c>
      <c r="O1809" s="139">
        <f t="shared" si="700"/>
        <v>1.3265986299999999</v>
      </c>
      <c r="P1809" s="139">
        <f t="shared" si="707"/>
        <v>1326.59863</v>
      </c>
      <c r="Q1809" s="144">
        <f t="shared" si="708"/>
        <v>0</v>
      </c>
      <c r="R1809" s="145">
        <f t="shared" si="709"/>
        <v>0</v>
      </c>
      <c r="S1809" s="139">
        <f t="shared" si="710"/>
        <v>0</v>
      </c>
      <c r="T1809" s="146">
        <f t="shared" si="720"/>
        <v>3.5999999999999997E-2</v>
      </c>
      <c r="U1809" s="144">
        <f t="shared" si="699"/>
        <v>105</v>
      </c>
      <c r="V1809" s="144">
        <v>252</v>
      </c>
      <c r="W1809" s="143">
        <f t="shared" si="711"/>
        <v>1.0148454250000001</v>
      </c>
      <c r="X1809" s="139">
        <f t="shared" si="712"/>
        <v>19.693920460000001</v>
      </c>
      <c r="Y1809" s="124">
        <f t="shared" si="713"/>
        <v>0</v>
      </c>
      <c r="Z1809" s="147" t="s">
        <v>64</v>
      </c>
      <c r="AA1809" s="141">
        <f t="shared" si="721"/>
        <v>45488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4"/>
      <c r="BL1809" s="1"/>
      <c r="BM1809" s="1"/>
      <c r="BN1809" s="1"/>
      <c r="BO1809" s="1"/>
      <c r="BP1809" s="1"/>
      <c r="BQ1809" s="1"/>
    </row>
    <row r="1810" spans="1:69" x14ac:dyDescent="0.15">
      <c r="A1810" s="138">
        <f t="shared" si="714"/>
        <v>45461</v>
      </c>
      <c r="B1810" s="148">
        <f t="shared" si="703"/>
        <v>1346.6227758500002</v>
      </c>
      <c r="C1810" s="139">
        <f t="shared" si="715"/>
        <v>1000</v>
      </c>
      <c r="D1810" s="140">
        <f t="shared" si="716"/>
        <v>6926.96</v>
      </c>
      <c r="E1810" s="124">
        <f>IF(K1810=1,VLOOKUP(A1809,[1]Plan1!$BO$80:$BQ$314,3),E1809)</f>
        <v>6941.51</v>
      </c>
      <c r="F1810" s="141">
        <f t="shared" si="717"/>
        <v>45461</v>
      </c>
      <c r="G1810" s="142">
        <f t="shared" si="704"/>
        <v>2.1004885259912065E-3</v>
      </c>
      <c r="H1810" s="141">
        <f t="shared" si="718"/>
        <v>45488</v>
      </c>
      <c r="I1810" s="141">
        <f t="shared" si="705"/>
        <v>45488</v>
      </c>
      <c r="J1810" s="125">
        <f t="shared" si="719"/>
        <v>20</v>
      </c>
      <c r="K1810" s="125">
        <f t="shared" si="701"/>
        <v>1</v>
      </c>
      <c r="L1810" s="139">
        <f t="shared" si="706"/>
        <v>1.0001049099999999</v>
      </c>
      <c r="M1810" s="143">
        <f t="shared" si="702"/>
        <v>1.0046002700000001</v>
      </c>
      <c r="N1810" s="143">
        <f t="shared" si="698"/>
        <v>1.3265986373924226</v>
      </c>
      <c r="O1810" s="139">
        <f t="shared" si="700"/>
        <v>1.32673781</v>
      </c>
      <c r="P1810" s="139">
        <f t="shared" si="707"/>
        <v>1326.7378100000001</v>
      </c>
      <c r="Q1810" s="144">
        <f t="shared" si="708"/>
        <v>0</v>
      </c>
      <c r="R1810" s="145">
        <f t="shared" si="709"/>
        <v>0</v>
      </c>
      <c r="S1810" s="139">
        <f t="shared" si="710"/>
        <v>0</v>
      </c>
      <c r="T1810" s="146">
        <f t="shared" si="720"/>
        <v>3.5999999999999997E-2</v>
      </c>
      <c r="U1810" s="144">
        <f t="shared" si="699"/>
        <v>106</v>
      </c>
      <c r="V1810" s="144">
        <v>252</v>
      </c>
      <c r="W1810" s="143">
        <f t="shared" si="711"/>
        <v>1.0149878640000001</v>
      </c>
      <c r="X1810" s="139">
        <f t="shared" si="712"/>
        <v>19.88496585</v>
      </c>
      <c r="Y1810" s="124">
        <f t="shared" si="713"/>
        <v>0</v>
      </c>
      <c r="Z1810" s="147" t="s">
        <v>64</v>
      </c>
      <c r="AA1810" s="141">
        <f t="shared" si="721"/>
        <v>45488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4"/>
      <c r="BL1810" s="1"/>
      <c r="BM1810" s="1"/>
      <c r="BN1810" s="1"/>
      <c r="BO1810" s="1"/>
      <c r="BP1810" s="1"/>
      <c r="BQ1810" s="1"/>
    </row>
    <row r="1811" spans="1:69" x14ac:dyDescent="0.15">
      <c r="A1811" s="138">
        <f t="shared" si="714"/>
        <v>45462</v>
      </c>
      <c r="B1811" s="148">
        <f t="shared" si="703"/>
        <v>1346.95309789</v>
      </c>
      <c r="C1811" s="139">
        <f t="shared" si="715"/>
        <v>1000</v>
      </c>
      <c r="D1811" s="140">
        <f t="shared" si="716"/>
        <v>6926.96</v>
      </c>
      <c r="E1811" s="124">
        <f>IF(K1811=1,VLOOKUP(A1810,[1]Plan1!$BO$80:$BQ$314,3),E1810)</f>
        <v>6941.51</v>
      </c>
      <c r="F1811" s="141">
        <f t="shared" si="717"/>
        <v>45461</v>
      </c>
      <c r="G1811" s="142">
        <f t="shared" si="704"/>
        <v>2.1004885259912065E-3</v>
      </c>
      <c r="H1811" s="141">
        <f t="shared" si="718"/>
        <v>45488</v>
      </c>
      <c r="I1811" s="141">
        <f t="shared" si="705"/>
        <v>45488</v>
      </c>
      <c r="J1811" s="125">
        <f t="shared" si="719"/>
        <v>20</v>
      </c>
      <c r="K1811" s="125">
        <f t="shared" si="701"/>
        <v>2</v>
      </c>
      <c r="L1811" s="139">
        <f t="shared" si="706"/>
        <v>1.0002098500000001</v>
      </c>
      <c r="M1811" s="143">
        <f t="shared" si="702"/>
        <v>1.0046002700000001</v>
      </c>
      <c r="N1811" s="143">
        <f t="shared" si="698"/>
        <v>1.3265986373924226</v>
      </c>
      <c r="O1811" s="139">
        <f t="shared" si="700"/>
        <v>1.32687702</v>
      </c>
      <c r="P1811" s="139">
        <f t="shared" si="707"/>
        <v>1326.8770199999999</v>
      </c>
      <c r="Q1811" s="144">
        <f t="shared" si="708"/>
        <v>0</v>
      </c>
      <c r="R1811" s="145">
        <f t="shared" si="709"/>
        <v>0</v>
      </c>
      <c r="S1811" s="139">
        <f t="shared" si="710"/>
        <v>0</v>
      </c>
      <c r="T1811" s="146">
        <f t="shared" si="720"/>
        <v>3.5999999999999997E-2</v>
      </c>
      <c r="U1811" s="144">
        <f t="shared" si="699"/>
        <v>107</v>
      </c>
      <c r="V1811" s="144">
        <v>252</v>
      </c>
      <c r="W1811" s="143">
        <f t="shared" si="711"/>
        <v>1.0151303229999999</v>
      </c>
      <c r="X1811" s="139">
        <f t="shared" si="712"/>
        <v>20.076077890000001</v>
      </c>
      <c r="Y1811" s="124">
        <f t="shared" si="713"/>
        <v>0</v>
      </c>
      <c r="Z1811" s="147" t="s">
        <v>64</v>
      </c>
      <c r="AA1811" s="141">
        <f t="shared" si="721"/>
        <v>45488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4"/>
      <c r="BL1811" s="1"/>
      <c r="BM1811" s="1"/>
      <c r="BN1811" s="1"/>
      <c r="BO1811" s="1"/>
      <c r="BP1811" s="1"/>
      <c r="BQ1811" s="1"/>
    </row>
    <row r="1812" spans="1:69" x14ac:dyDescent="0.15">
      <c r="A1812" s="138">
        <f t="shared" si="714"/>
        <v>45463</v>
      </c>
      <c r="B1812" s="148">
        <f t="shared" si="703"/>
        <v>1347.2834874499999</v>
      </c>
      <c r="C1812" s="139">
        <f t="shared" si="715"/>
        <v>1000</v>
      </c>
      <c r="D1812" s="140">
        <f t="shared" si="716"/>
        <v>6926.96</v>
      </c>
      <c r="E1812" s="124">
        <f>IF(K1812=1,VLOOKUP(A1811,[1]Plan1!$BO$80:$BQ$314,3),E1811)</f>
        <v>6941.51</v>
      </c>
      <c r="F1812" s="141">
        <f t="shared" si="717"/>
        <v>45461</v>
      </c>
      <c r="G1812" s="142">
        <f t="shared" si="704"/>
        <v>2.1004885259912065E-3</v>
      </c>
      <c r="H1812" s="141">
        <f t="shared" si="718"/>
        <v>45488</v>
      </c>
      <c r="I1812" s="141">
        <f t="shared" si="705"/>
        <v>45488</v>
      </c>
      <c r="J1812" s="125">
        <f t="shared" si="719"/>
        <v>20</v>
      </c>
      <c r="K1812" s="125">
        <f t="shared" si="701"/>
        <v>3</v>
      </c>
      <c r="L1812" s="139">
        <f t="shared" si="706"/>
        <v>1.00031479</v>
      </c>
      <c r="M1812" s="143">
        <f t="shared" si="702"/>
        <v>1.0046002700000001</v>
      </c>
      <c r="N1812" s="143">
        <f t="shared" si="698"/>
        <v>1.3265986373924226</v>
      </c>
      <c r="O1812" s="139">
        <f t="shared" si="700"/>
        <v>1.3270162299999999</v>
      </c>
      <c r="P1812" s="139">
        <f t="shared" si="707"/>
        <v>1327.01623</v>
      </c>
      <c r="Q1812" s="144">
        <f t="shared" si="708"/>
        <v>0</v>
      </c>
      <c r="R1812" s="145">
        <f t="shared" si="709"/>
        <v>0</v>
      </c>
      <c r="S1812" s="139">
        <f t="shared" si="710"/>
        <v>0</v>
      </c>
      <c r="T1812" s="146">
        <f t="shared" si="720"/>
        <v>3.5999999999999997E-2</v>
      </c>
      <c r="U1812" s="144">
        <f t="shared" si="699"/>
        <v>108</v>
      </c>
      <c r="V1812" s="144">
        <v>252</v>
      </c>
      <c r="W1812" s="143">
        <f t="shared" si="711"/>
        <v>1.015272803</v>
      </c>
      <c r="X1812" s="139">
        <f t="shared" si="712"/>
        <v>20.267257449999999</v>
      </c>
      <c r="Y1812" s="124">
        <f t="shared" si="713"/>
        <v>0</v>
      </c>
      <c r="Z1812" s="147" t="s">
        <v>64</v>
      </c>
      <c r="AA1812" s="141">
        <f t="shared" si="721"/>
        <v>45488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4"/>
      <c r="BL1812" s="1"/>
      <c r="BM1812" s="1"/>
      <c r="BN1812" s="1"/>
      <c r="BO1812" s="1"/>
      <c r="BP1812" s="1"/>
      <c r="BQ1812" s="1"/>
    </row>
    <row r="1813" spans="1:69" x14ac:dyDescent="0.15">
      <c r="A1813" s="138">
        <f t="shared" si="714"/>
        <v>45464</v>
      </c>
      <c r="B1813" s="148">
        <f t="shared" si="703"/>
        <v>1347.61396221</v>
      </c>
      <c r="C1813" s="139">
        <f t="shared" si="715"/>
        <v>1000</v>
      </c>
      <c r="D1813" s="140">
        <f t="shared" si="716"/>
        <v>6926.96</v>
      </c>
      <c r="E1813" s="124">
        <f>IF(K1813=1,VLOOKUP(A1812,[1]Plan1!$BO$80:$BQ$314,3),E1812)</f>
        <v>6941.51</v>
      </c>
      <c r="F1813" s="141">
        <f t="shared" si="717"/>
        <v>45461</v>
      </c>
      <c r="G1813" s="142">
        <f t="shared" si="704"/>
        <v>2.1004885259912065E-3</v>
      </c>
      <c r="H1813" s="141">
        <f t="shared" si="718"/>
        <v>45488</v>
      </c>
      <c r="I1813" s="141">
        <f t="shared" si="705"/>
        <v>45488</v>
      </c>
      <c r="J1813" s="125">
        <f t="shared" si="719"/>
        <v>20</v>
      </c>
      <c r="K1813" s="125">
        <f t="shared" si="701"/>
        <v>4</v>
      </c>
      <c r="L1813" s="139">
        <f t="shared" si="706"/>
        <v>1.0004197399999999</v>
      </c>
      <c r="M1813" s="143">
        <f t="shared" si="702"/>
        <v>1.0046002700000001</v>
      </c>
      <c r="N1813" s="143">
        <f t="shared" si="698"/>
        <v>1.3265986373924226</v>
      </c>
      <c r="O1813" s="139">
        <f t="shared" si="700"/>
        <v>1.32715546</v>
      </c>
      <c r="P1813" s="139">
        <f t="shared" si="707"/>
        <v>1327.1554599999999</v>
      </c>
      <c r="Q1813" s="144">
        <f t="shared" si="708"/>
        <v>0</v>
      </c>
      <c r="R1813" s="145">
        <f t="shared" si="709"/>
        <v>0</v>
      </c>
      <c r="S1813" s="139">
        <f t="shared" si="710"/>
        <v>0</v>
      </c>
      <c r="T1813" s="146">
        <f t="shared" si="720"/>
        <v>3.5999999999999997E-2</v>
      </c>
      <c r="U1813" s="144">
        <f t="shared" si="699"/>
        <v>109</v>
      </c>
      <c r="V1813" s="144">
        <v>252</v>
      </c>
      <c r="W1813" s="143">
        <f t="shared" si="711"/>
        <v>1.0154153020000001</v>
      </c>
      <c r="X1813" s="139">
        <f t="shared" si="712"/>
        <v>20.458502209999999</v>
      </c>
      <c r="Y1813" s="124">
        <f t="shared" si="713"/>
        <v>0</v>
      </c>
      <c r="Z1813" s="147" t="s">
        <v>64</v>
      </c>
      <c r="AA1813" s="141">
        <f t="shared" si="721"/>
        <v>45488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4"/>
      <c r="BL1813" s="1"/>
      <c r="BM1813" s="1"/>
      <c r="BN1813" s="1"/>
      <c r="BO1813" s="1"/>
      <c r="BP1813" s="1"/>
      <c r="BQ1813" s="1"/>
    </row>
    <row r="1814" spans="1:69" x14ac:dyDescent="0.15">
      <c r="A1814" s="138">
        <f t="shared" si="714"/>
        <v>45465</v>
      </c>
      <c r="B1814" s="148">
        <f t="shared" si="703"/>
        <v>1347.9445133499999</v>
      </c>
      <c r="C1814" s="139">
        <f t="shared" si="715"/>
        <v>1000</v>
      </c>
      <c r="D1814" s="140">
        <f t="shared" si="716"/>
        <v>6926.96</v>
      </c>
      <c r="E1814" s="124">
        <f>IF(K1814=1,VLOOKUP(A1813,[1]Plan1!$BO$80:$BQ$314,3),E1813)</f>
        <v>6941.51</v>
      </c>
      <c r="F1814" s="141">
        <f t="shared" si="717"/>
        <v>45461</v>
      </c>
      <c r="G1814" s="142">
        <f t="shared" si="704"/>
        <v>2.1004885259912065E-3</v>
      </c>
      <c r="H1814" s="141">
        <f t="shared" si="718"/>
        <v>45488</v>
      </c>
      <c r="I1814" s="141">
        <f t="shared" si="705"/>
        <v>45488</v>
      </c>
      <c r="J1814" s="125">
        <f t="shared" si="719"/>
        <v>20</v>
      </c>
      <c r="K1814" s="125">
        <f t="shared" si="701"/>
        <v>5</v>
      </c>
      <c r="L1814" s="139">
        <f t="shared" si="706"/>
        <v>1.0005246999999999</v>
      </c>
      <c r="M1814" s="143">
        <f t="shared" si="702"/>
        <v>1.0046002700000001</v>
      </c>
      <c r="N1814" s="143">
        <f t="shared" si="698"/>
        <v>1.3265986373924226</v>
      </c>
      <c r="O1814" s="139">
        <f t="shared" si="700"/>
        <v>1.3272946999999999</v>
      </c>
      <c r="P1814" s="139">
        <f t="shared" si="707"/>
        <v>1327.2946999999999</v>
      </c>
      <c r="Q1814" s="144">
        <f t="shared" si="708"/>
        <v>0</v>
      </c>
      <c r="R1814" s="145">
        <f t="shared" si="709"/>
        <v>0</v>
      </c>
      <c r="S1814" s="139">
        <f t="shared" si="710"/>
        <v>0</v>
      </c>
      <c r="T1814" s="146">
        <f t="shared" si="720"/>
        <v>3.5999999999999997E-2</v>
      </c>
      <c r="U1814" s="144">
        <f t="shared" si="699"/>
        <v>110</v>
      </c>
      <c r="V1814" s="144">
        <v>252</v>
      </c>
      <c r="W1814" s="143">
        <f t="shared" si="711"/>
        <v>1.015557821</v>
      </c>
      <c r="X1814" s="139">
        <f t="shared" si="712"/>
        <v>20.649813349999999</v>
      </c>
      <c r="Y1814" s="124">
        <f t="shared" si="713"/>
        <v>0</v>
      </c>
      <c r="Z1814" s="147" t="s">
        <v>64</v>
      </c>
      <c r="AA1814" s="141">
        <f t="shared" si="721"/>
        <v>45488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4"/>
      <c r="BL1814" s="1"/>
      <c r="BM1814" s="1"/>
      <c r="BN1814" s="1"/>
      <c r="BO1814" s="1"/>
      <c r="BP1814" s="1"/>
      <c r="BQ1814" s="1"/>
    </row>
    <row r="1815" spans="1:69" x14ac:dyDescent="0.15">
      <c r="A1815" s="138">
        <f t="shared" si="714"/>
        <v>45466</v>
      </c>
      <c r="B1815" s="148">
        <f t="shared" si="703"/>
        <v>1347.9445133499999</v>
      </c>
      <c r="C1815" s="139">
        <f t="shared" si="715"/>
        <v>1000</v>
      </c>
      <c r="D1815" s="140">
        <f t="shared" si="716"/>
        <v>6926.96</v>
      </c>
      <c r="E1815" s="124">
        <f>IF(K1815=1,VLOOKUP(A1814,[1]Plan1!$BO$80:$BQ$314,3),E1814)</f>
        <v>6941.51</v>
      </c>
      <c r="F1815" s="141">
        <f t="shared" si="717"/>
        <v>45461</v>
      </c>
      <c r="G1815" s="142">
        <f t="shared" si="704"/>
        <v>2.1004885259912065E-3</v>
      </c>
      <c r="H1815" s="141">
        <f t="shared" si="718"/>
        <v>45488</v>
      </c>
      <c r="I1815" s="141">
        <f t="shared" si="705"/>
        <v>45488</v>
      </c>
      <c r="J1815" s="125">
        <f t="shared" si="719"/>
        <v>20</v>
      </c>
      <c r="K1815" s="125">
        <f t="shared" si="701"/>
        <v>5</v>
      </c>
      <c r="L1815" s="139">
        <f t="shared" si="706"/>
        <v>1.0005246999999999</v>
      </c>
      <c r="M1815" s="143">
        <f t="shared" si="702"/>
        <v>1.0046002700000001</v>
      </c>
      <c r="N1815" s="143">
        <f t="shared" si="698"/>
        <v>1.3265986373924226</v>
      </c>
      <c r="O1815" s="139">
        <f t="shared" si="700"/>
        <v>1.3272946999999999</v>
      </c>
      <c r="P1815" s="139">
        <f t="shared" si="707"/>
        <v>1327.2946999999999</v>
      </c>
      <c r="Q1815" s="144">
        <f t="shared" si="708"/>
        <v>0</v>
      </c>
      <c r="R1815" s="145">
        <f t="shared" si="709"/>
        <v>0</v>
      </c>
      <c r="S1815" s="139">
        <f t="shared" si="710"/>
        <v>0</v>
      </c>
      <c r="T1815" s="146">
        <f t="shared" si="720"/>
        <v>3.5999999999999997E-2</v>
      </c>
      <c r="U1815" s="144">
        <f t="shared" si="699"/>
        <v>110</v>
      </c>
      <c r="V1815" s="144">
        <v>252</v>
      </c>
      <c r="W1815" s="143">
        <f t="shared" si="711"/>
        <v>1.015557821</v>
      </c>
      <c r="X1815" s="139">
        <f t="shared" si="712"/>
        <v>20.649813349999999</v>
      </c>
      <c r="Y1815" s="124">
        <f t="shared" si="713"/>
        <v>0</v>
      </c>
      <c r="Z1815" s="147" t="s">
        <v>64</v>
      </c>
      <c r="AA1815" s="141">
        <f t="shared" si="721"/>
        <v>45488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4"/>
      <c r="BL1815" s="1"/>
      <c r="BM1815" s="1"/>
      <c r="BN1815" s="1"/>
      <c r="BO1815" s="1"/>
      <c r="BP1815" s="1"/>
      <c r="BQ1815" s="1"/>
    </row>
    <row r="1816" spans="1:69" x14ac:dyDescent="0.15">
      <c r="A1816" s="138">
        <f t="shared" si="714"/>
        <v>45467</v>
      </c>
      <c r="B1816" s="148">
        <f t="shared" si="703"/>
        <v>1347.9445133499999</v>
      </c>
      <c r="C1816" s="139">
        <f t="shared" si="715"/>
        <v>1000</v>
      </c>
      <c r="D1816" s="140">
        <f t="shared" si="716"/>
        <v>6926.96</v>
      </c>
      <c r="E1816" s="124">
        <f>IF(K1816=1,VLOOKUP(A1815,[1]Plan1!$BO$80:$BQ$314,3),E1815)</f>
        <v>6941.51</v>
      </c>
      <c r="F1816" s="141">
        <f t="shared" si="717"/>
        <v>45461</v>
      </c>
      <c r="G1816" s="142">
        <f t="shared" si="704"/>
        <v>2.1004885259912065E-3</v>
      </c>
      <c r="H1816" s="141">
        <f t="shared" si="718"/>
        <v>45488</v>
      </c>
      <c r="I1816" s="141">
        <f t="shared" si="705"/>
        <v>45488</v>
      </c>
      <c r="J1816" s="125">
        <f t="shared" si="719"/>
        <v>20</v>
      </c>
      <c r="K1816" s="125">
        <f t="shared" si="701"/>
        <v>5</v>
      </c>
      <c r="L1816" s="139">
        <f t="shared" si="706"/>
        <v>1.0005246999999999</v>
      </c>
      <c r="M1816" s="143">
        <f t="shared" si="702"/>
        <v>1.0046002700000001</v>
      </c>
      <c r="N1816" s="143">
        <f t="shared" si="698"/>
        <v>1.3265986373924226</v>
      </c>
      <c r="O1816" s="139">
        <f t="shared" si="700"/>
        <v>1.3272946999999999</v>
      </c>
      <c r="P1816" s="139">
        <f t="shared" si="707"/>
        <v>1327.2946999999999</v>
      </c>
      <c r="Q1816" s="144">
        <f t="shared" si="708"/>
        <v>0</v>
      </c>
      <c r="R1816" s="145">
        <f t="shared" si="709"/>
        <v>0</v>
      </c>
      <c r="S1816" s="139">
        <f t="shared" si="710"/>
        <v>0</v>
      </c>
      <c r="T1816" s="146">
        <f t="shared" si="720"/>
        <v>3.5999999999999997E-2</v>
      </c>
      <c r="U1816" s="144">
        <f t="shared" si="699"/>
        <v>110</v>
      </c>
      <c r="V1816" s="144">
        <v>252</v>
      </c>
      <c r="W1816" s="143">
        <f t="shared" si="711"/>
        <v>1.015557821</v>
      </c>
      <c r="X1816" s="139">
        <f t="shared" si="712"/>
        <v>20.649813349999999</v>
      </c>
      <c r="Y1816" s="124">
        <f t="shared" si="713"/>
        <v>0</v>
      </c>
      <c r="Z1816" s="147" t="s">
        <v>64</v>
      </c>
      <c r="AA1816" s="141">
        <f t="shared" si="721"/>
        <v>45488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4"/>
      <c r="BL1816" s="1"/>
      <c r="BM1816" s="1"/>
      <c r="BN1816" s="1"/>
      <c r="BO1816" s="1"/>
      <c r="BP1816" s="1"/>
      <c r="BQ1816" s="1"/>
    </row>
    <row r="1817" spans="1:69" x14ac:dyDescent="0.15">
      <c r="A1817" s="138">
        <f t="shared" si="714"/>
        <v>45468</v>
      </c>
      <c r="B1817" s="148">
        <f t="shared" si="703"/>
        <v>1348.2751612</v>
      </c>
      <c r="C1817" s="139">
        <f t="shared" si="715"/>
        <v>1000</v>
      </c>
      <c r="D1817" s="140">
        <f t="shared" si="716"/>
        <v>6926.96</v>
      </c>
      <c r="E1817" s="124">
        <f>IF(K1817=1,VLOOKUP(A1816,[1]Plan1!$BO$80:$BQ$314,3),E1816)</f>
        <v>6941.51</v>
      </c>
      <c r="F1817" s="141">
        <f t="shared" si="717"/>
        <v>45461</v>
      </c>
      <c r="G1817" s="142">
        <f t="shared" si="704"/>
        <v>2.1004885259912065E-3</v>
      </c>
      <c r="H1817" s="141">
        <f t="shared" si="718"/>
        <v>45488</v>
      </c>
      <c r="I1817" s="141">
        <f t="shared" si="705"/>
        <v>45488</v>
      </c>
      <c r="J1817" s="125">
        <f t="shared" si="719"/>
        <v>20</v>
      </c>
      <c r="K1817" s="125">
        <f t="shared" si="701"/>
        <v>6</v>
      </c>
      <c r="L1817" s="139">
        <f t="shared" si="706"/>
        <v>1.0006296800000001</v>
      </c>
      <c r="M1817" s="143">
        <f t="shared" si="702"/>
        <v>1.0046002700000001</v>
      </c>
      <c r="N1817" s="143">
        <f t="shared" si="698"/>
        <v>1.3265986373924226</v>
      </c>
      <c r="O1817" s="139">
        <f t="shared" si="700"/>
        <v>1.32743397</v>
      </c>
      <c r="P1817" s="139">
        <f t="shared" si="707"/>
        <v>1327.43397</v>
      </c>
      <c r="Q1817" s="144">
        <f t="shared" si="708"/>
        <v>0</v>
      </c>
      <c r="R1817" s="145">
        <f t="shared" si="709"/>
        <v>0</v>
      </c>
      <c r="S1817" s="139">
        <f t="shared" si="710"/>
        <v>0</v>
      </c>
      <c r="T1817" s="146">
        <f t="shared" si="720"/>
        <v>3.5999999999999997E-2</v>
      </c>
      <c r="U1817" s="144">
        <f t="shared" si="699"/>
        <v>111</v>
      </c>
      <c r="V1817" s="144">
        <v>252</v>
      </c>
      <c r="W1817" s="143">
        <f t="shared" si="711"/>
        <v>1.0157003600000001</v>
      </c>
      <c r="X1817" s="139">
        <f t="shared" si="712"/>
        <v>20.841191200000001</v>
      </c>
      <c r="Y1817" s="124">
        <f t="shared" si="713"/>
        <v>0</v>
      </c>
      <c r="Z1817" s="147" t="s">
        <v>64</v>
      </c>
      <c r="AA1817" s="141">
        <f t="shared" si="721"/>
        <v>45488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4"/>
      <c r="BL1817" s="1"/>
      <c r="BM1817" s="1"/>
      <c r="BN1817" s="1"/>
      <c r="BO1817" s="1"/>
      <c r="BP1817" s="1"/>
      <c r="BQ1817" s="1"/>
    </row>
    <row r="1818" spans="1:69" x14ac:dyDescent="0.15">
      <c r="A1818" s="138">
        <f t="shared" si="714"/>
        <v>45469</v>
      </c>
      <c r="B1818" s="148">
        <f t="shared" si="703"/>
        <v>1348.6058664699999</v>
      </c>
      <c r="C1818" s="139">
        <f t="shared" si="715"/>
        <v>1000</v>
      </c>
      <c r="D1818" s="140">
        <f t="shared" si="716"/>
        <v>6926.96</v>
      </c>
      <c r="E1818" s="124">
        <f>IF(K1818=1,VLOOKUP(A1817,[1]Plan1!$BO$80:$BQ$314,3),E1817)</f>
        <v>6941.51</v>
      </c>
      <c r="F1818" s="141">
        <f t="shared" si="717"/>
        <v>45461</v>
      </c>
      <c r="G1818" s="142">
        <f t="shared" si="704"/>
        <v>2.1004885259912065E-3</v>
      </c>
      <c r="H1818" s="141">
        <f t="shared" si="718"/>
        <v>45488</v>
      </c>
      <c r="I1818" s="141">
        <f t="shared" si="705"/>
        <v>45488</v>
      </c>
      <c r="J1818" s="125">
        <f t="shared" si="719"/>
        <v>20</v>
      </c>
      <c r="K1818" s="125">
        <f t="shared" si="701"/>
        <v>7</v>
      </c>
      <c r="L1818" s="139">
        <f t="shared" si="706"/>
        <v>1.00073466</v>
      </c>
      <c r="M1818" s="143">
        <f t="shared" si="702"/>
        <v>1.0046002700000001</v>
      </c>
      <c r="N1818" s="143">
        <f t="shared" si="698"/>
        <v>1.3265986373924226</v>
      </c>
      <c r="O1818" s="139">
        <f t="shared" si="700"/>
        <v>1.32757323</v>
      </c>
      <c r="P1818" s="139">
        <f t="shared" si="707"/>
        <v>1327.57323</v>
      </c>
      <c r="Q1818" s="144">
        <f t="shared" si="708"/>
        <v>0</v>
      </c>
      <c r="R1818" s="145">
        <f t="shared" si="709"/>
        <v>0</v>
      </c>
      <c r="S1818" s="139">
        <f t="shared" si="710"/>
        <v>0</v>
      </c>
      <c r="T1818" s="146">
        <f t="shared" si="720"/>
        <v>3.5999999999999997E-2</v>
      </c>
      <c r="U1818" s="144">
        <f t="shared" si="699"/>
        <v>112</v>
      </c>
      <c r="V1818" s="144">
        <v>252</v>
      </c>
      <c r="W1818" s="143">
        <f t="shared" si="711"/>
        <v>1.0158429200000001</v>
      </c>
      <c r="X1818" s="139">
        <f t="shared" si="712"/>
        <v>21.03263647</v>
      </c>
      <c r="Y1818" s="124">
        <f t="shared" si="713"/>
        <v>0</v>
      </c>
      <c r="Z1818" s="147" t="s">
        <v>64</v>
      </c>
      <c r="AA1818" s="141">
        <f t="shared" si="721"/>
        <v>45488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4"/>
      <c r="BL1818" s="1"/>
      <c r="BM1818" s="1"/>
      <c r="BN1818" s="1"/>
      <c r="BO1818" s="1"/>
      <c r="BP1818" s="1"/>
      <c r="BQ1818" s="1"/>
    </row>
    <row r="1819" spans="1:69" x14ac:dyDescent="0.15">
      <c r="A1819" s="138">
        <f t="shared" si="714"/>
        <v>45470</v>
      </c>
      <c r="B1819" s="148">
        <f t="shared" si="703"/>
        <v>1348.9366671600001</v>
      </c>
      <c r="C1819" s="139">
        <f t="shared" si="715"/>
        <v>1000</v>
      </c>
      <c r="D1819" s="140">
        <f t="shared" si="716"/>
        <v>6926.96</v>
      </c>
      <c r="E1819" s="124">
        <f>IF(K1819=1,VLOOKUP(A1818,[1]Plan1!$BO$80:$BQ$314,3),E1818)</f>
        <v>6941.51</v>
      </c>
      <c r="F1819" s="141">
        <f t="shared" si="717"/>
        <v>45461</v>
      </c>
      <c r="G1819" s="142">
        <f t="shared" si="704"/>
        <v>2.1004885259912065E-3</v>
      </c>
      <c r="H1819" s="141">
        <f t="shared" si="718"/>
        <v>45488</v>
      </c>
      <c r="I1819" s="141">
        <f t="shared" si="705"/>
        <v>45488</v>
      </c>
      <c r="J1819" s="125">
        <f t="shared" si="719"/>
        <v>20</v>
      </c>
      <c r="K1819" s="125">
        <f t="shared" si="701"/>
        <v>8</v>
      </c>
      <c r="L1819" s="139">
        <f t="shared" si="706"/>
        <v>1.00083966</v>
      </c>
      <c r="M1819" s="143">
        <f t="shared" si="702"/>
        <v>1.0046002700000001</v>
      </c>
      <c r="N1819" s="143">
        <f t="shared" si="698"/>
        <v>1.3265986373924226</v>
      </c>
      <c r="O1819" s="139">
        <f t="shared" si="700"/>
        <v>1.32771252</v>
      </c>
      <c r="P1819" s="139">
        <f t="shared" si="707"/>
        <v>1327.71252</v>
      </c>
      <c r="Q1819" s="144">
        <f t="shared" si="708"/>
        <v>0</v>
      </c>
      <c r="R1819" s="145">
        <f t="shared" si="709"/>
        <v>0</v>
      </c>
      <c r="S1819" s="139">
        <f t="shared" si="710"/>
        <v>0</v>
      </c>
      <c r="T1819" s="146">
        <f t="shared" si="720"/>
        <v>3.5999999999999997E-2</v>
      </c>
      <c r="U1819" s="144">
        <f t="shared" si="699"/>
        <v>113</v>
      </c>
      <c r="V1819" s="144">
        <v>252</v>
      </c>
      <c r="W1819" s="143">
        <f t="shared" si="711"/>
        <v>1.0159854989999999</v>
      </c>
      <c r="X1819" s="139">
        <f t="shared" si="712"/>
        <v>21.224147160000001</v>
      </c>
      <c r="Y1819" s="124">
        <f t="shared" si="713"/>
        <v>0</v>
      </c>
      <c r="Z1819" s="147" t="s">
        <v>64</v>
      </c>
      <c r="AA1819" s="141">
        <f t="shared" si="721"/>
        <v>45488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4"/>
      <c r="BL1819" s="1"/>
      <c r="BM1819" s="1"/>
      <c r="BN1819" s="1"/>
      <c r="BO1819" s="1"/>
      <c r="BP1819" s="1"/>
      <c r="BQ1819" s="1"/>
    </row>
    <row r="1820" spans="1:69" x14ac:dyDescent="0.15">
      <c r="A1820" s="138">
        <f t="shared" si="714"/>
        <v>45471</v>
      </c>
      <c r="B1820" s="148">
        <f t="shared" si="703"/>
        <v>1349.2675544400001</v>
      </c>
      <c r="C1820" s="139">
        <f t="shared" si="715"/>
        <v>1000</v>
      </c>
      <c r="D1820" s="140">
        <f t="shared" si="716"/>
        <v>6926.96</v>
      </c>
      <c r="E1820" s="124">
        <f>IF(K1820=1,VLOOKUP(A1819,[1]Plan1!$BO$80:$BQ$314,3),E1819)</f>
        <v>6941.51</v>
      </c>
      <c r="F1820" s="141">
        <f t="shared" si="717"/>
        <v>45461</v>
      </c>
      <c r="G1820" s="142">
        <f t="shared" si="704"/>
        <v>2.1004885259912065E-3</v>
      </c>
      <c r="H1820" s="141">
        <f t="shared" si="718"/>
        <v>45488</v>
      </c>
      <c r="I1820" s="141">
        <f t="shared" si="705"/>
        <v>45488</v>
      </c>
      <c r="J1820" s="125">
        <f t="shared" si="719"/>
        <v>20</v>
      </c>
      <c r="K1820" s="125">
        <f t="shared" si="701"/>
        <v>9</v>
      </c>
      <c r="L1820" s="139">
        <f t="shared" si="706"/>
        <v>1.00094467</v>
      </c>
      <c r="M1820" s="143">
        <f t="shared" si="702"/>
        <v>1.0046002700000001</v>
      </c>
      <c r="N1820" s="143">
        <f t="shared" si="698"/>
        <v>1.3265986373924226</v>
      </c>
      <c r="O1820" s="139">
        <f t="shared" si="700"/>
        <v>1.32785183</v>
      </c>
      <c r="P1820" s="139">
        <f t="shared" si="707"/>
        <v>1327.8518300000001</v>
      </c>
      <c r="Q1820" s="144">
        <f t="shared" si="708"/>
        <v>0</v>
      </c>
      <c r="R1820" s="145">
        <f t="shared" si="709"/>
        <v>0</v>
      </c>
      <c r="S1820" s="139">
        <f t="shared" si="710"/>
        <v>0</v>
      </c>
      <c r="T1820" s="146">
        <f t="shared" si="720"/>
        <v>3.5999999999999997E-2</v>
      </c>
      <c r="U1820" s="144">
        <f t="shared" si="699"/>
        <v>114</v>
      </c>
      <c r="V1820" s="144">
        <v>252</v>
      </c>
      <c r="W1820" s="143">
        <f t="shared" si="711"/>
        <v>1.016128098</v>
      </c>
      <c r="X1820" s="139">
        <f t="shared" si="712"/>
        <v>21.415724440000002</v>
      </c>
      <c r="Y1820" s="124">
        <f t="shared" si="713"/>
        <v>0</v>
      </c>
      <c r="Z1820" s="147" t="s">
        <v>64</v>
      </c>
      <c r="AA1820" s="141">
        <f t="shared" si="721"/>
        <v>45488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4"/>
      <c r="BL1820" s="1"/>
      <c r="BM1820" s="1"/>
      <c r="BN1820" s="1"/>
      <c r="BO1820" s="1"/>
      <c r="BP1820" s="1"/>
      <c r="BQ1820" s="1"/>
    </row>
    <row r="1821" spans="1:69" x14ac:dyDescent="0.15">
      <c r="A1821" s="138">
        <f t="shared" si="714"/>
        <v>45472</v>
      </c>
      <c r="B1821" s="148">
        <f t="shared" si="703"/>
        <v>1349.5985195000001</v>
      </c>
      <c r="C1821" s="139">
        <f t="shared" si="715"/>
        <v>1000</v>
      </c>
      <c r="D1821" s="140">
        <f t="shared" si="716"/>
        <v>6926.96</v>
      </c>
      <c r="E1821" s="124">
        <f>IF(K1821=1,VLOOKUP(A1820,[1]Plan1!$BO$80:$BQ$314,3),E1820)</f>
        <v>6941.51</v>
      </c>
      <c r="F1821" s="141">
        <f t="shared" si="717"/>
        <v>45461</v>
      </c>
      <c r="G1821" s="142">
        <f t="shared" si="704"/>
        <v>2.1004885259912065E-3</v>
      </c>
      <c r="H1821" s="141">
        <f t="shared" si="718"/>
        <v>45488</v>
      </c>
      <c r="I1821" s="141">
        <f t="shared" si="705"/>
        <v>45488</v>
      </c>
      <c r="J1821" s="125">
        <f t="shared" si="719"/>
        <v>20</v>
      </c>
      <c r="K1821" s="125">
        <f t="shared" si="701"/>
        <v>10</v>
      </c>
      <c r="L1821" s="139">
        <f t="shared" si="706"/>
        <v>1.0010496900000001</v>
      </c>
      <c r="M1821" s="143">
        <f t="shared" si="702"/>
        <v>1.0046002700000001</v>
      </c>
      <c r="N1821" s="143">
        <f t="shared" si="698"/>
        <v>1.3265986373924226</v>
      </c>
      <c r="O1821" s="139">
        <f t="shared" si="700"/>
        <v>1.3279911499999999</v>
      </c>
      <c r="P1821" s="139">
        <f t="shared" si="707"/>
        <v>1327.9911500000001</v>
      </c>
      <c r="Q1821" s="144">
        <f t="shared" si="708"/>
        <v>0</v>
      </c>
      <c r="R1821" s="145">
        <f t="shared" si="709"/>
        <v>0</v>
      </c>
      <c r="S1821" s="139">
        <f t="shared" si="710"/>
        <v>0</v>
      </c>
      <c r="T1821" s="146">
        <f t="shared" si="720"/>
        <v>3.5999999999999997E-2</v>
      </c>
      <c r="U1821" s="144">
        <f t="shared" si="699"/>
        <v>115</v>
      </c>
      <c r="V1821" s="144">
        <v>252</v>
      </c>
      <c r="W1821" s="143">
        <f t="shared" si="711"/>
        <v>1.0162707179999999</v>
      </c>
      <c r="X1821" s="139">
        <f t="shared" si="712"/>
        <v>21.607369500000001</v>
      </c>
      <c r="Y1821" s="124">
        <f t="shared" si="713"/>
        <v>0</v>
      </c>
      <c r="Z1821" s="147" t="s">
        <v>64</v>
      </c>
      <c r="AA1821" s="141">
        <f t="shared" si="721"/>
        <v>45488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4"/>
      <c r="BL1821" s="1"/>
      <c r="BM1821" s="1"/>
      <c r="BN1821" s="1"/>
      <c r="BO1821" s="1"/>
      <c r="BP1821" s="1"/>
      <c r="BQ1821" s="1"/>
    </row>
    <row r="1822" spans="1:69" x14ac:dyDescent="0.15">
      <c r="A1822" s="138">
        <f t="shared" si="714"/>
        <v>45473</v>
      </c>
      <c r="B1822" s="148">
        <f t="shared" si="703"/>
        <v>1349.5985195000001</v>
      </c>
      <c r="C1822" s="139">
        <f t="shared" si="715"/>
        <v>1000</v>
      </c>
      <c r="D1822" s="140">
        <f t="shared" si="716"/>
        <v>6926.96</v>
      </c>
      <c r="E1822" s="124">
        <f>IF(K1822=1,VLOOKUP(A1821,[1]Plan1!$BO$80:$BQ$314,3),E1821)</f>
        <v>6941.51</v>
      </c>
      <c r="F1822" s="141">
        <f t="shared" si="717"/>
        <v>45461</v>
      </c>
      <c r="G1822" s="142">
        <f t="shared" si="704"/>
        <v>2.1004885259912065E-3</v>
      </c>
      <c r="H1822" s="141">
        <f t="shared" si="718"/>
        <v>45488</v>
      </c>
      <c r="I1822" s="141">
        <f t="shared" si="705"/>
        <v>45488</v>
      </c>
      <c r="J1822" s="125">
        <f t="shared" si="719"/>
        <v>20</v>
      </c>
      <c r="K1822" s="125">
        <f t="shared" si="701"/>
        <v>10</v>
      </c>
      <c r="L1822" s="139">
        <f t="shared" si="706"/>
        <v>1.0010496900000001</v>
      </c>
      <c r="M1822" s="143">
        <f t="shared" si="702"/>
        <v>1.0046002700000001</v>
      </c>
      <c r="N1822" s="143">
        <f t="shared" si="698"/>
        <v>1.3265986373924226</v>
      </c>
      <c r="O1822" s="139">
        <f t="shared" si="700"/>
        <v>1.3279911499999999</v>
      </c>
      <c r="P1822" s="139">
        <f t="shared" si="707"/>
        <v>1327.9911500000001</v>
      </c>
      <c r="Q1822" s="144">
        <f t="shared" si="708"/>
        <v>0</v>
      </c>
      <c r="R1822" s="145">
        <f t="shared" si="709"/>
        <v>0</v>
      </c>
      <c r="S1822" s="139">
        <f t="shared" si="710"/>
        <v>0</v>
      </c>
      <c r="T1822" s="146">
        <f t="shared" si="720"/>
        <v>3.5999999999999997E-2</v>
      </c>
      <c r="U1822" s="144">
        <f t="shared" si="699"/>
        <v>115</v>
      </c>
      <c r="V1822" s="144">
        <v>252</v>
      </c>
      <c r="W1822" s="143">
        <f t="shared" si="711"/>
        <v>1.0162707179999999</v>
      </c>
      <c r="X1822" s="139">
        <f t="shared" si="712"/>
        <v>21.607369500000001</v>
      </c>
      <c r="Y1822" s="124">
        <f t="shared" si="713"/>
        <v>0</v>
      </c>
      <c r="Z1822" s="147" t="s">
        <v>64</v>
      </c>
      <c r="AA1822" s="141">
        <f t="shared" si="721"/>
        <v>45488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4"/>
      <c r="BL1822" s="1"/>
      <c r="BM1822" s="1"/>
      <c r="BN1822" s="1"/>
      <c r="BO1822" s="1"/>
      <c r="BP1822" s="1"/>
      <c r="BQ1822" s="1"/>
    </row>
    <row r="1823" spans="1:69" x14ac:dyDescent="0.15">
      <c r="A1823" s="138">
        <f t="shared" si="714"/>
        <v>45474</v>
      </c>
      <c r="B1823" s="148">
        <f t="shared" si="703"/>
        <v>1349.5985195000001</v>
      </c>
      <c r="C1823" s="139">
        <f t="shared" si="715"/>
        <v>1000</v>
      </c>
      <c r="D1823" s="140">
        <f t="shared" si="716"/>
        <v>6926.96</v>
      </c>
      <c r="E1823" s="124">
        <f>IF(K1823=1,VLOOKUP(A1822,[1]Plan1!$BO$80:$BQ$314,3),E1822)</f>
        <v>6941.51</v>
      </c>
      <c r="F1823" s="141">
        <f t="shared" si="717"/>
        <v>45461</v>
      </c>
      <c r="G1823" s="142">
        <f t="shared" si="704"/>
        <v>2.1004885259912065E-3</v>
      </c>
      <c r="H1823" s="141">
        <f t="shared" si="718"/>
        <v>45488</v>
      </c>
      <c r="I1823" s="141">
        <f t="shared" si="705"/>
        <v>45488</v>
      </c>
      <c r="J1823" s="125">
        <f t="shared" si="719"/>
        <v>20</v>
      </c>
      <c r="K1823" s="125">
        <f t="shared" si="701"/>
        <v>10</v>
      </c>
      <c r="L1823" s="139">
        <f t="shared" si="706"/>
        <v>1.0010496900000001</v>
      </c>
      <c r="M1823" s="143">
        <f t="shared" si="702"/>
        <v>1.0046002700000001</v>
      </c>
      <c r="N1823" s="143">
        <f t="shared" ref="N1823:N1886" si="722">IF(I1823&gt;I1822,N1822*M1823,N1822)</f>
        <v>1.3265986373924226</v>
      </c>
      <c r="O1823" s="139">
        <f t="shared" si="700"/>
        <v>1.3279911499999999</v>
      </c>
      <c r="P1823" s="139">
        <f t="shared" si="707"/>
        <v>1327.9911500000001</v>
      </c>
      <c r="Q1823" s="144">
        <f t="shared" si="708"/>
        <v>0</v>
      </c>
      <c r="R1823" s="145">
        <f t="shared" si="709"/>
        <v>0</v>
      </c>
      <c r="S1823" s="139">
        <f t="shared" si="710"/>
        <v>0</v>
      </c>
      <c r="T1823" s="146">
        <f t="shared" si="720"/>
        <v>3.5999999999999997E-2</v>
      </c>
      <c r="U1823" s="144">
        <f t="shared" si="699"/>
        <v>115</v>
      </c>
      <c r="V1823" s="144">
        <v>252</v>
      </c>
      <c r="W1823" s="143">
        <f t="shared" si="711"/>
        <v>1.0162707179999999</v>
      </c>
      <c r="X1823" s="139">
        <f t="shared" si="712"/>
        <v>21.607369500000001</v>
      </c>
      <c r="Y1823" s="124">
        <f t="shared" si="713"/>
        <v>0</v>
      </c>
      <c r="Z1823" s="147" t="s">
        <v>64</v>
      </c>
      <c r="AA1823" s="141">
        <f t="shared" si="721"/>
        <v>45488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4"/>
      <c r="BL1823" s="1"/>
      <c r="BM1823" s="1"/>
      <c r="BN1823" s="1"/>
      <c r="BO1823" s="1"/>
      <c r="BP1823" s="1"/>
      <c r="BQ1823" s="1"/>
    </row>
    <row r="1824" spans="1:69" x14ac:dyDescent="0.15">
      <c r="A1824" s="138">
        <f t="shared" si="714"/>
        <v>45475</v>
      </c>
      <c r="B1824" s="148">
        <f t="shared" si="703"/>
        <v>1349.9295597099999</v>
      </c>
      <c r="C1824" s="139">
        <f t="shared" si="715"/>
        <v>1000</v>
      </c>
      <c r="D1824" s="140">
        <f t="shared" si="716"/>
        <v>6926.96</v>
      </c>
      <c r="E1824" s="124">
        <f>IF(K1824=1,VLOOKUP(A1823,[1]Plan1!$BO$80:$BQ$314,3),E1823)</f>
        <v>6941.51</v>
      </c>
      <c r="F1824" s="141">
        <f t="shared" si="717"/>
        <v>45461</v>
      </c>
      <c r="G1824" s="142">
        <f t="shared" si="704"/>
        <v>2.1004885259912065E-3</v>
      </c>
      <c r="H1824" s="141">
        <f t="shared" si="718"/>
        <v>45488</v>
      </c>
      <c r="I1824" s="141">
        <f t="shared" si="705"/>
        <v>45488</v>
      </c>
      <c r="J1824" s="125">
        <f t="shared" si="719"/>
        <v>20</v>
      </c>
      <c r="K1824" s="125">
        <f t="shared" si="701"/>
        <v>11</v>
      </c>
      <c r="L1824" s="139">
        <f t="shared" si="706"/>
        <v>1.0011547199999999</v>
      </c>
      <c r="M1824" s="143">
        <f t="shared" si="702"/>
        <v>1.0046002700000001</v>
      </c>
      <c r="N1824" s="143">
        <f t="shared" si="722"/>
        <v>1.3265986373924226</v>
      </c>
      <c r="O1824" s="139">
        <f t="shared" si="700"/>
        <v>1.32813048</v>
      </c>
      <c r="P1824" s="139">
        <f t="shared" si="707"/>
        <v>1328.13048</v>
      </c>
      <c r="Q1824" s="144">
        <f t="shared" si="708"/>
        <v>0</v>
      </c>
      <c r="R1824" s="145">
        <f t="shared" si="709"/>
        <v>0</v>
      </c>
      <c r="S1824" s="139">
        <f t="shared" si="710"/>
        <v>0</v>
      </c>
      <c r="T1824" s="146">
        <f t="shared" si="720"/>
        <v>3.5999999999999997E-2</v>
      </c>
      <c r="U1824" s="144">
        <f t="shared" si="699"/>
        <v>116</v>
      </c>
      <c r="V1824" s="144">
        <v>252</v>
      </c>
      <c r="W1824" s="143">
        <f t="shared" si="711"/>
        <v>1.016413357</v>
      </c>
      <c r="X1824" s="139">
        <f t="shared" si="712"/>
        <v>21.799079710000001</v>
      </c>
      <c r="Y1824" s="124">
        <f t="shared" si="713"/>
        <v>0</v>
      </c>
      <c r="Z1824" s="147" t="s">
        <v>64</v>
      </c>
      <c r="AA1824" s="141">
        <f t="shared" si="721"/>
        <v>45488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4"/>
      <c r="BL1824" s="1"/>
      <c r="BM1824" s="1"/>
      <c r="BN1824" s="1"/>
      <c r="BO1824" s="1"/>
      <c r="BP1824" s="1"/>
      <c r="BQ1824" s="1"/>
    </row>
    <row r="1825" spans="1:69" x14ac:dyDescent="0.15">
      <c r="A1825" s="138">
        <f t="shared" si="714"/>
        <v>45476</v>
      </c>
      <c r="B1825" s="148">
        <f t="shared" si="703"/>
        <v>1350.2606865499999</v>
      </c>
      <c r="C1825" s="139">
        <f t="shared" si="715"/>
        <v>1000</v>
      </c>
      <c r="D1825" s="140">
        <f t="shared" si="716"/>
        <v>6926.96</v>
      </c>
      <c r="E1825" s="124">
        <f>IF(K1825=1,VLOOKUP(A1824,[1]Plan1!$BO$80:$BQ$314,3),E1824)</f>
        <v>6941.51</v>
      </c>
      <c r="F1825" s="141">
        <f t="shared" si="717"/>
        <v>45461</v>
      </c>
      <c r="G1825" s="142">
        <f t="shared" si="704"/>
        <v>2.1004885259912065E-3</v>
      </c>
      <c r="H1825" s="141">
        <f t="shared" si="718"/>
        <v>45488</v>
      </c>
      <c r="I1825" s="141">
        <f t="shared" si="705"/>
        <v>45488</v>
      </c>
      <c r="J1825" s="125">
        <f t="shared" si="719"/>
        <v>20</v>
      </c>
      <c r="K1825" s="125">
        <f t="shared" si="701"/>
        <v>12</v>
      </c>
      <c r="L1825" s="139">
        <f t="shared" si="706"/>
        <v>1.0012597599999999</v>
      </c>
      <c r="M1825" s="143">
        <f t="shared" si="702"/>
        <v>1.0046002700000001</v>
      </c>
      <c r="N1825" s="143">
        <f t="shared" si="722"/>
        <v>1.3265986373924226</v>
      </c>
      <c r="O1825" s="139">
        <f t="shared" si="700"/>
        <v>1.32826983</v>
      </c>
      <c r="P1825" s="139">
        <f t="shared" si="707"/>
        <v>1328.26983</v>
      </c>
      <c r="Q1825" s="144">
        <f t="shared" si="708"/>
        <v>0</v>
      </c>
      <c r="R1825" s="145">
        <f t="shared" si="709"/>
        <v>0</v>
      </c>
      <c r="S1825" s="139">
        <f t="shared" si="710"/>
        <v>0</v>
      </c>
      <c r="T1825" s="146">
        <f t="shared" si="720"/>
        <v>3.5999999999999997E-2</v>
      </c>
      <c r="U1825" s="144">
        <f t="shared" si="699"/>
        <v>117</v>
      </c>
      <c r="V1825" s="144">
        <v>252</v>
      </c>
      <c r="W1825" s="143">
        <f t="shared" si="711"/>
        <v>1.016556016</v>
      </c>
      <c r="X1825" s="139">
        <f t="shared" si="712"/>
        <v>21.99085655</v>
      </c>
      <c r="Y1825" s="124">
        <f t="shared" si="713"/>
        <v>0</v>
      </c>
      <c r="Z1825" s="147" t="s">
        <v>64</v>
      </c>
      <c r="AA1825" s="141">
        <f t="shared" si="721"/>
        <v>45488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4"/>
      <c r="BL1825" s="1"/>
      <c r="BM1825" s="1"/>
      <c r="BN1825" s="1"/>
      <c r="BO1825" s="1"/>
      <c r="BP1825" s="1"/>
      <c r="BQ1825" s="1"/>
    </row>
    <row r="1826" spans="1:69" x14ac:dyDescent="0.15">
      <c r="A1826" s="138">
        <f t="shared" si="714"/>
        <v>45477</v>
      </c>
      <c r="B1826" s="148">
        <f t="shared" si="703"/>
        <v>1350.59189122</v>
      </c>
      <c r="C1826" s="139">
        <f t="shared" si="715"/>
        <v>1000</v>
      </c>
      <c r="D1826" s="140">
        <f t="shared" si="716"/>
        <v>6926.96</v>
      </c>
      <c r="E1826" s="124">
        <f>IF(K1826=1,VLOOKUP(A1825,[1]Plan1!$BO$80:$BQ$314,3),E1825)</f>
        <v>6941.51</v>
      </c>
      <c r="F1826" s="141">
        <f t="shared" si="717"/>
        <v>45461</v>
      </c>
      <c r="G1826" s="142">
        <f t="shared" si="704"/>
        <v>2.1004885259912065E-3</v>
      </c>
      <c r="H1826" s="141">
        <f t="shared" si="718"/>
        <v>45488</v>
      </c>
      <c r="I1826" s="141">
        <f t="shared" si="705"/>
        <v>45488</v>
      </c>
      <c r="J1826" s="125">
        <f t="shared" si="719"/>
        <v>20</v>
      </c>
      <c r="K1826" s="125">
        <f t="shared" si="701"/>
        <v>13</v>
      </c>
      <c r="L1826" s="139">
        <f t="shared" si="706"/>
        <v>1.0013648100000001</v>
      </c>
      <c r="M1826" s="143">
        <f t="shared" si="702"/>
        <v>1.0046002700000001</v>
      </c>
      <c r="N1826" s="143">
        <f t="shared" si="722"/>
        <v>1.3265986373924226</v>
      </c>
      <c r="O1826" s="139">
        <f t="shared" si="700"/>
        <v>1.3284091899999999</v>
      </c>
      <c r="P1826" s="139">
        <f t="shared" si="707"/>
        <v>1328.4091900000001</v>
      </c>
      <c r="Q1826" s="144">
        <f t="shared" si="708"/>
        <v>0</v>
      </c>
      <c r="R1826" s="145">
        <f t="shared" si="709"/>
        <v>0</v>
      </c>
      <c r="S1826" s="139">
        <f t="shared" si="710"/>
        <v>0</v>
      </c>
      <c r="T1826" s="146">
        <f t="shared" si="720"/>
        <v>3.5999999999999997E-2</v>
      </c>
      <c r="U1826" s="144">
        <f t="shared" si="699"/>
        <v>118</v>
      </c>
      <c r="V1826" s="144">
        <v>252</v>
      </c>
      <c r="W1826" s="143">
        <f t="shared" si="711"/>
        <v>1.016698696</v>
      </c>
      <c r="X1826" s="139">
        <f t="shared" si="712"/>
        <v>22.182701219999998</v>
      </c>
      <c r="Y1826" s="124">
        <f t="shared" si="713"/>
        <v>0</v>
      </c>
      <c r="Z1826" s="147" t="s">
        <v>64</v>
      </c>
      <c r="AA1826" s="141">
        <f t="shared" si="721"/>
        <v>45488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4"/>
      <c r="BL1826" s="1"/>
      <c r="BM1826" s="1"/>
      <c r="BN1826" s="1"/>
      <c r="BO1826" s="1"/>
      <c r="BP1826" s="1"/>
      <c r="BQ1826" s="1"/>
    </row>
    <row r="1827" spans="1:69" x14ac:dyDescent="0.15">
      <c r="A1827" s="138">
        <f t="shared" si="714"/>
        <v>45478</v>
      </c>
      <c r="B1827" s="148">
        <f t="shared" si="703"/>
        <v>1350.9231710699999</v>
      </c>
      <c r="C1827" s="139">
        <f t="shared" si="715"/>
        <v>1000</v>
      </c>
      <c r="D1827" s="140">
        <f t="shared" si="716"/>
        <v>6926.96</v>
      </c>
      <c r="E1827" s="124">
        <f>IF(K1827=1,VLOOKUP(A1826,[1]Plan1!$BO$80:$BQ$314,3),E1826)</f>
        <v>6941.51</v>
      </c>
      <c r="F1827" s="141">
        <f t="shared" si="717"/>
        <v>45461</v>
      </c>
      <c r="G1827" s="142">
        <f t="shared" si="704"/>
        <v>2.1004885259912065E-3</v>
      </c>
      <c r="H1827" s="141">
        <f t="shared" si="718"/>
        <v>45488</v>
      </c>
      <c r="I1827" s="141">
        <f t="shared" si="705"/>
        <v>45488</v>
      </c>
      <c r="J1827" s="125">
        <f t="shared" si="719"/>
        <v>20</v>
      </c>
      <c r="K1827" s="125">
        <f t="shared" si="701"/>
        <v>14</v>
      </c>
      <c r="L1827" s="139">
        <f t="shared" si="706"/>
        <v>1.00146987</v>
      </c>
      <c r="M1827" s="143">
        <f t="shared" si="702"/>
        <v>1.0046002700000001</v>
      </c>
      <c r="N1827" s="143">
        <f t="shared" si="722"/>
        <v>1.3265986373924226</v>
      </c>
      <c r="O1827" s="139">
        <f t="shared" si="700"/>
        <v>1.32854856</v>
      </c>
      <c r="P1827" s="139">
        <f t="shared" si="707"/>
        <v>1328.54856</v>
      </c>
      <c r="Q1827" s="144">
        <f t="shared" si="708"/>
        <v>0</v>
      </c>
      <c r="R1827" s="145">
        <f t="shared" si="709"/>
        <v>0</v>
      </c>
      <c r="S1827" s="139">
        <f t="shared" si="710"/>
        <v>0</v>
      </c>
      <c r="T1827" s="146">
        <f t="shared" si="720"/>
        <v>3.5999999999999997E-2</v>
      </c>
      <c r="U1827" s="144">
        <f t="shared" si="699"/>
        <v>119</v>
      </c>
      <c r="V1827" s="144">
        <v>252</v>
      </c>
      <c r="W1827" s="143">
        <f t="shared" si="711"/>
        <v>1.0168413949999999</v>
      </c>
      <c r="X1827" s="139">
        <f t="shared" si="712"/>
        <v>22.37461107</v>
      </c>
      <c r="Y1827" s="124">
        <f t="shared" si="713"/>
        <v>0</v>
      </c>
      <c r="Z1827" s="147" t="s">
        <v>64</v>
      </c>
      <c r="AA1827" s="141">
        <f t="shared" si="721"/>
        <v>45488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4"/>
      <c r="BL1827" s="1"/>
      <c r="BM1827" s="1"/>
      <c r="BN1827" s="1"/>
      <c r="BO1827" s="1"/>
      <c r="BP1827" s="1"/>
      <c r="BQ1827" s="1"/>
    </row>
    <row r="1828" spans="1:69" x14ac:dyDescent="0.15">
      <c r="A1828" s="138">
        <f t="shared" si="714"/>
        <v>45479</v>
      </c>
      <c r="B1828" s="148">
        <f t="shared" si="703"/>
        <v>1351.25454911</v>
      </c>
      <c r="C1828" s="139">
        <f t="shared" si="715"/>
        <v>1000</v>
      </c>
      <c r="D1828" s="140">
        <f t="shared" si="716"/>
        <v>6926.96</v>
      </c>
      <c r="E1828" s="124">
        <f>IF(K1828=1,VLOOKUP(A1827,[1]Plan1!$BO$80:$BQ$314,3),E1827)</f>
        <v>6941.51</v>
      </c>
      <c r="F1828" s="141">
        <f t="shared" si="717"/>
        <v>45461</v>
      </c>
      <c r="G1828" s="142">
        <f t="shared" si="704"/>
        <v>2.1004885259912065E-3</v>
      </c>
      <c r="H1828" s="141">
        <f t="shared" si="718"/>
        <v>45488</v>
      </c>
      <c r="I1828" s="141">
        <f t="shared" si="705"/>
        <v>45488</v>
      </c>
      <c r="J1828" s="125">
        <f t="shared" si="719"/>
        <v>20</v>
      </c>
      <c r="K1828" s="125">
        <f t="shared" si="701"/>
        <v>15</v>
      </c>
      <c r="L1828" s="139">
        <f t="shared" si="706"/>
        <v>1.00157495</v>
      </c>
      <c r="M1828" s="143">
        <f t="shared" si="702"/>
        <v>1.0046002700000001</v>
      </c>
      <c r="N1828" s="143">
        <f t="shared" si="722"/>
        <v>1.3265986373924226</v>
      </c>
      <c r="O1828" s="139">
        <f t="shared" si="700"/>
        <v>1.3286879599999999</v>
      </c>
      <c r="P1828" s="139">
        <f t="shared" si="707"/>
        <v>1328.68796</v>
      </c>
      <c r="Q1828" s="144">
        <f t="shared" si="708"/>
        <v>0</v>
      </c>
      <c r="R1828" s="145">
        <f t="shared" si="709"/>
        <v>0</v>
      </c>
      <c r="S1828" s="139">
        <f t="shared" si="710"/>
        <v>0</v>
      </c>
      <c r="T1828" s="146">
        <f t="shared" si="720"/>
        <v>3.5999999999999997E-2</v>
      </c>
      <c r="U1828" s="144">
        <f t="shared" si="699"/>
        <v>120</v>
      </c>
      <c r="V1828" s="144">
        <v>252</v>
      </c>
      <c r="W1828" s="143">
        <f t="shared" si="711"/>
        <v>1.0169841150000001</v>
      </c>
      <c r="X1828" s="139">
        <f t="shared" si="712"/>
        <v>22.566589109999999</v>
      </c>
      <c r="Y1828" s="124">
        <f t="shared" si="713"/>
        <v>0</v>
      </c>
      <c r="Z1828" s="147" t="s">
        <v>64</v>
      </c>
      <c r="AA1828" s="141">
        <f t="shared" si="721"/>
        <v>45488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4"/>
      <c r="BL1828" s="1"/>
      <c r="BM1828" s="1"/>
      <c r="BN1828" s="1"/>
      <c r="BO1828" s="1"/>
      <c r="BP1828" s="1"/>
      <c r="BQ1828" s="1"/>
    </row>
    <row r="1829" spans="1:69" x14ac:dyDescent="0.15">
      <c r="A1829" s="138">
        <f t="shared" si="714"/>
        <v>45480</v>
      </c>
      <c r="B1829" s="148">
        <f t="shared" si="703"/>
        <v>1351.25454911</v>
      </c>
      <c r="C1829" s="139">
        <f t="shared" si="715"/>
        <v>1000</v>
      </c>
      <c r="D1829" s="140">
        <f t="shared" si="716"/>
        <v>6926.96</v>
      </c>
      <c r="E1829" s="124">
        <f>IF(K1829=1,VLOOKUP(A1828,[1]Plan1!$BO$80:$BQ$314,3),E1828)</f>
        <v>6941.51</v>
      </c>
      <c r="F1829" s="141">
        <f t="shared" si="717"/>
        <v>45461</v>
      </c>
      <c r="G1829" s="142">
        <f t="shared" si="704"/>
        <v>2.1004885259912065E-3</v>
      </c>
      <c r="H1829" s="141">
        <f t="shared" si="718"/>
        <v>45488</v>
      </c>
      <c r="I1829" s="141">
        <f t="shared" si="705"/>
        <v>45488</v>
      </c>
      <c r="J1829" s="125">
        <f t="shared" si="719"/>
        <v>20</v>
      </c>
      <c r="K1829" s="125">
        <f t="shared" si="701"/>
        <v>15</v>
      </c>
      <c r="L1829" s="139">
        <f t="shared" si="706"/>
        <v>1.00157495</v>
      </c>
      <c r="M1829" s="143">
        <f t="shared" si="702"/>
        <v>1.0046002700000001</v>
      </c>
      <c r="N1829" s="143">
        <f t="shared" si="722"/>
        <v>1.3265986373924226</v>
      </c>
      <c r="O1829" s="139">
        <f t="shared" si="700"/>
        <v>1.3286879599999999</v>
      </c>
      <c r="P1829" s="139">
        <f t="shared" si="707"/>
        <v>1328.68796</v>
      </c>
      <c r="Q1829" s="144">
        <f t="shared" si="708"/>
        <v>0</v>
      </c>
      <c r="R1829" s="145">
        <f t="shared" si="709"/>
        <v>0</v>
      </c>
      <c r="S1829" s="139">
        <f t="shared" si="710"/>
        <v>0</v>
      </c>
      <c r="T1829" s="146">
        <f t="shared" si="720"/>
        <v>3.5999999999999997E-2</v>
      </c>
      <c r="U1829" s="144">
        <f t="shared" ref="U1829:U1892" si="723">IF(Q1828&gt;0,1,IF(K1829=K1828,U1828,U1828+1))</f>
        <v>120</v>
      </c>
      <c r="V1829" s="144">
        <v>252</v>
      </c>
      <c r="W1829" s="143">
        <f t="shared" si="711"/>
        <v>1.0169841150000001</v>
      </c>
      <c r="X1829" s="139">
        <f t="shared" si="712"/>
        <v>22.566589109999999</v>
      </c>
      <c r="Y1829" s="124">
        <f t="shared" si="713"/>
        <v>0</v>
      </c>
      <c r="Z1829" s="147" t="s">
        <v>64</v>
      </c>
      <c r="AA1829" s="141">
        <f t="shared" si="721"/>
        <v>45488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4"/>
      <c r="BL1829" s="1"/>
      <c r="BM1829" s="1"/>
      <c r="BN1829" s="1"/>
      <c r="BO1829" s="1"/>
      <c r="BP1829" s="1"/>
      <c r="BQ1829" s="1"/>
    </row>
    <row r="1830" spans="1:69" x14ac:dyDescent="0.15">
      <c r="A1830" s="138">
        <f t="shared" si="714"/>
        <v>45481</v>
      </c>
      <c r="B1830" s="148">
        <f t="shared" si="703"/>
        <v>1351.25454911</v>
      </c>
      <c r="C1830" s="139">
        <f t="shared" si="715"/>
        <v>1000</v>
      </c>
      <c r="D1830" s="140">
        <f t="shared" si="716"/>
        <v>6926.96</v>
      </c>
      <c r="E1830" s="124">
        <f>IF(K1830=1,VLOOKUP(A1829,[1]Plan1!$BO$80:$BQ$314,3),E1829)</f>
        <v>6941.51</v>
      </c>
      <c r="F1830" s="141">
        <f t="shared" si="717"/>
        <v>45461</v>
      </c>
      <c r="G1830" s="142">
        <f t="shared" si="704"/>
        <v>2.1004885259912065E-3</v>
      </c>
      <c r="H1830" s="141">
        <f t="shared" si="718"/>
        <v>45488</v>
      </c>
      <c r="I1830" s="141">
        <f t="shared" si="705"/>
        <v>45488</v>
      </c>
      <c r="J1830" s="125">
        <f t="shared" si="719"/>
        <v>20</v>
      </c>
      <c r="K1830" s="125">
        <f t="shared" si="701"/>
        <v>15</v>
      </c>
      <c r="L1830" s="139">
        <f t="shared" si="706"/>
        <v>1.00157495</v>
      </c>
      <c r="M1830" s="143">
        <f t="shared" si="702"/>
        <v>1.0046002700000001</v>
      </c>
      <c r="N1830" s="143">
        <f t="shared" si="722"/>
        <v>1.3265986373924226</v>
      </c>
      <c r="O1830" s="139">
        <f t="shared" si="700"/>
        <v>1.3286879599999999</v>
      </c>
      <c r="P1830" s="139">
        <f t="shared" si="707"/>
        <v>1328.68796</v>
      </c>
      <c r="Q1830" s="144">
        <f t="shared" si="708"/>
        <v>0</v>
      </c>
      <c r="R1830" s="145">
        <f t="shared" si="709"/>
        <v>0</v>
      </c>
      <c r="S1830" s="139">
        <f t="shared" si="710"/>
        <v>0</v>
      </c>
      <c r="T1830" s="146">
        <f t="shared" si="720"/>
        <v>3.5999999999999997E-2</v>
      </c>
      <c r="U1830" s="144">
        <f t="shared" si="723"/>
        <v>120</v>
      </c>
      <c r="V1830" s="144">
        <v>252</v>
      </c>
      <c r="W1830" s="143">
        <f t="shared" si="711"/>
        <v>1.0169841150000001</v>
      </c>
      <c r="X1830" s="139">
        <f t="shared" si="712"/>
        <v>22.566589109999999</v>
      </c>
      <c r="Y1830" s="124">
        <f t="shared" si="713"/>
        <v>0</v>
      </c>
      <c r="Z1830" s="147" t="s">
        <v>64</v>
      </c>
      <c r="AA1830" s="141">
        <f t="shared" si="721"/>
        <v>45488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4"/>
      <c r="BL1830" s="1"/>
      <c r="BM1830" s="1"/>
      <c r="BN1830" s="1"/>
      <c r="BO1830" s="1"/>
      <c r="BP1830" s="1"/>
      <c r="BQ1830" s="1"/>
    </row>
    <row r="1831" spans="1:69" x14ac:dyDescent="0.15">
      <c r="A1831" s="138">
        <f t="shared" si="714"/>
        <v>45482</v>
      </c>
      <c r="B1831" s="148">
        <f t="shared" si="703"/>
        <v>1351.5859921799999</v>
      </c>
      <c r="C1831" s="139">
        <f t="shared" si="715"/>
        <v>1000</v>
      </c>
      <c r="D1831" s="140">
        <f t="shared" si="716"/>
        <v>6926.96</v>
      </c>
      <c r="E1831" s="124">
        <f>IF(K1831=1,VLOOKUP(A1830,[1]Plan1!$BO$80:$BQ$314,3),E1830)</f>
        <v>6941.51</v>
      </c>
      <c r="F1831" s="141">
        <f t="shared" si="717"/>
        <v>45461</v>
      </c>
      <c r="G1831" s="142">
        <f t="shared" si="704"/>
        <v>2.1004885259912065E-3</v>
      </c>
      <c r="H1831" s="141">
        <f t="shared" si="718"/>
        <v>45488</v>
      </c>
      <c r="I1831" s="141">
        <f t="shared" si="705"/>
        <v>45488</v>
      </c>
      <c r="J1831" s="125">
        <f t="shared" si="719"/>
        <v>20</v>
      </c>
      <c r="K1831" s="125">
        <f t="shared" si="701"/>
        <v>16</v>
      </c>
      <c r="L1831" s="139">
        <f t="shared" si="706"/>
        <v>1.0016800299999999</v>
      </c>
      <c r="M1831" s="143">
        <f t="shared" si="702"/>
        <v>1.0046002700000001</v>
      </c>
      <c r="N1831" s="143">
        <f t="shared" si="722"/>
        <v>1.3265986373924226</v>
      </c>
      <c r="O1831" s="139">
        <f t="shared" si="700"/>
        <v>1.32882736</v>
      </c>
      <c r="P1831" s="139">
        <f t="shared" si="707"/>
        <v>1328.82736</v>
      </c>
      <c r="Q1831" s="144">
        <f t="shared" si="708"/>
        <v>0</v>
      </c>
      <c r="R1831" s="145">
        <f t="shared" si="709"/>
        <v>0</v>
      </c>
      <c r="S1831" s="139">
        <f t="shared" si="710"/>
        <v>0</v>
      </c>
      <c r="T1831" s="146">
        <f t="shared" si="720"/>
        <v>3.5999999999999997E-2</v>
      </c>
      <c r="U1831" s="144">
        <f t="shared" si="723"/>
        <v>121</v>
      </c>
      <c r="V1831" s="144">
        <v>252</v>
      </c>
      <c r="W1831" s="143">
        <f t="shared" si="711"/>
        <v>1.017126854</v>
      </c>
      <c r="X1831" s="139">
        <f t="shared" si="712"/>
        <v>22.758632179999999</v>
      </c>
      <c r="Y1831" s="124">
        <f t="shared" si="713"/>
        <v>0</v>
      </c>
      <c r="Z1831" s="147" t="s">
        <v>64</v>
      </c>
      <c r="AA1831" s="141">
        <f t="shared" si="721"/>
        <v>45488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4"/>
      <c r="BL1831" s="1"/>
      <c r="BM1831" s="1"/>
      <c r="BN1831" s="1"/>
      <c r="BO1831" s="1"/>
      <c r="BP1831" s="1"/>
      <c r="BQ1831" s="1"/>
    </row>
    <row r="1832" spans="1:69" x14ac:dyDescent="0.15">
      <c r="A1832" s="138">
        <f t="shared" si="714"/>
        <v>45483</v>
      </c>
      <c r="B1832" s="148">
        <f t="shared" si="703"/>
        <v>1351.9175233000001</v>
      </c>
      <c r="C1832" s="139">
        <f t="shared" si="715"/>
        <v>1000</v>
      </c>
      <c r="D1832" s="140">
        <f t="shared" si="716"/>
        <v>6926.96</v>
      </c>
      <c r="E1832" s="124">
        <f>IF(K1832=1,VLOOKUP(A1831,[1]Plan1!$BO$80:$BQ$314,3),E1831)</f>
        <v>6941.51</v>
      </c>
      <c r="F1832" s="141">
        <f t="shared" si="717"/>
        <v>45461</v>
      </c>
      <c r="G1832" s="142">
        <f t="shared" si="704"/>
        <v>2.1004885259912065E-3</v>
      </c>
      <c r="H1832" s="141">
        <f t="shared" si="718"/>
        <v>45488</v>
      </c>
      <c r="I1832" s="141">
        <f t="shared" si="705"/>
        <v>45488</v>
      </c>
      <c r="J1832" s="125">
        <f t="shared" si="719"/>
        <v>20</v>
      </c>
      <c r="K1832" s="125">
        <f t="shared" si="701"/>
        <v>17</v>
      </c>
      <c r="L1832" s="139">
        <f t="shared" si="706"/>
        <v>1.00178513</v>
      </c>
      <c r="M1832" s="143">
        <f t="shared" si="702"/>
        <v>1.0046002700000001</v>
      </c>
      <c r="N1832" s="143">
        <f t="shared" si="722"/>
        <v>1.3265986373924226</v>
      </c>
      <c r="O1832" s="139">
        <f t="shared" si="700"/>
        <v>1.32896678</v>
      </c>
      <c r="P1832" s="139">
        <f t="shared" si="707"/>
        <v>1328.96678</v>
      </c>
      <c r="Q1832" s="144">
        <f t="shared" si="708"/>
        <v>0</v>
      </c>
      <c r="R1832" s="145">
        <f t="shared" si="709"/>
        <v>0</v>
      </c>
      <c r="S1832" s="139">
        <f t="shared" si="710"/>
        <v>0</v>
      </c>
      <c r="T1832" s="146">
        <f t="shared" si="720"/>
        <v>3.5999999999999997E-2</v>
      </c>
      <c r="U1832" s="144">
        <f t="shared" si="723"/>
        <v>122</v>
      </c>
      <c r="V1832" s="144">
        <v>252</v>
      </c>
      <c r="W1832" s="143">
        <f t="shared" si="711"/>
        <v>1.0172696139999999</v>
      </c>
      <c r="X1832" s="139">
        <f t="shared" si="712"/>
        <v>22.950743299999999</v>
      </c>
      <c r="Y1832" s="124">
        <f t="shared" si="713"/>
        <v>0</v>
      </c>
      <c r="Z1832" s="147" t="s">
        <v>64</v>
      </c>
      <c r="AA1832" s="141">
        <f t="shared" si="721"/>
        <v>45488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4"/>
      <c r="BL1832" s="1"/>
      <c r="BM1832" s="1"/>
      <c r="BN1832" s="1"/>
      <c r="BO1832" s="1"/>
      <c r="BP1832" s="1"/>
      <c r="BQ1832" s="1"/>
    </row>
    <row r="1833" spans="1:69" x14ac:dyDescent="0.15">
      <c r="A1833" s="138">
        <f t="shared" si="714"/>
        <v>45484</v>
      </c>
      <c r="B1833" s="148">
        <f t="shared" si="703"/>
        <v>1352.24913984</v>
      </c>
      <c r="C1833" s="139">
        <f t="shared" si="715"/>
        <v>1000</v>
      </c>
      <c r="D1833" s="140">
        <f t="shared" si="716"/>
        <v>6926.96</v>
      </c>
      <c r="E1833" s="124">
        <f>IF(K1833=1,VLOOKUP(A1832,[1]Plan1!$BO$80:$BQ$314,3),E1832)</f>
        <v>6941.51</v>
      </c>
      <c r="F1833" s="141">
        <f t="shared" si="717"/>
        <v>45461</v>
      </c>
      <c r="G1833" s="142">
        <f t="shared" si="704"/>
        <v>2.1004885259912065E-3</v>
      </c>
      <c r="H1833" s="141">
        <f t="shared" si="718"/>
        <v>45488</v>
      </c>
      <c r="I1833" s="141">
        <f t="shared" si="705"/>
        <v>45488</v>
      </c>
      <c r="J1833" s="125">
        <f t="shared" si="719"/>
        <v>20</v>
      </c>
      <c r="K1833" s="125">
        <f t="shared" si="701"/>
        <v>18</v>
      </c>
      <c r="L1833" s="139">
        <f t="shared" si="706"/>
        <v>1.00189024</v>
      </c>
      <c r="M1833" s="143">
        <f t="shared" si="702"/>
        <v>1.0046002700000001</v>
      </c>
      <c r="N1833" s="143">
        <f t="shared" si="722"/>
        <v>1.3265986373924226</v>
      </c>
      <c r="O1833" s="139">
        <f t="shared" ref="O1833:O1896" si="724">TRUNC(TRUNC((L1833*N1833),15),8)</f>
        <v>1.3291062199999999</v>
      </c>
      <c r="P1833" s="139">
        <f t="shared" si="707"/>
        <v>1329.1062199999999</v>
      </c>
      <c r="Q1833" s="144">
        <f t="shared" si="708"/>
        <v>0</v>
      </c>
      <c r="R1833" s="145">
        <f t="shared" si="709"/>
        <v>0</v>
      </c>
      <c r="S1833" s="139">
        <f t="shared" si="710"/>
        <v>0</v>
      </c>
      <c r="T1833" s="146">
        <f t="shared" si="720"/>
        <v>3.5999999999999997E-2</v>
      </c>
      <c r="U1833" s="144">
        <f t="shared" si="723"/>
        <v>123</v>
      </c>
      <c r="V1833" s="144">
        <v>252</v>
      </c>
      <c r="W1833" s="143">
        <f t="shared" si="711"/>
        <v>1.0174123930000001</v>
      </c>
      <c r="X1833" s="139">
        <f t="shared" si="712"/>
        <v>23.142919840000001</v>
      </c>
      <c r="Y1833" s="124">
        <f t="shared" si="713"/>
        <v>0</v>
      </c>
      <c r="Z1833" s="147" t="s">
        <v>64</v>
      </c>
      <c r="AA1833" s="141">
        <f t="shared" si="721"/>
        <v>45488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4"/>
      <c r="BL1833" s="1"/>
      <c r="BM1833" s="1"/>
      <c r="BN1833" s="1"/>
      <c r="BO1833" s="1"/>
      <c r="BP1833" s="1"/>
      <c r="BQ1833" s="1"/>
    </row>
    <row r="1834" spans="1:69" x14ac:dyDescent="0.15">
      <c r="A1834" s="138">
        <f t="shared" si="714"/>
        <v>45485</v>
      </c>
      <c r="B1834" s="148">
        <f t="shared" si="703"/>
        <v>1352.5808241</v>
      </c>
      <c r="C1834" s="139">
        <f t="shared" si="715"/>
        <v>1000</v>
      </c>
      <c r="D1834" s="140">
        <f t="shared" si="716"/>
        <v>6926.96</v>
      </c>
      <c r="E1834" s="124">
        <f>IF(K1834=1,VLOOKUP(A1833,[1]Plan1!$BO$80:$BQ$314,3),E1833)</f>
        <v>6941.51</v>
      </c>
      <c r="F1834" s="141">
        <f t="shared" si="717"/>
        <v>45461</v>
      </c>
      <c r="G1834" s="142">
        <f t="shared" si="704"/>
        <v>2.1004885259912065E-3</v>
      </c>
      <c r="H1834" s="141">
        <f t="shared" si="718"/>
        <v>45488</v>
      </c>
      <c r="I1834" s="141">
        <f t="shared" si="705"/>
        <v>45488</v>
      </c>
      <c r="J1834" s="125">
        <f t="shared" si="719"/>
        <v>20</v>
      </c>
      <c r="K1834" s="125">
        <f t="shared" ref="K1834:K1897" si="725">(J1834-(NETWORKDAYS(A1834,I1834,AD$118:AD$502)-1))</f>
        <v>19</v>
      </c>
      <c r="L1834" s="139">
        <f t="shared" si="706"/>
        <v>1.0019953500000001</v>
      </c>
      <c r="M1834" s="143">
        <f t="shared" ref="M1834:M1897" si="726">IF(I1834&gt;I1833,L1833,M1833)</f>
        <v>1.0046002700000001</v>
      </c>
      <c r="N1834" s="143">
        <f t="shared" si="722"/>
        <v>1.3265986373924226</v>
      </c>
      <c r="O1834" s="139">
        <f t="shared" si="724"/>
        <v>1.32924566</v>
      </c>
      <c r="P1834" s="139">
        <f t="shared" si="707"/>
        <v>1329.24566</v>
      </c>
      <c r="Q1834" s="144">
        <f t="shared" si="708"/>
        <v>0</v>
      </c>
      <c r="R1834" s="145">
        <f t="shared" si="709"/>
        <v>0</v>
      </c>
      <c r="S1834" s="139">
        <f t="shared" si="710"/>
        <v>0</v>
      </c>
      <c r="T1834" s="146">
        <f t="shared" si="720"/>
        <v>3.5999999999999997E-2</v>
      </c>
      <c r="U1834" s="144">
        <f t="shared" si="723"/>
        <v>124</v>
      </c>
      <c r="V1834" s="144">
        <v>252</v>
      </c>
      <c r="W1834" s="143">
        <f t="shared" si="711"/>
        <v>1.017555193</v>
      </c>
      <c r="X1834" s="139">
        <f t="shared" si="712"/>
        <v>23.3351641</v>
      </c>
      <c r="Y1834" s="124">
        <f t="shared" si="713"/>
        <v>0</v>
      </c>
      <c r="Z1834" s="147" t="s">
        <v>64</v>
      </c>
      <c r="AA1834" s="141">
        <f t="shared" si="721"/>
        <v>45488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4"/>
      <c r="BL1834" s="1"/>
      <c r="BM1834" s="1"/>
      <c r="BN1834" s="1"/>
      <c r="BO1834" s="1"/>
      <c r="BP1834" s="1"/>
      <c r="BQ1834" s="1"/>
    </row>
    <row r="1835" spans="1:69" x14ac:dyDescent="0.15">
      <c r="A1835" s="138">
        <f t="shared" si="714"/>
        <v>45486</v>
      </c>
      <c r="B1835" s="148">
        <f t="shared" si="703"/>
        <v>1352.9126039799999</v>
      </c>
      <c r="C1835" s="139">
        <f t="shared" si="715"/>
        <v>1000</v>
      </c>
      <c r="D1835" s="140">
        <f t="shared" si="716"/>
        <v>6926.96</v>
      </c>
      <c r="E1835" s="124">
        <f>IF(K1835=1,VLOOKUP(A1834,[1]Plan1!$BO$80:$BQ$314,3),E1834)</f>
        <v>6941.51</v>
      </c>
      <c r="F1835" s="141">
        <f t="shared" si="717"/>
        <v>45461</v>
      </c>
      <c r="G1835" s="142">
        <f t="shared" si="704"/>
        <v>2.1004885259912065E-3</v>
      </c>
      <c r="H1835" s="141">
        <f t="shared" si="718"/>
        <v>45488</v>
      </c>
      <c r="I1835" s="141">
        <f t="shared" si="705"/>
        <v>45488</v>
      </c>
      <c r="J1835" s="125">
        <f t="shared" si="719"/>
        <v>20</v>
      </c>
      <c r="K1835" s="125">
        <f t="shared" si="725"/>
        <v>20</v>
      </c>
      <c r="L1835" s="139">
        <f t="shared" si="706"/>
        <v>1.00210048</v>
      </c>
      <c r="M1835" s="143">
        <f t="shared" si="726"/>
        <v>1.0046002700000001</v>
      </c>
      <c r="N1835" s="143">
        <f t="shared" si="722"/>
        <v>1.3265986373924226</v>
      </c>
      <c r="O1835" s="139">
        <f t="shared" si="724"/>
        <v>1.3293851299999999</v>
      </c>
      <c r="P1835" s="139">
        <f t="shared" si="707"/>
        <v>1329.3851299999999</v>
      </c>
      <c r="Q1835" s="144">
        <f t="shared" si="708"/>
        <v>0</v>
      </c>
      <c r="R1835" s="145">
        <f t="shared" si="709"/>
        <v>0</v>
      </c>
      <c r="S1835" s="139">
        <f t="shared" si="710"/>
        <v>0</v>
      </c>
      <c r="T1835" s="146">
        <f t="shared" si="720"/>
        <v>3.5999999999999997E-2</v>
      </c>
      <c r="U1835" s="144">
        <f t="shared" si="723"/>
        <v>125</v>
      </c>
      <c r="V1835" s="144">
        <v>252</v>
      </c>
      <c r="W1835" s="143">
        <f t="shared" si="711"/>
        <v>1.0176980120000001</v>
      </c>
      <c r="X1835" s="139">
        <f t="shared" si="712"/>
        <v>23.52747398</v>
      </c>
      <c r="Y1835" s="124">
        <f t="shared" si="713"/>
        <v>0</v>
      </c>
      <c r="Z1835" s="147" t="s">
        <v>64</v>
      </c>
      <c r="AA1835" s="141">
        <f t="shared" si="721"/>
        <v>45488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4"/>
      <c r="BL1835" s="1"/>
      <c r="BM1835" s="1"/>
      <c r="BN1835" s="1"/>
      <c r="BO1835" s="1"/>
      <c r="BP1835" s="1"/>
      <c r="BQ1835" s="1"/>
    </row>
    <row r="1836" spans="1:69" x14ac:dyDescent="0.15">
      <c r="A1836" s="138">
        <f t="shared" si="714"/>
        <v>45487</v>
      </c>
      <c r="B1836" s="148">
        <f t="shared" si="703"/>
        <v>1352.9126039799999</v>
      </c>
      <c r="C1836" s="139">
        <f t="shared" si="715"/>
        <v>1000</v>
      </c>
      <c r="D1836" s="140">
        <f t="shared" si="716"/>
        <v>6926.96</v>
      </c>
      <c r="E1836" s="124">
        <f>IF(K1836=1,VLOOKUP(A1835,[1]Plan1!$BO$80:$BQ$314,3),E1835)</f>
        <v>6941.51</v>
      </c>
      <c r="F1836" s="141">
        <f t="shared" si="717"/>
        <v>45461</v>
      </c>
      <c r="G1836" s="142">
        <f t="shared" si="704"/>
        <v>2.1004885259912065E-3</v>
      </c>
      <c r="H1836" s="141">
        <f t="shared" si="718"/>
        <v>45488</v>
      </c>
      <c r="I1836" s="141">
        <f t="shared" si="705"/>
        <v>45488</v>
      </c>
      <c r="J1836" s="125">
        <f t="shared" si="719"/>
        <v>20</v>
      </c>
      <c r="K1836" s="125">
        <f t="shared" si="725"/>
        <v>20</v>
      </c>
      <c r="L1836" s="139">
        <f t="shared" si="706"/>
        <v>1.00210048</v>
      </c>
      <c r="M1836" s="143">
        <f t="shared" si="726"/>
        <v>1.0046002700000001</v>
      </c>
      <c r="N1836" s="143">
        <f t="shared" si="722"/>
        <v>1.3265986373924226</v>
      </c>
      <c r="O1836" s="139">
        <f t="shared" si="724"/>
        <v>1.3293851299999999</v>
      </c>
      <c r="P1836" s="139">
        <f t="shared" si="707"/>
        <v>1329.3851299999999</v>
      </c>
      <c r="Q1836" s="144">
        <f t="shared" si="708"/>
        <v>0</v>
      </c>
      <c r="R1836" s="145">
        <f t="shared" si="709"/>
        <v>0</v>
      </c>
      <c r="S1836" s="139">
        <f t="shared" si="710"/>
        <v>0</v>
      </c>
      <c r="T1836" s="146">
        <f t="shared" si="720"/>
        <v>3.5999999999999997E-2</v>
      </c>
      <c r="U1836" s="144">
        <f t="shared" si="723"/>
        <v>125</v>
      </c>
      <c r="V1836" s="144">
        <v>252</v>
      </c>
      <c r="W1836" s="143">
        <f t="shared" si="711"/>
        <v>1.0176980120000001</v>
      </c>
      <c r="X1836" s="139">
        <f t="shared" si="712"/>
        <v>23.52747398</v>
      </c>
      <c r="Y1836" s="124">
        <f t="shared" si="713"/>
        <v>0</v>
      </c>
      <c r="Z1836" s="147" t="s">
        <v>64</v>
      </c>
      <c r="AA1836" s="141">
        <f t="shared" si="721"/>
        <v>45488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4"/>
      <c r="BL1836" s="1"/>
      <c r="BM1836" s="1"/>
      <c r="BN1836" s="1"/>
      <c r="BO1836" s="1"/>
      <c r="BP1836" s="1"/>
      <c r="BQ1836" s="1"/>
    </row>
    <row r="1837" spans="1:69" x14ac:dyDescent="0.15">
      <c r="A1837" s="138">
        <f t="shared" si="714"/>
        <v>45488</v>
      </c>
      <c r="B1837" s="148">
        <f t="shared" si="703"/>
        <v>1352.9126039799999</v>
      </c>
      <c r="C1837" s="139">
        <f t="shared" si="715"/>
        <v>1000</v>
      </c>
      <c r="D1837" s="140">
        <f t="shared" si="716"/>
        <v>6926.96</v>
      </c>
      <c r="E1837" s="124">
        <f>IF(K1837=1,VLOOKUP(A1836,[1]Plan1!$BO$80:$BQ$314,3),E1836)</f>
        <v>6941.51</v>
      </c>
      <c r="F1837" s="141">
        <f t="shared" si="717"/>
        <v>45461</v>
      </c>
      <c r="G1837" s="142">
        <f t="shared" si="704"/>
        <v>2.1004885259912065E-3</v>
      </c>
      <c r="H1837" s="141">
        <f t="shared" si="718"/>
        <v>45519</v>
      </c>
      <c r="I1837" s="141">
        <f t="shared" si="705"/>
        <v>45488</v>
      </c>
      <c r="J1837" s="125">
        <f t="shared" si="719"/>
        <v>20</v>
      </c>
      <c r="K1837" s="125">
        <f t="shared" si="725"/>
        <v>20</v>
      </c>
      <c r="L1837" s="139">
        <f t="shared" si="706"/>
        <v>1.00210048</v>
      </c>
      <c r="M1837" s="143">
        <f t="shared" si="726"/>
        <v>1.0046002700000001</v>
      </c>
      <c r="N1837" s="143">
        <f t="shared" si="722"/>
        <v>1.3265986373924226</v>
      </c>
      <c r="O1837" s="139">
        <f t="shared" si="724"/>
        <v>1.3293851299999999</v>
      </c>
      <c r="P1837" s="139">
        <f t="shared" si="707"/>
        <v>1329.3851299999999</v>
      </c>
      <c r="Q1837" s="144">
        <f t="shared" si="708"/>
        <v>7</v>
      </c>
      <c r="R1837" s="145">
        <f t="shared" si="709"/>
        <v>0</v>
      </c>
      <c r="S1837" s="139">
        <f t="shared" si="710"/>
        <v>0</v>
      </c>
      <c r="T1837" s="146">
        <f t="shared" si="720"/>
        <v>3.5999999999999997E-2</v>
      </c>
      <c r="U1837" s="144">
        <f t="shared" si="723"/>
        <v>125</v>
      </c>
      <c r="V1837" s="144">
        <v>252</v>
      </c>
      <c r="W1837" s="143">
        <f t="shared" si="711"/>
        <v>1.0176980120000001</v>
      </c>
      <c r="X1837" s="139">
        <f t="shared" si="712"/>
        <v>23.52747398</v>
      </c>
      <c r="Y1837" s="124">
        <f t="shared" si="713"/>
        <v>23.52747398</v>
      </c>
      <c r="Z1837" s="147" t="s">
        <v>64</v>
      </c>
      <c r="AA1837" s="141">
        <f t="shared" si="721"/>
        <v>45488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4"/>
      <c r="BL1837" s="1"/>
      <c r="BM1837" s="1"/>
      <c r="BN1837" s="1"/>
      <c r="BO1837" s="1"/>
      <c r="BP1837" s="1"/>
      <c r="BQ1837" s="1"/>
    </row>
    <row r="1838" spans="1:69" x14ac:dyDescent="0.15">
      <c r="A1838" s="138">
        <f t="shared" si="714"/>
        <v>45489</v>
      </c>
      <c r="B1838" s="148">
        <f t="shared" si="703"/>
        <v>1329.79099795</v>
      </c>
      <c r="C1838" s="139">
        <f t="shared" si="715"/>
        <v>1000</v>
      </c>
      <c r="D1838" s="140">
        <f t="shared" si="716"/>
        <v>6941.51</v>
      </c>
      <c r="E1838" s="124">
        <f>IF(K1838=1,VLOOKUP(A1837,[1]Plan1!$BO$80:$BQ$314,3),E1837)</f>
        <v>6967.89</v>
      </c>
      <c r="F1838" s="141">
        <f t="shared" si="717"/>
        <v>45489</v>
      </c>
      <c r="G1838" s="142">
        <f t="shared" si="704"/>
        <v>3.8003258656977845E-3</v>
      </c>
      <c r="H1838" s="141">
        <f t="shared" si="718"/>
        <v>45519</v>
      </c>
      <c r="I1838" s="141">
        <f t="shared" si="705"/>
        <v>45519</v>
      </c>
      <c r="J1838" s="125">
        <f t="shared" si="719"/>
        <v>23</v>
      </c>
      <c r="K1838" s="125">
        <f t="shared" si="725"/>
        <v>1</v>
      </c>
      <c r="L1838" s="139">
        <f t="shared" si="706"/>
        <v>1.00016493</v>
      </c>
      <c r="M1838" s="143">
        <f t="shared" si="726"/>
        <v>1.00210048</v>
      </c>
      <c r="N1838" s="143">
        <f t="shared" si="722"/>
        <v>1.3293851312982925</v>
      </c>
      <c r="O1838" s="139">
        <f t="shared" si="724"/>
        <v>1.3296043799999999</v>
      </c>
      <c r="P1838" s="139">
        <f t="shared" si="707"/>
        <v>1329.60438</v>
      </c>
      <c r="Q1838" s="144">
        <f t="shared" si="708"/>
        <v>0</v>
      </c>
      <c r="R1838" s="145">
        <f t="shared" si="709"/>
        <v>0</v>
      </c>
      <c r="S1838" s="139">
        <f t="shared" si="710"/>
        <v>0</v>
      </c>
      <c r="T1838" s="146">
        <f t="shared" si="720"/>
        <v>3.5999999999999997E-2</v>
      </c>
      <c r="U1838" s="144">
        <f t="shared" si="723"/>
        <v>1</v>
      </c>
      <c r="V1838" s="144">
        <v>252</v>
      </c>
      <c r="W1838" s="143">
        <f t="shared" si="711"/>
        <v>1.000140356</v>
      </c>
      <c r="X1838" s="139">
        <f t="shared" si="712"/>
        <v>0.18661795</v>
      </c>
      <c r="Y1838" s="124">
        <f t="shared" si="713"/>
        <v>0</v>
      </c>
      <c r="Z1838" s="147" t="s">
        <v>64</v>
      </c>
      <c r="AA1838" s="141">
        <f t="shared" si="721"/>
        <v>45672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4"/>
      <c r="BL1838" s="1"/>
      <c r="BM1838" s="1"/>
      <c r="BN1838" s="1"/>
      <c r="BO1838" s="1"/>
      <c r="BP1838" s="1"/>
      <c r="BQ1838" s="1"/>
    </row>
    <row r="1839" spans="1:69" x14ac:dyDescent="0.15">
      <c r="A1839" s="138">
        <f t="shared" si="714"/>
        <v>45490</v>
      </c>
      <c r="B1839" s="148">
        <f t="shared" si="703"/>
        <v>1330.1970027299999</v>
      </c>
      <c r="C1839" s="139">
        <f t="shared" si="715"/>
        <v>1000</v>
      </c>
      <c r="D1839" s="140">
        <f t="shared" si="716"/>
        <v>6941.51</v>
      </c>
      <c r="E1839" s="124">
        <f>IF(K1839=1,VLOOKUP(A1838,[1]Plan1!$BO$80:$BQ$314,3),E1838)</f>
        <v>6967.89</v>
      </c>
      <c r="F1839" s="141">
        <f t="shared" si="717"/>
        <v>45489</v>
      </c>
      <c r="G1839" s="142">
        <f t="shared" si="704"/>
        <v>3.8003258656977845E-3</v>
      </c>
      <c r="H1839" s="141">
        <f t="shared" si="718"/>
        <v>45519</v>
      </c>
      <c r="I1839" s="141">
        <f t="shared" si="705"/>
        <v>45519</v>
      </c>
      <c r="J1839" s="125">
        <f t="shared" si="719"/>
        <v>23</v>
      </c>
      <c r="K1839" s="125">
        <f t="shared" si="725"/>
        <v>2</v>
      </c>
      <c r="L1839" s="139">
        <f t="shared" si="706"/>
        <v>1.0003298899999999</v>
      </c>
      <c r="M1839" s="143">
        <f t="shared" si="726"/>
        <v>1.00210048</v>
      </c>
      <c r="N1839" s="143">
        <f t="shared" si="722"/>
        <v>1.3293851312982925</v>
      </c>
      <c r="O1839" s="139">
        <f t="shared" si="724"/>
        <v>1.3298236800000001</v>
      </c>
      <c r="P1839" s="139">
        <f t="shared" si="707"/>
        <v>1329.82368</v>
      </c>
      <c r="Q1839" s="144">
        <f t="shared" si="708"/>
        <v>0</v>
      </c>
      <c r="R1839" s="145">
        <f t="shared" si="709"/>
        <v>0</v>
      </c>
      <c r="S1839" s="139">
        <f t="shared" si="710"/>
        <v>0</v>
      </c>
      <c r="T1839" s="146">
        <f t="shared" si="720"/>
        <v>3.5999999999999997E-2</v>
      </c>
      <c r="U1839" s="144">
        <f t="shared" si="723"/>
        <v>2</v>
      </c>
      <c r="V1839" s="144">
        <v>252</v>
      </c>
      <c r="W1839" s="143">
        <f t="shared" si="711"/>
        <v>1.0002807309999999</v>
      </c>
      <c r="X1839" s="139">
        <f t="shared" si="712"/>
        <v>0.37332272999999999</v>
      </c>
      <c r="Y1839" s="124">
        <f t="shared" si="713"/>
        <v>0</v>
      </c>
      <c r="Z1839" s="147" t="s">
        <v>64</v>
      </c>
      <c r="AA1839" s="141">
        <f t="shared" si="721"/>
        <v>45672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4"/>
      <c r="BL1839" s="1"/>
      <c r="BM1839" s="1"/>
      <c r="BN1839" s="1"/>
      <c r="BO1839" s="1"/>
      <c r="BP1839" s="1"/>
      <c r="BQ1839" s="1"/>
    </row>
    <row r="1840" spans="1:69" x14ac:dyDescent="0.15">
      <c r="A1840" s="138">
        <f t="shared" si="714"/>
        <v>45491</v>
      </c>
      <c r="B1840" s="148">
        <f t="shared" si="703"/>
        <v>1330.60311568</v>
      </c>
      <c r="C1840" s="139">
        <f t="shared" si="715"/>
        <v>1000</v>
      </c>
      <c r="D1840" s="140">
        <f t="shared" si="716"/>
        <v>6941.51</v>
      </c>
      <c r="E1840" s="124">
        <f>IF(K1840=1,VLOOKUP(A1839,[1]Plan1!$BO$80:$BQ$314,3),E1839)</f>
        <v>6967.89</v>
      </c>
      <c r="F1840" s="141">
        <f t="shared" si="717"/>
        <v>45489</v>
      </c>
      <c r="G1840" s="142">
        <f t="shared" si="704"/>
        <v>3.8003258656977845E-3</v>
      </c>
      <c r="H1840" s="141">
        <f t="shared" si="718"/>
        <v>45519</v>
      </c>
      <c r="I1840" s="141">
        <f t="shared" si="705"/>
        <v>45519</v>
      </c>
      <c r="J1840" s="125">
        <f t="shared" si="719"/>
        <v>23</v>
      </c>
      <c r="K1840" s="125">
        <f t="shared" si="725"/>
        <v>3</v>
      </c>
      <c r="L1840" s="139">
        <f t="shared" si="706"/>
        <v>1.00049487</v>
      </c>
      <c r="M1840" s="143">
        <f t="shared" si="726"/>
        <v>1.00210048</v>
      </c>
      <c r="N1840" s="143">
        <f t="shared" si="722"/>
        <v>1.3293851312982925</v>
      </c>
      <c r="O1840" s="139">
        <f t="shared" si="724"/>
        <v>1.3300430000000001</v>
      </c>
      <c r="P1840" s="139">
        <f t="shared" si="707"/>
        <v>1330.0429999999999</v>
      </c>
      <c r="Q1840" s="144">
        <f t="shared" si="708"/>
        <v>0</v>
      </c>
      <c r="R1840" s="145">
        <f t="shared" si="709"/>
        <v>0</v>
      </c>
      <c r="S1840" s="139">
        <f t="shared" si="710"/>
        <v>0</v>
      </c>
      <c r="T1840" s="146">
        <f t="shared" si="720"/>
        <v>3.5999999999999997E-2</v>
      </c>
      <c r="U1840" s="144">
        <f t="shared" si="723"/>
        <v>3</v>
      </c>
      <c r="V1840" s="144">
        <v>252</v>
      </c>
      <c r="W1840" s="143">
        <f t="shared" si="711"/>
        <v>1.000421126</v>
      </c>
      <c r="X1840" s="139">
        <f t="shared" si="712"/>
        <v>0.56011568</v>
      </c>
      <c r="Y1840" s="124">
        <f t="shared" si="713"/>
        <v>0</v>
      </c>
      <c r="Z1840" s="147" t="s">
        <v>64</v>
      </c>
      <c r="AA1840" s="141">
        <f t="shared" si="721"/>
        <v>45672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4"/>
      <c r="BL1840" s="1"/>
      <c r="BM1840" s="1"/>
      <c r="BN1840" s="1"/>
      <c r="BO1840" s="1"/>
      <c r="BP1840" s="1"/>
      <c r="BQ1840" s="1"/>
    </row>
    <row r="1841" spans="1:69" x14ac:dyDescent="0.15">
      <c r="A1841" s="138">
        <f t="shared" si="714"/>
        <v>45492</v>
      </c>
      <c r="B1841" s="148">
        <f t="shared" si="703"/>
        <v>1331.00936686</v>
      </c>
      <c r="C1841" s="139">
        <f t="shared" si="715"/>
        <v>1000</v>
      </c>
      <c r="D1841" s="140">
        <f t="shared" si="716"/>
        <v>6941.51</v>
      </c>
      <c r="E1841" s="124">
        <f>IF(K1841=1,VLOOKUP(A1840,[1]Plan1!$BO$80:$BQ$314,3),E1840)</f>
        <v>6967.89</v>
      </c>
      <c r="F1841" s="141">
        <f t="shared" si="717"/>
        <v>45489</v>
      </c>
      <c r="G1841" s="142">
        <f t="shared" si="704"/>
        <v>3.8003258656977845E-3</v>
      </c>
      <c r="H1841" s="141">
        <f t="shared" si="718"/>
        <v>45519</v>
      </c>
      <c r="I1841" s="141">
        <f t="shared" si="705"/>
        <v>45519</v>
      </c>
      <c r="J1841" s="125">
        <f t="shared" si="719"/>
        <v>23</v>
      </c>
      <c r="K1841" s="125">
        <f t="shared" si="725"/>
        <v>4</v>
      </c>
      <c r="L1841" s="139">
        <f t="shared" si="706"/>
        <v>1.0006598900000001</v>
      </c>
      <c r="M1841" s="143">
        <f t="shared" si="726"/>
        <v>1.00210048</v>
      </c>
      <c r="N1841" s="143">
        <f t="shared" si="722"/>
        <v>1.3293851312982925</v>
      </c>
      <c r="O1841" s="139">
        <f t="shared" si="724"/>
        <v>1.33026237</v>
      </c>
      <c r="P1841" s="139">
        <f t="shared" si="707"/>
        <v>1330.2623699999999</v>
      </c>
      <c r="Q1841" s="144">
        <f t="shared" si="708"/>
        <v>0</v>
      </c>
      <c r="R1841" s="145">
        <f t="shared" si="709"/>
        <v>0</v>
      </c>
      <c r="S1841" s="139">
        <f t="shared" si="710"/>
        <v>0</v>
      </c>
      <c r="T1841" s="146">
        <f t="shared" si="720"/>
        <v>3.5999999999999997E-2</v>
      </c>
      <c r="U1841" s="144">
        <f t="shared" si="723"/>
        <v>4</v>
      </c>
      <c r="V1841" s="144">
        <v>252</v>
      </c>
      <c r="W1841" s="143">
        <f t="shared" si="711"/>
        <v>1.0005615409999999</v>
      </c>
      <c r="X1841" s="139">
        <f t="shared" si="712"/>
        <v>0.74699685999999998</v>
      </c>
      <c r="Y1841" s="124">
        <f t="shared" si="713"/>
        <v>0</v>
      </c>
      <c r="Z1841" s="147" t="s">
        <v>64</v>
      </c>
      <c r="AA1841" s="141">
        <f t="shared" si="721"/>
        <v>45672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4"/>
      <c r="BL1841" s="1"/>
      <c r="BM1841" s="1"/>
      <c r="BN1841" s="1"/>
      <c r="BO1841" s="1"/>
      <c r="BP1841" s="1"/>
      <c r="BQ1841" s="1"/>
    </row>
    <row r="1842" spans="1:69" x14ac:dyDescent="0.15">
      <c r="A1842" s="138">
        <f t="shared" si="714"/>
        <v>45493</v>
      </c>
      <c r="B1842" s="148">
        <f t="shared" si="703"/>
        <v>1331.41574494</v>
      </c>
      <c r="C1842" s="139">
        <f t="shared" si="715"/>
        <v>1000</v>
      </c>
      <c r="D1842" s="140">
        <f t="shared" si="716"/>
        <v>6941.51</v>
      </c>
      <c r="E1842" s="124">
        <f>IF(K1842=1,VLOOKUP(A1841,[1]Plan1!$BO$80:$BQ$314,3),E1841)</f>
        <v>6967.89</v>
      </c>
      <c r="F1842" s="141">
        <f t="shared" si="717"/>
        <v>45489</v>
      </c>
      <c r="G1842" s="142">
        <f t="shared" si="704"/>
        <v>3.8003258656977845E-3</v>
      </c>
      <c r="H1842" s="141">
        <f t="shared" si="718"/>
        <v>45519</v>
      </c>
      <c r="I1842" s="141">
        <f t="shared" si="705"/>
        <v>45519</v>
      </c>
      <c r="J1842" s="125">
        <f t="shared" si="719"/>
        <v>23</v>
      </c>
      <c r="K1842" s="125">
        <f t="shared" si="725"/>
        <v>5</v>
      </c>
      <c r="L1842" s="139">
        <f t="shared" si="706"/>
        <v>1.0008249300000001</v>
      </c>
      <c r="M1842" s="143">
        <f t="shared" si="726"/>
        <v>1.00210048</v>
      </c>
      <c r="N1842" s="143">
        <f t="shared" si="722"/>
        <v>1.3293851312982925</v>
      </c>
      <c r="O1842" s="139">
        <f t="shared" si="724"/>
        <v>1.3304817799999999</v>
      </c>
      <c r="P1842" s="139">
        <f t="shared" si="707"/>
        <v>1330.4817800000001</v>
      </c>
      <c r="Q1842" s="144">
        <f t="shared" si="708"/>
        <v>0</v>
      </c>
      <c r="R1842" s="145">
        <f t="shared" si="709"/>
        <v>0</v>
      </c>
      <c r="S1842" s="139">
        <f t="shared" si="710"/>
        <v>0</v>
      </c>
      <c r="T1842" s="146">
        <f t="shared" si="720"/>
        <v>3.5999999999999997E-2</v>
      </c>
      <c r="U1842" s="144">
        <f t="shared" si="723"/>
        <v>5</v>
      </c>
      <c r="V1842" s="144">
        <v>252</v>
      </c>
      <c r="W1842" s="143">
        <f t="shared" si="711"/>
        <v>1.0007019749999999</v>
      </c>
      <c r="X1842" s="139">
        <f t="shared" si="712"/>
        <v>0.93396493999999997</v>
      </c>
      <c r="Y1842" s="124">
        <f t="shared" si="713"/>
        <v>0</v>
      </c>
      <c r="Z1842" s="147" t="s">
        <v>64</v>
      </c>
      <c r="AA1842" s="141">
        <f t="shared" si="721"/>
        <v>45672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4"/>
      <c r="BL1842" s="1"/>
      <c r="BM1842" s="1"/>
      <c r="BN1842" s="1"/>
      <c r="BO1842" s="1"/>
      <c r="BP1842" s="1"/>
      <c r="BQ1842" s="1"/>
    </row>
    <row r="1843" spans="1:69" x14ac:dyDescent="0.15">
      <c r="A1843" s="138">
        <f t="shared" si="714"/>
        <v>45494</v>
      </c>
      <c r="B1843" s="148">
        <f t="shared" si="703"/>
        <v>1331.41574494</v>
      </c>
      <c r="C1843" s="139">
        <f t="shared" si="715"/>
        <v>1000</v>
      </c>
      <c r="D1843" s="140">
        <f t="shared" si="716"/>
        <v>6941.51</v>
      </c>
      <c r="E1843" s="124">
        <f>IF(K1843=1,VLOOKUP(A1842,[1]Plan1!$BO$80:$BQ$314,3),E1842)</f>
        <v>6967.89</v>
      </c>
      <c r="F1843" s="141">
        <f t="shared" si="717"/>
        <v>45489</v>
      </c>
      <c r="G1843" s="142">
        <f t="shared" si="704"/>
        <v>3.8003258656977845E-3</v>
      </c>
      <c r="H1843" s="141">
        <f t="shared" si="718"/>
        <v>45519</v>
      </c>
      <c r="I1843" s="141">
        <f t="shared" si="705"/>
        <v>45519</v>
      </c>
      <c r="J1843" s="125">
        <f t="shared" si="719"/>
        <v>23</v>
      </c>
      <c r="K1843" s="125">
        <f t="shared" si="725"/>
        <v>5</v>
      </c>
      <c r="L1843" s="139">
        <f t="shared" si="706"/>
        <v>1.0008249300000001</v>
      </c>
      <c r="M1843" s="143">
        <f t="shared" si="726"/>
        <v>1.00210048</v>
      </c>
      <c r="N1843" s="143">
        <f t="shared" si="722"/>
        <v>1.3293851312982925</v>
      </c>
      <c r="O1843" s="139">
        <f t="shared" si="724"/>
        <v>1.3304817799999999</v>
      </c>
      <c r="P1843" s="139">
        <f t="shared" si="707"/>
        <v>1330.4817800000001</v>
      </c>
      <c r="Q1843" s="144">
        <f t="shared" si="708"/>
        <v>0</v>
      </c>
      <c r="R1843" s="145">
        <f t="shared" si="709"/>
        <v>0</v>
      </c>
      <c r="S1843" s="139">
        <f t="shared" si="710"/>
        <v>0</v>
      </c>
      <c r="T1843" s="146">
        <f t="shared" si="720"/>
        <v>3.5999999999999997E-2</v>
      </c>
      <c r="U1843" s="144">
        <f t="shared" si="723"/>
        <v>5</v>
      </c>
      <c r="V1843" s="144">
        <v>252</v>
      </c>
      <c r="W1843" s="143">
        <f t="shared" si="711"/>
        <v>1.0007019749999999</v>
      </c>
      <c r="X1843" s="139">
        <f t="shared" si="712"/>
        <v>0.93396493999999997</v>
      </c>
      <c r="Y1843" s="124">
        <f t="shared" si="713"/>
        <v>0</v>
      </c>
      <c r="Z1843" s="147" t="s">
        <v>64</v>
      </c>
      <c r="AA1843" s="141">
        <f t="shared" si="721"/>
        <v>45672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4"/>
      <c r="BL1843" s="1"/>
      <c r="BM1843" s="1"/>
      <c r="BN1843" s="1"/>
      <c r="BO1843" s="1"/>
      <c r="BP1843" s="1"/>
      <c r="BQ1843" s="1"/>
    </row>
    <row r="1844" spans="1:69" x14ac:dyDescent="0.15">
      <c r="A1844" s="138">
        <f t="shared" si="714"/>
        <v>45495</v>
      </c>
      <c r="B1844" s="148">
        <f t="shared" si="703"/>
        <v>1331.41574494</v>
      </c>
      <c r="C1844" s="139">
        <f t="shared" si="715"/>
        <v>1000</v>
      </c>
      <c r="D1844" s="140">
        <f t="shared" si="716"/>
        <v>6941.51</v>
      </c>
      <c r="E1844" s="124">
        <f>IF(K1844=1,VLOOKUP(A1843,[1]Plan1!$BO$80:$BQ$314,3),E1843)</f>
        <v>6967.89</v>
      </c>
      <c r="F1844" s="141">
        <f t="shared" si="717"/>
        <v>45489</v>
      </c>
      <c r="G1844" s="142">
        <f t="shared" si="704"/>
        <v>3.8003258656977845E-3</v>
      </c>
      <c r="H1844" s="141">
        <f t="shared" si="718"/>
        <v>45519</v>
      </c>
      <c r="I1844" s="141">
        <f t="shared" si="705"/>
        <v>45519</v>
      </c>
      <c r="J1844" s="125">
        <f t="shared" si="719"/>
        <v>23</v>
      </c>
      <c r="K1844" s="125">
        <f t="shared" si="725"/>
        <v>5</v>
      </c>
      <c r="L1844" s="139">
        <f t="shared" si="706"/>
        <v>1.0008249300000001</v>
      </c>
      <c r="M1844" s="143">
        <f t="shared" si="726"/>
        <v>1.00210048</v>
      </c>
      <c r="N1844" s="143">
        <f t="shared" si="722"/>
        <v>1.3293851312982925</v>
      </c>
      <c r="O1844" s="139">
        <f t="shared" si="724"/>
        <v>1.3304817799999999</v>
      </c>
      <c r="P1844" s="139">
        <f t="shared" si="707"/>
        <v>1330.4817800000001</v>
      </c>
      <c r="Q1844" s="144">
        <f t="shared" si="708"/>
        <v>0</v>
      </c>
      <c r="R1844" s="145">
        <f t="shared" si="709"/>
        <v>0</v>
      </c>
      <c r="S1844" s="139">
        <f t="shared" si="710"/>
        <v>0</v>
      </c>
      <c r="T1844" s="146">
        <f t="shared" si="720"/>
        <v>3.5999999999999997E-2</v>
      </c>
      <c r="U1844" s="144">
        <f t="shared" si="723"/>
        <v>5</v>
      </c>
      <c r="V1844" s="144">
        <v>252</v>
      </c>
      <c r="W1844" s="143">
        <f t="shared" si="711"/>
        <v>1.0007019749999999</v>
      </c>
      <c r="X1844" s="139">
        <f t="shared" si="712"/>
        <v>0.93396493999999997</v>
      </c>
      <c r="Y1844" s="124">
        <f t="shared" si="713"/>
        <v>0</v>
      </c>
      <c r="Z1844" s="147" t="s">
        <v>64</v>
      </c>
      <c r="AA1844" s="141">
        <f t="shared" si="721"/>
        <v>45672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4"/>
      <c r="BL1844" s="1"/>
      <c r="BM1844" s="1"/>
      <c r="BN1844" s="1"/>
      <c r="BO1844" s="1"/>
      <c r="BP1844" s="1"/>
      <c r="BQ1844" s="1"/>
    </row>
    <row r="1845" spans="1:69" x14ac:dyDescent="0.15">
      <c r="A1845" s="138">
        <f t="shared" si="714"/>
        <v>45496</v>
      </c>
      <c r="B1845" s="148">
        <f t="shared" si="703"/>
        <v>1331.82224129</v>
      </c>
      <c r="C1845" s="139">
        <f t="shared" si="715"/>
        <v>1000</v>
      </c>
      <c r="D1845" s="140">
        <f t="shared" si="716"/>
        <v>6941.51</v>
      </c>
      <c r="E1845" s="124">
        <f>IF(K1845=1,VLOOKUP(A1844,[1]Plan1!$BO$80:$BQ$314,3),E1844)</f>
        <v>6967.89</v>
      </c>
      <c r="F1845" s="141">
        <f t="shared" si="717"/>
        <v>45489</v>
      </c>
      <c r="G1845" s="142">
        <f t="shared" si="704"/>
        <v>3.8003258656977845E-3</v>
      </c>
      <c r="H1845" s="141">
        <f t="shared" si="718"/>
        <v>45519</v>
      </c>
      <c r="I1845" s="141">
        <f t="shared" si="705"/>
        <v>45519</v>
      </c>
      <c r="J1845" s="125">
        <f t="shared" si="719"/>
        <v>23</v>
      </c>
      <c r="K1845" s="125">
        <f t="shared" si="725"/>
        <v>6</v>
      </c>
      <c r="L1845" s="139">
        <f t="shared" si="706"/>
        <v>1.00099</v>
      </c>
      <c r="M1845" s="143">
        <f t="shared" si="726"/>
        <v>1.00210048</v>
      </c>
      <c r="N1845" s="143">
        <f t="shared" si="722"/>
        <v>1.3293851312982925</v>
      </c>
      <c r="O1845" s="139">
        <f t="shared" si="724"/>
        <v>1.3307012199999999</v>
      </c>
      <c r="P1845" s="139">
        <f t="shared" si="707"/>
        <v>1330.7012199999999</v>
      </c>
      <c r="Q1845" s="144">
        <f t="shared" si="708"/>
        <v>0</v>
      </c>
      <c r="R1845" s="145">
        <f t="shared" si="709"/>
        <v>0</v>
      </c>
      <c r="S1845" s="139">
        <f t="shared" si="710"/>
        <v>0</v>
      </c>
      <c r="T1845" s="146">
        <f t="shared" si="720"/>
        <v>3.5999999999999997E-2</v>
      </c>
      <c r="U1845" s="144">
        <f t="shared" si="723"/>
        <v>6</v>
      </c>
      <c r="V1845" s="144">
        <v>252</v>
      </c>
      <c r="W1845" s="143">
        <f t="shared" si="711"/>
        <v>1.000842429</v>
      </c>
      <c r="X1845" s="139">
        <f t="shared" si="712"/>
        <v>1.1210212900000001</v>
      </c>
      <c r="Y1845" s="124">
        <f t="shared" si="713"/>
        <v>0</v>
      </c>
      <c r="Z1845" s="147" t="s">
        <v>64</v>
      </c>
      <c r="AA1845" s="141">
        <f t="shared" si="721"/>
        <v>45672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4"/>
      <c r="BL1845" s="1"/>
      <c r="BM1845" s="1"/>
      <c r="BN1845" s="1"/>
      <c r="BO1845" s="1"/>
      <c r="BP1845" s="1"/>
      <c r="BQ1845" s="1"/>
    </row>
    <row r="1846" spans="1:69" x14ac:dyDescent="0.15">
      <c r="A1846" s="138">
        <f t="shared" si="714"/>
        <v>45497</v>
      </c>
      <c r="B1846" s="148">
        <f t="shared" si="703"/>
        <v>1332.22885593</v>
      </c>
      <c r="C1846" s="139">
        <f t="shared" si="715"/>
        <v>1000</v>
      </c>
      <c r="D1846" s="140">
        <f t="shared" si="716"/>
        <v>6941.51</v>
      </c>
      <c r="E1846" s="124">
        <f>IF(K1846=1,VLOOKUP(A1845,[1]Plan1!$BO$80:$BQ$314,3),E1845)</f>
        <v>6967.89</v>
      </c>
      <c r="F1846" s="141">
        <f t="shared" si="717"/>
        <v>45489</v>
      </c>
      <c r="G1846" s="142">
        <f t="shared" si="704"/>
        <v>3.8003258656977845E-3</v>
      </c>
      <c r="H1846" s="141">
        <f t="shared" si="718"/>
        <v>45519</v>
      </c>
      <c r="I1846" s="141">
        <f t="shared" si="705"/>
        <v>45519</v>
      </c>
      <c r="J1846" s="125">
        <f t="shared" si="719"/>
        <v>23</v>
      </c>
      <c r="K1846" s="125">
        <f t="shared" si="725"/>
        <v>7</v>
      </c>
      <c r="L1846" s="139">
        <f t="shared" si="706"/>
        <v>1.0011550899999999</v>
      </c>
      <c r="M1846" s="143">
        <f t="shared" si="726"/>
        <v>1.00210048</v>
      </c>
      <c r="N1846" s="143">
        <f t="shared" si="722"/>
        <v>1.3293851312982925</v>
      </c>
      <c r="O1846" s="139">
        <f t="shared" si="724"/>
        <v>1.3309206899999999</v>
      </c>
      <c r="P1846" s="139">
        <f t="shared" si="707"/>
        <v>1330.9206899999999</v>
      </c>
      <c r="Q1846" s="144">
        <f t="shared" si="708"/>
        <v>0</v>
      </c>
      <c r="R1846" s="145">
        <f t="shared" si="709"/>
        <v>0</v>
      </c>
      <c r="S1846" s="139">
        <f t="shared" si="710"/>
        <v>0</v>
      </c>
      <c r="T1846" s="146">
        <f t="shared" si="720"/>
        <v>3.5999999999999997E-2</v>
      </c>
      <c r="U1846" s="144">
        <f t="shared" si="723"/>
        <v>7</v>
      </c>
      <c r="V1846" s="144">
        <v>252</v>
      </c>
      <c r="W1846" s="143">
        <f t="shared" si="711"/>
        <v>1.0009829029999999</v>
      </c>
      <c r="X1846" s="139">
        <f t="shared" si="712"/>
        <v>1.3081659299999999</v>
      </c>
      <c r="Y1846" s="124">
        <f t="shared" si="713"/>
        <v>0</v>
      </c>
      <c r="Z1846" s="147" t="s">
        <v>64</v>
      </c>
      <c r="AA1846" s="141">
        <f t="shared" si="721"/>
        <v>45672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4"/>
      <c r="BL1846" s="1"/>
      <c r="BM1846" s="1"/>
      <c r="BN1846" s="1"/>
      <c r="BO1846" s="1"/>
      <c r="BP1846" s="1"/>
      <c r="BQ1846" s="1"/>
    </row>
    <row r="1847" spans="1:69" x14ac:dyDescent="0.15">
      <c r="A1847" s="138">
        <f t="shared" si="714"/>
        <v>45498</v>
      </c>
      <c r="B1847" s="148">
        <f t="shared" si="703"/>
        <v>1332.63558889</v>
      </c>
      <c r="C1847" s="139">
        <f t="shared" si="715"/>
        <v>1000</v>
      </c>
      <c r="D1847" s="140">
        <f t="shared" si="716"/>
        <v>6941.51</v>
      </c>
      <c r="E1847" s="124">
        <f>IF(K1847=1,VLOOKUP(A1846,[1]Plan1!$BO$80:$BQ$314,3),E1846)</f>
        <v>6967.89</v>
      </c>
      <c r="F1847" s="141">
        <f t="shared" si="717"/>
        <v>45489</v>
      </c>
      <c r="G1847" s="142">
        <f t="shared" si="704"/>
        <v>3.8003258656977845E-3</v>
      </c>
      <c r="H1847" s="141">
        <f t="shared" si="718"/>
        <v>45519</v>
      </c>
      <c r="I1847" s="141">
        <f t="shared" si="705"/>
        <v>45519</v>
      </c>
      <c r="J1847" s="125">
        <f t="shared" si="719"/>
        <v>23</v>
      </c>
      <c r="K1847" s="125">
        <f t="shared" si="725"/>
        <v>8</v>
      </c>
      <c r="L1847" s="139">
        <f t="shared" si="706"/>
        <v>1.00132021</v>
      </c>
      <c r="M1847" s="143">
        <f t="shared" si="726"/>
        <v>1.00210048</v>
      </c>
      <c r="N1847" s="143">
        <f t="shared" si="722"/>
        <v>1.3293851312982925</v>
      </c>
      <c r="O1847" s="139">
        <f t="shared" si="724"/>
        <v>1.3311401899999999</v>
      </c>
      <c r="P1847" s="139">
        <f t="shared" si="707"/>
        <v>1331.1401900000001</v>
      </c>
      <c r="Q1847" s="144">
        <f t="shared" si="708"/>
        <v>0</v>
      </c>
      <c r="R1847" s="145">
        <f t="shared" si="709"/>
        <v>0</v>
      </c>
      <c r="S1847" s="139">
        <f t="shared" si="710"/>
        <v>0</v>
      </c>
      <c r="T1847" s="146">
        <f t="shared" si="720"/>
        <v>3.5999999999999997E-2</v>
      </c>
      <c r="U1847" s="144">
        <f t="shared" si="723"/>
        <v>8</v>
      </c>
      <c r="V1847" s="144">
        <v>252</v>
      </c>
      <c r="W1847" s="143">
        <f t="shared" si="711"/>
        <v>1.001123397</v>
      </c>
      <c r="X1847" s="139">
        <f t="shared" si="712"/>
        <v>1.4953988899999999</v>
      </c>
      <c r="Y1847" s="124">
        <f t="shared" si="713"/>
        <v>0</v>
      </c>
      <c r="Z1847" s="147" t="s">
        <v>64</v>
      </c>
      <c r="AA1847" s="141">
        <f t="shared" si="721"/>
        <v>45672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4"/>
      <c r="BL1847" s="1"/>
      <c r="BM1847" s="1"/>
      <c r="BN1847" s="1"/>
      <c r="BO1847" s="1"/>
      <c r="BP1847" s="1"/>
      <c r="BQ1847" s="1"/>
    </row>
    <row r="1848" spans="1:69" x14ac:dyDescent="0.15">
      <c r="A1848" s="138">
        <f t="shared" si="714"/>
        <v>45499</v>
      </c>
      <c r="B1848" s="148">
        <f t="shared" si="703"/>
        <v>1333.0424588800001</v>
      </c>
      <c r="C1848" s="139">
        <f t="shared" si="715"/>
        <v>1000</v>
      </c>
      <c r="D1848" s="140">
        <f t="shared" si="716"/>
        <v>6941.51</v>
      </c>
      <c r="E1848" s="124">
        <f>IF(K1848=1,VLOOKUP(A1847,[1]Plan1!$BO$80:$BQ$314,3),E1847)</f>
        <v>6967.89</v>
      </c>
      <c r="F1848" s="141">
        <f t="shared" si="717"/>
        <v>45489</v>
      </c>
      <c r="G1848" s="142">
        <f t="shared" si="704"/>
        <v>3.8003258656977845E-3</v>
      </c>
      <c r="H1848" s="141">
        <f t="shared" si="718"/>
        <v>45519</v>
      </c>
      <c r="I1848" s="141">
        <f t="shared" si="705"/>
        <v>45519</v>
      </c>
      <c r="J1848" s="125">
        <f t="shared" si="719"/>
        <v>23</v>
      </c>
      <c r="K1848" s="125">
        <f t="shared" si="725"/>
        <v>9</v>
      </c>
      <c r="L1848" s="139">
        <f t="shared" si="706"/>
        <v>1.00148536</v>
      </c>
      <c r="M1848" s="143">
        <f t="shared" si="726"/>
        <v>1.00210048</v>
      </c>
      <c r="N1848" s="143">
        <f t="shared" si="722"/>
        <v>1.3293851312982925</v>
      </c>
      <c r="O1848" s="139">
        <f t="shared" si="724"/>
        <v>1.3313597399999999</v>
      </c>
      <c r="P1848" s="139">
        <f t="shared" si="707"/>
        <v>1331.3597400000001</v>
      </c>
      <c r="Q1848" s="144">
        <f t="shared" si="708"/>
        <v>0</v>
      </c>
      <c r="R1848" s="145">
        <f t="shared" si="709"/>
        <v>0</v>
      </c>
      <c r="S1848" s="139">
        <f t="shared" si="710"/>
        <v>0</v>
      </c>
      <c r="T1848" s="146">
        <f t="shared" si="720"/>
        <v>3.5999999999999997E-2</v>
      </c>
      <c r="U1848" s="144">
        <f t="shared" si="723"/>
        <v>9</v>
      </c>
      <c r="V1848" s="144">
        <v>252</v>
      </c>
      <c r="W1848" s="143">
        <f t="shared" si="711"/>
        <v>1.00126391</v>
      </c>
      <c r="X1848" s="139">
        <f t="shared" si="712"/>
        <v>1.6827188799999999</v>
      </c>
      <c r="Y1848" s="124">
        <f t="shared" si="713"/>
        <v>0</v>
      </c>
      <c r="Z1848" s="147" t="s">
        <v>64</v>
      </c>
      <c r="AA1848" s="141">
        <f t="shared" si="721"/>
        <v>45672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4"/>
      <c r="BL1848" s="1"/>
      <c r="BM1848" s="1"/>
      <c r="BN1848" s="1"/>
      <c r="BO1848" s="1"/>
      <c r="BP1848" s="1"/>
      <c r="BQ1848" s="1"/>
    </row>
    <row r="1849" spans="1:69" x14ac:dyDescent="0.15">
      <c r="A1849" s="138">
        <f t="shared" si="714"/>
        <v>45500</v>
      </c>
      <c r="B1849" s="148">
        <f t="shared" si="703"/>
        <v>1333.4494572599999</v>
      </c>
      <c r="C1849" s="139">
        <f t="shared" si="715"/>
        <v>1000</v>
      </c>
      <c r="D1849" s="140">
        <f t="shared" si="716"/>
        <v>6941.51</v>
      </c>
      <c r="E1849" s="124">
        <f>IF(K1849=1,VLOOKUP(A1848,[1]Plan1!$BO$80:$BQ$314,3),E1848)</f>
        <v>6967.89</v>
      </c>
      <c r="F1849" s="141">
        <f t="shared" si="717"/>
        <v>45489</v>
      </c>
      <c r="G1849" s="142">
        <f t="shared" si="704"/>
        <v>3.8003258656977845E-3</v>
      </c>
      <c r="H1849" s="141">
        <f t="shared" si="718"/>
        <v>45519</v>
      </c>
      <c r="I1849" s="141">
        <f t="shared" si="705"/>
        <v>45519</v>
      </c>
      <c r="J1849" s="125">
        <f t="shared" si="719"/>
        <v>23</v>
      </c>
      <c r="K1849" s="125">
        <f t="shared" si="725"/>
        <v>10</v>
      </c>
      <c r="L1849" s="139">
        <f t="shared" si="706"/>
        <v>1.00165054</v>
      </c>
      <c r="M1849" s="143">
        <f t="shared" si="726"/>
        <v>1.00210048</v>
      </c>
      <c r="N1849" s="143">
        <f t="shared" si="722"/>
        <v>1.3293851312982925</v>
      </c>
      <c r="O1849" s="139">
        <f t="shared" si="724"/>
        <v>1.3315793300000001</v>
      </c>
      <c r="P1849" s="139">
        <f t="shared" si="707"/>
        <v>1331.57933</v>
      </c>
      <c r="Q1849" s="144">
        <f t="shared" si="708"/>
        <v>0</v>
      </c>
      <c r="R1849" s="145">
        <f t="shared" si="709"/>
        <v>0</v>
      </c>
      <c r="S1849" s="139">
        <f t="shared" si="710"/>
        <v>0</v>
      </c>
      <c r="T1849" s="146">
        <f t="shared" si="720"/>
        <v>3.5999999999999997E-2</v>
      </c>
      <c r="U1849" s="144">
        <f t="shared" si="723"/>
        <v>10</v>
      </c>
      <c r="V1849" s="144">
        <v>252</v>
      </c>
      <c r="W1849" s="143">
        <f t="shared" si="711"/>
        <v>1.001404443</v>
      </c>
      <c r="X1849" s="139">
        <f t="shared" si="712"/>
        <v>1.8701272600000001</v>
      </c>
      <c r="Y1849" s="124">
        <f t="shared" si="713"/>
        <v>0</v>
      </c>
      <c r="Z1849" s="147" t="s">
        <v>64</v>
      </c>
      <c r="AA1849" s="141">
        <f t="shared" si="721"/>
        <v>45672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4"/>
      <c r="BL1849" s="1"/>
      <c r="BM1849" s="1"/>
      <c r="BN1849" s="1"/>
      <c r="BO1849" s="1"/>
      <c r="BP1849" s="1"/>
      <c r="BQ1849" s="1"/>
    </row>
    <row r="1850" spans="1:69" x14ac:dyDescent="0.15">
      <c r="A1850" s="138">
        <f t="shared" si="714"/>
        <v>45501</v>
      </c>
      <c r="B1850" s="148">
        <f t="shared" si="703"/>
        <v>1333.4494572599999</v>
      </c>
      <c r="C1850" s="139">
        <f t="shared" si="715"/>
        <v>1000</v>
      </c>
      <c r="D1850" s="140">
        <f t="shared" si="716"/>
        <v>6941.51</v>
      </c>
      <c r="E1850" s="124">
        <f>IF(K1850=1,VLOOKUP(A1849,[1]Plan1!$BO$80:$BQ$314,3),E1849)</f>
        <v>6967.89</v>
      </c>
      <c r="F1850" s="141">
        <f t="shared" si="717"/>
        <v>45489</v>
      </c>
      <c r="G1850" s="142">
        <f t="shared" si="704"/>
        <v>3.8003258656977845E-3</v>
      </c>
      <c r="H1850" s="141">
        <f t="shared" si="718"/>
        <v>45519</v>
      </c>
      <c r="I1850" s="141">
        <f t="shared" si="705"/>
        <v>45519</v>
      </c>
      <c r="J1850" s="125">
        <f t="shared" si="719"/>
        <v>23</v>
      </c>
      <c r="K1850" s="125">
        <f t="shared" si="725"/>
        <v>10</v>
      </c>
      <c r="L1850" s="139">
        <f t="shared" si="706"/>
        <v>1.00165054</v>
      </c>
      <c r="M1850" s="143">
        <f t="shared" si="726"/>
        <v>1.00210048</v>
      </c>
      <c r="N1850" s="143">
        <f t="shared" si="722"/>
        <v>1.3293851312982925</v>
      </c>
      <c r="O1850" s="139">
        <f t="shared" si="724"/>
        <v>1.3315793300000001</v>
      </c>
      <c r="P1850" s="139">
        <f t="shared" si="707"/>
        <v>1331.57933</v>
      </c>
      <c r="Q1850" s="144">
        <f t="shared" si="708"/>
        <v>0</v>
      </c>
      <c r="R1850" s="145">
        <f t="shared" si="709"/>
        <v>0</v>
      </c>
      <c r="S1850" s="139">
        <f t="shared" si="710"/>
        <v>0</v>
      </c>
      <c r="T1850" s="146">
        <f t="shared" si="720"/>
        <v>3.5999999999999997E-2</v>
      </c>
      <c r="U1850" s="144">
        <f t="shared" si="723"/>
        <v>10</v>
      </c>
      <c r="V1850" s="144">
        <v>252</v>
      </c>
      <c r="W1850" s="143">
        <f t="shared" si="711"/>
        <v>1.001404443</v>
      </c>
      <c r="X1850" s="139">
        <f t="shared" si="712"/>
        <v>1.8701272600000001</v>
      </c>
      <c r="Y1850" s="124">
        <f t="shared" si="713"/>
        <v>0</v>
      </c>
      <c r="Z1850" s="147" t="s">
        <v>64</v>
      </c>
      <c r="AA1850" s="141">
        <f t="shared" si="721"/>
        <v>45672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4"/>
      <c r="BL1850" s="1"/>
      <c r="BM1850" s="1"/>
      <c r="BN1850" s="1"/>
      <c r="BO1850" s="1"/>
      <c r="BP1850" s="1"/>
      <c r="BQ1850" s="1"/>
    </row>
    <row r="1851" spans="1:69" x14ac:dyDescent="0.15">
      <c r="A1851" s="138">
        <f t="shared" si="714"/>
        <v>45502</v>
      </c>
      <c r="B1851" s="148">
        <f t="shared" si="703"/>
        <v>1333.4494572599999</v>
      </c>
      <c r="C1851" s="139">
        <f t="shared" si="715"/>
        <v>1000</v>
      </c>
      <c r="D1851" s="140">
        <f t="shared" si="716"/>
        <v>6941.51</v>
      </c>
      <c r="E1851" s="124">
        <f>IF(K1851=1,VLOOKUP(A1850,[1]Plan1!$BO$80:$BQ$314,3),E1850)</f>
        <v>6967.89</v>
      </c>
      <c r="F1851" s="141">
        <f t="shared" si="717"/>
        <v>45489</v>
      </c>
      <c r="G1851" s="142">
        <f t="shared" si="704"/>
        <v>3.8003258656977845E-3</v>
      </c>
      <c r="H1851" s="141">
        <f t="shared" si="718"/>
        <v>45519</v>
      </c>
      <c r="I1851" s="141">
        <f t="shared" si="705"/>
        <v>45519</v>
      </c>
      <c r="J1851" s="125">
        <f t="shared" si="719"/>
        <v>23</v>
      </c>
      <c r="K1851" s="125">
        <f t="shared" si="725"/>
        <v>10</v>
      </c>
      <c r="L1851" s="139">
        <f t="shared" si="706"/>
        <v>1.00165054</v>
      </c>
      <c r="M1851" s="143">
        <f t="shared" si="726"/>
        <v>1.00210048</v>
      </c>
      <c r="N1851" s="143">
        <f t="shared" si="722"/>
        <v>1.3293851312982925</v>
      </c>
      <c r="O1851" s="139">
        <f t="shared" si="724"/>
        <v>1.3315793300000001</v>
      </c>
      <c r="P1851" s="139">
        <f t="shared" si="707"/>
        <v>1331.57933</v>
      </c>
      <c r="Q1851" s="144">
        <f t="shared" si="708"/>
        <v>0</v>
      </c>
      <c r="R1851" s="145">
        <f t="shared" si="709"/>
        <v>0</v>
      </c>
      <c r="S1851" s="139">
        <f t="shared" si="710"/>
        <v>0</v>
      </c>
      <c r="T1851" s="146">
        <f t="shared" si="720"/>
        <v>3.5999999999999997E-2</v>
      </c>
      <c r="U1851" s="144">
        <f t="shared" si="723"/>
        <v>10</v>
      </c>
      <c r="V1851" s="144">
        <v>252</v>
      </c>
      <c r="W1851" s="143">
        <f t="shared" si="711"/>
        <v>1.001404443</v>
      </c>
      <c r="X1851" s="139">
        <f t="shared" si="712"/>
        <v>1.8701272600000001</v>
      </c>
      <c r="Y1851" s="124">
        <f t="shared" si="713"/>
        <v>0</v>
      </c>
      <c r="Z1851" s="147" t="s">
        <v>64</v>
      </c>
      <c r="AA1851" s="141">
        <f t="shared" si="721"/>
        <v>45672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4"/>
      <c r="BL1851" s="1"/>
      <c r="BM1851" s="1"/>
      <c r="BN1851" s="1"/>
      <c r="BO1851" s="1"/>
      <c r="BP1851" s="1"/>
      <c r="BQ1851" s="1"/>
    </row>
    <row r="1852" spans="1:69" x14ac:dyDescent="0.15">
      <c r="A1852" s="138">
        <f t="shared" si="714"/>
        <v>45503</v>
      </c>
      <c r="B1852" s="148">
        <f t="shared" si="703"/>
        <v>1333.8565640299998</v>
      </c>
      <c r="C1852" s="139">
        <f t="shared" si="715"/>
        <v>1000</v>
      </c>
      <c r="D1852" s="140">
        <f t="shared" si="716"/>
        <v>6941.51</v>
      </c>
      <c r="E1852" s="124">
        <f>IF(K1852=1,VLOOKUP(A1851,[1]Plan1!$BO$80:$BQ$314,3),E1851)</f>
        <v>6967.89</v>
      </c>
      <c r="F1852" s="141">
        <f t="shared" si="717"/>
        <v>45489</v>
      </c>
      <c r="G1852" s="142">
        <f t="shared" si="704"/>
        <v>3.8003258656977845E-3</v>
      </c>
      <c r="H1852" s="141">
        <f t="shared" si="718"/>
        <v>45519</v>
      </c>
      <c r="I1852" s="141">
        <f t="shared" si="705"/>
        <v>45519</v>
      </c>
      <c r="J1852" s="125">
        <f t="shared" si="719"/>
        <v>23</v>
      </c>
      <c r="K1852" s="125">
        <f t="shared" si="725"/>
        <v>11</v>
      </c>
      <c r="L1852" s="139">
        <f t="shared" si="706"/>
        <v>1.0018157400000001</v>
      </c>
      <c r="M1852" s="143">
        <f t="shared" si="726"/>
        <v>1.00210048</v>
      </c>
      <c r="N1852" s="143">
        <f t="shared" si="722"/>
        <v>1.3293851312982925</v>
      </c>
      <c r="O1852" s="139">
        <f t="shared" si="724"/>
        <v>1.3317989400000001</v>
      </c>
      <c r="P1852" s="139">
        <f t="shared" si="707"/>
        <v>1331.7989399999999</v>
      </c>
      <c r="Q1852" s="144">
        <f t="shared" si="708"/>
        <v>0</v>
      </c>
      <c r="R1852" s="145">
        <f t="shared" si="709"/>
        <v>0</v>
      </c>
      <c r="S1852" s="139">
        <f t="shared" si="710"/>
        <v>0</v>
      </c>
      <c r="T1852" s="146">
        <f t="shared" si="720"/>
        <v>3.5999999999999997E-2</v>
      </c>
      <c r="U1852" s="144">
        <f t="shared" si="723"/>
        <v>11</v>
      </c>
      <c r="V1852" s="144">
        <v>252</v>
      </c>
      <c r="W1852" s="143">
        <f t="shared" si="711"/>
        <v>1.001544996</v>
      </c>
      <c r="X1852" s="139">
        <f t="shared" si="712"/>
        <v>2.0576240299999999</v>
      </c>
      <c r="Y1852" s="124">
        <f t="shared" si="713"/>
        <v>0</v>
      </c>
      <c r="Z1852" s="147" t="s">
        <v>64</v>
      </c>
      <c r="AA1852" s="141">
        <f t="shared" si="721"/>
        <v>45672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4"/>
      <c r="BL1852" s="1"/>
      <c r="BM1852" s="1"/>
      <c r="BN1852" s="1"/>
      <c r="BO1852" s="1"/>
      <c r="BP1852" s="1"/>
      <c r="BQ1852" s="1"/>
    </row>
    <row r="1853" spans="1:69" x14ac:dyDescent="0.15">
      <c r="A1853" s="138">
        <f t="shared" si="714"/>
        <v>45504</v>
      </c>
      <c r="B1853" s="148">
        <f t="shared" si="703"/>
        <v>1334.2638192700001</v>
      </c>
      <c r="C1853" s="139">
        <f t="shared" si="715"/>
        <v>1000</v>
      </c>
      <c r="D1853" s="140">
        <f t="shared" si="716"/>
        <v>6941.51</v>
      </c>
      <c r="E1853" s="124">
        <f>IF(K1853=1,VLOOKUP(A1852,[1]Plan1!$BO$80:$BQ$314,3),E1852)</f>
        <v>6967.89</v>
      </c>
      <c r="F1853" s="141">
        <f t="shared" si="717"/>
        <v>45489</v>
      </c>
      <c r="G1853" s="142">
        <f t="shared" si="704"/>
        <v>3.8003258656977845E-3</v>
      </c>
      <c r="H1853" s="141">
        <f t="shared" si="718"/>
        <v>45519</v>
      </c>
      <c r="I1853" s="141">
        <f t="shared" si="705"/>
        <v>45519</v>
      </c>
      <c r="J1853" s="125">
        <f t="shared" si="719"/>
        <v>23</v>
      </c>
      <c r="K1853" s="125">
        <f t="shared" si="725"/>
        <v>12</v>
      </c>
      <c r="L1853" s="139">
        <f t="shared" si="706"/>
        <v>1.0019809799999999</v>
      </c>
      <c r="M1853" s="143">
        <f t="shared" si="726"/>
        <v>1.00210048</v>
      </c>
      <c r="N1853" s="143">
        <f t="shared" si="722"/>
        <v>1.3293851312982925</v>
      </c>
      <c r="O1853" s="139">
        <f t="shared" si="724"/>
        <v>1.33201861</v>
      </c>
      <c r="P1853" s="139">
        <f t="shared" si="707"/>
        <v>1332.0186100000001</v>
      </c>
      <c r="Q1853" s="144">
        <f t="shared" si="708"/>
        <v>0</v>
      </c>
      <c r="R1853" s="145">
        <f t="shared" si="709"/>
        <v>0</v>
      </c>
      <c r="S1853" s="139">
        <f t="shared" si="710"/>
        <v>0</v>
      </c>
      <c r="T1853" s="146">
        <f t="shared" si="720"/>
        <v>3.5999999999999997E-2</v>
      </c>
      <c r="U1853" s="144">
        <f t="shared" si="723"/>
        <v>12</v>
      </c>
      <c r="V1853" s="144">
        <v>252</v>
      </c>
      <c r="W1853" s="143">
        <f t="shared" si="711"/>
        <v>1.0016855689999999</v>
      </c>
      <c r="X1853" s="139">
        <f t="shared" si="712"/>
        <v>2.2452092700000001</v>
      </c>
      <c r="Y1853" s="124">
        <f t="shared" si="713"/>
        <v>0</v>
      </c>
      <c r="Z1853" s="147" t="s">
        <v>64</v>
      </c>
      <c r="AA1853" s="141">
        <f t="shared" si="721"/>
        <v>45672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4"/>
      <c r="BL1853" s="1"/>
      <c r="BM1853" s="1"/>
      <c r="BN1853" s="1"/>
      <c r="BO1853" s="1"/>
      <c r="BP1853" s="1"/>
      <c r="BQ1853" s="1"/>
    </row>
    <row r="1854" spans="1:69" x14ac:dyDescent="0.15">
      <c r="A1854" s="138">
        <f t="shared" si="714"/>
        <v>45505</v>
      </c>
      <c r="B1854" s="148">
        <f t="shared" si="703"/>
        <v>1334.6711716</v>
      </c>
      <c r="C1854" s="139">
        <f t="shared" si="715"/>
        <v>1000</v>
      </c>
      <c r="D1854" s="140">
        <f t="shared" si="716"/>
        <v>6941.51</v>
      </c>
      <c r="E1854" s="124">
        <f>IF(K1854=1,VLOOKUP(A1853,[1]Plan1!$BO$80:$BQ$314,3),E1853)</f>
        <v>6967.89</v>
      </c>
      <c r="F1854" s="141">
        <f t="shared" si="717"/>
        <v>45489</v>
      </c>
      <c r="G1854" s="142">
        <f t="shared" si="704"/>
        <v>3.8003258656977845E-3</v>
      </c>
      <c r="H1854" s="141">
        <f t="shared" si="718"/>
        <v>45519</v>
      </c>
      <c r="I1854" s="141">
        <f t="shared" si="705"/>
        <v>45519</v>
      </c>
      <c r="J1854" s="125">
        <f t="shared" si="719"/>
        <v>23</v>
      </c>
      <c r="K1854" s="125">
        <f t="shared" si="725"/>
        <v>13</v>
      </c>
      <c r="L1854" s="139">
        <f t="shared" si="706"/>
        <v>1.0021462299999999</v>
      </c>
      <c r="M1854" s="143">
        <f t="shared" si="726"/>
        <v>1.00210048</v>
      </c>
      <c r="N1854" s="143">
        <f t="shared" si="722"/>
        <v>1.3293851312982925</v>
      </c>
      <c r="O1854" s="139">
        <f t="shared" si="724"/>
        <v>1.33223829</v>
      </c>
      <c r="P1854" s="139">
        <f t="shared" si="707"/>
        <v>1332.23829</v>
      </c>
      <c r="Q1854" s="144">
        <f t="shared" si="708"/>
        <v>0</v>
      </c>
      <c r="R1854" s="145">
        <f t="shared" si="709"/>
        <v>0</v>
      </c>
      <c r="S1854" s="139">
        <f t="shared" si="710"/>
        <v>0</v>
      </c>
      <c r="T1854" s="146">
        <f t="shared" si="720"/>
        <v>3.5999999999999997E-2</v>
      </c>
      <c r="U1854" s="144">
        <f t="shared" si="723"/>
        <v>13</v>
      </c>
      <c r="V1854" s="144">
        <v>252</v>
      </c>
      <c r="W1854" s="143">
        <f t="shared" si="711"/>
        <v>1.0018261610000001</v>
      </c>
      <c r="X1854" s="139">
        <f t="shared" si="712"/>
        <v>2.4328816</v>
      </c>
      <c r="Y1854" s="124">
        <f t="shared" si="713"/>
        <v>0</v>
      </c>
      <c r="Z1854" s="147" t="s">
        <v>64</v>
      </c>
      <c r="AA1854" s="141">
        <f t="shared" si="721"/>
        <v>45672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4"/>
      <c r="BL1854" s="1"/>
      <c r="BM1854" s="1"/>
      <c r="BN1854" s="1"/>
      <c r="BO1854" s="1"/>
      <c r="BP1854" s="1"/>
      <c r="BQ1854" s="1"/>
    </row>
    <row r="1855" spans="1:69" x14ac:dyDescent="0.15">
      <c r="A1855" s="138">
        <f t="shared" si="714"/>
        <v>45506</v>
      </c>
      <c r="B1855" s="148">
        <f t="shared" si="703"/>
        <v>1335.0786724699999</v>
      </c>
      <c r="C1855" s="139">
        <f t="shared" si="715"/>
        <v>1000</v>
      </c>
      <c r="D1855" s="140">
        <f t="shared" si="716"/>
        <v>6941.51</v>
      </c>
      <c r="E1855" s="124">
        <f>IF(K1855=1,VLOOKUP(A1854,[1]Plan1!$BO$80:$BQ$314,3),E1854)</f>
        <v>6967.89</v>
      </c>
      <c r="F1855" s="141">
        <f t="shared" si="717"/>
        <v>45489</v>
      </c>
      <c r="G1855" s="142">
        <f t="shared" si="704"/>
        <v>3.8003258656977845E-3</v>
      </c>
      <c r="H1855" s="141">
        <f t="shared" si="718"/>
        <v>45519</v>
      </c>
      <c r="I1855" s="141">
        <f t="shared" si="705"/>
        <v>45519</v>
      </c>
      <c r="J1855" s="125">
        <f t="shared" si="719"/>
        <v>23</v>
      </c>
      <c r="K1855" s="125">
        <f t="shared" si="725"/>
        <v>14</v>
      </c>
      <c r="L1855" s="139">
        <f t="shared" si="706"/>
        <v>1.0023115199999999</v>
      </c>
      <c r="M1855" s="143">
        <f t="shared" si="726"/>
        <v>1.00210048</v>
      </c>
      <c r="N1855" s="143">
        <f t="shared" si="722"/>
        <v>1.3293851312982925</v>
      </c>
      <c r="O1855" s="139">
        <f t="shared" si="724"/>
        <v>1.33245803</v>
      </c>
      <c r="P1855" s="139">
        <f t="shared" si="707"/>
        <v>1332.45803</v>
      </c>
      <c r="Q1855" s="144">
        <f t="shared" si="708"/>
        <v>0</v>
      </c>
      <c r="R1855" s="145">
        <f t="shared" si="709"/>
        <v>0</v>
      </c>
      <c r="S1855" s="139">
        <f t="shared" si="710"/>
        <v>0</v>
      </c>
      <c r="T1855" s="146">
        <f t="shared" si="720"/>
        <v>3.5999999999999997E-2</v>
      </c>
      <c r="U1855" s="144">
        <f t="shared" si="723"/>
        <v>14</v>
      </c>
      <c r="V1855" s="144">
        <v>252</v>
      </c>
      <c r="W1855" s="143">
        <f t="shared" si="711"/>
        <v>1.0019667729999999</v>
      </c>
      <c r="X1855" s="139">
        <f t="shared" si="712"/>
        <v>2.6206424699999999</v>
      </c>
      <c r="Y1855" s="124">
        <f t="shared" si="713"/>
        <v>0</v>
      </c>
      <c r="Z1855" s="147" t="s">
        <v>64</v>
      </c>
      <c r="AA1855" s="141">
        <f t="shared" si="721"/>
        <v>45672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4"/>
      <c r="BL1855" s="1"/>
      <c r="BM1855" s="1"/>
      <c r="BN1855" s="1"/>
      <c r="BO1855" s="1"/>
      <c r="BP1855" s="1"/>
      <c r="BQ1855" s="1"/>
    </row>
    <row r="1856" spans="1:69" x14ac:dyDescent="0.15">
      <c r="A1856" s="138">
        <f t="shared" si="714"/>
        <v>45507</v>
      </c>
      <c r="B1856" s="148">
        <f t="shared" si="703"/>
        <v>1335.4862818300001</v>
      </c>
      <c r="C1856" s="139">
        <f t="shared" si="715"/>
        <v>1000</v>
      </c>
      <c r="D1856" s="140">
        <f t="shared" si="716"/>
        <v>6941.51</v>
      </c>
      <c r="E1856" s="124">
        <f>IF(K1856=1,VLOOKUP(A1855,[1]Plan1!$BO$80:$BQ$314,3),E1855)</f>
        <v>6967.89</v>
      </c>
      <c r="F1856" s="141">
        <f t="shared" si="717"/>
        <v>45489</v>
      </c>
      <c r="G1856" s="142">
        <f t="shared" si="704"/>
        <v>3.8003258656977845E-3</v>
      </c>
      <c r="H1856" s="141">
        <f t="shared" si="718"/>
        <v>45519</v>
      </c>
      <c r="I1856" s="141">
        <f t="shared" si="705"/>
        <v>45519</v>
      </c>
      <c r="J1856" s="125">
        <f t="shared" si="719"/>
        <v>23</v>
      </c>
      <c r="K1856" s="125">
        <f t="shared" si="725"/>
        <v>15</v>
      </c>
      <c r="L1856" s="139">
        <f t="shared" si="706"/>
        <v>1.00247683</v>
      </c>
      <c r="M1856" s="143">
        <f t="shared" si="726"/>
        <v>1.00210048</v>
      </c>
      <c r="N1856" s="143">
        <f t="shared" si="722"/>
        <v>1.3293851312982925</v>
      </c>
      <c r="O1856" s="139">
        <f t="shared" si="724"/>
        <v>1.33267779</v>
      </c>
      <c r="P1856" s="139">
        <f t="shared" si="707"/>
        <v>1332.67779</v>
      </c>
      <c r="Q1856" s="144">
        <f t="shared" si="708"/>
        <v>0</v>
      </c>
      <c r="R1856" s="145">
        <f t="shared" si="709"/>
        <v>0</v>
      </c>
      <c r="S1856" s="139">
        <f t="shared" si="710"/>
        <v>0</v>
      </c>
      <c r="T1856" s="146">
        <f t="shared" si="720"/>
        <v>3.5999999999999997E-2</v>
      </c>
      <c r="U1856" s="144">
        <f t="shared" si="723"/>
        <v>15</v>
      </c>
      <c r="V1856" s="144">
        <v>252</v>
      </c>
      <c r="W1856" s="143">
        <f t="shared" si="711"/>
        <v>1.0021074050000001</v>
      </c>
      <c r="X1856" s="139">
        <f t="shared" si="712"/>
        <v>2.8084918299999999</v>
      </c>
      <c r="Y1856" s="124">
        <f t="shared" si="713"/>
        <v>0</v>
      </c>
      <c r="Z1856" s="147" t="s">
        <v>64</v>
      </c>
      <c r="AA1856" s="141">
        <f t="shared" si="721"/>
        <v>45672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4"/>
      <c r="BL1856" s="1"/>
      <c r="BM1856" s="1"/>
      <c r="BN1856" s="1"/>
      <c r="BO1856" s="1"/>
      <c r="BP1856" s="1"/>
      <c r="BQ1856" s="1"/>
    </row>
    <row r="1857" spans="1:69" x14ac:dyDescent="0.15">
      <c r="A1857" s="138">
        <f t="shared" si="714"/>
        <v>45508</v>
      </c>
      <c r="B1857" s="148">
        <f t="shared" si="703"/>
        <v>1335.4862818300001</v>
      </c>
      <c r="C1857" s="139">
        <f t="shared" si="715"/>
        <v>1000</v>
      </c>
      <c r="D1857" s="140">
        <f t="shared" si="716"/>
        <v>6941.51</v>
      </c>
      <c r="E1857" s="124">
        <f>IF(K1857=1,VLOOKUP(A1856,[1]Plan1!$BO$80:$BQ$314,3),E1856)</f>
        <v>6967.89</v>
      </c>
      <c r="F1857" s="141">
        <f t="shared" si="717"/>
        <v>45489</v>
      </c>
      <c r="G1857" s="142">
        <f t="shared" si="704"/>
        <v>3.8003258656977845E-3</v>
      </c>
      <c r="H1857" s="141">
        <f t="shared" si="718"/>
        <v>45519</v>
      </c>
      <c r="I1857" s="141">
        <f t="shared" si="705"/>
        <v>45519</v>
      </c>
      <c r="J1857" s="125">
        <f t="shared" si="719"/>
        <v>23</v>
      </c>
      <c r="K1857" s="125">
        <f t="shared" si="725"/>
        <v>15</v>
      </c>
      <c r="L1857" s="139">
        <f t="shared" si="706"/>
        <v>1.00247683</v>
      </c>
      <c r="M1857" s="143">
        <f t="shared" si="726"/>
        <v>1.00210048</v>
      </c>
      <c r="N1857" s="143">
        <f t="shared" si="722"/>
        <v>1.3293851312982925</v>
      </c>
      <c r="O1857" s="139">
        <f t="shared" si="724"/>
        <v>1.33267779</v>
      </c>
      <c r="P1857" s="139">
        <f t="shared" si="707"/>
        <v>1332.67779</v>
      </c>
      <c r="Q1857" s="144">
        <f t="shared" si="708"/>
        <v>0</v>
      </c>
      <c r="R1857" s="145">
        <f t="shared" si="709"/>
        <v>0</v>
      </c>
      <c r="S1857" s="139">
        <f t="shared" si="710"/>
        <v>0</v>
      </c>
      <c r="T1857" s="146">
        <f t="shared" si="720"/>
        <v>3.5999999999999997E-2</v>
      </c>
      <c r="U1857" s="144">
        <f t="shared" si="723"/>
        <v>15</v>
      </c>
      <c r="V1857" s="144">
        <v>252</v>
      </c>
      <c r="W1857" s="143">
        <f t="shared" si="711"/>
        <v>1.0021074050000001</v>
      </c>
      <c r="X1857" s="139">
        <f t="shared" si="712"/>
        <v>2.8084918299999999</v>
      </c>
      <c r="Y1857" s="124">
        <f t="shared" si="713"/>
        <v>0</v>
      </c>
      <c r="Z1857" s="147" t="s">
        <v>64</v>
      </c>
      <c r="AA1857" s="141">
        <f t="shared" si="721"/>
        <v>45672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4"/>
      <c r="BL1857" s="1"/>
      <c r="BM1857" s="1"/>
      <c r="BN1857" s="1"/>
      <c r="BO1857" s="1"/>
      <c r="BP1857" s="1"/>
      <c r="BQ1857" s="1"/>
    </row>
    <row r="1858" spans="1:69" x14ac:dyDescent="0.15">
      <c r="A1858" s="138">
        <f t="shared" si="714"/>
        <v>45509</v>
      </c>
      <c r="B1858" s="148">
        <f t="shared" si="703"/>
        <v>1335.4862818300001</v>
      </c>
      <c r="C1858" s="139">
        <f t="shared" si="715"/>
        <v>1000</v>
      </c>
      <c r="D1858" s="140">
        <f t="shared" si="716"/>
        <v>6941.51</v>
      </c>
      <c r="E1858" s="124">
        <f>IF(K1858=1,VLOOKUP(A1857,[1]Plan1!$BO$80:$BQ$314,3),E1857)</f>
        <v>6967.89</v>
      </c>
      <c r="F1858" s="141">
        <f t="shared" si="717"/>
        <v>45489</v>
      </c>
      <c r="G1858" s="142">
        <f t="shared" si="704"/>
        <v>3.8003258656977845E-3</v>
      </c>
      <c r="H1858" s="141">
        <f t="shared" si="718"/>
        <v>45519</v>
      </c>
      <c r="I1858" s="141">
        <f t="shared" si="705"/>
        <v>45519</v>
      </c>
      <c r="J1858" s="125">
        <f t="shared" si="719"/>
        <v>23</v>
      </c>
      <c r="K1858" s="125">
        <f t="shared" si="725"/>
        <v>15</v>
      </c>
      <c r="L1858" s="139">
        <f t="shared" si="706"/>
        <v>1.00247683</v>
      </c>
      <c r="M1858" s="143">
        <f t="shared" si="726"/>
        <v>1.00210048</v>
      </c>
      <c r="N1858" s="143">
        <f t="shared" si="722"/>
        <v>1.3293851312982925</v>
      </c>
      <c r="O1858" s="139">
        <f t="shared" si="724"/>
        <v>1.33267779</v>
      </c>
      <c r="P1858" s="139">
        <f t="shared" si="707"/>
        <v>1332.67779</v>
      </c>
      <c r="Q1858" s="144">
        <f t="shared" si="708"/>
        <v>0</v>
      </c>
      <c r="R1858" s="145">
        <f t="shared" si="709"/>
        <v>0</v>
      </c>
      <c r="S1858" s="139">
        <f t="shared" si="710"/>
        <v>0</v>
      </c>
      <c r="T1858" s="146">
        <f t="shared" si="720"/>
        <v>3.5999999999999997E-2</v>
      </c>
      <c r="U1858" s="144">
        <f t="shared" si="723"/>
        <v>15</v>
      </c>
      <c r="V1858" s="144">
        <v>252</v>
      </c>
      <c r="W1858" s="143">
        <f t="shared" si="711"/>
        <v>1.0021074050000001</v>
      </c>
      <c r="X1858" s="139">
        <f t="shared" si="712"/>
        <v>2.8084918299999999</v>
      </c>
      <c r="Y1858" s="124">
        <f t="shared" si="713"/>
        <v>0</v>
      </c>
      <c r="Z1858" s="147" t="s">
        <v>64</v>
      </c>
      <c r="AA1858" s="141">
        <f t="shared" si="721"/>
        <v>45672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4"/>
      <c r="BL1858" s="1"/>
      <c r="BM1858" s="1"/>
      <c r="BN1858" s="1"/>
      <c r="BO1858" s="1"/>
      <c r="BP1858" s="1"/>
      <c r="BQ1858" s="1"/>
    </row>
    <row r="1859" spans="1:69" x14ac:dyDescent="0.15">
      <c r="A1859" s="138">
        <f t="shared" si="714"/>
        <v>45510</v>
      </c>
      <c r="B1859" s="148">
        <f t="shared" si="703"/>
        <v>1335.8940184200001</v>
      </c>
      <c r="C1859" s="139">
        <f t="shared" si="715"/>
        <v>1000</v>
      </c>
      <c r="D1859" s="140">
        <f t="shared" si="716"/>
        <v>6941.51</v>
      </c>
      <c r="E1859" s="124">
        <f>IF(K1859=1,VLOOKUP(A1858,[1]Plan1!$BO$80:$BQ$314,3),E1858)</f>
        <v>6967.89</v>
      </c>
      <c r="F1859" s="141">
        <f t="shared" si="717"/>
        <v>45489</v>
      </c>
      <c r="G1859" s="142">
        <f t="shared" si="704"/>
        <v>3.8003258656977845E-3</v>
      </c>
      <c r="H1859" s="141">
        <f t="shared" si="718"/>
        <v>45519</v>
      </c>
      <c r="I1859" s="141">
        <f t="shared" si="705"/>
        <v>45519</v>
      </c>
      <c r="J1859" s="125">
        <f t="shared" si="719"/>
        <v>23</v>
      </c>
      <c r="K1859" s="125">
        <f t="shared" si="725"/>
        <v>16</v>
      </c>
      <c r="L1859" s="139">
        <f t="shared" si="706"/>
        <v>1.0026421700000001</v>
      </c>
      <c r="M1859" s="143">
        <f t="shared" si="726"/>
        <v>1.00210048</v>
      </c>
      <c r="N1859" s="143">
        <f t="shared" si="722"/>
        <v>1.3293851312982925</v>
      </c>
      <c r="O1859" s="139">
        <f t="shared" si="724"/>
        <v>1.33289759</v>
      </c>
      <c r="P1859" s="139">
        <f t="shared" si="707"/>
        <v>1332.89759</v>
      </c>
      <c r="Q1859" s="144">
        <f t="shared" si="708"/>
        <v>0</v>
      </c>
      <c r="R1859" s="145">
        <f t="shared" si="709"/>
        <v>0</v>
      </c>
      <c r="S1859" s="139">
        <f t="shared" si="710"/>
        <v>0</v>
      </c>
      <c r="T1859" s="146">
        <f t="shared" si="720"/>
        <v>3.5999999999999997E-2</v>
      </c>
      <c r="U1859" s="144">
        <f t="shared" si="723"/>
        <v>16</v>
      </c>
      <c r="V1859" s="144">
        <v>252</v>
      </c>
      <c r="W1859" s="143">
        <f t="shared" si="711"/>
        <v>1.002248056</v>
      </c>
      <c r="X1859" s="139">
        <f t="shared" si="712"/>
        <v>2.99642842</v>
      </c>
      <c r="Y1859" s="124">
        <f t="shared" si="713"/>
        <v>0</v>
      </c>
      <c r="Z1859" s="147" t="s">
        <v>64</v>
      </c>
      <c r="AA1859" s="141">
        <f t="shared" si="721"/>
        <v>45672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4"/>
      <c r="BL1859" s="1"/>
      <c r="BM1859" s="1"/>
      <c r="BN1859" s="1"/>
      <c r="BO1859" s="1"/>
      <c r="BP1859" s="1"/>
      <c r="BQ1859" s="1"/>
    </row>
    <row r="1860" spans="1:69" x14ac:dyDescent="0.15">
      <c r="A1860" s="138">
        <f t="shared" si="714"/>
        <v>45511</v>
      </c>
      <c r="B1860" s="148">
        <f t="shared" si="703"/>
        <v>1336.30188359</v>
      </c>
      <c r="C1860" s="139">
        <f t="shared" si="715"/>
        <v>1000</v>
      </c>
      <c r="D1860" s="140">
        <f t="shared" si="716"/>
        <v>6941.51</v>
      </c>
      <c r="E1860" s="124">
        <f>IF(K1860=1,VLOOKUP(A1859,[1]Plan1!$BO$80:$BQ$314,3),E1859)</f>
        <v>6967.89</v>
      </c>
      <c r="F1860" s="141">
        <f t="shared" si="717"/>
        <v>45489</v>
      </c>
      <c r="G1860" s="142">
        <f t="shared" si="704"/>
        <v>3.8003258656977845E-3</v>
      </c>
      <c r="H1860" s="141">
        <f t="shared" si="718"/>
        <v>45519</v>
      </c>
      <c r="I1860" s="141">
        <f t="shared" si="705"/>
        <v>45519</v>
      </c>
      <c r="J1860" s="125">
        <f t="shared" si="719"/>
        <v>23</v>
      </c>
      <c r="K1860" s="125">
        <f t="shared" si="725"/>
        <v>17</v>
      </c>
      <c r="L1860" s="139">
        <f t="shared" si="706"/>
        <v>1.0028075400000001</v>
      </c>
      <c r="M1860" s="143">
        <f t="shared" si="726"/>
        <v>1.00210048</v>
      </c>
      <c r="N1860" s="143">
        <f t="shared" si="722"/>
        <v>1.3293851312982925</v>
      </c>
      <c r="O1860" s="139">
        <f t="shared" si="724"/>
        <v>1.3331174299999999</v>
      </c>
      <c r="P1860" s="139">
        <f t="shared" si="707"/>
        <v>1333.11743</v>
      </c>
      <c r="Q1860" s="144">
        <f t="shared" si="708"/>
        <v>0</v>
      </c>
      <c r="R1860" s="145">
        <f t="shared" si="709"/>
        <v>0</v>
      </c>
      <c r="S1860" s="139">
        <f t="shared" si="710"/>
        <v>0</v>
      </c>
      <c r="T1860" s="146">
        <f t="shared" si="720"/>
        <v>3.5999999999999997E-2</v>
      </c>
      <c r="U1860" s="144">
        <f t="shared" si="723"/>
        <v>17</v>
      </c>
      <c r="V1860" s="144">
        <v>252</v>
      </c>
      <c r="W1860" s="143">
        <f t="shared" si="711"/>
        <v>1.002388727</v>
      </c>
      <c r="X1860" s="139">
        <f t="shared" si="712"/>
        <v>3.1844535899999999</v>
      </c>
      <c r="Y1860" s="124">
        <f t="shared" si="713"/>
        <v>0</v>
      </c>
      <c r="Z1860" s="147" t="s">
        <v>64</v>
      </c>
      <c r="AA1860" s="141">
        <f t="shared" si="721"/>
        <v>45672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4"/>
      <c r="BL1860" s="1"/>
      <c r="BM1860" s="1"/>
      <c r="BN1860" s="1"/>
      <c r="BO1860" s="1"/>
      <c r="BP1860" s="1"/>
      <c r="BQ1860" s="1"/>
    </row>
    <row r="1861" spans="1:69" x14ac:dyDescent="0.15">
      <c r="A1861" s="138">
        <f t="shared" si="714"/>
        <v>45512</v>
      </c>
      <c r="B1861" s="148">
        <f t="shared" si="703"/>
        <v>1336.70987739</v>
      </c>
      <c r="C1861" s="139">
        <f t="shared" si="715"/>
        <v>1000</v>
      </c>
      <c r="D1861" s="140">
        <f t="shared" si="716"/>
        <v>6941.51</v>
      </c>
      <c r="E1861" s="124">
        <f>IF(K1861=1,VLOOKUP(A1860,[1]Plan1!$BO$80:$BQ$314,3),E1860)</f>
        <v>6967.89</v>
      </c>
      <c r="F1861" s="141">
        <f t="shared" si="717"/>
        <v>45489</v>
      </c>
      <c r="G1861" s="142">
        <f t="shared" si="704"/>
        <v>3.8003258656977845E-3</v>
      </c>
      <c r="H1861" s="141">
        <f t="shared" si="718"/>
        <v>45519</v>
      </c>
      <c r="I1861" s="141">
        <f t="shared" si="705"/>
        <v>45519</v>
      </c>
      <c r="J1861" s="125">
        <f t="shared" si="719"/>
        <v>23</v>
      </c>
      <c r="K1861" s="125">
        <f t="shared" si="725"/>
        <v>18</v>
      </c>
      <c r="L1861" s="139">
        <f t="shared" si="706"/>
        <v>1.00297294</v>
      </c>
      <c r="M1861" s="143">
        <f t="shared" si="726"/>
        <v>1.00210048</v>
      </c>
      <c r="N1861" s="143">
        <f t="shared" si="722"/>
        <v>1.3293851312982925</v>
      </c>
      <c r="O1861" s="139">
        <f t="shared" si="724"/>
        <v>1.3333373100000001</v>
      </c>
      <c r="P1861" s="139">
        <f t="shared" si="707"/>
        <v>1333.3373099999999</v>
      </c>
      <c r="Q1861" s="144">
        <f t="shared" si="708"/>
        <v>0</v>
      </c>
      <c r="R1861" s="145">
        <f t="shared" si="709"/>
        <v>0</v>
      </c>
      <c r="S1861" s="139">
        <f t="shared" si="710"/>
        <v>0</v>
      </c>
      <c r="T1861" s="146">
        <f t="shared" si="720"/>
        <v>3.5999999999999997E-2</v>
      </c>
      <c r="U1861" s="144">
        <f t="shared" si="723"/>
        <v>18</v>
      </c>
      <c r="V1861" s="144">
        <v>252</v>
      </c>
      <c r="W1861" s="143">
        <f t="shared" si="711"/>
        <v>1.0025294179999999</v>
      </c>
      <c r="X1861" s="139">
        <f t="shared" si="712"/>
        <v>3.3725673899999999</v>
      </c>
      <c r="Y1861" s="124">
        <f t="shared" si="713"/>
        <v>0</v>
      </c>
      <c r="Z1861" s="147" t="s">
        <v>64</v>
      </c>
      <c r="AA1861" s="141">
        <f t="shared" si="721"/>
        <v>45672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4"/>
      <c r="BL1861" s="1"/>
      <c r="BM1861" s="1"/>
      <c r="BN1861" s="1"/>
      <c r="BO1861" s="1"/>
      <c r="BP1861" s="1"/>
      <c r="BQ1861" s="1"/>
    </row>
    <row r="1862" spans="1:69" x14ac:dyDescent="0.15">
      <c r="A1862" s="138">
        <f t="shared" si="714"/>
        <v>45513</v>
      </c>
      <c r="B1862" s="148">
        <f t="shared" si="703"/>
        <v>1337.1179897999998</v>
      </c>
      <c r="C1862" s="139">
        <f t="shared" si="715"/>
        <v>1000</v>
      </c>
      <c r="D1862" s="140">
        <f t="shared" si="716"/>
        <v>6941.51</v>
      </c>
      <c r="E1862" s="124">
        <f>IF(K1862=1,VLOOKUP(A1861,[1]Plan1!$BO$80:$BQ$314,3),E1861)</f>
        <v>6967.89</v>
      </c>
      <c r="F1862" s="141">
        <f t="shared" si="717"/>
        <v>45489</v>
      </c>
      <c r="G1862" s="142">
        <f t="shared" si="704"/>
        <v>3.8003258656977845E-3</v>
      </c>
      <c r="H1862" s="141">
        <f t="shared" si="718"/>
        <v>45519</v>
      </c>
      <c r="I1862" s="141">
        <f t="shared" si="705"/>
        <v>45519</v>
      </c>
      <c r="J1862" s="125">
        <f t="shared" si="719"/>
        <v>23</v>
      </c>
      <c r="K1862" s="125">
        <f t="shared" si="725"/>
        <v>19</v>
      </c>
      <c r="L1862" s="139">
        <f t="shared" si="706"/>
        <v>1.0031383599999999</v>
      </c>
      <c r="M1862" s="143">
        <f t="shared" si="726"/>
        <v>1.00210048</v>
      </c>
      <c r="N1862" s="143">
        <f t="shared" si="722"/>
        <v>1.3293851312982925</v>
      </c>
      <c r="O1862" s="139">
        <f t="shared" si="724"/>
        <v>1.3335572200000001</v>
      </c>
      <c r="P1862" s="139">
        <f t="shared" si="707"/>
        <v>1333.5572199999999</v>
      </c>
      <c r="Q1862" s="144">
        <f t="shared" si="708"/>
        <v>0</v>
      </c>
      <c r="R1862" s="145">
        <f t="shared" si="709"/>
        <v>0</v>
      </c>
      <c r="S1862" s="139">
        <f t="shared" si="710"/>
        <v>0</v>
      </c>
      <c r="T1862" s="146">
        <f t="shared" si="720"/>
        <v>3.5999999999999997E-2</v>
      </c>
      <c r="U1862" s="144">
        <f t="shared" si="723"/>
        <v>19</v>
      </c>
      <c r="V1862" s="144">
        <v>252</v>
      </c>
      <c r="W1862" s="143">
        <f t="shared" si="711"/>
        <v>1.002670129</v>
      </c>
      <c r="X1862" s="139">
        <f t="shared" si="712"/>
        <v>3.5607698000000001</v>
      </c>
      <c r="Y1862" s="124">
        <f t="shared" si="713"/>
        <v>0</v>
      </c>
      <c r="Z1862" s="147" t="s">
        <v>64</v>
      </c>
      <c r="AA1862" s="141">
        <f t="shared" si="721"/>
        <v>45672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4"/>
      <c r="BL1862" s="1"/>
      <c r="BM1862" s="1"/>
      <c r="BN1862" s="1"/>
      <c r="BO1862" s="1"/>
      <c r="BP1862" s="1"/>
      <c r="BQ1862" s="1"/>
    </row>
    <row r="1863" spans="1:69" x14ac:dyDescent="0.15">
      <c r="A1863" s="138">
        <f t="shared" si="714"/>
        <v>45514</v>
      </c>
      <c r="B1863" s="148">
        <f t="shared" si="703"/>
        <v>1337.5262195300002</v>
      </c>
      <c r="C1863" s="139">
        <f t="shared" si="715"/>
        <v>1000</v>
      </c>
      <c r="D1863" s="140">
        <f t="shared" si="716"/>
        <v>6941.51</v>
      </c>
      <c r="E1863" s="124">
        <f>IF(K1863=1,VLOOKUP(A1862,[1]Plan1!$BO$80:$BQ$314,3),E1862)</f>
        <v>6967.89</v>
      </c>
      <c r="F1863" s="141">
        <f t="shared" si="717"/>
        <v>45489</v>
      </c>
      <c r="G1863" s="142">
        <f t="shared" si="704"/>
        <v>3.8003258656977845E-3</v>
      </c>
      <c r="H1863" s="141">
        <f t="shared" si="718"/>
        <v>45519</v>
      </c>
      <c r="I1863" s="141">
        <f t="shared" si="705"/>
        <v>45519</v>
      </c>
      <c r="J1863" s="125">
        <f t="shared" si="719"/>
        <v>23</v>
      </c>
      <c r="K1863" s="125">
        <f t="shared" si="725"/>
        <v>20</v>
      </c>
      <c r="L1863" s="139">
        <f t="shared" si="706"/>
        <v>1.00330381</v>
      </c>
      <c r="M1863" s="143">
        <f t="shared" si="726"/>
        <v>1.00210048</v>
      </c>
      <c r="N1863" s="143">
        <f t="shared" si="722"/>
        <v>1.3293851312982925</v>
      </c>
      <c r="O1863" s="139">
        <f t="shared" si="724"/>
        <v>1.3337771599999999</v>
      </c>
      <c r="P1863" s="139">
        <f t="shared" si="707"/>
        <v>1333.7771600000001</v>
      </c>
      <c r="Q1863" s="144">
        <f t="shared" si="708"/>
        <v>0</v>
      </c>
      <c r="R1863" s="145">
        <f t="shared" si="709"/>
        <v>0</v>
      </c>
      <c r="S1863" s="139">
        <f t="shared" si="710"/>
        <v>0</v>
      </c>
      <c r="T1863" s="146">
        <f t="shared" si="720"/>
        <v>3.5999999999999997E-2</v>
      </c>
      <c r="U1863" s="144">
        <f t="shared" si="723"/>
        <v>20</v>
      </c>
      <c r="V1863" s="144">
        <v>252</v>
      </c>
      <c r="W1863" s="143">
        <f t="shared" si="711"/>
        <v>1.002810859</v>
      </c>
      <c r="X1863" s="139">
        <f t="shared" si="712"/>
        <v>3.7490595299999998</v>
      </c>
      <c r="Y1863" s="124">
        <f t="shared" si="713"/>
        <v>0</v>
      </c>
      <c r="Z1863" s="147" t="s">
        <v>64</v>
      </c>
      <c r="AA1863" s="141">
        <f t="shared" si="721"/>
        <v>45672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4"/>
      <c r="BL1863" s="1"/>
      <c r="BM1863" s="1"/>
      <c r="BN1863" s="1"/>
      <c r="BO1863" s="1"/>
      <c r="BP1863" s="1"/>
      <c r="BQ1863" s="1"/>
    </row>
    <row r="1864" spans="1:69" x14ac:dyDescent="0.15">
      <c r="A1864" s="138">
        <f t="shared" si="714"/>
        <v>45515</v>
      </c>
      <c r="B1864" s="148">
        <f t="shared" si="703"/>
        <v>1337.5262195300002</v>
      </c>
      <c r="C1864" s="139">
        <f t="shared" si="715"/>
        <v>1000</v>
      </c>
      <c r="D1864" s="140">
        <f t="shared" si="716"/>
        <v>6941.51</v>
      </c>
      <c r="E1864" s="124">
        <f>IF(K1864=1,VLOOKUP(A1863,[1]Plan1!$BO$80:$BQ$314,3),E1863)</f>
        <v>6967.89</v>
      </c>
      <c r="F1864" s="141">
        <f t="shared" si="717"/>
        <v>45489</v>
      </c>
      <c r="G1864" s="142">
        <f t="shared" si="704"/>
        <v>3.8003258656977845E-3</v>
      </c>
      <c r="H1864" s="141">
        <f t="shared" si="718"/>
        <v>45519</v>
      </c>
      <c r="I1864" s="141">
        <f t="shared" si="705"/>
        <v>45519</v>
      </c>
      <c r="J1864" s="125">
        <f t="shared" si="719"/>
        <v>23</v>
      </c>
      <c r="K1864" s="125">
        <f t="shared" si="725"/>
        <v>20</v>
      </c>
      <c r="L1864" s="139">
        <f t="shared" si="706"/>
        <v>1.00330381</v>
      </c>
      <c r="M1864" s="143">
        <f t="shared" si="726"/>
        <v>1.00210048</v>
      </c>
      <c r="N1864" s="143">
        <f t="shared" si="722"/>
        <v>1.3293851312982925</v>
      </c>
      <c r="O1864" s="139">
        <f t="shared" si="724"/>
        <v>1.3337771599999999</v>
      </c>
      <c r="P1864" s="139">
        <f t="shared" si="707"/>
        <v>1333.7771600000001</v>
      </c>
      <c r="Q1864" s="144">
        <f t="shared" si="708"/>
        <v>0</v>
      </c>
      <c r="R1864" s="145">
        <f t="shared" si="709"/>
        <v>0</v>
      </c>
      <c r="S1864" s="139">
        <f t="shared" si="710"/>
        <v>0</v>
      </c>
      <c r="T1864" s="146">
        <f t="shared" si="720"/>
        <v>3.5999999999999997E-2</v>
      </c>
      <c r="U1864" s="144">
        <f t="shared" si="723"/>
        <v>20</v>
      </c>
      <c r="V1864" s="144">
        <v>252</v>
      </c>
      <c r="W1864" s="143">
        <f t="shared" si="711"/>
        <v>1.002810859</v>
      </c>
      <c r="X1864" s="139">
        <f t="shared" si="712"/>
        <v>3.7490595299999998</v>
      </c>
      <c r="Y1864" s="124">
        <f t="shared" si="713"/>
        <v>0</v>
      </c>
      <c r="Z1864" s="147" t="s">
        <v>64</v>
      </c>
      <c r="AA1864" s="141">
        <f t="shared" si="721"/>
        <v>45672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4"/>
      <c r="BL1864" s="1"/>
      <c r="BM1864" s="1"/>
      <c r="BN1864" s="1"/>
      <c r="BO1864" s="1"/>
      <c r="BP1864" s="1"/>
      <c r="BQ1864" s="1"/>
    </row>
    <row r="1865" spans="1:69" x14ac:dyDescent="0.15">
      <c r="A1865" s="138">
        <f t="shared" si="714"/>
        <v>45516</v>
      </c>
      <c r="B1865" s="148">
        <f t="shared" si="703"/>
        <v>1337.5262195300002</v>
      </c>
      <c r="C1865" s="139">
        <f t="shared" si="715"/>
        <v>1000</v>
      </c>
      <c r="D1865" s="140">
        <f t="shared" si="716"/>
        <v>6941.51</v>
      </c>
      <c r="E1865" s="124">
        <f>IF(K1865=1,VLOOKUP(A1864,[1]Plan1!$BO$80:$BQ$314,3),E1864)</f>
        <v>6967.89</v>
      </c>
      <c r="F1865" s="141">
        <f t="shared" si="717"/>
        <v>45489</v>
      </c>
      <c r="G1865" s="142">
        <f t="shared" si="704"/>
        <v>3.8003258656977845E-3</v>
      </c>
      <c r="H1865" s="141">
        <f t="shared" si="718"/>
        <v>45519</v>
      </c>
      <c r="I1865" s="141">
        <f t="shared" si="705"/>
        <v>45519</v>
      </c>
      <c r="J1865" s="125">
        <f t="shared" si="719"/>
        <v>23</v>
      </c>
      <c r="K1865" s="125">
        <f t="shared" si="725"/>
        <v>20</v>
      </c>
      <c r="L1865" s="139">
        <f t="shared" si="706"/>
        <v>1.00330381</v>
      </c>
      <c r="M1865" s="143">
        <f t="shared" si="726"/>
        <v>1.00210048</v>
      </c>
      <c r="N1865" s="143">
        <f t="shared" si="722"/>
        <v>1.3293851312982925</v>
      </c>
      <c r="O1865" s="139">
        <f t="shared" si="724"/>
        <v>1.3337771599999999</v>
      </c>
      <c r="P1865" s="139">
        <f t="shared" si="707"/>
        <v>1333.7771600000001</v>
      </c>
      <c r="Q1865" s="144">
        <f t="shared" si="708"/>
        <v>0</v>
      </c>
      <c r="R1865" s="145">
        <f t="shared" si="709"/>
        <v>0</v>
      </c>
      <c r="S1865" s="139">
        <f t="shared" si="710"/>
        <v>0</v>
      </c>
      <c r="T1865" s="146">
        <f t="shared" si="720"/>
        <v>3.5999999999999997E-2</v>
      </c>
      <c r="U1865" s="144">
        <f t="shared" si="723"/>
        <v>20</v>
      </c>
      <c r="V1865" s="144">
        <v>252</v>
      </c>
      <c r="W1865" s="143">
        <f t="shared" si="711"/>
        <v>1.002810859</v>
      </c>
      <c r="X1865" s="139">
        <f t="shared" si="712"/>
        <v>3.7490595299999998</v>
      </c>
      <c r="Y1865" s="124">
        <f t="shared" si="713"/>
        <v>0</v>
      </c>
      <c r="Z1865" s="147" t="s">
        <v>64</v>
      </c>
      <c r="AA1865" s="141">
        <f t="shared" si="721"/>
        <v>45672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4"/>
      <c r="BL1865" s="1"/>
      <c r="BM1865" s="1"/>
      <c r="BN1865" s="1"/>
      <c r="BO1865" s="1"/>
      <c r="BP1865" s="1"/>
      <c r="BQ1865" s="1"/>
    </row>
    <row r="1866" spans="1:69" x14ac:dyDescent="0.15">
      <c r="A1866" s="138">
        <f t="shared" si="714"/>
        <v>45517</v>
      </c>
      <c r="B1866" s="148">
        <f t="shared" ref="B1866:B1929" si="727">(P1866+X1866)</f>
        <v>1337.93458799</v>
      </c>
      <c r="C1866" s="139">
        <f t="shared" si="715"/>
        <v>1000</v>
      </c>
      <c r="D1866" s="140">
        <f t="shared" si="716"/>
        <v>6941.51</v>
      </c>
      <c r="E1866" s="124">
        <f>IF(K1866=1,VLOOKUP(A1865,[1]Plan1!$BO$80:$BQ$314,3),E1865)</f>
        <v>6967.89</v>
      </c>
      <c r="F1866" s="141">
        <f t="shared" si="717"/>
        <v>45489</v>
      </c>
      <c r="G1866" s="142">
        <f t="shared" ref="G1866:G1929" si="728">(E1866/D1866)-1</f>
        <v>3.8003258656977845E-3</v>
      </c>
      <c r="H1866" s="141">
        <f t="shared" si="718"/>
        <v>45519</v>
      </c>
      <c r="I1866" s="141">
        <f t="shared" ref="I1866:I1929" si="729">IF(A1866&gt;I1865,H1866,I1865)</f>
        <v>45519</v>
      </c>
      <c r="J1866" s="125">
        <f t="shared" si="719"/>
        <v>23</v>
      </c>
      <c r="K1866" s="125">
        <f t="shared" si="725"/>
        <v>21</v>
      </c>
      <c r="L1866" s="139">
        <f t="shared" ref="L1866:L1929" si="730">TRUNC((E1866/D1866)^TRUNC((K1866/J1866),9),8)</f>
        <v>1.00346929</v>
      </c>
      <c r="M1866" s="143">
        <f t="shared" si="726"/>
        <v>1.00210048</v>
      </c>
      <c r="N1866" s="143">
        <f t="shared" si="722"/>
        <v>1.3293851312982925</v>
      </c>
      <c r="O1866" s="139">
        <f t="shared" si="724"/>
        <v>1.3339971500000001</v>
      </c>
      <c r="P1866" s="139">
        <f t="shared" ref="P1866:P1929" si="731">TRUNC(C1866*O1866,8)</f>
        <v>1333.9971499999999</v>
      </c>
      <c r="Q1866" s="144">
        <f t="shared" ref="Q1866:Q1929" si="732">IF(VLOOKUP(A1866,AD$10:AK$114,8)=VLOOKUP(A1865,AD$10:AK$114,8),0,VLOOKUP(A1866,AD$10:AK$114,8))</f>
        <v>0</v>
      </c>
      <c r="R1866" s="145">
        <f t="shared" ref="R1866:R1929" si="733">IF(Q1866&gt;0,VLOOKUP($A1866,$AD$10:$AI$114,6),0)</f>
        <v>0</v>
      </c>
      <c r="S1866" s="139">
        <f t="shared" ref="S1866:S1929" si="734">IF(R1866&gt;0,TRUNC(R1866*P1866,8),0)</f>
        <v>0</v>
      </c>
      <c r="T1866" s="146">
        <f t="shared" si="720"/>
        <v>3.5999999999999997E-2</v>
      </c>
      <c r="U1866" s="144">
        <f t="shared" si="723"/>
        <v>21</v>
      </c>
      <c r="V1866" s="144">
        <v>252</v>
      </c>
      <c r="W1866" s="143">
        <f t="shared" ref="W1866:W1929" si="735">ROUND((1+T1866)^TRUNC((U1866/V1866),9),9)</f>
        <v>1.0029516089999999</v>
      </c>
      <c r="X1866" s="139">
        <f t="shared" ref="X1866:X1929" si="736">TRUNC((P1866*(W1866-1)),8)</f>
        <v>3.9374379899999998</v>
      </c>
      <c r="Y1866" s="124">
        <f t="shared" ref="Y1866:Y1929" si="737">IF(Q1866&gt;0,S1866+X1866,0)</f>
        <v>0</v>
      </c>
      <c r="Z1866" s="147" t="s">
        <v>64</v>
      </c>
      <c r="AA1866" s="141">
        <f t="shared" si="721"/>
        <v>45672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4"/>
      <c r="BL1866" s="1"/>
      <c r="BM1866" s="1"/>
      <c r="BN1866" s="1"/>
      <c r="BO1866" s="1"/>
      <c r="BP1866" s="1"/>
      <c r="BQ1866" s="1"/>
    </row>
    <row r="1867" spans="1:69" x14ac:dyDescent="0.15">
      <c r="A1867" s="138">
        <f t="shared" ref="A1867:A1930" si="738">(A1866+1)</f>
        <v>45518</v>
      </c>
      <c r="B1867" s="148">
        <f t="shared" si="727"/>
        <v>1338.3430651199999</v>
      </c>
      <c r="C1867" s="139">
        <f t="shared" ref="C1867:C1930" si="739">TRUNC(IF(Q1866&gt;0,VLOOKUP(A1866,$AD$12:$AE$114,2),C1866),8)</f>
        <v>1000</v>
      </c>
      <c r="D1867" s="140">
        <f t="shared" ref="D1867:D1930" si="740">IF(E1867=E1866,D1866,E1866)</f>
        <v>6941.51</v>
      </c>
      <c r="E1867" s="124">
        <f>IF(K1867=1,VLOOKUP(A1866,[1]Plan1!$BO$80:$BQ$314,3),E1866)</f>
        <v>6967.89</v>
      </c>
      <c r="F1867" s="141">
        <f t="shared" ref="F1867:F1930" si="741">IF(D1867=D1866,F1866,A1867)</f>
        <v>45489</v>
      </c>
      <c r="G1867" s="142">
        <f t="shared" si="728"/>
        <v>3.8003258656977845E-3</v>
      </c>
      <c r="H1867" s="141">
        <f t="shared" ref="H1867:H1930" si="742">IF(DAY(A1867)=15,VLOOKUP(A1867,AH$118:AM$450,4),H1866)</f>
        <v>45519</v>
      </c>
      <c r="I1867" s="141">
        <f t="shared" si="729"/>
        <v>45519</v>
      </c>
      <c r="J1867" s="125">
        <f t="shared" ref="J1867:J1930" si="743">IF(I1867=I1866,J1866,NETWORKDAYS(I1866,I1867,$AD$118:$AD$502)-1)</f>
        <v>23</v>
      </c>
      <c r="K1867" s="125">
        <f t="shared" si="725"/>
        <v>22</v>
      </c>
      <c r="L1867" s="139">
        <f t="shared" si="730"/>
        <v>1.00363479</v>
      </c>
      <c r="M1867" s="143">
        <f t="shared" si="726"/>
        <v>1.00210048</v>
      </c>
      <c r="N1867" s="143">
        <f t="shared" si="722"/>
        <v>1.3293851312982925</v>
      </c>
      <c r="O1867" s="139">
        <f t="shared" si="724"/>
        <v>1.3342171599999999</v>
      </c>
      <c r="P1867" s="139">
        <f t="shared" si="731"/>
        <v>1334.2171599999999</v>
      </c>
      <c r="Q1867" s="144">
        <f t="shared" si="732"/>
        <v>0</v>
      </c>
      <c r="R1867" s="145">
        <f t="shared" si="733"/>
        <v>0</v>
      </c>
      <c r="S1867" s="139">
        <f t="shared" si="734"/>
        <v>0</v>
      </c>
      <c r="T1867" s="146">
        <f t="shared" ref="T1867:T1930" si="744">(T1866)</f>
        <v>3.5999999999999997E-2</v>
      </c>
      <c r="U1867" s="144">
        <f t="shared" si="723"/>
        <v>22</v>
      </c>
      <c r="V1867" s="144">
        <v>252</v>
      </c>
      <c r="W1867" s="143">
        <f t="shared" si="735"/>
        <v>1.0030923789999999</v>
      </c>
      <c r="X1867" s="139">
        <f t="shared" si="736"/>
        <v>4.1259051199999996</v>
      </c>
      <c r="Y1867" s="124">
        <f t="shared" si="737"/>
        <v>0</v>
      </c>
      <c r="Z1867" s="147" t="s">
        <v>64</v>
      </c>
      <c r="AA1867" s="141">
        <f t="shared" ref="AA1867:AA1930" si="745">IF(Q1866&gt;0,VLOOKUP(A1866,$AD$10:$AL$114,9),AA1866)</f>
        <v>45672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4"/>
      <c r="BL1867" s="1"/>
      <c r="BM1867" s="1"/>
      <c r="BN1867" s="1"/>
      <c r="BO1867" s="1"/>
      <c r="BP1867" s="1"/>
      <c r="BQ1867" s="1"/>
    </row>
    <row r="1868" spans="1:69" x14ac:dyDescent="0.15">
      <c r="A1868" s="138">
        <f t="shared" si="738"/>
        <v>45519</v>
      </c>
      <c r="B1868" s="148">
        <f t="shared" si="727"/>
        <v>1338.7516810500001</v>
      </c>
      <c r="C1868" s="139">
        <f t="shared" si="739"/>
        <v>1000</v>
      </c>
      <c r="D1868" s="140">
        <f t="shared" si="740"/>
        <v>6941.51</v>
      </c>
      <c r="E1868" s="124">
        <f>IF(K1868=1,VLOOKUP(A1867,[1]Plan1!$BO$80:$BQ$314,3),E1867)</f>
        <v>6967.89</v>
      </c>
      <c r="F1868" s="141">
        <f t="shared" si="741"/>
        <v>45489</v>
      </c>
      <c r="G1868" s="142">
        <f t="shared" si="728"/>
        <v>3.8003258656977845E-3</v>
      </c>
      <c r="H1868" s="141">
        <f t="shared" si="742"/>
        <v>45551</v>
      </c>
      <c r="I1868" s="141">
        <f t="shared" si="729"/>
        <v>45519</v>
      </c>
      <c r="J1868" s="125">
        <f t="shared" si="743"/>
        <v>23</v>
      </c>
      <c r="K1868" s="125">
        <f t="shared" si="725"/>
        <v>23</v>
      </c>
      <c r="L1868" s="139">
        <f t="shared" si="730"/>
        <v>1.0038003200000001</v>
      </c>
      <c r="M1868" s="143">
        <f t="shared" si="726"/>
        <v>1.00210048</v>
      </c>
      <c r="N1868" s="143">
        <f t="shared" si="722"/>
        <v>1.3293851312982925</v>
      </c>
      <c r="O1868" s="139">
        <f t="shared" si="724"/>
        <v>1.3344372200000001</v>
      </c>
      <c r="P1868" s="139">
        <f t="shared" si="731"/>
        <v>1334.43722</v>
      </c>
      <c r="Q1868" s="144">
        <f t="shared" si="732"/>
        <v>0</v>
      </c>
      <c r="R1868" s="145">
        <f t="shared" si="733"/>
        <v>0</v>
      </c>
      <c r="S1868" s="139">
        <f t="shared" si="734"/>
        <v>0</v>
      </c>
      <c r="T1868" s="146">
        <f t="shared" si="744"/>
        <v>3.5999999999999997E-2</v>
      </c>
      <c r="U1868" s="144">
        <f t="shared" si="723"/>
        <v>23</v>
      </c>
      <c r="V1868" s="144">
        <v>252</v>
      </c>
      <c r="W1868" s="143">
        <f t="shared" si="735"/>
        <v>1.003233169</v>
      </c>
      <c r="X1868" s="139">
        <f t="shared" si="736"/>
        <v>4.3144610500000002</v>
      </c>
      <c r="Y1868" s="124">
        <f t="shared" si="737"/>
        <v>0</v>
      </c>
      <c r="Z1868" s="147" t="s">
        <v>64</v>
      </c>
      <c r="AA1868" s="141">
        <f t="shared" si="745"/>
        <v>45672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4"/>
      <c r="BL1868" s="1"/>
      <c r="BM1868" s="1"/>
      <c r="BN1868" s="1"/>
      <c r="BO1868" s="1"/>
      <c r="BP1868" s="1"/>
      <c r="BQ1868" s="1"/>
    </row>
    <row r="1869" spans="1:69" x14ac:dyDescent="0.15">
      <c r="A1869" s="138">
        <f t="shared" si="738"/>
        <v>45520</v>
      </c>
      <c r="B1869" s="148">
        <f t="shared" si="727"/>
        <v>1338.9274309599998</v>
      </c>
      <c r="C1869" s="139">
        <f t="shared" si="739"/>
        <v>1000</v>
      </c>
      <c r="D1869" s="140">
        <f t="shared" si="740"/>
        <v>6967.89</v>
      </c>
      <c r="E1869" s="124">
        <f>IF(K1869=1,VLOOKUP(A1868,[1]Plan1!$BO$80:$BQ$314,3),E1868)</f>
        <v>6966.5</v>
      </c>
      <c r="F1869" s="141">
        <f t="shared" si="741"/>
        <v>45520</v>
      </c>
      <c r="G1869" s="142">
        <f t="shared" si="728"/>
        <v>-1.9948650165257931E-4</v>
      </c>
      <c r="H1869" s="141">
        <f t="shared" si="742"/>
        <v>45551</v>
      </c>
      <c r="I1869" s="141">
        <f t="shared" si="729"/>
        <v>45551</v>
      </c>
      <c r="J1869" s="125">
        <f t="shared" si="743"/>
        <v>22</v>
      </c>
      <c r="K1869" s="125">
        <f t="shared" si="725"/>
        <v>1</v>
      </c>
      <c r="L1869" s="139">
        <f t="shared" si="730"/>
        <v>0.99999092999999994</v>
      </c>
      <c r="M1869" s="143">
        <f t="shared" si="726"/>
        <v>1.0038003200000001</v>
      </c>
      <c r="N1869" s="143">
        <f t="shared" si="722"/>
        <v>1.3344372202004682</v>
      </c>
      <c r="O1869" s="139">
        <f t="shared" si="724"/>
        <v>1.33442511</v>
      </c>
      <c r="P1869" s="139">
        <f t="shared" si="731"/>
        <v>1334.4251099999999</v>
      </c>
      <c r="Q1869" s="144">
        <f t="shared" si="732"/>
        <v>0</v>
      </c>
      <c r="R1869" s="145">
        <f t="shared" si="733"/>
        <v>0</v>
      </c>
      <c r="S1869" s="139">
        <f t="shared" si="734"/>
        <v>0</v>
      </c>
      <c r="T1869" s="146">
        <f t="shared" si="744"/>
        <v>3.5999999999999997E-2</v>
      </c>
      <c r="U1869" s="144">
        <f t="shared" si="723"/>
        <v>24</v>
      </c>
      <c r="V1869" s="144">
        <v>252</v>
      </c>
      <c r="W1869" s="143">
        <f t="shared" si="735"/>
        <v>1.0033739779999999</v>
      </c>
      <c r="X1869" s="139">
        <f t="shared" si="736"/>
        <v>4.5023209599999996</v>
      </c>
      <c r="Y1869" s="124">
        <f t="shared" si="737"/>
        <v>0</v>
      </c>
      <c r="Z1869" s="147" t="s">
        <v>64</v>
      </c>
      <c r="AA1869" s="141">
        <f t="shared" si="745"/>
        <v>45672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4"/>
      <c r="BL1869" s="1"/>
      <c r="BM1869" s="1"/>
      <c r="BN1869" s="1"/>
      <c r="BO1869" s="1"/>
      <c r="BP1869" s="1"/>
      <c r="BQ1869" s="1"/>
    </row>
    <row r="1870" spans="1:69" x14ac:dyDescent="0.15">
      <c r="A1870" s="138">
        <f t="shared" si="738"/>
        <v>45521</v>
      </c>
      <c r="B1870" s="148">
        <f t="shared" si="727"/>
        <v>1339.10321552</v>
      </c>
      <c r="C1870" s="139">
        <f t="shared" si="739"/>
        <v>1000</v>
      </c>
      <c r="D1870" s="140">
        <f t="shared" si="740"/>
        <v>6967.89</v>
      </c>
      <c r="E1870" s="124">
        <f>IF(K1870=1,VLOOKUP(A1869,[1]Plan1!$BO$80:$BQ$314,3),E1869)</f>
        <v>6966.5</v>
      </c>
      <c r="F1870" s="141">
        <f t="shared" si="741"/>
        <v>45520</v>
      </c>
      <c r="G1870" s="142">
        <f t="shared" si="728"/>
        <v>-1.9948650165257931E-4</v>
      </c>
      <c r="H1870" s="141">
        <f t="shared" si="742"/>
        <v>45551</v>
      </c>
      <c r="I1870" s="141">
        <f t="shared" si="729"/>
        <v>45551</v>
      </c>
      <c r="J1870" s="125">
        <f t="shared" si="743"/>
        <v>22</v>
      </c>
      <c r="K1870" s="125">
        <f t="shared" si="725"/>
        <v>2</v>
      </c>
      <c r="L1870" s="139">
        <f t="shared" si="730"/>
        <v>0.99998186</v>
      </c>
      <c r="M1870" s="143">
        <f t="shared" si="726"/>
        <v>1.0038003200000001</v>
      </c>
      <c r="N1870" s="143">
        <f t="shared" si="722"/>
        <v>1.3344372202004682</v>
      </c>
      <c r="O1870" s="139">
        <f t="shared" si="724"/>
        <v>1.33441301</v>
      </c>
      <c r="P1870" s="139">
        <f t="shared" si="731"/>
        <v>1334.41301</v>
      </c>
      <c r="Q1870" s="144">
        <f t="shared" si="732"/>
        <v>0</v>
      </c>
      <c r="R1870" s="145">
        <f t="shared" si="733"/>
        <v>0</v>
      </c>
      <c r="S1870" s="139">
        <f t="shared" si="734"/>
        <v>0</v>
      </c>
      <c r="T1870" s="146">
        <f t="shared" si="744"/>
        <v>3.5999999999999997E-2</v>
      </c>
      <c r="U1870" s="144">
        <f t="shared" si="723"/>
        <v>25</v>
      </c>
      <c r="V1870" s="144">
        <v>252</v>
      </c>
      <c r="W1870" s="143">
        <f t="shared" si="735"/>
        <v>1.003514808</v>
      </c>
      <c r="X1870" s="139">
        <f t="shared" si="736"/>
        <v>4.6902055200000001</v>
      </c>
      <c r="Y1870" s="124">
        <f t="shared" si="737"/>
        <v>0</v>
      </c>
      <c r="Z1870" s="147" t="s">
        <v>64</v>
      </c>
      <c r="AA1870" s="141">
        <f t="shared" si="745"/>
        <v>45672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4"/>
      <c r="BL1870" s="1"/>
      <c r="BM1870" s="1"/>
      <c r="BN1870" s="1"/>
      <c r="BO1870" s="1"/>
      <c r="BP1870" s="1"/>
      <c r="BQ1870" s="1"/>
    </row>
    <row r="1871" spans="1:69" x14ac:dyDescent="0.15">
      <c r="A1871" s="138">
        <f t="shared" si="738"/>
        <v>45522</v>
      </c>
      <c r="B1871" s="148">
        <f t="shared" si="727"/>
        <v>1339.10321552</v>
      </c>
      <c r="C1871" s="139">
        <f t="shared" si="739"/>
        <v>1000</v>
      </c>
      <c r="D1871" s="140">
        <f t="shared" si="740"/>
        <v>6967.89</v>
      </c>
      <c r="E1871" s="124">
        <f>IF(K1871=1,VLOOKUP(A1870,[1]Plan1!$BO$80:$BQ$314,3),E1870)</f>
        <v>6966.5</v>
      </c>
      <c r="F1871" s="141">
        <f t="shared" si="741"/>
        <v>45520</v>
      </c>
      <c r="G1871" s="142">
        <f t="shared" si="728"/>
        <v>-1.9948650165257931E-4</v>
      </c>
      <c r="H1871" s="141">
        <f t="shared" si="742"/>
        <v>45551</v>
      </c>
      <c r="I1871" s="141">
        <f t="shared" si="729"/>
        <v>45551</v>
      </c>
      <c r="J1871" s="125">
        <f t="shared" si="743"/>
        <v>22</v>
      </c>
      <c r="K1871" s="125">
        <f t="shared" si="725"/>
        <v>2</v>
      </c>
      <c r="L1871" s="139">
        <f t="shared" si="730"/>
        <v>0.99998186</v>
      </c>
      <c r="M1871" s="143">
        <f t="shared" si="726"/>
        <v>1.0038003200000001</v>
      </c>
      <c r="N1871" s="143">
        <f t="shared" si="722"/>
        <v>1.3344372202004682</v>
      </c>
      <c r="O1871" s="139">
        <f t="shared" si="724"/>
        <v>1.33441301</v>
      </c>
      <c r="P1871" s="139">
        <f t="shared" si="731"/>
        <v>1334.41301</v>
      </c>
      <c r="Q1871" s="144">
        <f t="shared" si="732"/>
        <v>0</v>
      </c>
      <c r="R1871" s="145">
        <f t="shared" si="733"/>
        <v>0</v>
      </c>
      <c r="S1871" s="139">
        <f t="shared" si="734"/>
        <v>0</v>
      </c>
      <c r="T1871" s="146">
        <f t="shared" si="744"/>
        <v>3.5999999999999997E-2</v>
      </c>
      <c r="U1871" s="144">
        <f t="shared" si="723"/>
        <v>25</v>
      </c>
      <c r="V1871" s="144">
        <v>252</v>
      </c>
      <c r="W1871" s="143">
        <f t="shared" si="735"/>
        <v>1.003514808</v>
      </c>
      <c r="X1871" s="139">
        <f t="shared" si="736"/>
        <v>4.6902055200000001</v>
      </c>
      <c r="Y1871" s="124">
        <f t="shared" si="737"/>
        <v>0</v>
      </c>
      <c r="Z1871" s="147" t="s">
        <v>64</v>
      </c>
      <c r="AA1871" s="141">
        <f t="shared" si="745"/>
        <v>45672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4"/>
      <c r="BL1871" s="1"/>
      <c r="BM1871" s="1"/>
      <c r="BN1871" s="1"/>
      <c r="BO1871" s="1"/>
      <c r="BP1871" s="1"/>
      <c r="BQ1871" s="1"/>
    </row>
    <row r="1872" spans="1:69" x14ac:dyDescent="0.15">
      <c r="A1872" s="138">
        <f t="shared" si="738"/>
        <v>45523</v>
      </c>
      <c r="B1872" s="148">
        <f t="shared" si="727"/>
        <v>1339.10321552</v>
      </c>
      <c r="C1872" s="139">
        <f t="shared" si="739"/>
        <v>1000</v>
      </c>
      <c r="D1872" s="140">
        <f t="shared" si="740"/>
        <v>6967.89</v>
      </c>
      <c r="E1872" s="124">
        <f>IF(K1872=1,VLOOKUP(A1871,[1]Plan1!$BO$80:$BQ$314,3),E1871)</f>
        <v>6966.5</v>
      </c>
      <c r="F1872" s="141">
        <f t="shared" si="741"/>
        <v>45520</v>
      </c>
      <c r="G1872" s="142">
        <f t="shared" si="728"/>
        <v>-1.9948650165257931E-4</v>
      </c>
      <c r="H1872" s="141">
        <f t="shared" si="742"/>
        <v>45551</v>
      </c>
      <c r="I1872" s="141">
        <f t="shared" si="729"/>
        <v>45551</v>
      </c>
      <c r="J1872" s="125">
        <f t="shared" si="743"/>
        <v>22</v>
      </c>
      <c r="K1872" s="125">
        <f t="shared" si="725"/>
        <v>2</v>
      </c>
      <c r="L1872" s="139">
        <f t="shared" si="730"/>
        <v>0.99998186</v>
      </c>
      <c r="M1872" s="143">
        <f t="shared" si="726"/>
        <v>1.0038003200000001</v>
      </c>
      <c r="N1872" s="143">
        <f t="shared" si="722"/>
        <v>1.3344372202004682</v>
      </c>
      <c r="O1872" s="139">
        <f t="shared" si="724"/>
        <v>1.33441301</v>
      </c>
      <c r="P1872" s="139">
        <f t="shared" si="731"/>
        <v>1334.41301</v>
      </c>
      <c r="Q1872" s="144">
        <f t="shared" si="732"/>
        <v>0</v>
      </c>
      <c r="R1872" s="145">
        <f t="shared" si="733"/>
        <v>0</v>
      </c>
      <c r="S1872" s="139">
        <f t="shared" si="734"/>
        <v>0</v>
      </c>
      <c r="T1872" s="146">
        <f t="shared" si="744"/>
        <v>3.5999999999999997E-2</v>
      </c>
      <c r="U1872" s="144">
        <f t="shared" si="723"/>
        <v>25</v>
      </c>
      <c r="V1872" s="144">
        <v>252</v>
      </c>
      <c r="W1872" s="143">
        <f t="shared" si="735"/>
        <v>1.003514808</v>
      </c>
      <c r="X1872" s="139">
        <f t="shared" si="736"/>
        <v>4.6902055200000001</v>
      </c>
      <c r="Y1872" s="124">
        <f t="shared" si="737"/>
        <v>0</v>
      </c>
      <c r="Z1872" s="147" t="s">
        <v>64</v>
      </c>
      <c r="AA1872" s="141">
        <f t="shared" si="745"/>
        <v>45672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4"/>
      <c r="BL1872" s="1"/>
      <c r="BM1872" s="1"/>
      <c r="BN1872" s="1"/>
      <c r="BO1872" s="1"/>
      <c r="BP1872" s="1"/>
      <c r="BQ1872" s="1"/>
    </row>
    <row r="1873" spans="1:69" x14ac:dyDescent="0.15">
      <c r="A1873" s="138">
        <f t="shared" si="738"/>
        <v>45524</v>
      </c>
      <c r="B1873" s="148">
        <f t="shared" si="727"/>
        <v>1339.27902202</v>
      </c>
      <c r="C1873" s="139">
        <f t="shared" si="739"/>
        <v>1000</v>
      </c>
      <c r="D1873" s="140">
        <f t="shared" si="740"/>
        <v>6967.89</v>
      </c>
      <c r="E1873" s="124">
        <f>IF(K1873=1,VLOOKUP(A1872,[1]Plan1!$BO$80:$BQ$314,3),E1872)</f>
        <v>6966.5</v>
      </c>
      <c r="F1873" s="141">
        <f t="shared" si="741"/>
        <v>45520</v>
      </c>
      <c r="G1873" s="142">
        <f t="shared" si="728"/>
        <v>-1.9948650165257931E-4</v>
      </c>
      <c r="H1873" s="141">
        <f t="shared" si="742"/>
        <v>45551</v>
      </c>
      <c r="I1873" s="141">
        <f t="shared" si="729"/>
        <v>45551</v>
      </c>
      <c r="J1873" s="125">
        <f t="shared" si="743"/>
        <v>22</v>
      </c>
      <c r="K1873" s="125">
        <f t="shared" si="725"/>
        <v>3</v>
      </c>
      <c r="L1873" s="139">
        <f t="shared" si="730"/>
        <v>0.99997278999999994</v>
      </c>
      <c r="M1873" s="143">
        <f t="shared" si="726"/>
        <v>1.0038003200000001</v>
      </c>
      <c r="N1873" s="143">
        <f t="shared" si="722"/>
        <v>1.3344372202004682</v>
      </c>
      <c r="O1873" s="139">
        <f t="shared" si="724"/>
        <v>1.3344009100000001</v>
      </c>
      <c r="P1873" s="139">
        <f t="shared" si="731"/>
        <v>1334.4009100000001</v>
      </c>
      <c r="Q1873" s="144">
        <f t="shared" si="732"/>
        <v>0</v>
      </c>
      <c r="R1873" s="145">
        <f t="shared" si="733"/>
        <v>0</v>
      </c>
      <c r="S1873" s="139">
        <f t="shared" si="734"/>
        <v>0</v>
      </c>
      <c r="T1873" s="146">
        <f t="shared" si="744"/>
        <v>3.5999999999999997E-2</v>
      </c>
      <c r="U1873" s="144">
        <f t="shared" si="723"/>
        <v>26</v>
      </c>
      <c r="V1873" s="144">
        <v>252</v>
      </c>
      <c r="W1873" s="143">
        <f t="shared" si="735"/>
        <v>1.0036556569999999</v>
      </c>
      <c r="X1873" s="139">
        <f t="shared" si="736"/>
        <v>4.8781120199999997</v>
      </c>
      <c r="Y1873" s="124">
        <f t="shared" si="737"/>
        <v>0</v>
      </c>
      <c r="Z1873" s="147" t="s">
        <v>64</v>
      </c>
      <c r="AA1873" s="141">
        <f t="shared" si="745"/>
        <v>45672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4"/>
      <c r="BL1873" s="1"/>
      <c r="BM1873" s="1"/>
      <c r="BN1873" s="1"/>
      <c r="BO1873" s="1"/>
      <c r="BP1873" s="1"/>
      <c r="BQ1873" s="1"/>
    </row>
    <row r="1874" spans="1:69" x14ac:dyDescent="0.15">
      <c r="A1874" s="138">
        <f t="shared" si="738"/>
        <v>45525</v>
      </c>
      <c r="B1874" s="148">
        <f t="shared" si="727"/>
        <v>1339.4548404299999</v>
      </c>
      <c r="C1874" s="139">
        <f t="shared" si="739"/>
        <v>1000</v>
      </c>
      <c r="D1874" s="140">
        <f t="shared" si="740"/>
        <v>6967.89</v>
      </c>
      <c r="E1874" s="124">
        <f>IF(K1874=1,VLOOKUP(A1873,[1]Plan1!$BO$80:$BQ$314,3),E1873)</f>
        <v>6966.5</v>
      </c>
      <c r="F1874" s="141">
        <f t="shared" si="741"/>
        <v>45520</v>
      </c>
      <c r="G1874" s="142">
        <f t="shared" si="728"/>
        <v>-1.9948650165257931E-4</v>
      </c>
      <c r="H1874" s="141">
        <f t="shared" si="742"/>
        <v>45551</v>
      </c>
      <c r="I1874" s="141">
        <f t="shared" si="729"/>
        <v>45551</v>
      </c>
      <c r="J1874" s="125">
        <f t="shared" si="743"/>
        <v>22</v>
      </c>
      <c r="K1874" s="125">
        <f t="shared" si="725"/>
        <v>4</v>
      </c>
      <c r="L1874" s="139">
        <f t="shared" si="730"/>
        <v>0.99996372</v>
      </c>
      <c r="M1874" s="143">
        <f t="shared" si="726"/>
        <v>1.0038003200000001</v>
      </c>
      <c r="N1874" s="143">
        <f t="shared" si="722"/>
        <v>1.3344372202004682</v>
      </c>
      <c r="O1874" s="139">
        <f t="shared" si="724"/>
        <v>1.3343887999999999</v>
      </c>
      <c r="P1874" s="139">
        <f t="shared" si="731"/>
        <v>1334.3887999999999</v>
      </c>
      <c r="Q1874" s="144">
        <f t="shared" si="732"/>
        <v>0</v>
      </c>
      <c r="R1874" s="145">
        <f t="shared" si="733"/>
        <v>0</v>
      </c>
      <c r="S1874" s="139">
        <f t="shared" si="734"/>
        <v>0</v>
      </c>
      <c r="T1874" s="146">
        <f t="shared" si="744"/>
        <v>3.5999999999999997E-2</v>
      </c>
      <c r="U1874" s="144">
        <f t="shared" si="723"/>
        <v>27</v>
      </c>
      <c r="V1874" s="144">
        <v>252</v>
      </c>
      <c r="W1874" s="143">
        <f t="shared" si="735"/>
        <v>1.0037965250000001</v>
      </c>
      <c r="X1874" s="139">
        <f t="shared" si="736"/>
        <v>5.0660404300000001</v>
      </c>
      <c r="Y1874" s="124">
        <f t="shared" si="737"/>
        <v>0</v>
      </c>
      <c r="Z1874" s="147" t="s">
        <v>64</v>
      </c>
      <c r="AA1874" s="141">
        <f t="shared" si="745"/>
        <v>45672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4"/>
      <c r="BL1874" s="1"/>
      <c r="BM1874" s="1"/>
      <c r="BN1874" s="1"/>
      <c r="BO1874" s="1"/>
      <c r="BP1874" s="1"/>
      <c r="BQ1874" s="1"/>
    </row>
    <row r="1875" spans="1:69" x14ac:dyDescent="0.15">
      <c r="A1875" s="138">
        <f t="shared" si="738"/>
        <v>45526</v>
      </c>
      <c r="B1875" s="148">
        <f t="shared" si="727"/>
        <v>1339.6306934900001</v>
      </c>
      <c r="C1875" s="139">
        <f t="shared" si="739"/>
        <v>1000</v>
      </c>
      <c r="D1875" s="140">
        <f t="shared" si="740"/>
        <v>6967.89</v>
      </c>
      <c r="E1875" s="124">
        <f>IF(K1875=1,VLOOKUP(A1874,[1]Plan1!$BO$80:$BQ$314,3),E1874)</f>
        <v>6966.5</v>
      </c>
      <c r="F1875" s="141">
        <f t="shared" si="741"/>
        <v>45520</v>
      </c>
      <c r="G1875" s="142">
        <f t="shared" si="728"/>
        <v>-1.9948650165257931E-4</v>
      </c>
      <c r="H1875" s="141">
        <f t="shared" si="742"/>
        <v>45551</v>
      </c>
      <c r="I1875" s="141">
        <f t="shared" si="729"/>
        <v>45551</v>
      </c>
      <c r="J1875" s="125">
        <f t="shared" si="743"/>
        <v>22</v>
      </c>
      <c r="K1875" s="125">
        <f t="shared" si="725"/>
        <v>5</v>
      </c>
      <c r="L1875" s="139">
        <f t="shared" si="730"/>
        <v>0.99995464999999994</v>
      </c>
      <c r="M1875" s="143">
        <f t="shared" si="726"/>
        <v>1.0038003200000001</v>
      </c>
      <c r="N1875" s="143">
        <f t="shared" si="722"/>
        <v>1.3344372202004682</v>
      </c>
      <c r="O1875" s="139">
        <f t="shared" si="724"/>
        <v>1.3343767</v>
      </c>
      <c r="P1875" s="139">
        <f t="shared" si="731"/>
        <v>1334.3767</v>
      </c>
      <c r="Q1875" s="144">
        <f t="shared" si="732"/>
        <v>0</v>
      </c>
      <c r="R1875" s="145">
        <f t="shared" si="733"/>
        <v>0</v>
      </c>
      <c r="S1875" s="139">
        <f t="shared" si="734"/>
        <v>0</v>
      </c>
      <c r="T1875" s="146">
        <f t="shared" si="744"/>
        <v>3.5999999999999997E-2</v>
      </c>
      <c r="U1875" s="144">
        <f t="shared" si="723"/>
        <v>28</v>
      </c>
      <c r="V1875" s="144">
        <v>252</v>
      </c>
      <c r="W1875" s="143">
        <f t="shared" si="735"/>
        <v>1.0039374139999999</v>
      </c>
      <c r="X1875" s="139">
        <f t="shared" si="736"/>
        <v>5.25399349</v>
      </c>
      <c r="Y1875" s="124">
        <f t="shared" si="737"/>
        <v>0</v>
      </c>
      <c r="Z1875" s="147" t="s">
        <v>64</v>
      </c>
      <c r="AA1875" s="141">
        <f t="shared" si="745"/>
        <v>45672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4"/>
      <c r="BL1875" s="1"/>
      <c r="BM1875" s="1"/>
      <c r="BN1875" s="1"/>
      <c r="BO1875" s="1"/>
      <c r="BP1875" s="1"/>
      <c r="BQ1875" s="1"/>
    </row>
    <row r="1876" spans="1:69" x14ac:dyDescent="0.15">
      <c r="A1876" s="138">
        <f t="shared" si="738"/>
        <v>45527</v>
      </c>
      <c r="B1876" s="148">
        <f t="shared" si="727"/>
        <v>1339.8065785400001</v>
      </c>
      <c r="C1876" s="139">
        <f t="shared" si="739"/>
        <v>1000</v>
      </c>
      <c r="D1876" s="140">
        <f t="shared" si="740"/>
        <v>6967.89</v>
      </c>
      <c r="E1876" s="124">
        <f>IF(K1876=1,VLOOKUP(A1875,[1]Plan1!$BO$80:$BQ$314,3),E1875)</f>
        <v>6966.5</v>
      </c>
      <c r="F1876" s="141">
        <f t="shared" si="741"/>
        <v>45520</v>
      </c>
      <c r="G1876" s="142">
        <f t="shared" si="728"/>
        <v>-1.9948650165257931E-4</v>
      </c>
      <c r="H1876" s="141">
        <f t="shared" si="742"/>
        <v>45551</v>
      </c>
      <c r="I1876" s="141">
        <f t="shared" si="729"/>
        <v>45551</v>
      </c>
      <c r="J1876" s="125">
        <f t="shared" si="743"/>
        <v>22</v>
      </c>
      <c r="K1876" s="125">
        <f t="shared" si="725"/>
        <v>6</v>
      </c>
      <c r="L1876" s="139">
        <f t="shared" si="730"/>
        <v>0.99994559000000005</v>
      </c>
      <c r="M1876" s="143">
        <f t="shared" si="726"/>
        <v>1.0038003200000001</v>
      </c>
      <c r="N1876" s="143">
        <f t="shared" si="722"/>
        <v>1.3344372202004682</v>
      </c>
      <c r="O1876" s="139">
        <f t="shared" si="724"/>
        <v>1.33436461</v>
      </c>
      <c r="P1876" s="139">
        <f t="shared" si="731"/>
        <v>1334.3646100000001</v>
      </c>
      <c r="Q1876" s="144">
        <f t="shared" si="732"/>
        <v>0</v>
      </c>
      <c r="R1876" s="145">
        <f t="shared" si="733"/>
        <v>0</v>
      </c>
      <c r="S1876" s="139">
        <f t="shared" si="734"/>
        <v>0</v>
      </c>
      <c r="T1876" s="146">
        <f t="shared" si="744"/>
        <v>3.5999999999999997E-2</v>
      </c>
      <c r="U1876" s="144">
        <f t="shared" si="723"/>
        <v>29</v>
      </c>
      <c r="V1876" s="144">
        <v>252</v>
      </c>
      <c r="W1876" s="143">
        <f t="shared" si="735"/>
        <v>1.004078322</v>
      </c>
      <c r="X1876" s="139">
        <f t="shared" si="736"/>
        <v>5.4419685400000004</v>
      </c>
      <c r="Y1876" s="124">
        <f t="shared" si="737"/>
        <v>0</v>
      </c>
      <c r="Z1876" s="147" t="s">
        <v>64</v>
      </c>
      <c r="AA1876" s="141">
        <f t="shared" si="745"/>
        <v>45672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4"/>
      <c r="BL1876" s="1"/>
      <c r="BM1876" s="1"/>
      <c r="BN1876" s="1"/>
      <c r="BO1876" s="1"/>
      <c r="BP1876" s="1"/>
      <c r="BQ1876" s="1"/>
    </row>
    <row r="1877" spans="1:69" x14ac:dyDescent="0.15">
      <c r="A1877" s="138">
        <f t="shared" si="738"/>
        <v>45528</v>
      </c>
      <c r="B1877" s="148">
        <f t="shared" si="727"/>
        <v>1339.9824768199999</v>
      </c>
      <c r="C1877" s="139">
        <f t="shared" si="739"/>
        <v>1000</v>
      </c>
      <c r="D1877" s="140">
        <f t="shared" si="740"/>
        <v>6967.89</v>
      </c>
      <c r="E1877" s="124">
        <f>IF(K1877=1,VLOOKUP(A1876,[1]Plan1!$BO$80:$BQ$314,3),E1876)</f>
        <v>6966.5</v>
      </c>
      <c r="F1877" s="141">
        <f t="shared" si="741"/>
        <v>45520</v>
      </c>
      <c r="G1877" s="142">
        <f t="shared" si="728"/>
        <v>-1.9948650165257931E-4</v>
      </c>
      <c r="H1877" s="141">
        <f t="shared" si="742"/>
        <v>45551</v>
      </c>
      <c r="I1877" s="141">
        <f t="shared" si="729"/>
        <v>45551</v>
      </c>
      <c r="J1877" s="125">
        <f t="shared" si="743"/>
        <v>22</v>
      </c>
      <c r="K1877" s="125">
        <f t="shared" si="725"/>
        <v>7</v>
      </c>
      <c r="L1877" s="139">
        <f t="shared" si="730"/>
        <v>0.99993652</v>
      </c>
      <c r="M1877" s="143">
        <f t="shared" si="726"/>
        <v>1.0038003200000001</v>
      </c>
      <c r="N1877" s="143">
        <f t="shared" si="722"/>
        <v>1.3344372202004682</v>
      </c>
      <c r="O1877" s="139">
        <f t="shared" si="724"/>
        <v>1.33435251</v>
      </c>
      <c r="P1877" s="139">
        <f t="shared" si="731"/>
        <v>1334.3525099999999</v>
      </c>
      <c r="Q1877" s="144">
        <f t="shared" si="732"/>
        <v>0</v>
      </c>
      <c r="R1877" s="145">
        <f t="shared" si="733"/>
        <v>0</v>
      </c>
      <c r="S1877" s="139">
        <f t="shared" si="734"/>
        <v>0</v>
      </c>
      <c r="T1877" s="146">
        <f t="shared" si="744"/>
        <v>3.5999999999999997E-2</v>
      </c>
      <c r="U1877" s="144">
        <f t="shared" si="723"/>
        <v>30</v>
      </c>
      <c r="V1877" s="144">
        <v>252</v>
      </c>
      <c r="W1877" s="143">
        <f t="shared" si="735"/>
        <v>1.00421925</v>
      </c>
      <c r="X1877" s="139">
        <f t="shared" si="736"/>
        <v>5.6299668199999999</v>
      </c>
      <c r="Y1877" s="124">
        <f t="shared" si="737"/>
        <v>0</v>
      </c>
      <c r="Z1877" s="147" t="s">
        <v>64</v>
      </c>
      <c r="AA1877" s="141">
        <f t="shared" si="745"/>
        <v>45672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4"/>
      <c r="BL1877" s="1"/>
      <c r="BM1877" s="1"/>
      <c r="BN1877" s="1"/>
      <c r="BO1877" s="1"/>
      <c r="BP1877" s="1"/>
      <c r="BQ1877" s="1"/>
    </row>
    <row r="1878" spans="1:69" x14ac:dyDescent="0.15">
      <c r="A1878" s="138">
        <f t="shared" si="738"/>
        <v>45529</v>
      </c>
      <c r="B1878" s="148">
        <f t="shared" si="727"/>
        <v>1339.9824768199999</v>
      </c>
      <c r="C1878" s="139">
        <f t="shared" si="739"/>
        <v>1000</v>
      </c>
      <c r="D1878" s="140">
        <f t="shared" si="740"/>
        <v>6967.89</v>
      </c>
      <c r="E1878" s="124">
        <f>IF(K1878=1,VLOOKUP(A1877,[1]Plan1!$BO$80:$BQ$314,3),E1877)</f>
        <v>6966.5</v>
      </c>
      <c r="F1878" s="141">
        <f t="shared" si="741"/>
        <v>45520</v>
      </c>
      <c r="G1878" s="142">
        <f t="shared" si="728"/>
        <v>-1.9948650165257931E-4</v>
      </c>
      <c r="H1878" s="141">
        <f t="shared" si="742"/>
        <v>45551</v>
      </c>
      <c r="I1878" s="141">
        <f t="shared" si="729"/>
        <v>45551</v>
      </c>
      <c r="J1878" s="125">
        <f t="shared" si="743"/>
        <v>22</v>
      </c>
      <c r="K1878" s="125">
        <f t="shared" si="725"/>
        <v>7</v>
      </c>
      <c r="L1878" s="139">
        <f t="shared" si="730"/>
        <v>0.99993652</v>
      </c>
      <c r="M1878" s="143">
        <f t="shared" si="726"/>
        <v>1.0038003200000001</v>
      </c>
      <c r="N1878" s="143">
        <f t="shared" si="722"/>
        <v>1.3344372202004682</v>
      </c>
      <c r="O1878" s="139">
        <f t="shared" si="724"/>
        <v>1.33435251</v>
      </c>
      <c r="P1878" s="139">
        <f t="shared" si="731"/>
        <v>1334.3525099999999</v>
      </c>
      <c r="Q1878" s="144">
        <f t="shared" si="732"/>
        <v>0</v>
      </c>
      <c r="R1878" s="145">
        <f t="shared" si="733"/>
        <v>0</v>
      </c>
      <c r="S1878" s="139">
        <f t="shared" si="734"/>
        <v>0</v>
      </c>
      <c r="T1878" s="146">
        <f t="shared" si="744"/>
        <v>3.5999999999999997E-2</v>
      </c>
      <c r="U1878" s="144">
        <f t="shared" si="723"/>
        <v>30</v>
      </c>
      <c r="V1878" s="144">
        <v>252</v>
      </c>
      <c r="W1878" s="143">
        <f t="shared" si="735"/>
        <v>1.00421925</v>
      </c>
      <c r="X1878" s="139">
        <f t="shared" si="736"/>
        <v>5.6299668199999999</v>
      </c>
      <c r="Y1878" s="124">
        <f t="shared" si="737"/>
        <v>0</v>
      </c>
      <c r="Z1878" s="147" t="s">
        <v>64</v>
      </c>
      <c r="AA1878" s="141">
        <f t="shared" si="745"/>
        <v>45672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4"/>
      <c r="BL1878" s="1"/>
      <c r="BM1878" s="1"/>
      <c r="BN1878" s="1"/>
      <c r="BO1878" s="1"/>
      <c r="BP1878" s="1"/>
      <c r="BQ1878" s="1"/>
    </row>
    <row r="1879" spans="1:69" x14ac:dyDescent="0.15">
      <c r="A1879" s="138">
        <f t="shared" si="738"/>
        <v>45530</v>
      </c>
      <c r="B1879" s="148">
        <f t="shared" si="727"/>
        <v>1339.9824768199999</v>
      </c>
      <c r="C1879" s="139">
        <f t="shared" si="739"/>
        <v>1000</v>
      </c>
      <c r="D1879" s="140">
        <f t="shared" si="740"/>
        <v>6967.89</v>
      </c>
      <c r="E1879" s="124">
        <f>IF(K1879=1,VLOOKUP(A1878,[1]Plan1!$BO$80:$BQ$314,3),E1878)</f>
        <v>6966.5</v>
      </c>
      <c r="F1879" s="141">
        <f t="shared" si="741"/>
        <v>45520</v>
      </c>
      <c r="G1879" s="142">
        <f t="shared" si="728"/>
        <v>-1.9948650165257931E-4</v>
      </c>
      <c r="H1879" s="141">
        <f t="shared" si="742"/>
        <v>45551</v>
      </c>
      <c r="I1879" s="141">
        <f t="shared" si="729"/>
        <v>45551</v>
      </c>
      <c r="J1879" s="125">
        <f t="shared" si="743"/>
        <v>22</v>
      </c>
      <c r="K1879" s="125">
        <f t="shared" si="725"/>
        <v>7</v>
      </c>
      <c r="L1879" s="139">
        <f t="shared" si="730"/>
        <v>0.99993652</v>
      </c>
      <c r="M1879" s="143">
        <f t="shared" si="726"/>
        <v>1.0038003200000001</v>
      </c>
      <c r="N1879" s="143">
        <f t="shared" si="722"/>
        <v>1.3344372202004682</v>
      </c>
      <c r="O1879" s="139">
        <f t="shared" si="724"/>
        <v>1.33435251</v>
      </c>
      <c r="P1879" s="139">
        <f t="shared" si="731"/>
        <v>1334.3525099999999</v>
      </c>
      <c r="Q1879" s="144">
        <f t="shared" si="732"/>
        <v>0</v>
      </c>
      <c r="R1879" s="145">
        <f t="shared" si="733"/>
        <v>0</v>
      </c>
      <c r="S1879" s="139">
        <f t="shared" si="734"/>
        <v>0</v>
      </c>
      <c r="T1879" s="146">
        <f t="shared" si="744"/>
        <v>3.5999999999999997E-2</v>
      </c>
      <c r="U1879" s="144">
        <f t="shared" si="723"/>
        <v>30</v>
      </c>
      <c r="V1879" s="144">
        <v>252</v>
      </c>
      <c r="W1879" s="143">
        <f t="shared" si="735"/>
        <v>1.00421925</v>
      </c>
      <c r="X1879" s="139">
        <f t="shared" si="736"/>
        <v>5.6299668199999999</v>
      </c>
      <c r="Y1879" s="124">
        <f t="shared" si="737"/>
        <v>0</v>
      </c>
      <c r="Z1879" s="147" t="s">
        <v>64</v>
      </c>
      <c r="AA1879" s="141">
        <f t="shared" si="745"/>
        <v>45672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4"/>
      <c r="BL1879" s="1"/>
      <c r="BM1879" s="1"/>
      <c r="BN1879" s="1"/>
      <c r="BO1879" s="1"/>
      <c r="BP1879" s="1"/>
      <c r="BQ1879" s="1"/>
    </row>
    <row r="1880" spans="1:69" x14ac:dyDescent="0.15">
      <c r="A1880" s="138">
        <f t="shared" si="738"/>
        <v>45531</v>
      </c>
      <c r="B1880" s="148">
        <f t="shared" si="727"/>
        <v>1340.1583883400001</v>
      </c>
      <c r="C1880" s="139">
        <f t="shared" si="739"/>
        <v>1000</v>
      </c>
      <c r="D1880" s="140">
        <f t="shared" si="740"/>
        <v>6967.89</v>
      </c>
      <c r="E1880" s="124">
        <f>IF(K1880=1,VLOOKUP(A1879,[1]Plan1!$BO$80:$BQ$314,3),E1879)</f>
        <v>6966.5</v>
      </c>
      <c r="F1880" s="141">
        <f t="shared" si="741"/>
        <v>45520</v>
      </c>
      <c r="G1880" s="142">
        <f t="shared" si="728"/>
        <v>-1.9948650165257931E-4</v>
      </c>
      <c r="H1880" s="141">
        <f t="shared" si="742"/>
        <v>45551</v>
      </c>
      <c r="I1880" s="141">
        <f t="shared" si="729"/>
        <v>45551</v>
      </c>
      <c r="J1880" s="125">
        <f t="shared" si="743"/>
        <v>22</v>
      </c>
      <c r="K1880" s="125">
        <f t="shared" si="725"/>
        <v>8</v>
      </c>
      <c r="L1880" s="139">
        <f t="shared" si="730"/>
        <v>0.99992745000000005</v>
      </c>
      <c r="M1880" s="143">
        <f t="shared" si="726"/>
        <v>1.0038003200000001</v>
      </c>
      <c r="N1880" s="143">
        <f t="shared" si="722"/>
        <v>1.3344372202004682</v>
      </c>
      <c r="O1880" s="139">
        <f t="shared" si="724"/>
        <v>1.3343404000000001</v>
      </c>
      <c r="P1880" s="139">
        <f t="shared" si="731"/>
        <v>1334.3404</v>
      </c>
      <c r="Q1880" s="144">
        <f t="shared" si="732"/>
        <v>0</v>
      </c>
      <c r="R1880" s="145">
        <f t="shared" si="733"/>
        <v>0</v>
      </c>
      <c r="S1880" s="139">
        <f t="shared" si="734"/>
        <v>0</v>
      </c>
      <c r="T1880" s="146">
        <f t="shared" si="744"/>
        <v>3.5999999999999997E-2</v>
      </c>
      <c r="U1880" s="144">
        <f t="shared" si="723"/>
        <v>31</v>
      </c>
      <c r="V1880" s="144">
        <v>252</v>
      </c>
      <c r="W1880" s="143">
        <f t="shared" si="735"/>
        <v>1.0043601980000001</v>
      </c>
      <c r="X1880" s="139">
        <f t="shared" si="736"/>
        <v>5.8179883400000003</v>
      </c>
      <c r="Y1880" s="124">
        <f t="shared" si="737"/>
        <v>0</v>
      </c>
      <c r="Z1880" s="147" t="s">
        <v>64</v>
      </c>
      <c r="AA1880" s="141">
        <f t="shared" si="745"/>
        <v>45672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4"/>
      <c r="BL1880" s="1"/>
      <c r="BM1880" s="1"/>
      <c r="BN1880" s="1"/>
      <c r="BO1880" s="1"/>
      <c r="BP1880" s="1"/>
      <c r="BQ1880" s="1"/>
    </row>
    <row r="1881" spans="1:69" x14ac:dyDescent="0.15">
      <c r="A1881" s="138">
        <f t="shared" si="738"/>
        <v>45532</v>
      </c>
      <c r="B1881" s="148">
        <f t="shared" si="727"/>
        <v>1340.3343331699998</v>
      </c>
      <c r="C1881" s="139">
        <f t="shared" si="739"/>
        <v>1000</v>
      </c>
      <c r="D1881" s="140">
        <f t="shared" si="740"/>
        <v>6967.89</v>
      </c>
      <c r="E1881" s="124">
        <f>IF(K1881=1,VLOOKUP(A1880,[1]Plan1!$BO$80:$BQ$314,3),E1880)</f>
        <v>6966.5</v>
      </c>
      <c r="F1881" s="141">
        <f t="shared" si="741"/>
        <v>45520</v>
      </c>
      <c r="G1881" s="142">
        <f t="shared" si="728"/>
        <v>-1.9948650165257931E-4</v>
      </c>
      <c r="H1881" s="141">
        <f t="shared" si="742"/>
        <v>45551</v>
      </c>
      <c r="I1881" s="141">
        <f t="shared" si="729"/>
        <v>45551</v>
      </c>
      <c r="J1881" s="125">
        <f t="shared" si="743"/>
        <v>22</v>
      </c>
      <c r="K1881" s="125">
        <f t="shared" si="725"/>
        <v>9</v>
      </c>
      <c r="L1881" s="139">
        <f t="shared" si="730"/>
        <v>0.99991838</v>
      </c>
      <c r="M1881" s="143">
        <f t="shared" si="726"/>
        <v>1.0038003200000001</v>
      </c>
      <c r="N1881" s="143">
        <f t="shared" si="722"/>
        <v>1.3344372202004682</v>
      </c>
      <c r="O1881" s="139">
        <f t="shared" si="724"/>
        <v>1.3343282999999999</v>
      </c>
      <c r="P1881" s="139">
        <f t="shared" si="731"/>
        <v>1334.3282999999999</v>
      </c>
      <c r="Q1881" s="144">
        <f t="shared" si="732"/>
        <v>0</v>
      </c>
      <c r="R1881" s="145">
        <f t="shared" si="733"/>
        <v>0</v>
      </c>
      <c r="S1881" s="139">
        <f t="shared" si="734"/>
        <v>0</v>
      </c>
      <c r="T1881" s="146">
        <f t="shared" si="744"/>
        <v>3.5999999999999997E-2</v>
      </c>
      <c r="U1881" s="144">
        <f t="shared" si="723"/>
        <v>32</v>
      </c>
      <c r="V1881" s="144">
        <v>252</v>
      </c>
      <c r="W1881" s="143">
        <f t="shared" si="735"/>
        <v>1.0045011660000001</v>
      </c>
      <c r="X1881" s="139">
        <f t="shared" si="736"/>
        <v>6.0060331700000003</v>
      </c>
      <c r="Y1881" s="124">
        <f t="shared" si="737"/>
        <v>0</v>
      </c>
      <c r="Z1881" s="147" t="s">
        <v>64</v>
      </c>
      <c r="AA1881" s="141">
        <f t="shared" si="745"/>
        <v>45672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4"/>
      <c r="BL1881" s="1"/>
      <c r="BM1881" s="1"/>
      <c r="BN1881" s="1"/>
      <c r="BO1881" s="1"/>
      <c r="BP1881" s="1"/>
      <c r="BQ1881" s="1"/>
    </row>
    <row r="1882" spans="1:69" x14ac:dyDescent="0.15">
      <c r="A1882" s="138">
        <f t="shared" si="738"/>
        <v>45533</v>
      </c>
      <c r="B1882" s="148">
        <f t="shared" si="727"/>
        <v>1340.51029995</v>
      </c>
      <c r="C1882" s="139">
        <f t="shared" si="739"/>
        <v>1000</v>
      </c>
      <c r="D1882" s="140">
        <f t="shared" si="740"/>
        <v>6967.89</v>
      </c>
      <c r="E1882" s="124">
        <f>IF(K1882=1,VLOOKUP(A1881,[1]Plan1!$BO$80:$BQ$314,3),E1881)</f>
        <v>6966.5</v>
      </c>
      <c r="F1882" s="141">
        <f t="shared" si="741"/>
        <v>45520</v>
      </c>
      <c r="G1882" s="142">
        <f t="shared" si="728"/>
        <v>-1.9948650165257931E-4</v>
      </c>
      <c r="H1882" s="141">
        <f t="shared" si="742"/>
        <v>45551</v>
      </c>
      <c r="I1882" s="141">
        <f t="shared" si="729"/>
        <v>45551</v>
      </c>
      <c r="J1882" s="125">
        <f t="shared" si="743"/>
        <v>22</v>
      </c>
      <c r="K1882" s="125">
        <f t="shared" si="725"/>
        <v>10</v>
      </c>
      <c r="L1882" s="139">
        <f t="shared" si="730"/>
        <v>0.99990931000000005</v>
      </c>
      <c r="M1882" s="143">
        <f t="shared" si="726"/>
        <v>1.0038003200000001</v>
      </c>
      <c r="N1882" s="143">
        <f t="shared" si="722"/>
        <v>1.3344372202004682</v>
      </c>
      <c r="O1882" s="139">
        <f t="shared" si="724"/>
        <v>1.3343162</v>
      </c>
      <c r="P1882" s="139">
        <f t="shared" si="731"/>
        <v>1334.3162</v>
      </c>
      <c r="Q1882" s="144">
        <f t="shared" si="732"/>
        <v>0</v>
      </c>
      <c r="R1882" s="145">
        <f t="shared" si="733"/>
        <v>0</v>
      </c>
      <c r="S1882" s="139">
        <f t="shared" si="734"/>
        <v>0</v>
      </c>
      <c r="T1882" s="146">
        <f t="shared" si="744"/>
        <v>3.5999999999999997E-2</v>
      </c>
      <c r="U1882" s="144">
        <f t="shared" si="723"/>
        <v>33</v>
      </c>
      <c r="V1882" s="144">
        <v>252</v>
      </c>
      <c r="W1882" s="143">
        <f t="shared" si="735"/>
        <v>1.004642153</v>
      </c>
      <c r="X1882" s="139">
        <f t="shared" si="736"/>
        <v>6.19409995</v>
      </c>
      <c r="Y1882" s="124">
        <f t="shared" si="737"/>
        <v>0</v>
      </c>
      <c r="Z1882" s="147" t="s">
        <v>64</v>
      </c>
      <c r="AA1882" s="141">
        <f t="shared" si="745"/>
        <v>45672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4"/>
      <c r="BL1882" s="1"/>
      <c r="BM1882" s="1"/>
      <c r="BN1882" s="1"/>
      <c r="BO1882" s="1"/>
      <c r="BP1882" s="1"/>
      <c r="BQ1882" s="1"/>
    </row>
    <row r="1883" spans="1:69" x14ac:dyDescent="0.15">
      <c r="A1883" s="138">
        <f t="shared" si="738"/>
        <v>45534</v>
      </c>
      <c r="B1883" s="148">
        <f t="shared" si="727"/>
        <v>1340.6863000400001</v>
      </c>
      <c r="C1883" s="139">
        <f t="shared" si="739"/>
        <v>1000</v>
      </c>
      <c r="D1883" s="140">
        <f t="shared" si="740"/>
        <v>6967.89</v>
      </c>
      <c r="E1883" s="124">
        <f>IF(K1883=1,VLOOKUP(A1882,[1]Plan1!$BO$80:$BQ$314,3),E1882)</f>
        <v>6966.5</v>
      </c>
      <c r="F1883" s="141">
        <f t="shared" si="741"/>
        <v>45520</v>
      </c>
      <c r="G1883" s="142">
        <f t="shared" si="728"/>
        <v>-1.9948650165257931E-4</v>
      </c>
      <c r="H1883" s="141">
        <f t="shared" si="742"/>
        <v>45551</v>
      </c>
      <c r="I1883" s="141">
        <f t="shared" si="729"/>
        <v>45551</v>
      </c>
      <c r="J1883" s="125">
        <f t="shared" si="743"/>
        <v>22</v>
      </c>
      <c r="K1883" s="125">
        <f t="shared" si="725"/>
        <v>11</v>
      </c>
      <c r="L1883" s="139">
        <f t="shared" si="730"/>
        <v>0.99990025000000005</v>
      </c>
      <c r="M1883" s="143">
        <f t="shared" si="726"/>
        <v>1.0038003200000001</v>
      </c>
      <c r="N1883" s="143">
        <f t="shared" si="722"/>
        <v>1.3344372202004682</v>
      </c>
      <c r="O1883" s="139">
        <f t="shared" si="724"/>
        <v>1.3343041099999999</v>
      </c>
      <c r="P1883" s="139">
        <f t="shared" si="731"/>
        <v>1334.30411</v>
      </c>
      <c r="Q1883" s="144">
        <f t="shared" si="732"/>
        <v>0</v>
      </c>
      <c r="R1883" s="145">
        <f t="shared" si="733"/>
        <v>0</v>
      </c>
      <c r="S1883" s="139">
        <f t="shared" si="734"/>
        <v>0</v>
      </c>
      <c r="T1883" s="146">
        <f t="shared" si="744"/>
        <v>3.5999999999999997E-2</v>
      </c>
      <c r="U1883" s="144">
        <f t="shared" si="723"/>
        <v>34</v>
      </c>
      <c r="V1883" s="144">
        <v>252</v>
      </c>
      <c r="W1883" s="143">
        <f t="shared" si="735"/>
        <v>1.0047831599999999</v>
      </c>
      <c r="X1883" s="139">
        <f t="shared" si="736"/>
        <v>6.3821900400000002</v>
      </c>
      <c r="Y1883" s="124">
        <f t="shared" si="737"/>
        <v>0</v>
      </c>
      <c r="Z1883" s="147" t="s">
        <v>64</v>
      </c>
      <c r="AA1883" s="141">
        <f t="shared" si="745"/>
        <v>45672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4"/>
      <c r="BL1883" s="1"/>
      <c r="BM1883" s="1"/>
      <c r="BN1883" s="1"/>
      <c r="BO1883" s="1"/>
      <c r="BP1883" s="1"/>
      <c r="BQ1883" s="1"/>
    </row>
    <row r="1884" spans="1:69" x14ac:dyDescent="0.15">
      <c r="A1884" s="138">
        <f t="shared" si="738"/>
        <v>45535</v>
      </c>
      <c r="B1884" s="148">
        <f t="shared" si="727"/>
        <v>1340.8623033199999</v>
      </c>
      <c r="C1884" s="139">
        <f t="shared" si="739"/>
        <v>1000</v>
      </c>
      <c r="D1884" s="140">
        <f t="shared" si="740"/>
        <v>6967.89</v>
      </c>
      <c r="E1884" s="124">
        <f>IF(K1884=1,VLOOKUP(A1883,[1]Plan1!$BO$80:$BQ$314,3),E1883)</f>
        <v>6966.5</v>
      </c>
      <c r="F1884" s="141">
        <f t="shared" si="741"/>
        <v>45520</v>
      </c>
      <c r="G1884" s="142">
        <f t="shared" si="728"/>
        <v>-1.9948650165257931E-4</v>
      </c>
      <c r="H1884" s="141">
        <f t="shared" si="742"/>
        <v>45551</v>
      </c>
      <c r="I1884" s="141">
        <f t="shared" si="729"/>
        <v>45551</v>
      </c>
      <c r="J1884" s="125">
        <f t="shared" si="743"/>
        <v>22</v>
      </c>
      <c r="K1884" s="125">
        <f t="shared" si="725"/>
        <v>12</v>
      </c>
      <c r="L1884" s="139">
        <f t="shared" si="730"/>
        <v>0.99989117999999999</v>
      </c>
      <c r="M1884" s="143">
        <f t="shared" si="726"/>
        <v>1.0038003200000001</v>
      </c>
      <c r="N1884" s="143">
        <f t="shared" si="722"/>
        <v>1.3344372202004682</v>
      </c>
      <c r="O1884" s="139">
        <f t="shared" si="724"/>
        <v>1.334292</v>
      </c>
      <c r="P1884" s="139">
        <f t="shared" si="731"/>
        <v>1334.2919999999999</v>
      </c>
      <c r="Q1884" s="144">
        <f t="shared" si="732"/>
        <v>0</v>
      </c>
      <c r="R1884" s="145">
        <f t="shared" si="733"/>
        <v>0</v>
      </c>
      <c r="S1884" s="139">
        <f t="shared" si="734"/>
        <v>0</v>
      </c>
      <c r="T1884" s="146">
        <f t="shared" si="744"/>
        <v>3.5999999999999997E-2</v>
      </c>
      <c r="U1884" s="144">
        <f t="shared" si="723"/>
        <v>35</v>
      </c>
      <c r="V1884" s="144">
        <v>252</v>
      </c>
      <c r="W1884" s="143">
        <f t="shared" si="735"/>
        <v>1.0049241870000001</v>
      </c>
      <c r="X1884" s="139">
        <f t="shared" si="736"/>
        <v>6.5703033199999998</v>
      </c>
      <c r="Y1884" s="124">
        <f t="shared" si="737"/>
        <v>0</v>
      </c>
      <c r="Z1884" s="147" t="s">
        <v>64</v>
      </c>
      <c r="AA1884" s="141">
        <f t="shared" si="745"/>
        <v>45672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4"/>
      <c r="BL1884" s="1"/>
      <c r="BM1884" s="1"/>
      <c r="BN1884" s="1"/>
      <c r="BO1884" s="1"/>
      <c r="BP1884" s="1"/>
      <c r="BQ1884" s="1"/>
    </row>
    <row r="1885" spans="1:69" x14ac:dyDescent="0.15">
      <c r="A1885" s="138">
        <f t="shared" si="738"/>
        <v>45536</v>
      </c>
      <c r="B1885" s="148">
        <f t="shared" si="727"/>
        <v>1340.8623033199999</v>
      </c>
      <c r="C1885" s="139">
        <f t="shared" si="739"/>
        <v>1000</v>
      </c>
      <c r="D1885" s="140">
        <f t="shared" si="740"/>
        <v>6967.89</v>
      </c>
      <c r="E1885" s="124">
        <f>IF(K1885=1,VLOOKUP(A1884,[1]Plan1!$BO$80:$BQ$314,3),E1884)</f>
        <v>6966.5</v>
      </c>
      <c r="F1885" s="141">
        <f t="shared" si="741"/>
        <v>45520</v>
      </c>
      <c r="G1885" s="142">
        <f t="shared" si="728"/>
        <v>-1.9948650165257931E-4</v>
      </c>
      <c r="H1885" s="141">
        <f t="shared" si="742"/>
        <v>45551</v>
      </c>
      <c r="I1885" s="141">
        <f t="shared" si="729"/>
        <v>45551</v>
      </c>
      <c r="J1885" s="125">
        <f t="shared" si="743"/>
        <v>22</v>
      </c>
      <c r="K1885" s="125">
        <f t="shared" si="725"/>
        <v>12</v>
      </c>
      <c r="L1885" s="139">
        <f t="shared" si="730"/>
        <v>0.99989117999999999</v>
      </c>
      <c r="M1885" s="143">
        <f t="shared" si="726"/>
        <v>1.0038003200000001</v>
      </c>
      <c r="N1885" s="143">
        <f t="shared" si="722"/>
        <v>1.3344372202004682</v>
      </c>
      <c r="O1885" s="139">
        <f t="shared" si="724"/>
        <v>1.334292</v>
      </c>
      <c r="P1885" s="139">
        <f t="shared" si="731"/>
        <v>1334.2919999999999</v>
      </c>
      <c r="Q1885" s="144">
        <f t="shared" si="732"/>
        <v>0</v>
      </c>
      <c r="R1885" s="145">
        <f t="shared" si="733"/>
        <v>0</v>
      </c>
      <c r="S1885" s="139">
        <f t="shared" si="734"/>
        <v>0</v>
      </c>
      <c r="T1885" s="146">
        <f t="shared" si="744"/>
        <v>3.5999999999999997E-2</v>
      </c>
      <c r="U1885" s="144">
        <f t="shared" si="723"/>
        <v>35</v>
      </c>
      <c r="V1885" s="144">
        <v>252</v>
      </c>
      <c r="W1885" s="143">
        <f t="shared" si="735"/>
        <v>1.0049241870000001</v>
      </c>
      <c r="X1885" s="139">
        <f t="shared" si="736"/>
        <v>6.5703033199999998</v>
      </c>
      <c r="Y1885" s="124">
        <f t="shared" si="737"/>
        <v>0</v>
      </c>
      <c r="Z1885" s="147" t="s">
        <v>64</v>
      </c>
      <c r="AA1885" s="141">
        <f t="shared" si="745"/>
        <v>45672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4"/>
      <c r="BL1885" s="1"/>
      <c r="BM1885" s="1"/>
      <c r="BN1885" s="1"/>
      <c r="BO1885" s="1"/>
      <c r="BP1885" s="1"/>
      <c r="BQ1885" s="1"/>
    </row>
    <row r="1886" spans="1:69" x14ac:dyDescent="0.15">
      <c r="A1886" s="138">
        <f t="shared" si="738"/>
        <v>45537</v>
      </c>
      <c r="B1886" s="148">
        <f t="shared" si="727"/>
        <v>1340.8623033199999</v>
      </c>
      <c r="C1886" s="139">
        <f t="shared" si="739"/>
        <v>1000</v>
      </c>
      <c r="D1886" s="140">
        <f t="shared" si="740"/>
        <v>6967.89</v>
      </c>
      <c r="E1886" s="124">
        <f>IF(K1886=1,VLOOKUP(A1885,[1]Plan1!$BO$80:$BQ$314,3),E1885)</f>
        <v>6966.5</v>
      </c>
      <c r="F1886" s="141">
        <f t="shared" si="741"/>
        <v>45520</v>
      </c>
      <c r="G1886" s="142">
        <f t="shared" si="728"/>
        <v>-1.9948650165257931E-4</v>
      </c>
      <c r="H1886" s="141">
        <f t="shared" si="742"/>
        <v>45551</v>
      </c>
      <c r="I1886" s="141">
        <f t="shared" si="729"/>
        <v>45551</v>
      </c>
      <c r="J1886" s="125">
        <f t="shared" si="743"/>
        <v>22</v>
      </c>
      <c r="K1886" s="125">
        <f t="shared" si="725"/>
        <v>12</v>
      </c>
      <c r="L1886" s="139">
        <f t="shared" si="730"/>
        <v>0.99989117999999999</v>
      </c>
      <c r="M1886" s="143">
        <f t="shared" si="726"/>
        <v>1.0038003200000001</v>
      </c>
      <c r="N1886" s="143">
        <f t="shared" si="722"/>
        <v>1.3344372202004682</v>
      </c>
      <c r="O1886" s="139">
        <f t="shared" si="724"/>
        <v>1.334292</v>
      </c>
      <c r="P1886" s="139">
        <f t="shared" si="731"/>
        <v>1334.2919999999999</v>
      </c>
      <c r="Q1886" s="144">
        <f t="shared" si="732"/>
        <v>0</v>
      </c>
      <c r="R1886" s="145">
        <f t="shared" si="733"/>
        <v>0</v>
      </c>
      <c r="S1886" s="139">
        <f t="shared" si="734"/>
        <v>0</v>
      </c>
      <c r="T1886" s="146">
        <f t="shared" si="744"/>
        <v>3.5999999999999997E-2</v>
      </c>
      <c r="U1886" s="144">
        <f t="shared" si="723"/>
        <v>35</v>
      </c>
      <c r="V1886" s="144">
        <v>252</v>
      </c>
      <c r="W1886" s="143">
        <f t="shared" si="735"/>
        <v>1.0049241870000001</v>
      </c>
      <c r="X1886" s="139">
        <f t="shared" si="736"/>
        <v>6.5703033199999998</v>
      </c>
      <c r="Y1886" s="124">
        <f t="shared" si="737"/>
        <v>0</v>
      </c>
      <c r="Z1886" s="147" t="s">
        <v>64</v>
      </c>
      <c r="AA1886" s="141">
        <f t="shared" si="745"/>
        <v>45672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4"/>
      <c r="BL1886" s="1"/>
      <c r="BM1886" s="1"/>
      <c r="BN1886" s="1"/>
      <c r="BO1886" s="1"/>
      <c r="BP1886" s="1"/>
      <c r="BQ1886" s="1"/>
    </row>
    <row r="1887" spans="1:69" x14ac:dyDescent="0.15">
      <c r="A1887" s="138">
        <f t="shared" si="738"/>
        <v>45538</v>
      </c>
      <c r="B1887" s="148">
        <f t="shared" si="727"/>
        <v>1341.0383399100001</v>
      </c>
      <c r="C1887" s="139">
        <f t="shared" si="739"/>
        <v>1000</v>
      </c>
      <c r="D1887" s="140">
        <f t="shared" si="740"/>
        <v>6967.89</v>
      </c>
      <c r="E1887" s="124">
        <f>IF(K1887=1,VLOOKUP(A1886,[1]Plan1!$BO$80:$BQ$314,3),E1886)</f>
        <v>6966.5</v>
      </c>
      <c r="F1887" s="141">
        <f t="shared" si="741"/>
        <v>45520</v>
      </c>
      <c r="G1887" s="142">
        <f t="shared" si="728"/>
        <v>-1.9948650165257931E-4</v>
      </c>
      <c r="H1887" s="141">
        <f t="shared" si="742"/>
        <v>45551</v>
      </c>
      <c r="I1887" s="141">
        <f t="shared" si="729"/>
        <v>45551</v>
      </c>
      <c r="J1887" s="125">
        <f t="shared" si="743"/>
        <v>22</v>
      </c>
      <c r="K1887" s="125">
        <f t="shared" si="725"/>
        <v>13</v>
      </c>
      <c r="L1887" s="139">
        <f t="shared" si="730"/>
        <v>0.99988211000000005</v>
      </c>
      <c r="M1887" s="143">
        <f t="shared" si="726"/>
        <v>1.0038003200000001</v>
      </c>
      <c r="N1887" s="143">
        <f t="shared" ref="N1887:N1950" si="746">IF(I1887&gt;I1886,N1886*M1887,N1886)</f>
        <v>1.3344372202004682</v>
      </c>
      <c r="O1887" s="139">
        <f t="shared" si="724"/>
        <v>1.3342799000000001</v>
      </c>
      <c r="P1887" s="139">
        <f t="shared" si="731"/>
        <v>1334.2799</v>
      </c>
      <c r="Q1887" s="144">
        <f t="shared" si="732"/>
        <v>0</v>
      </c>
      <c r="R1887" s="145">
        <f t="shared" si="733"/>
        <v>0</v>
      </c>
      <c r="S1887" s="139">
        <f t="shared" si="734"/>
        <v>0</v>
      </c>
      <c r="T1887" s="146">
        <f t="shared" si="744"/>
        <v>3.5999999999999997E-2</v>
      </c>
      <c r="U1887" s="144">
        <f t="shared" si="723"/>
        <v>36</v>
      </c>
      <c r="V1887" s="144">
        <v>252</v>
      </c>
      <c r="W1887" s="143">
        <f t="shared" si="735"/>
        <v>1.0050652339999999</v>
      </c>
      <c r="X1887" s="139">
        <f t="shared" si="736"/>
        <v>6.7584399099999999</v>
      </c>
      <c r="Y1887" s="124">
        <f t="shared" si="737"/>
        <v>0</v>
      </c>
      <c r="Z1887" s="147" t="s">
        <v>64</v>
      </c>
      <c r="AA1887" s="141">
        <f t="shared" si="745"/>
        <v>45672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4"/>
      <c r="BL1887" s="1"/>
      <c r="BM1887" s="1"/>
      <c r="BN1887" s="1"/>
      <c r="BO1887" s="1"/>
      <c r="BP1887" s="1"/>
      <c r="BQ1887" s="1"/>
    </row>
    <row r="1888" spans="1:69" x14ac:dyDescent="0.15">
      <c r="A1888" s="138">
        <f t="shared" si="738"/>
        <v>45539</v>
      </c>
      <c r="B1888" s="148">
        <f t="shared" si="727"/>
        <v>1341.2143997800001</v>
      </c>
      <c r="C1888" s="139">
        <f t="shared" si="739"/>
        <v>1000</v>
      </c>
      <c r="D1888" s="140">
        <f t="shared" si="740"/>
        <v>6967.89</v>
      </c>
      <c r="E1888" s="124">
        <f>IF(K1888=1,VLOOKUP(A1887,[1]Plan1!$BO$80:$BQ$314,3),E1887)</f>
        <v>6966.5</v>
      </c>
      <c r="F1888" s="141">
        <f t="shared" si="741"/>
        <v>45520</v>
      </c>
      <c r="G1888" s="142">
        <f t="shared" si="728"/>
        <v>-1.9948650165257931E-4</v>
      </c>
      <c r="H1888" s="141">
        <f t="shared" si="742"/>
        <v>45551</v>
      </c>
      <c r="I1888" s="141">
        <f t="shared" si="729"/>
        <v>45551</v>
      </c>
      <c r="J1888" s="125">
        <f t="shared" si="743"/>
        <v>22</v>
      </c>
      <c r="K1888" s="125">
        <f t="shared" si="725"/>
        <v>14</v>
      </c>
      <c r="L1888" s="139">
        <f t="shared" si="730"/>
        <v>0.99987303999999999</v>
      </c>
      <c r="M1888" s="143">
        <f t="shared" si="726"/>
        <v>1.0038003200000001</v>
      </c>
      <c r="N1888" s="143">
        <f t="shared" si="746"/>
        <v>1.3344372202004682</v>
      </c>
      <c r="O1888" s="139">
        <f t="shared" si="724"/>
        <v>1.3342677999999999</v>
      </c>
      <c r="P1888" s="139">
        <f t="shared" si="731"/>
        <v>1334.2678000000001</v>
      </c>
      <c r="Q1888" s="144">
        <f t="shared" si="732"/>
        <v>0</v>
      </c>
      <c r="R1888" s="145">
        <f t="shared" si="733"/>
        <v>0</v>
      </c>
      <c r="S1888" s="139">
        <f t="shared" si="734"/>
        <v>0</v>
      </c>
      <c r="T1888" s="146">
        <f t="shared" si="744"/>
        <v>3.5999999999999997E-2</v>
      </c>
      <c r="U1888" s="144">
        <f t="shared" si="723"/>
        <v>37</v>
      </c>
      <c r="V1888" s="144">
        <v>252</v>
      </c>
      <c r="W1888" s="143">
        <f t="shared" si="735"/>
        <v>1.0052063010000001</v>
      </c>
      <c r="X1888" s="139">
        <f t="shared" si="736"/>
        <v>6.9465997799999997</v>
      </c>
      <c r="Y1888" s="124">
        <f t="shared" si="737"/>
        <v>0</v>
      </c>
      <c r="Z1888" s="147" t="s">
        <v>64</v>
      </c>
      <c r="AA1888" s="141">
        <f t="shared" si="745"/>
        <v>45672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4"/>
      <c r="BL1888" s="1"/>
      <c r="BM1888" s="1"/>
      <c r="BN1888" s="1"/>
      <c r="BO1888" s="1"/>
      <c r="BP1888" s="1"/>
      <c r="BQ1888" s="1"/>
    </row>
    <row r="1889" spans="1:69" x14ac:dyDescent="0.15">
      <c r="A1889" s="138">
        <f t="shared" si="738"/>
        <v>45540</v>
      </c>
      <c r="B1889" s="148">
        <f t="shared" si="727"/>
        <v>1341.3904916299998</v>
      </c>
      <c r="C1889" s="139">
        <f t="shared" si="739"/>
        <v>1000</v>
      </c>
      <c r="D1889" s="140">
        <f t="shared" si="740"/>
        <v>6967.89</v>
      </c>
      <c r="E1889" s="124">
        <f>IF(K1889=1,VLOOKUP(A1888,[1]Plan1!$BO$80:$BQ$314,3),E1888)</f>
        <v>6966.5</v>
      </c>
      <c r="F1889" s="141">
        <f t="shared" si="741"/>
        <v>45520</v>
      </c>
      <c r="G1889" s="142">
        <f t="shared" si="728"/>
        <v>-1.9948650165257931E-4</v>
      </c>
      <c r="H1889" s="141">
        <f t="shared" si="742"/>
        <v>45551</v>
      </c>
      <c r="I1889" s="141">
        <f t="shared" si="729"/>
        <v>45551</v>
      </c>
      <c r="J1889" s="125">
        <f t="shared" si="743"/>
        <v>22</v>
      </c>
      <c r="K1889" s="125">
        <f t="shared" si="725"/>
        <v>15</v>
      </c>
      <c r="L1889" s="139">
        <f t="shared" si="730"/>
        <v>0.99986397999999999</v>
      </c>
      <c r="M1889" s="143">
        <f t="shared" si="726"/>
        <v>1.0038003200000001</v>
      </c>
      <c r="N1889" s="143">
        <f t="shared" si="746"/>
        <v>1.3344372202004682</v>
      </c>
      <c r="O1889" s="139">
        <f t="shared" si="724"/>
        <v>1.3342557100000001</v>
      </c>
      <c r="P1889" s="139">
        <f t="shared" si="731"/>
        <v>1334.2557099999999</v>
      </c>
      <c r="Q1889" s="144">
        <f t="shared" si="732"/>
        <v>0</v>
      </c>
      <c r="R1889" s="145">
        <f t="shared" si="733"/>
        <v>0</v>
      </c>
      <c r="S1889" s="139">
        <f t="shared" si="734"/>
        <v>0</v>
      </c>
      <c r="T1889" s="146">
        <f t="shared" si="744"/>
        <v>3.5999999999999997E-2</v>
      </c>
      <c r="U1889" s="144">
        <f t="shared" si="723"/>
        <v>38</v>
      </c>
      <c r="V1889" s="144">
        <v>252</v>
      </c>
      <c r="W1889" s="143">
        <f t="shared" si="735"/>
        <v>1.005347387</v>
      </c>
      <c r="X1889" s="139">
        <f t="shared" si="736"/>
        <v>7.13478163</v>
      </c>
      <c r="Y1889" s="124">
        <f t="shared" si="737"/>
        <v>0</v>
      </c>
      <c r="Z1889" s="147" t="s">
        <v>64</v>
      </c>
      <c r="AA1889" s="141">
        <f t="shared" si="745"/>
        <v>45672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4"/>
      <c r="BL1889" s="1"/>
      <c r="BM1889" s="1"/>
      <c r="BN1889" s="1"/>
      <c r="BO1889" s="1"/>
      <c r="BP1889" s="1"/>
      <c r="BQ1889" s="1"/>
    </row>
    <row r="1890" spans="1:69" x14ac:dyDescent="0.15">
      <c r="A1890" s="138">
        <f t="shared" si="738"/>
        <v>45541</v>
      </c>
      <c r="B1890" s="148">
        <f t="shared" si="727"/>
        <v>1341.5665866500001</v>
      </c>
      <c r="C1890" s="139">
        <f t="shared" si="739"/>
        <v>1000</v>
      </c>
      <c r="D1890" s="140">
        <f t="shared" si="740"/>
        <v>6967.89</v>
      </c>
      <c r="E1890" s="124">
        <f>IF(K1890=1,VLOOKUP(A1889,[1]Plan1!$BO$80:$BQ$314,3),E1889)</f>
        <v>6966.5</v>
      </c>
      <c r="F1890" s="141">
        <f t="shared" si="741"/>
        <v>45520</v>
      </c>
      <c r="G1890" s="142">
        <f t="shared" si="728"/>
        <v>-1.9948650165257931E-4</v>
      </c>
      <c r="H1890" s="141">
        <f t="shared" si="742"/>
        <v>45551</v>
      </c>
      <c r="I1890" s="141">
        <f t="shared" si="729"/>
        <v>45551</v>
      </c>
      <c r="J1890" s="125">
        <f t="shared" si="743"/>
        <v>22</v>
      </c>
      <c r="K1890" s="125">
        <f t="shared" si="725"/>
        <v>16</v>
      </c>
      <c r="L1890" s="139">
        <f t="shared" si="730"/>
        <v>0.99985491000000004</v>
      </c>
      <c r="M1890" s="143">
        <f t="shared" si="726"/>
        <v>1.0038003200000001</v>
      </c>
      <c r="N1890" s="143">
        <f t="shared" si="746"/>
        <v>1.3344372202004682</v>
      </c>
      <c r="O1890" s="139">
        <f t="shared" si="724"/>
        <v>1.3342436</v>
      </c>
      <c r="P1890" s="139">
        <f t="shared" si="731"/>
        <v>1334.2436</v>
      </c>
      <c r="Q1890" s="144">
        <f t="shared" si="732"/>
        <v>0</v>
      </c>
      <c r="R1890" s="145">
        <f t="shared" si="733"/>
        <v>0</v>
      </c>
      <c r="S1890" s="139">
        <f t="shared" si="734"/>
        <v>0</v>
      </c>
      <c r="T1890" s="146">
        <f t="shared" si="744"/>
        <v>3.5999999999999997E-2</v>
      </c>
      <c r="U1890" s="144">
        <f t="shared" si="723"/>
        <v>39</v>
      </c>
      <c r="V1890" s="144">
        <v>252</v>
      </c>
      <c r="W1890" s="143">
        <f t="shared" si="735"/>
        <v>1.0054884930000001</v>
      </c>
      <c r="X1890" s="139">
        <f t="shared" si="736"/>
        <v>7.3229866499999998</v>
      </c>
      <c r="Y1890" s="124">
        <f t="shared" si="737"/>
        <v>0</v>
      </c>
      <c r="Z1890" s="147" t="s">
        <v>64</v>
      </c>
      <c r="AA1890" s="141">
        <f t="shared" si="745"/>
        <v>45672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4"/>
      <c r="BL1890" s="1"/>
      <c r="BM1890" s="1"/>
      <c r="BN1890" s="1"/>
      <c r="BO1890" s="1"/>
      <c r="BP1890" s="1"/>
      <c r="BQ1890" s="1"/>
    </row>
    <row r="1891" spans="1:69" x14ac:dyDescent="0.15">
      <c r="A1891" s="138">
        <f t="shared" si="738"/>
        <v>45542</v>
      </c>
      <c r="B1891" s="148">
        <f t="shared" si="727"/>
        <v>1341.7427150000001</v>
      </c>
      <c r="C1891" s="139">
        <f t="shared" si="739"/>
        <v>1000</v>
      </c>
      <c r="D1891" s="140">
        <f t="shared" si="740"/>
        <v>6967.89</v>
      </c>
      <c r="E1891" s="124">
        <f>IF(K1891=1,VLOOKUP(A1890,[1]Plan1!$BO$80:$BQ$314,3),E1890)</f>
        <v>6966.5</v>
      </c>
      <c r="F1891" s="141">
        <f t="shared" si="741"/>
        <v>45520</v>
      </c>
      <c r="G1891" s="142">
        <f t="shared" si="728"/>
        <v>-1.9948650165257931E-4</v>
      </c>
      <c r="H1891" s="141">
        <f t="shared" si="742"/>
        <v>45551</v>
      </c>
      <c r="I1891" s="141">
        <f t="shared" si="729"/>
        <v>45551</v>
      </c>
      <c r="J1891" s="125">
        <f t="shared" si="743"/>
        <v>22</v>
      </c>
      <c r="K1891" s="125">
        <f t="shared" si="725"/>
        <v>17</v>
      </c>
      <c r="L1891" s="139">
        <f t="shared" si="730"/>
        <v>0.99984583999999999</v>
      </c>
      <c r="M1891" s="143">
        <f t="shared" si="726"/>
        <v>1.0038003200000001</v>
      </c>
      <c r="N1891" s="143">
        <f t="shared" si="746"/>
        <v>1.3344372202004682</v>
      </c>
      <c r="O1891" s="139">
        <f t="shared" si="724"/>
        <v>1.3342315</v>
      </c>
      <c r="P1891" s="139">
        <f t="shared" si="731"/>
        <v>1334.2315000000001</v>
      </c>
      <c r="Q1891" s="144">
        <f t="shared" si="732"/>
        <v>0</v>
      </c>
      <c r="R1891" s="145">
        <f t="shared" si="733"/>
        <v>0</v>
      </c>
      <c r="S1891" s="139">
        <f t="shared" si="734"/>
        <v>0</v>
      </c>
      <c r="T1891" s="146">
        <f t="shared" si="744"/>
        <v>3.5999999999999997E-2</v>
      </c>
      <c r="U1891" s="144">
        <f t="shared" si="723"/>
        <v>40</v>
      </c>
      <c r="V1891" s="144">
        <v>252</v>
      </c>
      <c r="W1891" s="143">
        <f t="shared" si="735"/>
        <v>1.005629619</v>
      </c>
      <c r="X1891" s="139">
        <f t="shared" si="736"/>
        <v>7.511215</v>
      </c>
      <c r="Y1891" s="124">
        <f t="shared" si="737"/>
        <v>0</v>
      </c>
      <c r="Z1891" s="147" t="s">
        <v>64</v>
      </c>
      <c r="AA1891" s="141">
        <f t="shared" si="745"/>
        <v>45672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4"/>
      <c r="BL1891" s="1"/>
      <c r="BM1891" s="1"/>
      <c r="BN1891" s="1"/>
      <c r="BO1891" s="1"/>
      <c r="BP1891" s="1"/>
      <c r="BQ1891" s="1"/>
    </row>
    <row r="1892" spans="1:69" x14ac:dyDescent="0.15">
      <c r="A1892" s="138">
        <f t="shared" si="738"/>
        <v>45543</v>
      </c>
      <c r="B1892" s="148">
        <f t="shared" si="727"/>
        <v>1341.7427150000001</v>
      </c>
      <c r="C1892" s="139">
        <f t="shared" si="739"/>
        <v>1000</v>
      </c>
      <c r="D1892" s="140">
        <f t="shared" si="740"/>
        <v>6967.89</v>
      </c>
      <c r="E1892" s="124">
        <f>IF(K1892=1,VLOOKUP(A1891,[1]Plan1!$BO$80:$BQ$314,3),E1891)</f>
        <v>6966.5</v>
      </c>
      <c r="F1892" s="141">
        <f t="shared" si="741"/>
        <v>45520</v>
      </c>
      <c r="G1892" s="142">
        <f t="shared" si="728"/>
        <v>-1.9948650165257931E-4</v>
      </c>
      <c r="H1892" s="141">
        <f t="shared" si="742"/>
        <v>45551</v>
      </c>
      <c r="I1892" s="141">
        <f t="shared" si="729"/>
        <v>45551</v>
      </c>
      <c r="J1892" s="125">
        <f t="shared" si="743"/>
        <v>22</v>
      </c>
      <c r="K1892" s="125">
        <f t="shared" si="725"/>
        <v>17</v>
      </c>
      <c r="L1892" s="139">
        <f t="shared" si="730"/>
        <v>0.99984583999999999</v>
      </c>
      <c r="M1892" s="143">
        <f t="shared" si="726"/>
        <v>1.0038003200000001</v>
      </c>
      <c r="N1892" s="143">
        <f t="shared" si="746"/>
        <v>1.3344372202004682</v>
      </c>
      <c r="O1892" s="139">
        <f t="shared" si="724"/>
        <v>1.3342315</v>
      </c>
      <c r="P1892" s="139">
        <f t="shared" si="731"/>
        <v>1334.2315000000001</v>
      </c>
      <c r="Q1892" s="144">
        <f t="shared" si="732"/>
        <v>0</v>
      </c>
      <c r="R1892" s="145">
        <f t="shared" si="733"/>
        <v>0</v>
      </c>
      <c r="S1892" s="139">
        <f t="shared" si="734"/>
        <v>0</v>
      </c>
      <c r="T1892" s="146">
        <f t="shared" si="744"/>
        <v>3.5999999999999997E-2</v>
      </c>
      <c r="U1892" s="144">
        <f t="shared" si="723"/>
        <v>40</v>
      </c>
      <c r="V1892" s="144">
        <v>252</v>
      </c>
      <c r="W1892" s="143">
        <f t="shared" si="735"/>
        <v>1.005629619</v>
      </c>
      <c r="X1892" s="139">
        <f t="shared" si="736"/>
        <v>7.511215</v>
      </c>
      <c r="Y1892" s="124">
        <f t="shared" si="737"/>
        <v>0</v>
      </c>
      <c r="Z1892" s="147" t="s">
        <v>64</v>
      </c>
      <c r="AA1892" s="141">
        <f t="shared" si="745"/>
        <v>45672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4"/>
      <c r="BL1892" s="1"/>
      <c r="BM1892" s="1"/>
      <c r="BN1892" s="1"/>
      <c r="BO1892" s="1"/>
      <c r="BP1892" s="1"/>
      <c r="BQ1892" s="1"/>
    </row>
    <row r="1893" spans="1:69" x14ac:dyDescent="0.15">
      <c r="A1893" s="138">
        <f t="shared" si="738"/>
        <v>45544</v>
      </c>
      <c r="B1893" s="148">
        <f t="shared" si="727"/>
        <v>1341.7427150000001</v>
      </c>
      <c r="C1893" s="139">
        <f t="shared" si="739"/>
        <v>1000</v>
      </c>
      <c r="D1893" s="140">
        <f t="shared" si="740"/>
        <v>6967.89</v>
      </c>
      <c r="E1893" s="124">
        <f>IF(K1893=1,VLOOKUP(A1892,[1]Plan1!$BO$80:$BQ$314,3),E1892)</f>
        <v>6966.5</v>
      </c>
      <c r="F1893" s="141">
        <f t="shared" si="741"/>
        <v>45520</v>
      </c>
      <c r="G1893" s="142">
        <f t="shared" si="728"/>
        <v>-1.9948650165257931E-4</v>
      </c>
      <c r="H1893" s="141">
        <f t="shared" si="742"/>
        <v>45551</v>
      </c>
      <c r="I1893" s="141">
        <f t="shared" si="729"/>
        <v>45551</v>
      </c>
      <c r="J1893" s="125">
        <f t="shared" si="743"/>
        <v>22</v>
      </c>
      <c r="K1893" s="125">
        <f t="shared" si="725"/>
        <v>17</v>
      </c>
      <c r="L1893" s="139">
        <f t="shared" si="730"/>
        <v>0.99984583999999999</v>
      </c>
      <c r="M1893" s="143">
        <f t="shared" si="726"/>
        <v>1.0038003200000001</v>
      </c>
      <c r="N1893" s="143">
        <f t="shared" si="746"/>
        <v>1.3344372202004682</v>
      </c>
      <c r="O1893" s="139">
        <f t="shared" si="724"/>
        <v>1.3342315</v>
      </c>
      <c r="P1893" s="139">
        <f t="shared" si="731"/>
        <v>1334.2315000000001</v>
      </c>
      <c r="Q1893" s="144">
        <f t="shared" si="732"/>
        <v>0</v>
      </c>
      <c r="R1893" s="145">
        <f t="shared" si="733"/>
        <v>0</v>
      </c>
      <c r="S1893" s="139">
        <f t="shared" si="734"/>
        <v>0</v>
      </c>
      <c r="T1893" s="146">
        <f t="shared" si="744"/>
        <v>3.5999999999999997E-2</v>
      </c>
      <c r="U1893" s="144">
        <f t="shared" ref="U1893:U1956" si="747">IF(Q1892&gt;0,1,IF(K1893=K1892,U1892,U1892+1))</f>
        <v>40</v>
      </c>
      <c r="V1893" s="144">
        <v>252</v>
      </c>
      <c r="W1893" s="143">
        <f t="shared" si="735"/>
        <v>1.005629619</v>
      </c>
      <c r="X1893" s="139">
        <f t="shared" si="736"/>
        <v>7.511215</v>
      </c>
      <c r="Y1893" s="124">
        <f t="shared" si="737"/>
        <v>0</v>
      </c>
      <c r="Z1893" s="147" t="s">
        <v>64</v>
      </c>
      <c r="AA1893" s="141">
        <f t="shared" si="745"/>
        <v>45672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4"/>
      <c r="BL1893" s="1"/>
      <c r="BM1893" s="1"/>
      <c r="BN1893" s="1"/>
      <c r="BO1893" s="1"/>
      <c r="BP1893" s="1"/>
      <c r="BQ1893" s="1"/>
    </row>
    <row r="1894" spans="1:69" x14ac:dyDescent="0.15">
      <c r="A1894" s="138">
        <f t="shared" si="738"/>
        <v>45545</v>
      </c>
      <c r="B1894" s="148">
        <f t="shared" si="727"/>
        <v>1341.9188766699999</v>
      </c>
      <c r="C1894" s="139">
        <f t="shared" si="739"/>
        <v>1000</v>
      </c>
      <c r="D1894" s="140">
        <f t="shared" si="740"/>
        <v>6967.89</v>
      </c>
      <c r="E1894" s="124">
        <f>IF(K1894=1,VLOOKUP(A1893,[1]Plan1!$BO$80:$BQ$314,3),E1893)</f>
        <v>6966.5</v>
      </c>
      <c r="F1894" s="141">
        <f t="shared" si="741"/>
        <v>45520</v>
      </c>
      <c r="G1894" s="142">
        <f t="shared" si="728"/>
        <v>-1.9948650165257931E-4</v>
      </c>
      <c r="H1894" s="141">
        <f t="shared" si="742"/>
        <v>45551</v>
      </c>
      <c r="I1894" s="141">
        <f t="shared" si="729"/>
        <v>45551</v>
      </c>
      <c r="J1894" s="125">
        <f t="shared" si="743"/>
        <v>22</v>
      </c>
      <c r="K1894" s="125">
        <f t="shared" si="725"/>
        <v>18</v>
      </c>
      <c r="L1894" s="139">
        <f t="shared" si="730"/>
        <v>0.99983677999999998</v>
      </c>
      <c r="M1894" s="143">
        <f t="shared" si="726"/>
        <v>1.0038003200000001</v>
      </c>
      <c r="N1894" s="143">
        <f t="shared" si="746"/>
        <v>1.3344372202004682</v>
      </c>
      <c r="O1894" s="139">
        <f t="shared" si="724"/>
        <v>1.33421941</v>
      </c>
      <c r="P1894" s="139">
        <f t="shared" si="731"/>
        <v>1334.2194099999999</v>
      </c>
      <c r="Q1894" s="144">
        <f t="shared" si="732"/>
        <v>0</v>
      </c>
      <c r="R1894" s="145">
        <f t="shared" si="733"/>
        <v>0</v>
      </c>
      <c r="S1894" s="139">
        <f t="shared" si="734"/>
        <v>0</v>
      </c>
      <c r="T1894" s="146">
        <f t="shared" si="744"/>
        <v>3.5999999999999997E-2</v>
      </c>
      <c r="U1894" s="144">
        <f t="shared" si="747"/>
        <v>41</v>
      </c>
      <c r="V1894" s="144">
        <v>252</v>
      </c>
      <c r="W1894" s="143">
        <f t="shared" si="735"/>
        <v>1.0057707650000001</v>
      </c>
      <c r="X1894" s="139">
        <f t="shared" si="736"/>
        <v>7.6994666699999996</v>
      </c>
      <c r="Y1894" s="124">
        <f t="shared" si="737"/>
        <v>0</v>
      </c>
      <c r="Z1894" s="147" t="s">
        <v>64</v>
      </c>
      <c r="AA1894" s="141">
        <f t="shared" si="745"/>
        <v>45672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4"/>
      <c r="BL1894" s="1"/>
      <c r="BM1894" s="1"/>
      <c r="BN1894" s="1"/>
      <c r="BO1894" s="1"/>
      <c r="BP1894" s="1"/>
      <c r="BQ1894" s="1"/>
    </row>
    <row r="1895" spans="1:69" x14ac:dyDescent="0.15">
      <c r="A1895" s="138">
        <f t="shared" si="738"/>
        <v>45546</v>
      </c>
      <c r="B1895" s="148">
        <f t="shared" si="727"/>
        <v>1342.0950515500001</v>
      </c>
      <c r="C1895" s="139">
        <f t="shared" si="739"/>
        <v>1000</v>
      </c>
      <c r="D1895" s="140">
        <f t="shared" si="740"/>
        <v>6967.89</v>
      </c>
      <c r="E1895" s="124">
        <f>IF(K1895=1,VLOOKUP(A1894,[1]Plan1!$BO$80:$BQ$314,3),E1894)</f>
        <v>6966.5</v>
      </c>
      <c r="F1895" s="141">
        <f t="shared" si="741"/>
        <v>45520</v>
      </c>
      <c r="G1895" s="142">
        <f t="shared" si="728"/>
        <v>-1.9948650165257931E-4</v>
      </c>
      <c r="H1895" s="141">
        <f t="shared" si="742"/>
        <v>45551</v>
      </c>
      <c r="I1895" s="141">
        <f t="shared" si="729"/>
        <v>45551</v>
      </c>
      <c r="J1895" s="125">
        <f t="shared" si="743"/>
        <v>22</v>
      </c>
      <c r="K1895" s="125">
        <f t="shared" si="725"/>
        <v>19</v>
      </c>
      <c r="L1895" s="139">
        <f t="shared" si="730"/>
        <v>0.99982771000000004</v>
      </c>
      <c r="M1895" s="143">
        <f t="shared" si="726"/>
        <v>1.0038003200000001</v>
      </c>
      <c r="N1895" s="143">
        <f t="shared" si="746"/>
        <v>1.3344372202004682</v>
      </c>
      <c r="O1895" s="139">
        <f t="shared" si="724"/>
        <v>1.33420731</v>
      </c>
      <c r="P1895" s="139">
        <f t="shared" si="731"/>
        <v>1334.20731</v>
      </c>
      <c r="Q1895" s="144">
        <f t="shared" si="732"/>
        <v>0</v>
      </c>
      <c r="R1895" s="145">
        <f t="shared" si="733"/>
        <v>0</v>
      </c>
      <c r="S1895" s="139">
        <f t="shared" si="734"/>
        <v>0</v>
      </c>
      <c r="T1895" s="146">
        <f t="shared" si="744"/>
        <v>3.5999999999999997E-2</v>
      </c>
      <c r="U1895" s="144">
        <f t="shared" si="747"/>
        <v>42</v>
      </c>
      <c r="V1895" s="144">
        <v>252</v>
      </c>
      <c r="W1895" s="143">
        <f t="shared" si="735"/>
        <v>1.005911931</v>
      </c>
      <c r="X1895" s="139">
        <f t="shared" si="736"/>
        <v>7.8877415500000003</v>
      </c>
      <c r="Y1895" s="124">
        <f t="shared" si="737"/>
        <v>0</v>
      </c>
      <c r="Z1895" s="147" t="s">
        <v>64</v>
      </c>
      <c r="AA1895" s="141">
        <f t="shared" si="745"/>
        <v>45672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4"/>
      <c r="BL1895" s="1"/>
      <c r="BM1895" s="1"/>
      <c r="BN1895" s="1"/>
      <c r="BO1895" s="1"/>
      <c r="BP1895" s="1"/>
      <c r="BQ1895" s="1"/>
    </row>
    <row r="1896" spans="1:69" x14ac:dyDescent="0.15">
      <c r="A1896" s="138">
        <f t="shared" si="738"/>
        <v>45547</v>
      </c>
      <c r="B1896" s="148">
        <f t="shared" si="727"/>
        <v>1342.2712383100002</v>
      </c>
      <c r="C1896" s="139">
        <f t="shared" si="739"/>
        <v>1000</v>
      </c>
      <c r="D1896" s="140">
        <f t="shared" si="740"/>
        <v>6967.89</v>
      </c>
      <c r="E1896" s="124">
        <f>IF(K1896=1,VLOOKUP(A1895,[1]Plan1!$BO$80:$BQ$314,3),E1895)</f>
        <v>6966.5</v>
      </c>
      <c r="F1896" s="141">
        <f t="shared" si="741"/>
        <v>45520</v>
      </c>
      <c r="G1896" s="142">
        <f t="shared" si="728"/>
        <v>-1.9948650165257931E-4</v>
      </c>
      <c r="H1896" s="141">
        <f t="shared" si="742"/>
        <v>45551</v>
      </c>
      <c r="I1896" s="141">
        <f t="shared" si="729"/>
        <v>45551</v>
      </c>
      <c r="J1896" s="125">
        <f t="shared" si="743"/>
        <v>22</v>
      </c>
      <c r="K1896" s="125">
        <f t="shared" si="725"/>
        <v>20</v>
      </c>
      <c r="L1896" s="139">
        <f t="shared" si="730"/>
        <v>0.99981863999999998</v>
      </c>
      <c r="M1896" s="143">
        <f t="shared" si="726"/>
        <v>1.0038003200000001</v>
      </c>
      <c r="N1896" s="143">
        <f t="shared" si="746"/>
        <v>1.3344372202004682</v>
      </c>
      <c r="O1896" s="139">
        <f t="shared" si="724"/>
        <v>1.3341951999999999</v>
      </c>
      <c r="P1896" s="139">
        <f t="shared" si="731"/>
        <v>1334.1952000000001</v>
      </c>
      <c r="Q1896" s="144">
        <f t="shared" si="732"/>
        <v>0</v>
      </c>
      <c r="R1896" s="145">
        <f t="shared" si="733"/>
        <v>0</v>
      </c>
      <c r="S1896" s="139">
        <f t="shared" si="734"/>
        <v>0</v>
      </c>
      <c r="T1896" s="146">
        <f t="shared" si="744"/>
        <v>3.5999999999999997E-2</v>
      </c>
      <c r="U1896" s="144">
        <f t="shared" si="747"/>
        <v>43</v>
      </c>
      <c r="V1896" s="144">
        <v>252</v>
      </c>
      <c r="W1896" s="143">
        <f t="shared" si="735"/>
        <v>1.0060531159999999</v>
      </c>
      <c r="X1896" s="139">
        <f t="shared" si="736"/>
        <v>8.0760383099999995</v>
      </c>
      <c r="Y1896" s="124">
        <f t="shared" si="737"/>
        <v>0</v>
      </c>
      <c r="Z1896" s="147" t="s">
        <v>64</v>
      </c>
      <c r="AA1896" s="141">
        <f t="shared" si="745"/>
        <v>45672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4"/>
      <c r="BL1896" s="1"/>
      <c r="BM1896" s="1"/>
      <c r="BN1896" s="1"/>
      <c r="BO1896" s="1"/>
      <c r="BP1896" s="1"/>
      <c r="BQ1896" s="1"/>
    </row>
    <row r="1897" spans="1:69" x14ac:dyDescent="0.15">
      <c r="A1897" s="138">
        <f t="shared" si="738"/>
        <v>45548</v>
      </c>
      <c r="B1897" s="148">
        <f t="shared" si="727"/>
        <v>1342.44746979</v>
      </c>
      <c r="C1897" s="139">
        <f t="shared" si="739"/>
        <v>1000</v>
      </c>
      <c r="D1897" s="140">
        <f t="shared" si="740"/>
        <v>6967.89</v>
      </c>
      <c r="E1897" s="124">
        <f>IF(K1897=1,VLOOKUP(A1896,[1]Plan1!$BO$80:$BQ$314,3),E1896)</f>
        <v>6966.5</v>
      </c>
      <c r="F1897" s="141">
        <f t="shared" si="741"/>
        <v>45520</v>
      </c>
      <c r="G1897" s="142">
        <f t="shared" si="728"/>
        <v>-1.9948650165257931E-4</v>
      </c>
      <c r="H1897" s="141">
        <f t="shared" si="742"/>
        <v>45551</v>
      </c>
      <c r="I1897" s="141">
        <f t="shared" si="729"/>
        <v>45551</v>
      </c>
      <c r="J1897" s="125">
        <f t="shared" si="743"/>
        <v>22</v>
      </c>
      <c r="K1897" s="125">
        <f t="shared" si="725"/>
        <v>21</v>
      </c>
      <c r="L1897" s="139">
        <f t="shared" si="730"/>
        <v>0.99980957999999998</v>
      </c>
      <c r="M1897" s="143">
        <f t="shared" si="726"/>
        <v>1.0038003200000001</v>
      </c>
      <c r="N1897" s="143">
        <f t="shared" si="746"/>
        <v>1.3344372202004682</v>
      </c>
      <c r="O1897" s="139">
        <f t="shared" ref="O1897:O1960" si="748">TRUNC(TRUNC((L1897*N1897),15),8)</f>
        <v>1.3341831099999999</v>
      </c>
      <c r="P1897" s="139">
        <f t="shared" si="731"/>
        <v>1334.1831099999999</v>
      </c>
      <c r="Q1897" s="144">
        <f t="shared" si="732"/>
        <v>0</v>
      </c>
      <c r="R1897" s="145">
        <f t="shared" si="733"/>
        <v>0</v>
      </c>
      <c r="S1897" s="139">
        <f t="shared" si="734"/>
        <v>0</v>
      </c>
      <c r="T1897" s="146">
        <f t="shared" si="744"/>
        <v>3.5999999999999997E-2</v>
      </c>
      <c r="U1897" s="144">
        <f t="shared" si="747"/>
        <v>44</v>
      </c>
      <c r="V1897" s="144">
        <v>252</v>
      </c>
      <c r="W1897" s="143">
        <f t="shared" si="735"/>
        <v>1.006194322</v>
      </c>
      <c r="X1897" s="139">
        <f t="shared" si="736"/>
        <v>8.2643597900000003</v>
      </c>
      <c r="Y1897" s="124">
        <f t="shared" si="737"/>
        <v>0</v>
      </c>
      <c r="Z1897" s="147" t="s">
        <v>64</v>
      </c>
      <c r="AA1897" s="141">
        <f t="shared" si="745"/>
        <v>45672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4"/>
      <c r="BL1897" s="1"/>
      <c r="BM1897" s="1"/>
      <c r="BN1897" s="1"/>
      <c r="BO1897" s="1"/>
      <c r="BP1897" s="1"/>
      <c r="BQ1897" s="1"/>
    </row>
    <row r="1898" spans="1:69" x14ac:dyDescent="0.15">
      <c r="A1898" s="138">
        <f t="shared" si="738"/>
        <v>45549</v>
      </c>
      <c r="B1898" s="148">
        <f t="shared" si="727"/>
        <v>1342.6237131299999</v>
      </c>
      <c r="C1898" s="139">
        <f t="shared" si="739"/>
        <v>1000</v>
      </c>
      <c r="D1898" s="140">
        <f t="shared" si="740"/>
        <v>6967.89</v>
      </c>
      <c r="E1898" s="124">
        <f>IF(K1898=1,VLOOKUP(A1897,[1]Plan1!$BO$80:$BQ$314,3),E1897)</f>
        <v>6966.5</v>
      </c>
      <c r="F1898" s="141">
        <f t="shared" si="741"/>
        <v>45520</v>
      </c>
      <c r="G1898" s="142">
        <f t="shared" si="728"/>
        <v>-1.9948650165257931E-4</v>
      </c>
      <c r="H1898" s="141">
        <f t="shared" si="742"/>
        <v>45551</v>
      </c>
      <c r="I1898" s="141">
        <f t="shared" si="729"/>
        <v>45551</v>
      </c>
      <c r="J1898" s="125">
        <f t="shared" si="743"/>
        <v>22</v>
      </c>
      <c r="K1898" s="125">
        <f t="shared" ref="K1898:K1961" si="749">(J1898-(NETWORKDAYS(A1898,I1898,AD$118:AD$502)-1))</f>
        <v>22</v>
      </c>
      <c r="L1898" s="139">
        <f t="shared" si="730"/>
        <v>0.99980051000000003</v>
      </c>
      <c r="M1898" s="143">
        <f t="shared" ref="M1898:M1961" si="750">IF(I1898&gt;I1897,L1897,M1897)</f>
        <v>1.0038003200000001</v>
      </c>
      <c r="N1898" s="143">
        <f t="shared" si="746"/>
        <v>1.3344372202004682</v>
      </c>
      <c r="O1898" s="139">
        <f t="shared" si="748"/>
        <v>1.3341710099999999</v>
      </c>
      <c r="P1898" s="139">
        <f t="shared" si="731"/>
        <v>1334.17101</v>
      </c>
      <c r="Q1898" s="144">
        <f t="shared" si="732"/>
        <v>0</v>
      </c>
      <c r="R1898" s="145">
        <f t="shared" si="733"/>
        <v>0</v>
      </c>
      <c r="S1898" s="139">
        <f t="shared" si="734"/>
        <v>0</v>
      </c>
      <c r="T1898" s="146">
        <f t="shared" si="744"/>
        <v>3.5999999999999997E-2</v>
      </c>
      <c r="U1898" s="144">
        <f t="shared" si="747"/>
        <v>45</v>
      </c>
      <c r="V1898" s="144">
        <v>252</v>
      </c>
      <c r="W1898" s="143">
        <f t="shared" si="735"/>
        <v>1.0063355469999999</v>
      </c>
      <c r="X1898" s="139">
        <f t="shared" si="736"/>
        <v>8.4527031299999997</v>
      </c>
      <c r="Y1898" s="124">
        <f t="shared" si="737"/>
        <v>0</v>
      </c>
      <c r="Z1898" s="147" t="s">
        <v>64</v>
      </c>
      <c r="AA1898" s="141">
        <f t="shared" si="745"/>
        <v>45672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4"/>
      <c r="BL1898" s="1"/>
      <c r="BM1898" s="1"/>
      <c r="BN1898" s="1"/>
      <c r="BO1898" s="1"/>
      <c r="BP1898" s="1"/>
      <c r="BQ1898" s="1"/>
    </row>
    <row r="1899" spans="1:69" x14ac:dyDescent="0.15">
      <c r="A1899" s="138">
        <f t="shared" si="738"/>
        <v>45550</v>
      </c>
      <c r="B1899" s="148">
        <f t="shared" si="727"/>
        <v>1342.6237131299999</v>
      </c>
      <c r="C1899" s="139">
        <f t="shared" si="739"/>
        <v>1000</v>
      </c>
      <c r="D1899" s="140">
        <f t="shared" si="740"/>
        <v>6967.89</v>
      </c>
      <c r="E1899" s="124">
        <f>IF(K1899=1,VLOOKUP(A1898,[1]Plan1!$BO$80:$BQ$314,3),E1898)</f>
        <v>6966.5</v>
      </c>
      <c r="F1899" s="141">
        <f t="shared" si="741"/>
        <v>45520</v>
      </c>
      <c r="G1899" s="142">
        <f t="shared" si="728"/>
        <v>-1.9948650165257931E-4</v>
      </c>
      <c r="H1899" s="141">
        <f t="shared" si="742"/>
        <v>45580</v>
      </c>
      <c r="I1899" s="141">
        <f t="shared" si="729"/>
        <v>45551</v>
      </c>
      <c r="J1899" s="125">
        <f t="shared" si="743"/>
        <v>22</v>
      </c>
      <c r="K1899" s="125">
        <f t="shared" si="749"/>
        <v>22</v>
      </c>
      <c r="L1899" s="139">
        <f t="shared" si="730"/>
        <v>0.99980051000000003</v>
      </c>
      <c r="M1899" s="143">
        <f t="shared" si="750"/>
        <v>1.0038003200000001</v>
      </c>
      <c r="N1899" s="143">
        <f t="shared" si="746"/>
        <v>1.3344372202004682</v>
      </c>
      <c r="O1899" s="139">
        <f t="shared" si="748"/>
        <v>1.3341710099999999</v>
      </c>
      <c r="P1899" s="139">
        <f t="shared" si="731"/>
        <v>1334.17101</v>
      </c>
      <c r="Q1899" s="144">
        <f t="shared" si="732"/>
        <v>0</v>
      </c>
      <c r="R1899" s="145">
        <f t="shared" si="733"/>
        <v>0</v>
      </c>
      <c r="S1899" s="139">
        <f t="shared" si="734"/>
        <v>0</v>
      </c>
      <c r="T1899" s="146">
        <f t="shared" si="744"/>
        <v>3.5999999999999997E-2</v>
      </c>
      <c r="U1899" s="144">
        <f t="shared" si="747"/>
        <v>45</v>
      </c>
      <c r="V1899" s="144">
        <v>252</v>
      </c>
      <c r="W1899" s="143">
        <f t="shared" si="735"/>
        <v>1.0063355469999999</v>
      </c>
      <c r="X1899" s="139">
        <f t="shared" si="736"/>
        <v>8.4527031299999997</v>
      </c>
      <c r="Y1899" s="124">
        <f t="shared" si="737"/>
        <v>0</v>
      </c>
      <c r="Z1899" s="147" t="s">
        <v>64</v>
      </c>
      <c r="AA1899" s="141">
        <f t="shared" si="745"/>
        <v>45672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4"/>
      <c r="BL1899" s="1"/>
      <c r="BM1899" s="1"/>
      <c r="BN1899" s="1"/>
      <c r="BO1899" s="1"/>
      <c r="BP1899" s="1"/>
      <c r="BQ1899" s="1"/>
    </row>
    <row r="1900" spans="1:69" x14ac:dyDescent="0.15">
      <c r="A1900" s="138">
        <f t="shared" si="738"/>
        <v>45551</v>
      </c>
      <c r="B1900" s="148">
        <f t="shared" si="727"/>
        <v>1342.6237131299999</v>
      </c>
      <c r="C1900" s="139">
        <f t="shared" si="739"/>
        <v>1000</v>
      </c>
      <c r="D1900" s="140">
        <f t="shared" si="740"/>
        <v>6967.89</v>
      </c>
      <c r="E1900" s="124">
        <f>IF(K1900=1,VLOOKUP(A1899,[1]Plan1!$BO$80:$BQ$314,3),E1899)</f>
        <v>6966.5</v>
      </c>
      <c r="F1900" s="141">
        <f t="shared" si="741"/>
        <v>45520</v>
      </c>
      <c r="G1900" s="142">
        <f t="shared" si="728"/>
        <v>-1.9948650165257931E-4</v>
      </c>
      <c r="H1900" s="141">
        <f t="shared" si="742"/>
        <v>45580</v>
      </c>
      <c r="I1900" s="141">
        <f t="shared" si="729"/>
        <v>45551</v>
      </c>
      <c r="J1900" s="125">
        <f t="shared" si="743"/>
        <v>22</v>
      </c>
      <c r="K1900" s="125">
        <f t="shared" si="749"/>
        <v>22</v>
      </c>
      <c r="L1900" s="139">
        <f t="shared" si="730"/>
        <v>0.99980051000000003</v>
      </c>
      <c r="M1900" s="143">
        <f t="shared" si="750"/>
        <v>1.0038003200000001</v>
      </c>
      <c r="N1900" s="143">
        <f t="shared" si="746"/>
        <v>1.3344372202004682</v>
      </c>
      <c r="O1900" s="139">
        <f t="shared" si="748"/>
        <v>1.3341710099999999</v>
      </c>
      <c r="P1900" s="139">
        <f t="shared" si="731"/>
        <v>1334.17101</v>
      </c>
      <c r="Q1900" s="144">
        <f t="shared" si="732"/>
        <v>0</v>
      </c>
      <c r="R1900" s="145">
        <f t="shared" si="733"/>
        <v>0</v>
      </c>
      <c r="S1900" s="139">
        <f t="shared" si="734"/>
        <v>0</v>
      </c>
      <c r="T1900" s="146">
        <f t="shared" si="744"/>
        <v>3.5999999999999997E-2</v>
      </c>
      <c r="U1900" s="144">
        <f t="shared" si="747"/>
        <v>45</v>
      </c>
      <c r="V1900" s="144">
        <v>252</v>
      </c>
      <c r="W1900" s="143">
        <f t="shared" si="735"/>
        <v>1.0063355469999999</v>
      </c>
      <c r="X1900" s="139">
        <f t="shared" si="736"/>
        <v>8.4527031299999997</v>
      </c>
      <c r="Y1900" s="124">
        <f t="shared" si="737"/>
        <v>0</v>
      </c>
      <c r="Z1900" s="147" t="s">
        <v>64</v>
      </c>
      <c r="AA1900" s="141">
        <f t="shared" si="745"/>
        <v>45672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4"/>
      <c r="BL1900" s="1"/>
      <c r="BM1900" s="1"/>
      <c r="BN1900" s="1"/>
      <c r="BO1900" s="1"/>
      <c r="BP1900" s="1"/>
      <c r="BQ1900" s="1"/>
    </row>
    <row r="1901" spans="1:69" x14ac:dyDescent="0.15">
      <c r="A1901" s="138">
        <f t="shared" si="738"/>
        <v>45552</v>
      </c>
      <c r="B1901" s="148">
        <f t="shared" si="727"/>
        <v>1343.0928832899999</v>
      </c>
      <c r="C1901" s="139">
        <f t="shared" si="739"/>
        <v>1000</v>
      </c>
      <c r="D1901" s="140">
        <f t="shared" si="740"/>
        <v>6966.5</v>
      </c>
      <c r="E1901" s="124">
        <f>IF(K1901=1,VLOOKUP(A1900,[1]Plan1!$BO$80:$BQ$314,3),E1900)</f>
        <v>6997.15</v>
      </c>
      <c r="F1901" s="141">
        <f t="shared" si="741"/>
        <v>45552</v>
      </c>
      <c r="G1901" s="142">
        <f t="shared" si="728"/>
        <v>4.39962678532968E-3</v>
      </c>
      <c r="H1901" s="141">
        <f t="shared" si="742"/>
        <v>45580</v>
      </c>
      <c r="I1901" s="141">
        <f t="shared" si="729"/>
        <v>45580</v>
      </c>
      <c r="J1901" s="125">
        <f t="shared" si="743"/>
        <v>21</v>
      </c>
      <c r="K1901" s="125">
        <f t="shared" si="749"/>
        <v>1</v>
      </c>
      <c r="L1901" s="139">
        <f t="shared" si="730"/>
        <v>1.00020906</v>
      </c>
      <c r="M1901" s="143">
        <f t="shared" si="750"/>
        <v>0.99980051000000003</v>
      </c>
      <c r="N1901" s="143">
        <f t="shared" si="746"/>
        <v>1.3341710133194105</v>
      </c>
      <c r="O1901" s="139">
        <f t="shared" si="748"/>
        <v>1.3344499299999999</v>
      </c>
      <c r="P1901" s="139">
        <f t="shared" si="731"/>
        <v>1334.44993</v>
      </c>
      <c r="Q1901" s="144">
        <f t="shared" si="732"/>
        <v>0</v>
      </c>
      <c r="R1901" s="145">
        <f t="shared" si="733"/>
        <v>0</v>
      </c>
      <c r="S1901" s="139">
        <f t="shared" si="734"/>
        <v>0</v>
      </c>
      <c r="T1901" s="146">
        <f t="shared" si="744"/>
        <v>3.5999999999999997E-2</v>
      </c>
      <c r="U1901" s="144">
        <f t="shared" si="747"/>
        <v>46</v>
      </c>
      <c r="V1901" s="144">
        <v>252</v>
      </c>
      <c r="W1901" s="143">
        <f t="shared" si="735"/>
        <v>1.0064767910000001</v>
      </c>
      <c r="X1901" s="139">
        <f t="shared" si="736"/>
        <v>8.6429532899999995</v>
      </c>
      <c r="Y1901" s="124">
        <f t="shared" si="737"/>
        <v>0</v>
      </c>
      <c r="Z1901" s="147" t="s">
        <v>64</v>
      </c>
      <c r="AA1901" s="141">
        <f t="shared" si="745"/>
        <v>45672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4"/>
      <c r="BL1901" s="1"/>
      <c r="BM1901" s="1"/>
      <c r="BN1901" s="1"/>
      <c r="BO1901" s="1"/>
      <c r="BP1901" s="1"/>
      <c r="BQ1901" s="1"/>
    </row>
    <row r="1902" spans="1:69" x14ac:dyDescent="0.15">
      <c r="A1902" s="138">
        <f t="shared" si="738"/>
        <v>45553</v>
      </c>
      <c r="B1902" s="148">
        <f t="shared" si="727"/>
        <v>1343.5622407999999</v>
      </c>
      <c r="C1902" s="139">
        <f t="shared" si="739"/>
        <v>1000</v>
      </c>
      <c r="D1902" s="140">
        <f t="shared" si="740"/>
        <v>6966.5</v>
      </c>
      <c r="E1902" s="124">
        <f>IF(K1902=1,VLOOKUP(A1901,[1]Plan1!$BO$80:$BQ$314,3),E1901)</f>
        <v>6997.15</v>
      </c>
      <c r="F1902" s="141">
        <f t="shared" si="741"/>
        <v>45552</v>
      </c>
      <c r="G1902" s="142">
        <f t="shared" si="728"/>
        <v>4.39962678532968E-3</v>
      </c>
      <c r="H1902" s="141">
        <f t="shared" si="742"/>
        <v>45580</v>
      </c>
      <c r="I1902" s="141">
        <f t="shared" si="729"/>
        <v>45580</v>
      </c>
      <c r="J1902" s="125">
        <f t="shared" si="743"/>
        <v>21</v>
      </c>
      <c r="K1902" s="125">
        <f t="shared" si="749"/>
        <v>2</v>
      </c>
      <c r="L1902" s="139">
        <f t="shared" si="730"/>
        <v>1.00041818</v>
      </c>
      <c r="M1902" s="143">
        <f t="shared" si="750"/>
        <v>0.99980051000000003</v>
      </c>
      <c r="N1902" s="143">
        <f t="shared" si="746"/>
        <v>1.3341710133194105</v>
      </c>
      <c r="O1902" s="139">
        <f t="shared" si="748"/>
        <v>1.33472893</v>
      </c>
      <c r="P1902" s="139">
        <f t="shared" si="731"/>
        <v>1334.72893</v>
      </c>
      <c r="Q1902" s="144">
        <f t="shared" si="732"/>
        <v>0</v>
      </c>
      <c r="R1902" s="145">
        <f t="shared" si="733"/>
        <v>0</v>
      </c>
      <c r="S1902" s="139">
        <f t="shared" si="734"/>
        <v>0</v>
      </c>
      <c r="T1902" s="146">
        <f t="shared" si="744"/>
        <v>3.5999999999999997E-2</v>
      </c>
      <c r="U1902" s="144">
        <f t="shared" si="747"/>
        <v>47</v>
      </c>
      <c r="V1902" s="144">
        <v>252</v>
      </c>
      <c r="W1902" s="143">
        <f t="shared" si="735"/>
        <v>1.006618056</v>
      </c>
      <c r="X1902" s="139">
        <f t="shared" si="736"/>
        <v>8.8333107999999996</v>
      </c>
      <c r="Y1902" s="124">
        <f t="shared" si="737"/>
        <v>0</v>
      </c>
      <c r="Z1902" s="147" t="s">
        <v>64</v>
      </c>
      <c r="AA1902" s="141">
        <f t="shared" si="745"/>
        <v>45672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4"/>
      <c r="BL1902" s="1"/>
      <c r="BM1902" s="1"/>
      <c r="BN1902" s="1"/>
      <c r="BO1902" s="1"/>
      <c r="BP1902" s="1"/>
      <c r="BQ1902" s="1"/>
    </row>
    <row r="1903" spans="1:69" x14ac:dyDescent="0.15">
      <c r="A1903" s="138">
        <f t="shared" si="738"/>
        <v>45554</v>
      </c>
      <c r="B1903" s="148">
        <f t="shared" si="727"/>
        <v>1344.0317441</v>
      </c>
      <c r="C1903" s="139">
        <f t="shared" si="739"/>
        <v>1000</v>
      </c>
      <c r="D1903" s="140">
        <f t="shared" si="740"/>
        <v>6966.5</v>
      </c>
      <c r="E1903" s="124">
        <f>IF(K1903=1,VLOOKUP(A1902,[1]Plan1!$BO$80:$BQ$314,3),E1902)</f>
        <v>6997.15</v>
      </c>
      <c r="F1903" s="141">
        <f t="shared" si="741"/>
        <v>45552</v>
      </c>
      <c r="G1903" s="142">
        <f t="shared" si="728"/>
        <v>4.39962678532968E-3</v>
      </c>
      <c r="H1903" s="141">
        <f t="shared" si="742"/>
        <v>45580</v>
      </c>
      <c r="I1903" s="141">
        <f t="shared" si="729"/>
        <v>45580</v>
      </c>
      <c r="J1903" s="125">
        <f t="shared" si="743"/>
        <v>21</v>
      </c>
      <c r="K1903" s="125">
        <f t="shared" si="749"/>
        <v>3</v>
      </c>
      <c r="L1903" s="139">
        <f t="shared" si="730"/>
        <v>1.0006273299999999</v>
      </c>
      <c r="M1903" s="143">
        <f t="shared" si="750"/>
        <v>0.99980051000000003</v>
      </c>
      <c r="N1903" s="143">
        <f t="shared" si="746"/>
        <v>1.3341710133194105</v>
      </c>
      <c r="O1903" s="139">
        <f t="shared" si="748"/>
        <v>1.3350079699999999</v>
      </c>
      <c r="P1903" s="139">
        <f t="shared" si="731"/>
        <v>1335.0079699999999</v>
      </c>
      <c r="Q1903" s="144">
        <f t="shared" si="732"/>
        <v>0</v>
      </c>
      <c r="R1903" s="145">
        <f t="shared" si="733"/>
        <v>0</v>
      </c>
      <c r="S1903" s="139">
        <f t="shared" si="734"/>
        <v>0</v>
      </c>
      <c r="T1903" s="146">
        <f t="shared" si="744"/>
        <v>3.5999999999999997E-2</v>
      </c>
      <c r="U1903" s="144">
        <f t="shared" si="747"/>
        <v>48</v>
      </c>
      <c r="V1903" s="144">
        <v>252</v>
      </c>
      <c r="W1903" s="143">
        <f t="shared" si="735"/>
        <v>1.006759341</v>
      </c>
      <c r="X1903" s="139">
        <f t="shared" si="736"/>
        <v>9.0237741000000007</v>
      </c>
      <c r="Y1903" s="124">
        <f t="shared" si="737"/>
        <v>0</v>
      </c>
      <c r="Z1903" s="147" t="s">
        <v>64</v>
      </c>
      <c r="AA1903" s="141">
        <f t="shared" si="745"/>
        <v>45672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4"/>
      <c r="BL1903" s="1"/>
      <c r="BM1903" s="1"/>
      <c r="BN1903" s="1"/>
      <c r="BO1903" s="1"/>
      <c r="BP1903" s="1"/>
      <c r="BQ1903" s="1"/>
    </row>
    <row r="1904" spans="1:69" x14ac:dyDescent="0.15">
      <c r="A1904" s="138">
        <f t="shared" si="738"/>
        <v>45555</v>
      </c>
      <c r="B1904" s="148">
        <f t="shared" si="727"/>
        <v>1344.50142211</v>
      </c>
      <c r="C1904" s="139">
        <f t="shared" si="739"/>
        <v>1000</v>
      </c>
      <c r="D1904" s="140">
        <f t="shared" si="740"/>
        <v>6966.5</v>
      </c>
      <c r="E1904" s="124">
        <f>IF(K1904=1,VLOOKUP(A1903,[1]Plan1!$BO$80:$BQ$314,3),E1903)</f>
        <v>6997.15</v>
      </c>
      <c r="F1904" s="141">
        <f t="shared" si="741"/>
        <v>45552</v>
      </c>
      <c r="G1904" s="142">
        <f t="shared" si="728"/>
        <v>4.39962678532968E-3</v>
      </c>
      <c r="H1904" s="141">
        <f t="shared" si="742"/>
        <v>45580</v>
      </c>
      <c r="I1904" s="141">
        <f t="shared" si="729"/>
        <v>45580</v>
      </c>
      <c r="J1904" s="125">
        <f t="shared" si="743"/>
        <v>21</v>
      </c>
      <c r="K1904" s="125">
        <f t="shared" si="749"/>
        <v>4</v>
      </c>
      <c r="L1904" s="139">
        <f t="shared" si="730"/>
        <v>1.0008365299999999</v>
      </c>
      <c r="M1904" s="143">
        <f t="shared" si="750"/>
        <v>0.99980051000000003</v>
      </c>
      <c r="N1904" s="143">
        <f t="shared" si="746"/>
        <v>1.3341710133194105</v>
      </c>
      <c r="O1904" s="139">
        <f t="shared" si="748"/>
        <v>1.3352870800000001</v>
      </c>
      <c r="P1904" s="139">
        <f t="shared" si="731"/>
        <v>1335.2870800000001</v>
      </c>
      <c r="Q1904" s="144">
        <f t="shared" si="732"/>
        <v>0</v>
      </c>
      <c r="R1904" s="145">
        <f t="shared" si="733"/>
        <v>0</v>
      </c>
      <c r="S1904" s="139">
        <f t="shared" si="734"/>
        <v>0</v>
      </c>
      <c r="T1904" s="146">
        <f t="shared" si="744"/>
        <v>3.5999999999999997E-2</v>
      </c>
      <c r="U1904" s="144">
        <f t="shared" si="747"/>
        <v>49</v>
      </c>
      <c r="V1904" s="144">
        <v>252</v>
      </c>
      <c r="W1904" s="143">
        <f t="shared" si="735"/>
        <v>1.006900645</v>
      </c>
      <c r="X1904" s="139">
        <f t="shared" si="736"/>
        <v>9.2143421100000005</v>
      </c>
      <c r="Y1904" s="124">
        <f t="shared" si="737"/>
        <v>0</v>
      </c>
      <c r="Z1904" s="147" t="s">
        <v>64</v>
      </c>
      <c r="AA1904" s="141">
        <f t="shared" si="745"/>
        <v>45672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4"/>
      <c r="BL1904" s="1"/>
      <c r="BM1904" s="1"/>
      <c r="BN1904" s="1"/>
      <c r="BO1904" s="1"/>
      <c r="BP1904" s="1"/>
      <c r="BQ1904" s="1"/>
    </row>
    <row r="1905" spans="1:69" x14ac:dyDescent="0.15">
      <c r="A1905" s="138">
        <f t="shared" si="738"/>
        <v>45556</v>
      </c>
      <c r="B1905" s="148">
        <f t="shared" si="727"/>
        <v>1344.9712560500002</v>
      </c>
      <c r="C1905" s="139">
        <f t="shared" si="739"/>
        <v>1000</v>
      </c>
      <c r="D1905" s="140">
        <f t="shared" si="740"/>
        <v>6966.5</v>
      </c>
      <c r="E1905" s="124">
        <f>IF(K1905=1,VLOOKUP(A1904,[1]Plan1!$BO$80:$BQ$314,3),E1904)</f>
        <v>6997.15</v>
      </c>
      <c r="F1905" s="141">
        <f t="shared" si="741"/>
        <v>45552</v>
      </c>
      <c r="G1905" s="142">
        <f t="shared" si="728"/>
        <v>4.39962678532968E-3</v>
      </c>
      <c r="H1905" s="141">
        <f t="shared" si="742"/>
        <v>45580</v>
      </c>
      <c r="I1905" s="141">
        <f t="shared" si="729"/>
        <v>45580</v>
      </c>
      <c r="J1905" s="125">
        <f t="shared" si="743"/>
        <v>21</v>
      </c>
      <c r="K1905" s="125">
        <f t="shared" si="749"/>
        <v>5</v>
      </c>
      <c r="L1905" s="139">
        <f t="shared" si="730"/>
        <v>1.0010457699999999</v>
      </c>
      <c r="M1905" s="143">
        <f t="shared" si="750"/>
        <v>0.99980051000000003</v>
      </c>
      <c r="N1905" s="143">
        <f t="shared" si="746"/>
        <v>1.3341710133194105</v>
      </c>
      <c r="O1905" s="139">
        <f t="shared" si="748"/>
        <v>1.3355662399999999</v>
      </c>
      <c r="P1905" s="139">
        <f t="shared" si="731"/>
        <v>1335.5662400000001</v>
      </c>
      <c r="Q1905" s="144">
        <f t="shared" si="732"/>
        <v>0</v>
      </c>
      <c r="R1905" s="145">
        <f t="shared" si="733"/>
        <v>0</v>
      </c>
      <c r="S1905" s="139">
        <f t="shared" si="734"/>
        <v>0</v>
      </c>
      <c r="T1905" s="146">
        <f t="shared" si="744"/>
        <v>3.5999999999999997E-2</v>
      </c>
      <c r="U1905" s="144">
        <f t="shared" si="747"/>
        <v>50</v>
      </c>
      <c r="V1905" s="144">
        <v>252</v>
      </c>
      <c r="W1905" s="143">
        <f t="shared" si="735"/>
        <v>1.0070419690000001</v>
      </c>
      <c r="X1905" s="139">
        <f t="shared" si="736"/>
        <v>9.4050160500000004</v>
      </c>
      <c r="Y1905" s="124">
        <f t="shared" si="737"/>
        <v>0</v>
      </c>
      <c r="Z1905" s="147" t="s">
        <v>64</v>
      </c>
      <c r="AA1905" s="141">
        <f t="shared" si="745"/>
        <v>45672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4"/>
      <c r="BL1905" s="1"/>
      <c r="BM1905" s="1"/>
      <c r="BN1905" s="1"/>
      <c r="BO1905" s="1"/>
      <c r="BP1905" s="1"/>
      <c r="BQ1905" s="1"/>
    </row>
    <row r="1906" spans="1:69" x14ac:dyDescent="0.15">
      <c r="A1906" s="138">
        <f t="shared" si="738"/>
        <v>45557</v>
      </c>
      <c r="B1906" s="148">
        <f t="shared" si="727"/>
        <v>1344.9712560500002</v>
      </c>
      <c r="C1906" s="139">
        <f t="shared" si="739"/>
        <v>1000</v>
      </c>
      <c r="D1906" s="140">
        <f t="shared" si="740"/>
        <v>6966.5</v>
      </c>
      <c r="E1906" s="124">
        <f>IF(K1906=1,VLOOKUP(A1905,[1]Plan1!$BO$80:$BQ$314,3),E1905)</f>
        <v>6997.15</v>
      </c>
      <c r="F1906" s="141">
        <f t="shared" si="741"/>
        <v>45552</v>
      </c>
      <c r="G1906" s="142">
        <f t="shared" si="728"/>
        <v>4.39962678532968E-3</v>
      </c>
      <c r="H1906" s="141">
        <f t="shared" si="742"/>
        <v>45580</v>
      </c>
      <c r="I1906" s="141">
        <f t="shared" si="729"/>
        <v>45580</v>
      </c>
      <c r="J1906" s="125">
        <f t="shared" si="743"/>
        <v>21</v>
      </c>
      <c r="K1906" s="125">
        <f t="shared" si="749"/>
        <v>5</v>
      </c>
      <c r="L1906" s="139">
        <f t="shared" si="730"/>
        <v>1.0010457699999999</v>
      </c>
      <c r="M1906" s="143">
        <f t="shared" si="750"/>
        <v>0.99980051000000003</v>
      </c>
      <c r="N1906" s="143">
        <f t="shared" si="746"/>
        <v>1.3341710133194105</v>
      </c>
      <c r="O1906" s="139">
        <f t="shared" si="748"/>
        <v>1.3355662399999999</v>
      </c>
      <c r="P1906" s="139">
        <f t="shared" si="731"/>
        <v>1335.5662400000001</v>
      </c>
      <c r="Q1906" s="144">
        <f t="shared" si="732"/>
        <v>0</v>
      </c>
      <c r="R1906" s="145">
        <f t="shared" si="733"/>
        <v>0</v>
      </c>
      <c r="S1906" s="139">
        <f t="shared" si="734"/>
        <v>0</v>
      </c>
      <c r="T1906" s="146">
        <f t="shared" si="744"/>
        <v>3.5999999999999997E-2</v>
      </c>
      <c r="U1906" s="144">
        <f t="shared" si="747"/>
        <v>50</v>
      </c>
      <c r="V1906" s="144">
        <v>252</v>
      </c>
      <c r="W1906" s="143">
        <f t="shared" si="735"/>
        <v>1.0070419690000001</v>
      </c>
      <c r="X1906" s="139">
        <f t="shared" si="736"/>
        <v>9.4050160500000004</v>
      </c>
      <c r="Y1906" s="124">
        <f t="shared" si="737"/>
        <v>0</v>
      </c>
      <c r="Z1906" s="147" t="s">
        <v>64</v>
      </c>
      <c r="AA1906" s="141">
        <f t="shared" si="745"/>
        <v>45672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4"/>
      <c r="BL1906" s="1"/>
      <c r="BM1906" s="1"/>
      <c r="BN1906" s="1"/>
      <c r="BO1906" s="1"/>
      <c r="BP1906" s="1"/>
      <c r="BQ1906" s="1"/>
    </row>
    <row r="1907" spans="1:69" x14ac:dyDescent="0.15">
      <c r="A1907" s="138">
        <f t="shared" si="738"/>
        <v>45558</v>
      </c>
      <c r="B1907" s="148">
        <f t="shared" si="727"/>
        <v>1344.9712560500002</v>
      </c>
      <c r="C1907" s="139">
        <f t="shared" si="739"/>
        <v>1000</v>
      </c>
      <c r="D1907" s="140">
        <f t="shared" si="740"/>
        <v>6966.5</v>
      </c>
      <c r="E1907" s="124">
        <f>IF(K1907=1,VLOOKUP(A1906,[1]Plan1!$BO$80:$BQ$314,3),E1906)</f>
        <v>6997.15</v>
      </c>
      <c r="F1907" s="141">
        <f t="shared" si="741"/>
        <v>45552</v>
      </c>
      <c r="G1907" s="142">
        <f t="shared" si="728"/>
        <v>4.39962678532968E-3</v>
      </c>
      <c r="H1907" s="141">
        <f t="shared" si="742"/>
        <v>45580</v>
      </c>
      <c r="I1907" s="141">
        <f t="shared" si="729"/>
        <v>45580</v>
      </c>
      <c r="J1907" s="125">
        <f t="shared" si="743"/>
        <v>21</v>
      </c>
      <c r="K1907" s="125">
        <f t="shared" si="749"/>
        <v>5</v>
      </c>
      <c r="L1907" s="139">
        <f t="shared" si="730"/>
        <v>1.0010457699999999</v>
      </c>
      <c r="M1907" s="143">
        <f t="shared" si="750"/>
        <v>0.99980051000000003</v>
      </c>
      <c r="N1907" s="143">
        <f t="shared" si="746"/>
        <v>1.3341710133194105</v>
      </c>
      <c r="O1907" s="139">
        <f t="shared" si="748"/>
        <v>1.3355662399999999</v>
      </c>
      <c r="P1907" s="139">
        <f t="shared" si="731"/>
        <v>1335.5662400000001</v>
      </c>
      <c r="Q1907" s="144">
        <f t="shared" si="732"/>
        <v>0</v>
      </c>
      <c r="R1907" s="145">
        <f t="shared" si="733"/>
        <v>0</v>
      </c>
      <c r="S1907" s="139">
        <f t="shared" si="734"/>
        <v>0</v>
      </c>
      <c r="T1907" s="146">
        <f t="shared" si="744"/>
        <v>3.5999999999999997E-2</v>
      </c>
      <c r="U1907" s="144">
        <f t="shared" si="747"/>
        <v>50</v>
      </c>
      <c r="V1907" s="144">
        <v>252</v>
      </c>
      <c r="W1907" s="143">
        <f t="shared" si="735"/>
        <v>1.0070419690000001</v>
      </c>
      <c r="X1907" s="139">
        <f t="shared" si="736"/>
        <v>9.4050160500000004</v>
      </c>
      <c r="Y1907" s="124">
        <f t="shared" si="737"/>
        <v>0</v>
      </c>
      <c r="Z1907" s="147" t="s">
        <v>64</v>
      </c>
      <c r="AA1907" s="141">
        <f t="shared" si="745"/>
        <v>45672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4"/>
      <c r="BL1907" s="1"/>
      <c r="BM1907" s="1"/>
      <c r="BN1907" s="1"/>
      <c r="BO1907" s="1"/>
      <c r="BP1907" s="1"/>
      <c r="BQ1907" s="1"/>
    </row>
    <row r="1908" spans="1:69" x14ac:dyDescent="0.15">
      <c r="A1908" s="138">
        <f t="shared" si="738"/>
        <v>45559</v>
      </c>
      <c r="B1908" s="148">
        <f t="shared" si="727"/>
        <v>1345.44126613</v>
      </c>
      <c r="C1908" s="139">
        <f t="shared" si="739"/>
        <v>1000</v>
      </c>
      <c r="D1908" s="140">
        <f t="shared" si="740"/>
        <v>6966.5</v>
      </c>
      <c r="E1908" s="124">
        <f>IF(K1908=1,VLOOKUP(A1907,[1]Plan1!$BO$80:$BQ$314,3),E1907)</f>
        <v>6997.15</v>
      </c>
      <c r="F1908" s="141">
        <f t="shared" si="741"/>
        <v>45552</v>
      </c>
      <c r="G1908" s="142">
        <f t="shared" si="728"/>
        <v>4.39962678532968E-3</v>
      </c>
      <c r="H1908" s="141">
        <f t="shared" si="742"/>
        <v>45580</v>
      </c>
      <c r="I1908" s="141">
        <f t="shared" si="729"/>
        <v>45580</v>
      </c>
      <c r="J1908" s="125">
        <f t="shared" si="743"/>
        <v>21</v>
      </c>
      <c r="K1908" s="125">
        <f t="shared" si="749"/>
        <v>6</v>
      </c>
      <c r="L1908" s="139">
        <f t="shared" si="730"/>
        <v>1.0012550600000001</v>
      </c>
      <c r="M1908" s="143">
        <f t="shared" si="750"/>
        <v>0.99980051000000003</v>
      </c>
      <c r="N1908" s="143">
        <f t="shared" si="746"/>
        <v>1.3341710133194105</v>
      </c>
      <c r="O1908" s="139">
        <f t="shared" si="748"/>
        <v>1.33584547</v>
      </c>
      <c r="P1908" s="139">
        <f t="shared" si="731"/>
        <v>1335.84547</v>
      </c>
      <c r="Q1908" s="144">
        <f t="shared" si="732"/>
        <v>0</v>
      </c>
      <c r="R1908" s="145">
        <f t="shared" si="733"/>
        <v>0</v>
      </c>
      <c r="S1908" s="139">
        <f t="shared" si="734"/>
        <v>0</v>
      </c>
      <c r="T1908" s="146">
        <f t="shared" si="744"/>
        <v>3.5999999999999997E-2</v>
      </c>
      <c r="U1908" s="144">
        <f t="shared" si="747"/>
        <v>51</v>
      </c>
      <c r="V1908" s="144">
        <v>252</v>
      </c>
      <c r="W1908" s="143">
        <f t="shared" si="735"/>
        <v>1.0071833130000001</v>
      </c>
      <c r="X1908" s="139">
        <f t="shared" si="736"/>
        <v>9.5957961300000001</v>
      </c>
      <c r="Y1908" s="124">
        <f t="shared" si="737"/>
        <v>0</v>
      </c>
      <c r="Z1908" s="147" t="s">
        <v>64</v>
      </c>
      <c r="AA1908" s="141">
        <f t="shared" si="745"/>
        <v>45672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4"/>
      <c r="BL1908" s="1"/>
      <c r="BM1908" s="1"/>
      <c r="BN1908" s="1"/>
      <c r="BO1908" s="1"/>
      <c r="BP1908" s="1"/>
      <c r="BQ1908" s="1"/>
    </row>
    <row r="1909" spans="1:69" x14ac:dyDescent="0.15">
      <c r="A1909" s="138">
        <f t="shared" si="738"/>
        <v>45560</v>
      </c>
      <c r="B1909" s="148">
        <f t="shared" si="727"/>
        <v>1345.91144229</v>
      </c>
      <c r="C1909" s="139">
        <f t="shared" si="739"/>
        <v>1000</v>
      </c>
      <c r="D1909" s="140">
        <f t="shared" si="740"/>
        <v>6966.5</v>
      </c>
      <c r="E1909" s="124">
        <f>IF(K1909=1,VLOOKUP(A1908,[1]Plan1!$BO$80:$BQ$314,3),E1908)</f>
        <v>6997.15</v>
      </c>
      <c r="F1909" s="141">
        <f t="shared" si="741"/>
        <v>45552</v>
      </c>
      <c r="G1909" s="142">
        <f t="shared" si="728"/>
        <v>4.39962678532968E-3</v>
      </c>
      <c r="H1909" s="141">
        <f t="shared" si="742"/>
        <v>45580</v>
      </c>
      <c r="I1909" s="141">
        <f t="shared" si="729"/>
        <v>45580</v>
      </c>
      <c r="J1909" s="125">
        <f t="shared" si="743"/>
        <v>21</v>
      </c>
      <c r="K1909" s="125">
        <f t="shared" si="749"/>
        <v>7</v>
      </c>
      <c r="L1909" s="139">
        <f t="shared" si="730"/>
        <v>1.00146439</v>
      </c>
      <c r="M1909" s="143">
        <f t="shared" si="750"/>
        <v>0.99980051000000003</v>
      </c>
      <c r="N1909" s="143">
        <f t="shared" si="746"/>
        <v>1.3341710133194105</v>
      </c>
      <c r="O1909" s="139">
        <f t="shared" si="748"/>
        <v>1.3361247599999999</v>
      </c>
      <c r="P1909" s="139">
        <f t="shared" si="731"/>
        <v>1336.1247599999999</v>
      </c>
      <c r="Q1909" s="144">
        <f t="shared" si="732"/>
        <v>0</v>
      </c>
      <c r="R1909" s="145">
        <f t="shared" si="733"/>
        <v>0</v>
      </c>
      <c r="S1909" s="139">
        <f t="shared" si="734"/>
        <v>0</v>
      </c>
      <c r="T1909" s="146">
        <f t="shared" si="744"/>
        <v>3.5999999999999997E-2</v>
      </c>
      <c r="U1909" s="144">
        <f t="shared" si="747"/>
        <v>52</v>
      </c>
      <c r="V1909" s="144">
        <v>252</v>
      </c>
      <c r="W1909" s="143">
        <f t="shared" si="735"/>
        <v>1.0073246769999999</v>
      </c>
      <c r="X1909" s="139">
        <f t="shared" si="736"/>
        <v>9.7866822899999999</v>
      </c>
      <c r="Y1909" s="124">
        <f t="shared" si="737"/>
        <v>0</v>
      </c>
      <c r="Z1909" s="147" t="s">
        <v>64</v>
      </c>
      <c r="AA1909" s="141">
        <f t="shared" si="745"/>
        <v>45672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4"/>
      <c r="BL1909" s="1"/>
      <c r="BM1909" s="1"/>
      <c r="BN1909" s="1"/>
      <c r="BO1909" s="1"/>
      <c r="BP1909" s="1"/>
      <c r="BQ1909" s="1"/>
    </row>
    <row r="1910" spans="1:69" x14ac:dyDescent="0.15">
      <c r="A1910" s="138">
        <f t="shared" si="738"/>
        <v>45561</v>
      </c>
      <c r="B1910" s="148">
        <f t="shared" si="727"/>
        <v>1346.38177453</v>
      </c>
      <c r="C1910" s="139">
        <f t="shared" si="739"/>
        <v>1000</v>
      </c>
      <c r="D1910" s="140">
        <f t="shared" si="740"/>
        <v>6966.5</v>
      </c>
      <c r="E1910" s="124">
        <f>IF(K1910=1,VLOOKUP(A1909,[1]Plan1!$BO$80:$BQ$314,3),E1909)</f>
        <v>6997.15</v>
      </c>
      <c r="F1910" s="141">
        <f t="shared" si="741"/>
        <v>45552</v>
      </c>
      <c r="G1910" s="142">
        <f t="shared" si="728"/>
        <v>4.39962678532968E-3</v>
      </c>
      <c r="H1910" s="141">
        <f t="shared" si="742"/>
        <v>45580</v>
      </c>
      <c r="I1910" s="141">
        <f t="shared" si="729"/>
        <v>45580</v>
      </c>
      <c r="J1910" s="125">
        <f t="shared" si="743"/>
        <v>21</v>
      </c>
      <c r="K1910" s="125">
        <f t="shared" si="749"/>
        <v>8</v>
      </c>
      <c r="L1910" s="139">
        <f t="shared" si="730"/>
        <v>1.00167377</v>
      </c>
      <c r="M1910" s="143">
        <f t="shared" si="750"/>
        <v>0.99980051000000003</v>
      </c>
      <c r="N1910" s="143">
        <f t="shared" si="746"/>
        <v>1.3341710133194105</v>
      </c>
      <c r="O1910" s="139">
        <f t="shared" si="748"/>
        <v>1.3364041</v>
      </c>
      <c r="P1910" s="139">
        <f t="shared" si="731"/>
        <v>1336.4041</v>
      </c>
      <c r="Q1910" s="144">
        <f t="shared" si="732"/>
        <v>0</v>
      </c>
      <c r="R1910" s="145">
        <f t="shared" si="733"/>
        <v>0</v>
      </c>
      <c r="S1910" s="139">
        <f t="shared" si="734"/>
        <v>0</v>
      </c>
      <c r="T1910" s="146">
        <f t="shared" si="744"/>
        <v>3.5999999999999997E-2</v>
      </c>
      <c r="U1910" s="144">
        <f t="shared" si="747"/>
        <v>53</v>
      </c>
      <c r="V1910" s="144">
        <v>252</v>
      </c>
      <c r="W1910" s="143">
        <f t="shared" si="735"/>
        <v>1.0074660609999999</v>
      </c>
      <c r="X1910" s="139">
        <f t="shared" si="736"/>
        <v>9.9776745299999998</v>
      </c>
      <c r="Y1910" s="124">
        <f t="shared" si="737"/>
        <v>0</v>
      </c>
      <c r="Z1910" s="147" t="s">
        <v>64</v>
      </c>
      <c r="AA1910" s="141">
        <f t="shared" si="745"/>
        <v>45672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4"/>
      <c r="BL1910" s="1"/>
      <c r="BM1910" s="1"/>
      <c r="BN1910" s="1"/>
      <c r="BO1910" s="1"/>
      <c r="BP1910" s="1"/>
      <c r="BQ1910" s="1"/>
    </row>
    <row r="1911" spans="1:69" x14ac:dyDescent="0.15">
      <c r="A1911" s="138">
        <f t="shared" si="738"/>
        <v>45562</v>
      </c>
      <c r="B1911" s="148">
        <f t="shared" si="727"/>
        <v>1346.8522628599999</v>
      </c>
      <c r="C1911" s="139">
        <f t="shared" si="739"/>
        <v>1000</v>
      </c>
      <c r="D1911" s="140">
        <f t="shared" si="740"/>
        <v>6966.5</v>
      </c>
      <c r="E1911" s="124">
        <f>IF(K1911=1,VLOOKUP(A1910,[1]Plan1!$BO$80:$BQ$314,3),E1910)</f>
        <v>6997.15</v>
      </c>
      <c r="F1911" s="141">
        <f t="shared" si="741"/>
        <v>45552</v>
      </c>
      <c r="G1911" s="142">
        <f t="shared" si="728"/>
        <v>4.39962678532968E-3</v>
      </c>
      <c r="H1911" s="141">
        <f t="shared" si="742"/>
        <v>45580</v>
      </c>
      <c r="I1911" s="141">
        <f t="shared" si="729"/>
        <v>45580</v>
      </c>
      <c r="J1911" s="125">
        <f t="shared" si="743"/>
        <v>21</v>
      </c>
      <c r="K1911" s="125">
        <f t="shared" si="749"/>
        <v>9</v>
      </c>
      <c r="L1911" s="139">
        <f t="shared" si="730"/>
        <v>1.0018831800000001</v>
      </c>
      <c r="M1911" s="143">
        <f t="shared" si="750"/>
        <v>0.99980051000000003</v>
      </c>
      <c r="N1911" s="143">
        <f t="shared" si="746"/>
        <v>1.3341710133194105</v>
      </c>
      <c r="O1911" s="139">
        <f t="shared" si="748"/>
        <v>1.33668349</v>
      </c>
      <c r="P1911" s="139">
        <f t="shared" si="731"/>
        <v>1336.6834899999999</v>
      </c>
      <c r="Q1911" s="144">
        <f t="shared" si="732"/>
        <v>0</v>
      </c>
      <c r="R1911" s="145">
        <f t="shared" si="733"/>
        <v>0</v>
      </c>
      <c r="S1911" s="139">
        <f t="shared" si="734"/>
        <v>0</v>
      </c>
      <c r="T1911" s="146">
        <f t="shared" si="744"/>
        <v>3.5999999999999997E-2</v>
      </c>
      <c r="U1911" s="144">
        <f t="shared" si="747"/>
        <v>54</v>
      </c>
      <c r="V1911" s="144">
        <v>252</v>
      </c>
      <c r="W1911" s="143">
        <f t="shared" si="735"/>
        <v>1.007607465</v>
      </c>
      <c r="X1911" s="139">
        <f t="shared" si="736"/>
        <v>10.168772860000001</v>
      </c>
      <c r="Y1911" s="124">
        <f t="shared" si="737"/>
        <v>0</v>
      </c>
      <c r="Z1911" s="147" t="s">
        <v>64</v>
      </c>
      <c r="AA1911" s="141">
        <f t="shared" si="745"/>
        <v>45672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4"/>
      <c r="BL1911" s="1"/>
      <c r="BM1911" s="1"/>
      <c r="BN1911" s="1"/>
      <c r="BO1911" s="1"/>
      <c r="BP1911" s="1"/>
      <c r="BQ1911" s="1"/>
    </row>
    <row r="1912" spans="1:69" x14ac:dyDescent="0.15">
      <c r="A1912" s="138">
        <f t="shared" si="738"/>
        <v>45563</v>
      </c>
      <c r="B1912" s="148">
        <f t="shared" si="727"/>
        <v>1347.3229362300001</v>
      </c>
      <c r="C1912" s="139">
        <f t="shared" si="739"/>
        <v>1000</v>
      </c>
      <c r="D1912" s="140">
        <f t="shared" si="740"/>
        <v>6966.5</v>
      </c>
      <c r="E1912" s="124">
        <f>IF(K1912=1,VLOOKUP(A1911,[1]Plan1!$BO$80:$BQ$314,3),E1911)</f>
        <v>6997.15</v>
      </c>
      <c r="F1912" s="141">
        <f t="shared" si="741"/>
        <v>45552</v>
      </c>
      <c r="G1912" s="142">
        <f t="shared" si="728"/>
        <v>4.39962678532968E-3</v>
      </c>
      <c r="H1912" s="141">
        <f t="shared" si="742"/>
        <v>45580</v>
      </c>
      <c r="I1912" s="141">
        <f t="shared" si="729"/>
        <v>45580</v>
      </c>
      <c r="J1912" s="125">
        <f t="shared" si="743"/>
        <v>21</v>
      </c>
      <c r="K1912" s="125">
        <f t="shared" si="749"/>
        <v>10</v>
      </c>
      <c r="L1912" s="139">
        <f t="shared" si="730"/>
        <v>1.00209265</v>
      </c>
      <c r="M1912" s="143">
        <f t="shared" si="750"/>
        <v>0.99980051000000003</v>
      </c>
      <c r="N1912" s="143">
        <f t="shared" si="746"/>
        <v>1.3341710133194105</v>
      </c>
      <c r="O1912" s="139">
        <f t="shared" si="748"/>
        <v>1.3369629599999999</v>
      </c>
      <c r="P1912" s="139">
        <f t="shared" si="731"/>
        <v>1336.9629600000001</v>
      </c>
      <c r="Q1912" s="144">
        <f t="shared" si="732"/>
        <v>0</v>
      </c>
      <c r="R1912" s="145">
        <f t="shared" si="733"/>
        <v>0</v>
      </c>
      <c r="S1912" s="139">
        <f t="shared" si="734"/>
        <v>0</v>
      </c>
      <c r="T1912" s="146">
        <f t="shared" si="744"/>
        <v>3.5999999999999997E-2</v>
      </c>
      <c r="U1912" s="144">
        <f t="shared" si="747"/>
        <v>55</v>
      </c>
      <c r="V1912" s="144">
        <v>252</v>
      </c>
      <c r="W1912" s="143">
        <f t="shared" si="735"/>
        <v>1.0077488880000001</v>
      </c>
      <c r="X1912" s="139">
        <f t="shared" si="736"/>
        <v>10.359976229999999</v>
      </c>
      <c r="Y1912" s="124">
        <f t="shared" si="737"/>
        <v>0</v>
      </c>
      <c r="Z1912" s="147" t="s">
        <v>64</v>
      </c>
      <c r="AA1912" s="141">
        <f t="shared" si="745"/>
        <v>45672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4"/>
      <c r="BL1912" s="1"/>
      <c r="BM1912" s="1"/>
      <c r="BN1912" s="1"/>
      <c r="BO1912" s="1"/>
      <c r="BP1912" s="1"/>
      <c r="BQ1912" s="1"/>
    </row>
    <row r="1913" spans="1:69" x14ac:dyDescent="0.15">
      <c r="A1913" s="138">
        <f t="shared" si="738"/>
        <v>45564</v>
      </c>
      <c r="B1913" s="148">
        <f t="shared" si="727"/>
        <v>1347.3229362300001</v>
      </c>
      <c r="C1913" s="139">
        <f t="shared" si="739"/>
        <v>1000</v>
      </c>
      <c r="D1913" s="140">
        <f t="shared" si="740"/>
        <v>6966.5</v>
      </c>
      <c r="E1913" s="124">
        <f>IF(K1913=1,VLOOKUP(A1912,[1]Plan1!$BO$80:$BQ$314,3),E1912)</f>
        <v>6997.15</v>
      </c>
      <c r="F1913" s="141">
        <f t="shared" si="741"/>
        <v>45552</v>
      </c>
      <c r="G1913" s="142">
        <f t="shared" si="728"/>
        <v>4.39962678532968E-3</v>
      </c>
      <c r="H1913" s="141">
        <f t="shared" si="742"/>
        <v>45580</v>
      </c>
      <c r="I1913" s="141">
        <f t="shared" si="729"/>
        <v>45580</v>
      </c>
      <c r="J1913" s="125">
        <f t="shared" si="743"/>
        <v>21</v>
      </c>
      <c r="K1913" s="125">
        <f t="shared" si="749"/>
        <v>10</v>
      </c>
      <c r="L1913" s="139">
        <f t="shared" si="730"/>
        <v>1.00209265</v>
      </c>
      <c r="M1913" s="143">
        <f t="shared" si="750"/>
        <v>0.99980051000000003</v>
      </c>
      <c r="N1913" s="143">
        <f t="shared" si="746"/>
        <v>1.3341710133194105</v>
      </c>
      <c r="O1913" s="139">
        <f t="shared" si="748"/>
        <v>1.3369629599999999</v>
      </c>
      <c r="P1913" s="139">
        <f t="shared" si="731"/>
        <v>1336.9629600000001</v>
      </c>
      <c r="Q1913" s="144">
        <f t="shared" si="732"/>
        <v>0</v>
      </c>
      <c r="R1913" s="145">
        <f t="shared" si="733"/>
        <v>0</v>
      </c>
      <c r="S1913" s="139">
        <f t="shared" si="734"/>
        <v>0</v>
      </c>
      <c r="T1913" s="146">
        <f t="shared" si="744"/>
        <v>3.5999999999999997E-2</v>
      </c>
      <c r="U1913" s="144">
        <f t="shared" si="747"/>
        <v>55</v>
      </c>
      <c r="V1913" s="144">
        <v>252</v>
      </c>
      <c r="W1913" s="143">
        <f t="shared" si="735"/>
        <v>1.0077488880000001</v>
      </c>
      <c r="X1913" s="139">
        <f t="shared" si="736"/>
        <v>10.359976229999999</v>
      </c>
      <c r="Y1913" s="124">
        <f t="shared" si="737"/>
        <v>0</v>
      </c>
      <c r="Z1913" s="147" t="s">
        <v>64</v>
      </c>
      <c r="AA1913" s="141">
        <f t="shared" si="745"/>
        <v>45672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4"/>
      <c r="BL1913" s="1"/>
      <c r="BM1913" s="1"/>
      <c r="BN1913" s="1"/>
      <c r="BO1913" s="1"/>
      <c r="BP1913" s="1"/>
      <c r="BQ1913" s="1"/>
    </row>
    <row r="1914" spans="1:69" x14ac:dyDescent="0.15">
      <c r="A1914" s="138">
        <f t="shared" si="738"/>
        <v>45565</v>
      </c>
      <c r="B1914" s="148">
        <f t="shared" si="727"/>
        <v>1347.3229362300001</v>
      </c>
      <c r="C1914" s="139">
        <f t="shared" si="739"/>
        <v>1000</v>
      </c>
      <c r="D1914" s="140">
        <f t="shared" si="740"/>
        <v>6966.5</v>
      </c>
      <c r="E1914" s="124">
        <f>IF(K1914=1,VLOOKUP(A1913,[1]Plan1!$BO$80:$BQ$314,3),E1913)</f>
        <v>6997.15</v>
      </c>
      <c r="F1914" s="141">
        <f t="shared" si="741"/>
        <v>45552</v>
      </c>
      <c r="G1914" s="142">
        <f t="shared" si="728"/>
        <v>4.39962678532968E-3</v>
      </c>
      <c r="H1914" s="141">
        <f t="shared" si="742"/>
        <v>45580</v>
      </c>
      <c r="I1914" s="141">
        <f t="shared" si="729"/>
        <v>45580</v>
      </c>
      <c r="J1914" s="125">
        <f t="shared" si="743"/>
        <v>21</v>
      </c>
      <c r="K1914" s="125">
        <f t="shared" si="749"/>
        <v>10</v>
      </c>
      <c r="L1914" s="139">
        <f t="shared" si="730"/>
        <v>1.00209265</v>
      </c>
      <c r="M1914" s="143">
        <f t="shared" si="750"/>
        <v>0.99980051000000003</v>
      </c>
      <c r="N1914" s="143">
        <f t="shared" si="746"/>
        <v>1.3341710133194105</v>
      </c>
      <c r="O1914" s="139">
        <f t="shared" si="748"/>
        <v>1.3369629599999999</v>
      </c>
      <c r="P1914" s="139">
        <f t="shared" si="731"/>
        <v>1336.9629600000001</v>
      </c>
      <c r="Q1914" s="144">
        <f t="shared" si="732"/>
        <v>0</v>
      </c>
      <c r="R1914" s="145">
        <f t="shared" si="733"/>
        <v>0</v>
      </c>
      <c r="S1914" s="139">
        <f t="shared" si="734"/>
        <v>0</v>
      </c>
      <c r="T1914" s="146">
        <f t="shared" si="744"/>
        <v>3.5999999999999997E-2</v>
      </c>
      <c r="U1914" s="144">
        <f t="shared" si="747"/>
        <v>55</v>
      </c>
      <c r="V1914" s="144">
        <v>252</v>
      </c>
      <c r="W1914" s="143">
        <f t="shared" si="735"/>
        <v>1.0077488880000001</v>
      </c>
      <c r="X1914" s="139">
        <f t="shared" si="736"/>
        <v>10.359976229999999</v>
      </c>
      <c r="Y1914" s="124">
        <f t="shared" si="737"/>
        <v>0</v>
      </c>
      <c r="Z1914" s="147" t="s">
        <v>64</v>
      </c>
      <c r="AA1914" s="141">
        <f t="shared" si="745"/>
        <v>45672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4"/>
      <c r="BL1914" s="1"/>
      <c r="BM1914" s="1"/>
      <c r="BN1914" s="1"/>
      <c r="BO1914" s="1"/>
      <c r="BP1914" s="1"/>
      <c r="BQ1914" s="1"/>
    </row>
    <row r="1915" spans="1:69" x14ac:dyDescent="0.15">
      <c r="A1915" s="138">
        <f t="shared" si="738"/>
        <v>45566</v>
      </c>
      <c r="B1915" s="148">
        <f t="shared" si="727"/>
        <v>1347.7937557099999</v>
      </c>
      <c r="C1915" s="139">
        <f t="shared" si="739"/>
        <v>1000</v>
      </c>
      <c r="D1915" s="140">
        <f t="shared" si="740"/>
        <v>6966.5</v>
      </c>
      <c r="E1915" s="124">
        <f>IF(K1915=1,VLOOKUP(A1914,[1]Plan1!$BO$80:$BQ$314,3),E1914)</f>
        <v>6997.15</v>
      </c>
      <c r="F1915" s="141">
        <f t="shared" si="741"/>
        <v>45552</v>
      </c>
      <c r="G1915" s="142">
        <f t="shared" si="728"/>
        <v>4.39962678532968E-3</v>
      </c>
      <c r="H1915" s="141">
        <f t="shared" si="742"/>
        <v>45580</v>
      </c>
      <c r="I1915" s="141">
        <f t="shared" si="729"/>
        <v>45580</v>
      </c>
      <c r="J1915" s="125">
        <f t="shared" si="743"/>
        <v>21</v>
      </c>
      <c r="K1915" s="125">
        <f t="shared" si="749"/>
        <v>11</v>
      </c>
      <c r="L1915" s="139">
        <f t="shared" si="730"/>
        <v>1.00230215</v>
      </c>
      <c r="M1915" s="143">
        <f t="shared" si="750"/>
        <v>0.99980051000000003</v>
      </c>
      <c r="N1915" s="143">
        <f t="shared" si="746"/>
        <v>1.3341710133194105</v>
      </c>
      <c r="O1915" s="139">
        <f t="shared" si="748"/>
        <v>1.3372424700000001</v>
      </c>
      <c r="P1915" s="139">
        <f t="shared" si="731"/>
        <v>1337.2424699999999</v>
      </c>
      <c r="Q1915" s="144">
        <f t="shared" si="732"/>
        <v>0</v>
      </c>
      <c r="R1915" s="145">
        <f t="shared" si="733"/>
        <v>0</v>
      </c>
      <c r="S1915" s="139">
        <f t="shared" si="734"/>
        <v>0</v>
      </c>
      <c r="T1915" s="146">
        <f t="shared" si="744"/>
        <v>3.5999999999999997E-2</v>
      </c>
      <c r="U1915" s="144">
        <f t="shared" si="747"/>
        <v>56</v>
      </c>
      <c r="V1915" s="144">
        <v>252</v>
      </c>
      <c r="W1915" s="143">
        <f t="shared" si="735"/>
        <v>1.007890331</v>
      </c>
      <c r="X1915" s="139">
        <f t="shared" si="736"/>
        <v>10.55128571</v>
      </c>
      <c r="Y1915" s="124">
        <f t="shared" si="737"/>
        <v>0</v>
      </c>
      <c r="Z1915" s="147" t="s">
        <v>64</v>
      </c>
      <c r="AA1915" s="141">
        <f t="shared" si="745"/>
        <v>45672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4"/>
      <c r="BL1915" s="1"/>
      <c r="BM1915" s="1"/>
      <c r="BN1915" s="1"/>
      <c r="BO1915" s="1"/>
      <c r="BP1915" s="1"/>
      <c r="BQ1915" s="1"/>
    </row>
    <row r="1916" spans="1:69" x14ac:dyDescent="0.15">
      <c r="A1916" s="138">
        <f t="shared" si="738"/>
        <v>45567</v>
      </c>
      <c r="B1916" s="148">
        <f t="shared" si="727"/>
        <v>1348.26475157</v>
      </c>
      <c r="C1916" s="139">
        <f t="shared" si="739"/>
        <v>1000</v>
      </c>
      <c r="D1916" s="140">
        <f t="shared" si="740"/>
        <v>6966.5</v>
      </c>
      <c r="E1916" s="124">
        <f>IF(K1916=1,VLOOKUP(A1915,[1]Plan1!$BO$80:$BQ$314,3),E1915)</f>
        <v>6997.15</v>
      </c>
      <c r="F1916" s="141">
        <f t="shared" si="741"/>
        <v>45552</v>
      </c>
      <c r="G1916" s="142">
        <f t="shared" si="728"/>
        <v>4.39962678532968E-3</v>
      </c>
      <c r="H1916" s="141">
        <f t="shared" si="742"/>
        <v>45580</v>
      </c>
      <c r="I1916" s="141">
        <f t="shared" si="729"/>
        <v>45580</v>
      </c>
      <c r="J1916" s="125">
        <f t="shared" si="743"/>
        <v>21</v>
      </c>
      <c r="K1916" s="125">
        <f t="shared" si="749"/>
        <v>12</v>
      </c>
      <c r="L1916" s="139">
        <f t="shared" si="730"/>
        <v>1.0025116999999999</v>
      </c>
      <c r="M1916" s="143">
        <f t="shared" si="750"/>
        <v>0.99980051000000003</v>
      </c>
      <c r="N1916" s="143">
        <f t="shared" si="746"/>
        <v>1.3341710133194105</v>
      </c>
      <c r="O1916" s="139">
        <f t="shared" si="748"/>
        <v>1.33752205</v>
      </c>
      <c r="P1916" s="139">
        <f t="shared" si="731"/>
        <v>1337.52205</v>
      </c>
      <c r="Q1916" s="144">
        <f t="shared" si="732"/>
        <v>0</v>
      </c>
      <c r="R1916" s="145">
        <f t="shared" si="733"/>
        <v>0</v>
      </c>
      <c r="S1916" s="139">
        <f t="shared" si="734"/>
        <v>0</v>
      </c>
      <c r="T1916" s="146">
        <f t="shared" si="744"/>
        <v>3.5999999999999997E-2</v>
      </c>
      <c r="U1916" s="144">
        <f t="shared" si="747"/>
        <v>57</v>
      </c>
      <c r="V1916" s="144">
        <v>252</v>
      </c>
      <c r="W1916" s="143">
        <f t="shared" si="735"/>
        <v>1.0080317940000001</v>
      </c>
      <c r="X1916" s="139">
        <f t="shared" si="736"/>
        <v>10.742701569999999</v>
      </c>
      <c r="Y1916" s="124">
        <f t="shared" si="737"/>
        <v>0</v>
      </c>
      <c r="Z1916" s="147" t="s">
        <v>64</v>
      </c>
      <c r="AA1916" s="141">
        <f t="shared" si="745"/>
        <v>45672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4"/>
      <c r="BL1916" s="1"/>
      <c r="BM1916" s="1"/>
      <c r="BN1916" s="1"/>
      <c r="BO1916" s="1"/>
      <c r="BP1916" s="1"/>
      <c r="BQ1916" s="1"/>
    </row>
    <row r="1917" spans="1:69" x14ac:dyDescent="0.15">
      <c r="A1917" s="138">
        <f t="shared" si="738"/>
        <v>45568</v>
      </c>
      <c r="B1917" s="148">
        <f t="shared" si="727"/>
        <v>1348.7359137799999</v>
      </c>
      <c r="C1917" s="139">
        <f t="shared" si="739"/>
        <v>1000</v>
      </c>
      <c r="D1917" s="140">
        <f t="shared" si="740"/>
        <v>6966.5</v>
      </c>
      <c r="E1917" s="124">
        <f>IF(K1917=1,VLOOKUP(A1916,[1]Plan1!$BO$80:$BQ$314,3),E1916)</f>
        <v>6997.15</v>
      </c>
      <c r="F1917" s="141">
        <f t="shared" si="741"/>
        <v>45552</v>
      </c>
      <c r="G1917" s="142">
        <f t="shared" si="728"/>
        <v>4.39962678532968E-3</v>
      </c>
      <c r="H1917" s="141">
        <f t="shared" si="742"/>
        <v>45580</v>
      </c>
      <c r="I1917" s="141">
        <f t="shared" si="729"/>
        <v>45580</v>
      </c>
      <c r="J1917" s="125">
        <f t="shared" si="743"/>
        <v>21</v>
      </c>
      <c r="K1917" s="125">
        <f t="shared" si="749"/>
        <v>13</v>
      </c>
      <c r="L1917" s="139">
        <f t="shared" si="730"/>
        <v>1.0027212999999999</v>
      </c>
      <c r="M1917" s="143">
        <f t="shared" si="750"/>
        <v>0.99980051000000003</v>
      </c>
      <c r="N1917" s="143">
        <f t="shared" si="746"/>
        <v>1.3341710133194105</v>
      </c>
      <c r="O1917" s="139">
        <f t="shared" si="748"/>
        <v>1.33780169</v>
      </c>
      <c r="P1917" s="139">
        <f t="shared" si="731"/>
        <v>1337.80169</v>
      </c>
      <c r="Q1917" s="144">
        <f t="shared" si="732"/>
        <v>0</v>
      </c>
      <c r="R1917" s="145">
        <f t="shared" si="733"/>
        <v>0</v>
      </c>
      <c r="S1917" s="139">
        <f t="shared" si="734"/>
        <v>0</v>
      </c>
      <c r="T1917" s="146">
        <f t="shared" si="744"/>
        <v>3.5999999999999997E-2</v>
      </c>
      <c r="U1917" s="144">
        <f t="shared" si="747"/>
        <v>58</v>
      </c>
      <c r="V1917" s="144">
        <v>252</v>
      </c>
      <c r="W1917" s="143">
        <f t="shared" si="735"/>
        <v>1.008173277</v>
      </c>
      <c r="X1917" s="139">
        <f t="shared" si="736"/>
        <v>10.93422378</v>
      </c>
      <c r="Y1917" s="124">
        <f t="shared" si="737"/>
        <v>0</v>
      </c>
      <c r="Z1917" s="147" t="s">
        <v>64</v>
      </c>
      <c r="AA1917" s="141">
        <f t="shared" si="745"/>
        <v>45672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4"/>
      <c r="BL1917" s="1"/>
      <c r="BM1917" s="1"/>
      <c r="BN1917" s="1"/>
      <c r="BO1917" s="1"/>
      <c r="BP1917" s="1"/>
      <c r="BQ1917" s="1"/>
    </row>
    <row r="1918" spans="1:69" x14ac:dyDescent="0.15">
      <c r="A1918" s="138">
        <f t="shared" si="738"/>
        <v>45569</v>
      </c>
      <c r="B1918" s="148">
        <f t="shared" si="727"/>
        <v>1349.2072222100001</v>
      </c>
      <c r="C1918" s="139">
        <f t="shared" si="739"/>
        <v>1000</v>
      </c>
      <c r="D1918" s="140">
        <f t="shared" si="740"/>
        <v>6966.5</v>
      </c>
      <c r="E1918" s="124">
        <f>IF(K1918=1,VLOOKUP(A1917,[1]Plan1!$BO$80:$BQ$314,3),E1917)</f>
        <v>6997.15</v>
      </c>
      <c r="F1918" s="141">
        <f t="shared" si="741"/>
        <v>45552</v>
      </c>
      <c r="G1918" s="142">
        <f t="shared" si="728"/>
        <v>4.39962678532968E-3</v>
      </c>
      <c r="H1918" s="141">
        <f t="shared" si="742"/>
        <v>45580</v>
      </c>
      <c r="I1918" s="141">
        <f t="shared" si="729"/>
        <v>45580</v>
      </c>
      <c r="J1918" s="125">
        <f t="shared" si="743"/>
        <v>21</v>
      </c>
      <c r="K1918" s="125">
        <f t="shared" si="749"/>
        <v>14</v>
      </c>
      <c r="L1918" s="139">
        <f t="shared" si="730"/>
        <v>1.00293093</v>
      </c>
      <c r="M1918" s="143">
        <f t="shared" si="750"/>
        <v>0.99980051000000003</v>
      </c>
      <c r="N1918" s="143">
        <f t="shared" si="746"/>
        <v>1.3341710133194105</v>
      </c>
      <c r="O1918" s="139">
        <f t="shared" si="748"/>
        <v>1.33808137</v>
      </c>
      <c r="P1918" s="139">
        <f t="shared" si="731"/>
        <v>1338.0813700000001</v>
      </c>
      <c r="Q1918" s="144">
        <f t="shared" si="732"/>
        <v>0</v>
      </c>
      <c r="R1918" s="145">
        <f t="shared" si="733"/>
        <v>0</v>
      </c>
      <c r="S1918" s="139">
        <f t="shared" si="734"/>
        <v>0</v>
      </c>
      <c r="T1918" s="146">
        <f t="shared" si="744"/>
        <v>3.5999999999999997E-2</v>
      </c>
      <c r="U1918" s="144">
        <f t="shared" si="747"/>
        <v>59</v>
      </c>
      <c r="V1918" s="144">
        <v>252</v>
      </c>
      <c r="W1918" s="143">
        <f t="shared" si="735"/>
        <v>1.0083147800000001</v>
      </c>
      <c r="X1918" s="139">
        <f t="shared" si="736"/>
        <v>11.12585221</v>
      </c>
      <c r="Y1918" s="124">
        <f t="shared" si="737"/>
        <v>0</v>
      </c>
      <c r="Z1918" s="147" t="s">
        <v>64</v>
      </c>
      <c r="AA1918" s="141">
        <f t="shared" si="745"/>
        <v>45672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4"/>
      <c r="BL1918" s="1"/>
      <c r="BM1918" s="1"/>
      <c r="BN1918" s="1"/>
      <c r="BO1918" s="1"/>
      <c r="BP1918" s="1"/>
      <c r="BQ1918" s="1"/>
    </row>
    <row r="1919" spans="1:69" x14ac:dyDescent="0.15">
      <c r="A1919" s="138">
        <f t="shared" si="738"/>
        <v>45570</v>
      </c>
      <c r="B1919" s="148">
        <f t="shared" si="727"/>
        <v>1349.67870715</v>
      </c>
      <c r="C1919" s="139">
        <f t="shared" si="739"/>
        <v>1000</v>
      </c>
      <c r="D1919" s="140">
        <f t="shared" si="740"/>
        <v>6966.5</v>
      </c>
      <c r="E1919" s="124">
        <f>IF(K1919=1,VLOOKUP(A1918,[1]Plan1!$BO$80:$BQ$314,3),E1918)</f>
        <v>6997.15</v>
      </c>
      <c r="F1919" s="141">
        <f t="shared" si="741"/>
        <v>45552</v>
      </c>
      <c r="G1919" s="142">
        <f t="shared" si="728"/>
        <v>4.39962678532968E-3</v>
      </c>
      <c r="H1919" s="141">
        <f t="shared" si="742"/>
        <v>45580</v>
      </c>
      <c r="I1919" s="141">
        <f t="shared" si="729"/>
        <v>45580</v>
      </c>
      <c r="J1919" s="125">
        <f t="shared" si="743"/>
        <v>21</v>
      </c>
      <c r="K1919" s="125">
        <f t="shared" si="749"/>
        <v>15</v>
      </c>
      <c r="L1919" s="139">
        <f t="shared" si="730"/>
        <v>1.00314061</v>
      </c>
      <c r="M1919" s="143">
        <f t="shared" si="750"/>
        <v>0.99980051000000003</v>
      </c>
      <c r="N1919" s="143">
        <f t="shared" si="746"/>
        <v>1.3341710133194105</v>
      </c>
      <c r="O1919" s="139">
        <f t="shared" si="748"/>
        <v>1.3383611200000001</v>
      </c>
      <c r="P1919" s="139">
        <f t="shared" si="731"/>
        <v>1338.36112</v>
      </c>
      <c r="Q1919" s="144">
        <f t="shared" si="732"/>
        <v>0</v>
      </c>
      <c r="R1919" s="145">
        <f t="shared" si="733"/>
        <v>0</v>
      </c>
      <c r="S1919" s="139">
        <f t="shared" si="734"/>
        <v>0</v>
      </c>
      <c r="T1919" s="146">
        <f t="shared" si="744"/>
        <v>3.5999999999999997E-2</v>
      </c>
      <c r="U1919" s="144">
        <f t="shared" si="747"/>
        <v>60</v>
      </c>
      <c r="V1919" s="144">
        <v>252</v>
      </c>
      <c r="W1919" s="143">
        <f t="shared" si="735"/>
        <v>1.008456303</v>
      </c>
      <c r="X1919" s="139">
        <f t="shared" si="736"/>
        <v>11.31758715</v>
      </c>
      <c r="Y1919" s="124">
        <f t="shared" si="737"/>
        <v>0</v>
      </c>
      <c r="Z1919" s="147" t="s">
        <v>64</v>
      </c>
      <c r="AA1919" s="141">
        <f t="shared" si="745"/>
        <v>45672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4"/>
      <c r="BL1919" s="1"/>
      <c r="BM1919" s="1"/>
      <c r="BN1919" s="1"/>
      <c r="BO1919" s="1"/>
      <c r="BP1919" s="1"/>
      <c r="BQ1919" s="1"/>
    </row>
    <row r="1920" spans="1:69" x14ac:dyDescent="0.15">
      <c r="A1920" s="138">
        <f t="shared" si="738"/>
        <v>45571</v>
      </c>
      <c r="B1920" s="148">
        <f t="shared" si="727"/>
        <v>1349.67870715</v>
      </c>
      <c r="C1920" s="139">
        <f t="shared" si="739"/>
        <v>1000</v>
      </c>
      <c r="D1920" s="140">
        <f t="shared" si="740"/>
        <v>6966.5</v>
      </c>
      <c r="E1920" s="124">
        <f>IF(K1920=1,VLOOKUP(A1919,[1]Plan1!$BO$80:$BQ$314,3),E1919)</f>
        <v>6997.15</v>
      </c>
      <c r="F1920" s="141">
        <f t="shared" si="741"/>
        <v>45552</v>
      </c>
      <c r="G1920" s="142">
        <f t="shared" si="728"/>
        <v>4.39962678532968E-3</v>
      </c>
      <c r="H1920" s="141">
        <f t="shared" si="742"/>
        <v>45580</v>
      </c>
      <c r="I1920" s="141">
        <f t="shared" si="729"/>
        <v>45580</v>
      </c>
      <c r="J1920" s="125">
        <f t="shared" si="743"/>
        <v>21</v>
      </c>
      <c r="K1920" s="125">
        <f t="shared" si="749"/>
        <v>15</v>
      </c>
      <c r="L1920" s="139">
        <f t="shared" si="730"/>
        <v>1.00314061</v>
      </c>
      <c r="M1920" s="143">
        <f t="shared" si="750"/>
        <v>0.99980051000000003</v>
      </c>
      <c r="N1920" s="143">
        <f t="shared" si="746"/>
        <v>1.3341710133194105</v>
      </c>
      <c r="O1920" s="139">
        <f t="shared" si="748"/>
        <v>1.3383611200000001</v>
      </c>
      <c r="P1920" s="139">
        <f t="shared" si="731"/>
        <v>1338.36112</v>
      </c>
      <c r="Q1920" s="144">
        <f t="shared" si="732"/>
        <v>0</v>
      </c>
      <c r="R1920" s="145">
        <f t="shared" si="733"/>
        <v>0</v>
      </c>
      <c r="S1920" s="139">
        <f t="shared" si="734"/>
        <v>0</v>
      </c>
      <c r="T1920" s="146">
        <f t="shared" si="744"/>
        <v>3.5999999999999997E-2</v>
      </c>
      <c r="U1920" s="144">
        <f t="shared" si="747"/>
        <v>60</v>
      </c>
      <c r="V1920" s="144">
        <v>252</v>
      </c>
      <c r="W1920" s="143">
        <f t="shared" si="735"/>
        <v>1.008456303</v>
      </c>
      <c r="X1920" s="139">
        <f t="shared" si="736"/>
        <v>11.31758715</v>
      </c>
      <c r="Y1920" s="124">
        <f t="shared" si="737"/>
        <v>0</v>
      </c>
      <c r="Z1920" s="147" t="s">
        <v>64</v>
      </c>
      <c r="AA1920" s="141">
        <f t="shared" si="745"/>
        <v>45672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4"/>
      <c r="BL1920" s="1"/>
      <c r="BM1920" s="1"/>
      <c r="BN1920" s="1"/>
      <c r="BO1920" s="1"/>
      <c r="BP1920" s="1"/>
      <c r="BQ1920" s="1"/>
    </row>
    <row r="1921" spans="1:69" x14ac:dyDescent="0.15">
      <c r="A1921" s="138">
        <f t="shared" si="738"/>
        <v>45572</v>
      </c>
      <c r="B1921" s="148">
        <f t="shared" si="727"/>
        <v>1349.67870715</v>
      </c>
      <c r="C1921" s="139">
        <f t="shared" si="739"/>
        <v>1000</v>
      </c>
      <c r="D1921" s="140">
        <f t="shared" si="740"/>
        <v>6966.5</v>
      </c>
      <c r="E1921" s="124">
        <f>IF(K1921=1,VLOOKUP(A1920,[1]Plan1!$BO$80:$BQ$314,3),E1920)</f>
        <v>6997.15</v>
      </c>
      <c r="F1921" s="141">
        <f t="shared" si="741"/>
        <v>45552</v>
      </c>
      <c r="G1921" s="142">
        <f t="shared" si="728"/>
        <v>4.39962678532968E-3</v>
      </c>
      <c r="H1921" s="141">
        <f t="shared" si="742"/>
        <v>45580</v>
      </c>
      <c r="I1921" s="141">
        <f t="shared" si="729"/>
        <v>45580</v>
      </c>
      <c r="J1921" s="125">
        <f t="shared" si="743"/>
        <v>21</v>
      </c>
      <c r="K1921" s="125">
        <f t="shared" si="749"/>
        <v>15</v>
      </c>
      <c r="L1921" s="139">
        <f t="shared" si="730"/>
        <v>1.00314061</v>
      </c>
      <c r="M1921" s="143">
        <f t="shared" si="750"/>
        <v>0.99980051000000003</v>
      </c>
      <c r="N1921" s="143">
        <f t="shared" si="746"/>
        <v>1.3341710133194105</v>
      </c>
      <c r="O1921" s="139">
        <f t="shared" si="748"/>
        <v>1.3383611200000001</v>
      </c>
      <c r="P1921" s="139">
        <f t="shared" si="731"/>
        <v>1338.36112</v>
      </c>
      <c r="Q1921" s="144">
        <f t="shared" si="732"/>
        <v>0</v>
      </c>
      <c r="R1921" s="145">
        <f t="shared" si="733"/>
        <v>0</v>
      </c>
      <c r="S1921" s="139">
        <f t="shared" si="734"/>
        <v>0</v>
      </c>
      <c r="T1921" s="146">
        <f t="shared" si="744"/>
        <v>3.5999999999999997E-2</v>
      </c>
      <c r="U1921" s="144">
        <f t="shared" si="747"/>
        <v>60</v>
      </c>
      <c r="V1921" s="144">
        <v>252</v>
      </c>
      <c r="W1921" s="143">
        <f t="shared" si="735"/>
        <v>1.008456303</v>
      </c>
      <c r="X1921" s="139">
        <f t="shared" si="736"/>
        <v>11.31758715</v>
      </c>
      <c r="Y1921" s="124">
        <f t="shared" si="737"/>
        <v>0</v>
      </c>
      <c r="Z1921" s="147" t="s">
        <v>64</v>
      </c>
      <c r="AA1921" s="141">
        <f t="shared" si="745"/>
        <v>45672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4"/>
      <c r="BL1921" s="1"/>
      <c r="BM1921" s="1"/>
      <c r="BN1921" s="1"/>
      <c r="BO1921" s="1"/>
      <c r="BP1921" s="1"/>
      <c r="BQ1921" s="1"/>
    </row>
    <row r="1922" spans="1:69" x14ac:dyDescent="0.15">
      <c r="A1922" s="138">
        <f t="shared" si="738"/>
        <v>45573</v>
      </c>
      <c r="B1922" s="148">
        <f t="shared" si="727"/>
        <v>1350.1503572199999</v>
      </c>
      <c r="C1922" s="139">
        <f t="shared" si="739"/>
        <v>1000</v>
      </c>
      <c r="D1922" s="140">
        <f t="shared" si="740"/>
        <v>6966.5</v>
      </c>
      <c r="E1922" s="124">
        <f>IF(K1922=1,VLOOKUP(A1921,[1]Plan1!$BO$80:$BQ$314,3),E1921)</f>
        <v>6997.15</v>
      </c>
      <c r="F1922" s="141">
        <f t="shared" si="741"/>
        <v>45552</v>
      </c>
      <c r="G1922" s="142">
        <f t="shared" si="728"/>
        <v>4.39962678532968E-3</v>
      </c>
      <c r="H1922" s="141">
        <f t="shared" si="742"/>
        <v>45580</v>
      </c>
      <c r="I1922" s="141">
        <f t="shared" si="729"/>
        <v>45580</v>
      </c>
      <c r="J1922" s="125">
        <f t="shared" si="743"/>
        <v>21</v>
      </c>
      <c r="K1922" s="125">
        <f t="shared" si="749"/>
        <v>16</v>
      </c>
      <c r="L1922" s="139">
        <f t="shared" si="730"/>
        <v>1.0033503399999999</v>
      </c>
      <c r="M1922" s="143">
        <f t="shared" si="750"/>
        <v>0.99980051000000003</v>
      </c>
      <c r="N1922" s="143">
        <f t="shared" si="746"/>
        <v>1.3341710133194105</v>
      </c>
      <c r="O1922" s="139">
        <f t="shared" si="748"/>
        <v>1.33864093</v>
      </c>
      <c r="P1922" s="139">
        <f t="shared" si="731"/>
        <v>1338.64093</v>
      </c>
      <c r="Q1922" s="144">
        <f t="shared" si="732"/>
        <v>0</v>
      </c>
      <c r="R1922" s="145">
        <f t="shared" si="733"/>
        <v>0</v>
      </c>
      <c r="S1922" s="139">
        <f t="shared" si="734"/>
        <v>0</v>
      </c>
      <c r="T1922" s="146">
        <f t="shared" si="744"/>
        <v>3.5999999999999997E-2</v>
      </c>
      <c r="U1922" s="144">
        <f t="shared" si="747"/>
        <v>61</v>
      </c>
      <c r="V1922" s="144">
        <v>252</v>
      </c>
      <c r="W1922" s="143">
        <f t="shared" si="735"/>
        <v>1.0085978449999999</v>
      </c>
      <c r="X1922" s="139">
        <f t="shared" si="736"/>
        <v>11.509427219999999</v>
      </c>
      <c r="Y1922" s="124">
        <f t="shared" si="737"/>
        <v>0</v>
      </c>
      <c r="Z1922" s="147" t="s">
        <v>64</v>
      </c>
      <c r="AA1922" s="141">
        <f t="shared" si="745"/>
        <v>45672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4"/>
      <c r="BL1922" s="1"/>
      <c r="BM1922" s="1"/>
      <c r="BN1922" s="1"/>
      <c r="BO1922" s="1"/>
      <c r="BP1922" s="1"/>
      <c r="BQ1922" s="1"/>
    </row>
    <row r="1923" spans="1:69" x14ac:dyDescent="0.15">
      <c r="A1923" s="138">
        <f t="shared" si="738"/>
        <v>45574</v>
      </c>
      <c r="B1923" s="148">
        <f t="shared" si="727"/>
        <v>1350.6221751500002</v>
      </c>
      <c r="C1923" s="139">
        <f t="shared" si="739"/>
        <v>1000</v>
      </c>
      <c r="D1923" s="140">
        <f t="shared" si="740"/>
        <v>6966.5</v>
      </c>
      <c r="E1923" s="124">
        <f>IF(K1923=1,VLOOKUP(A1922,[1]Plan1!$BO$80:$BQ$314,3),E1922)</f>
        <v>6997.15</v>
      </c>
      <c r="F1923" s="141">
        <f t="shared" si="741"/>
        <v>45552</v>
      </c>
      <c r="G1923" s="142">
        <f t="shared" si="728"/>
        <v>4.39962678532968E-3</v>
      </c>
      <c r="H1923" s="141">
        <f t="shared" si="742"/>
        <v>45580</v>
      </c>
      <c r="I1923" s="141">
        <f t="shared" si="729"/>
        <v>45580</v>
      </c>
      <c r="J1923" s="125">
        <f t="shared" si="743"/>
        <v>21</v>
      </c>
      <c r="K1923" s="125">
        <f t="shared" si="749"/>
        <v>17</v>
      </c>
      <c r="L1923" s="139">
        <f t="shared" si="730"/>
        <v>1.00356011</v>
      </c>
      <c r="M1923" s="143">
        <f t="shared" si="750"/>
        <v>0.99980051000000003</v>
      </c>
      <c r="N1923" s="143">
        <f t="shared" si="746"/>
        <v>1.3341710133194105</v>
      </c>
      <c r="O1923" s="139">
        <f t="shared" si="748"/>
        <v>1.3389207999999999</v>
      </c>
      <c r="P1923" s="139">
        <f t="shared" si="731"/>
        <v>1338.9208000000001</v>
      </c>
      <c r="Q1923" s="144">
        <f t="shared" si="732"/>
        <v>0</v>
      </c>
      <c r="R1923" s="145">
        <f t="shared" si="733"/>
        <v>0</v>
      </c>
      <c r="S1923" s="139">
        <f t="shared" si="734"/>
        <v>0</v>
      </c>
      <c r="T1923" s="146">
        <f t="shared" si="744"/>
        <v>3.5999999999999997E-2</v>
      </c>
      <c r="U1923" s="144">
        <f t="shared" si="747"/>
        <v>62</v>
      </c>
      <c r="V1923" s="144">
        <v>252</v>
      </c>
      <c r="W1923" s="143">
        <f t="shared" si="735"/>
        <v>1.0087394080000001</v>
      </c>
      <c r="X1923" s="139">
        <f t="shared" si="736"/>
        <v>11.701375150000001</v>
      </c>
      <c r="Y1923" s="124">
        <f t="shared" si="737"/>
        <v>0</v>
      </c>
      <c r="Z1923" s="147" t="s">
        <v>64</v>
      </c>
      <c r="AA1923" s="141">
        <f t="shared" si="745"/>
        <v>45672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4"/>
      <c r="BL1923" s="1"/>
      <c r="BM1923" s="1"/>
      <c r="BN1923" s="1"/>
      <c r="BO1923" s="1"/>
      <c r="BP1923" s="1"/>
      <c r="BQ1923" s="1"/>
    </row>
    <row r="1924" spans="1:69" x14ac:dyDescent="0.15">
      <c r="A1924" s="138">
        <f t="shared" si="738"/>
        <v>45575</v>
      </c>
      <c r="B1924" s="148">
        <f t="shared" si="727"/>
        <v>1351.09415829</v>
      </c>
      <c r="C1924" s="139">
        <f t="shared" si="739"/>
        <v>1000</v>
      </c>
      <c r="D1924" s="140">
        <f t="shared" si="740"/>
        <v>6966.5</v>
      </c>
      <c r="E1924" s="124">
        <f>IF(K1924=1,VLOOKUP(A1923,[1]Plan1!$BO$80:$BQ$314,3),E1923)</f>
        <v>6997.15</v>
      </c>
      <c r="F1924" s="141">
        <f t="shared" si="741"/>
        <v>45552</v>
      </c>
      <c r="G1924" s="142">
        <f t="shared" si="728"/>
        <v>4.39962678532968E-3</v>
      </c>
      <c r="H1924" s="141">
        <f t="shared" si="742"/>
        <v>45580</v>
      </c>
      <c r="I1924" s="141">
        <f t="shared" si="729"/>
        <v>45580</v>
      </c>
      <c r="J1924" s="125">
        <f t="shared" si="743"/>
        <v>21</v>
      </c>
      <c r="K1924" s="125">
        <f t="shared" si="749"/>
        <v>18</v>
      </c>
      <c r="L1924" s="139">
        <f t="shared" si="730"/>
        <v>1.0037699200000001</v>
      </c>
      <c r="M1924" s="143">
        <f t="shared" si="750"/>
        <v>0.99980051000000003</v>
      </c>
      <c r="N1924" s="143">
        <f t="shared" si="746"/>
        <v>1.3341710133194105</v>
      </c>
      <c r="O1924" s="139">
        <f t="shared" si="748"/>
        <v>1.33920073</v>
      </c>
      <c r="P1924" s="139">
        <f t="shared" si="731"/>
        <v>1339.20073</v>
      </c>
      <c r="Q1924" s="144">
        <f t="shared" si="732"/>
        <v>0</v>
      </c>
      <c r="R1924" s="145">
        <f t="shared" si="733"/>
        <v>0</v>
      </c>
      <c r="S1924" s="139">
        <f t="shared" si="734"/>
        <v>0</v>
      </c>
      <c r="T1924" s="146">
        <f t="shared" si="744"/>
        <v>3.5999999999999997E-2</v>
      </c>
      <c r="U1924" s="144">
        <f t="shared" si="747"/>
        <v>63</v>
      </c>
      <c r="V1924" s="144">
        <v>252</v>
      </c>
      <c r="W1924" s="143">
        <f t="shared" si="735"/>
        <v>1.00888099</v>
      </c>
      <c r="X1924" s="139">
        <f t="shared" si="736"/>
        <v>11.893428289999999</v>
      </c>
      <c r="Y1924" s="124">
        <f t="shared" si="737"/>
        <v>0</v>
      </c>
      <c r="Z1924" s="147" t="s">
        <v>64</v>
      </c>
      <c r="AA1924" s="141">
        <f t="shared" si="745"/>
        <v>45672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4"/>
      <c r="BL1924" s="1"/>
      <c r="BM1924" s="1"/>
      <c r="BN1924" s="1"/>
      <c r="BO1924" s="1"/>
      <c r="BP1924" s="1"/>
      <c r="BQ1924" s="1"/>
    </row>
    <row r="1925" spans="1:69" x14ac:dyDescent="0.15">
      <c r="A1925" s="138">
        <f t="shared" si="738"/>
        <v>45576</v>
      </c>
      <c r="B1925" s="148">
        <f t="shared" si="727"/>
        <v>1351.56630802</v>
      </c>
      <c r="C1925" s="139">
        <f t="shared" si="739"/>
        <v>1000</v>
      </c>
      <c r="D1925" s="140">
        <f t="shared" si="740"/>
        <v>6966.5</v>
      </c>
      <c r="E1925" s="124">
        <f>IF(K1925=1,VLOOKUP(A1924,[1]Plan1!$BO$80:$BQ$314,3),E1924)</f>
        <v>6997.15</v>
      </c>
      <c r="F1925" s="141">
        <f t="shared" si="741"/>
        <v>45552</v>
      </c>
      <c r="G1925" s="142">
        <f t="shared" si="728"/>
        <v>4.39962678532968E-3</v>
      </c>
      <c r="H1925" s="141">
        <f t="shared" si="742"/>
        <v>45580</v>
      </c>
      <c r="I1925" s="141">
        <f t="shared" si="729"/>
        <v>45580</v>
      </c>
      <c r="J1925" s="125">
        <f t="shared" si="743"/>
        <v>21</v>
      </c>
      <c r="K1925" s="125">
        <f t="shared" si="749"/>
        <v>19</v>
      </c>
      <c r="L1925" s="139">
        <f t="shared" si="730"/>
        <v>1.0039797800000001</v>
      </c>
      <c r="M1925" s="143">
        <f t="shared" si="750"/>
        <v>0.99980051000000003</v>
      </c>
      <c r="N1925" s="143">
        <f t="shared" si="746"/>
        <v>1.3341710133194105</v>
      </c>
      <c r="O1925" s="139">
        <f t="shared" si="748"/>
        <v>1.3394807200000001</v>
      </c>
      <c r="P1925" s="139">
        <f t="shared" si="731"/>
        <v>1339.48072</v>
      </c>
      <c r="Q1925" s="144">
        <f t="shared" si="732"/>
        <v>0</v>
      </c>
      <c r="R1925" s="145">
        <f t="shared" si="733"/>
        <v>0</v>
      </c>
      <c r="S1925" s="139">
        <f t="shared" si="734"/>
        <v>0</v>
      </c>
      <c r="T1925" s="146">
        <f t="shared" si="744"/>
        <v>3.5999999999999997E-2</v>
      </c>
      <c r="U1925" s="144">
        <f t="shared" si="747"/>
        <v>64</v>
      </c>
      <c r="V1925" s="144">
        <v>252</v>
      </c>
      <c r="W1925" s="143">
        <f t="shared" si="735"/>
        <v>1.009022592</v>
      </c>
      <c r="X1925" s="139">
        <f t="shared" si="736"/>
        <v>12.085588019999999</v>
      </c>
      <c r="Y1925" s="124">
        <f t="shared" si="737"/>
        <v>0</v>
      </c>
      <c r="Z1925" s="147" t="s">
        <v>64</v>
      </c>
      <c r="AA1925" s="141">
        <f t="shared" si="745"/>
        <v>45672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4"/>
      <c r="BL1925" s="1"/>
      <c r="BM1925" s="1"/>
      <c r="BN1925" s="1"/>
      <c r="BO1925" s="1"/>
      <c r="BP1925" s="1"/>
      <c r="BQ1925" s="1"/>
    </row>
    <row r="1926" spans="1:69" x14ac:dyDescent="0.15">
      <c r="A1926" s="138">
        <f t="shared" si="738"/>
        <v>45577</v>
      </c>
      <c r="B1926" s="148">
        <f t="shared" si="727"/>
        <v>1352.03861431</v>
      </c>
      <c r="C1926" s="139">
        <f t="shared" si="739"/>
        <v>1000</v>
      </c>
      <c r="D1926" s="140">
        <f t="shared" si="740"/>
        <v>6966.5</v>
      </c>
      <c r="E1926" s="124">
        <f>IF(K1926=1,VLOOKUP(A1925,[1]Plan1!$BO$80:$BQ$314,3),E1925)</f>
        <v>6997.15</v>
      </c>
      <c r="F1926" s="141">
        <f t="shared" si="741"/>
        <v>45552</v>
      </c>
      <c r="G1926" s="142">
        <f t="shared" si="728"/>
        <v>4.39962678532968E-3</v>
      </c>
      <c r="H1926" s="141">
        <f t="shared" si="742"/>
        <v>45580</v>
      </c>
      <c r="I1926" s="141">
        <f t="shared" si="729"/>
        <v>45580</v>
      </c>
      <c r="J1926" s="125">
        <f t="shared" si="743"/>
        <v>21</v>
      </c>
      <c r="K1926" s="125">
        <f t="shared" si="749"/>
        <v>20</v>
      </c>
      <c r="L1926" s="139">
        <f t="shared" si="730"/>
        <v>1.0041896800000001</v>
      </c>
      <c r="M1926" s="143">
        <f t="shared" si="750"/>
        <v>0.99980051000000003</v>
      </c>
      <c r="N1926" s="143">
        <f t="shared" si="746"/>
        <v>1.3341710133194105</v>
      </c>
      <c r="O1926" s="139">
        <f t="shared" si="748"/>
        <v>1.3397607600000001</v>
      </c>
      <c r="P1926" s="139">
        <f t="shared" si="731"/>
        <v>1339.7607599999999</v>
      </c>
      <c r="Q1926" s="144">
        <f t="shared" si="732"/>
        <v>0</v>
      </c>
      <c r="R1926" s="145">
        <f t="shared" si="733"/>
        <v>0</v>
      </c>
      <c r="S1926" s="139">
        <f t="shared" si="734"/>
        <v>0</v>
      </c>
      <c r="T1926" s="146">
        <f t="shared" si="744"/>
        <v>3.5999999999999997E-2</v>
      </c>
      <c r="U1926" s="144">
        <f t="shared" si="747"/>
        <v>65</v>
      </c>
      <c r="V1926" s="144">
        <v>252</v>
      </c>
      <c r="W1926" s="143">
        <f t="shared" si="735"/>
        <v>1.0091642139999999</v>
      </c>
      <c r="X1926" s="139">
        <f t="shared" si="736"/>
        <v>12.27785431</v>
      </c>
      <c r="Y1926" s="124">
        <f t="shared" si="737"/>
        <v>0</v>
      </c>
      <c r="Z1926" s="147" t="s">
        <v>64</v>
      </c>
      <c r="AA1926" s="141">
        <f t="shared" si="745"/>
        <v>45672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4"/>
      <c r="BL1926" s="1"/>
      <c r="BM1926" s="1"/>
      <c r="BN1926" s="1"/>
      <c r="BO1926" s="1"/>
      <c r="BP1926" s="1"/>
      <c r="BQ1926" s="1"/>
    </row>
    <row r="1927" spans="1:69" x14ac:dyDescent="0.15">
      <c r="A1927" s="138">
        <f t="shared" si="738"/>
        <v>45578</v>
      </c>
      <c r="B1927" s="148">
        <f t="shared" si="727"/>
        <v>1352.03861431</v>
      </c>
      <c r="C1927" s="139">
        <f t="shared" si="739"/>
        <v>1000</v>
      </c>
      <c r="D1927" s="140">
        <f t="shared" si="740"/>
        <v>6966.5</v>
      </c>
      <c r="E1927" s="124">
        <f>IF(K1927=1,VLOOKUP(A1926,[1]Plan1!$BO$80:$BQ$314,3),E1926)</f>
        <v>6997.15</v>
      </c>
      <c r="F1927" s="141">
        <f t="shared" si="741"/>
        <v>45552</v>
      </c>
      <c r="G1927" s="142">
        <f t="shared" si="728"/>
        <v>4.39962678532968E-3</v>
      </c>
      <c r="H1927" s="141">
        <f t="shared" si="742"/>
        <v>45580</v>
      </c>
      <c r="I1927" s="141">
        <f t="shared" si="729"/>
        <v>45580</v>
      </c>
      <c r="J1927" s="125">
        <f t="shared" si="743"/>
        <v>21</v>
      </c>
      <c r="K1927" s="125">
        <f t="shared" si="749"/>
        <v>20</v>
      </c>
      <c r="L1927" s="139">
        <f t="shared" si="730"/>
        <v>1.0041896800000001</v>
      </c>
      <c r="M1927" s="143">
        <f t="shared" si="750"/>
        <v>0.99980051000000003</v>
      </c>
      <c r="N1927" s="143">
        <f t="shared" si="746"/>
        <v>1.3341710133194105</v>
      </c>
      <c r="O1927" s="139">
        <f t="shared" si="748"/>
        <v>1.3397607600000001</v>
      </c>
      <c r="P1927" s="139">
        <f t="shared" si="731"/>
        <v>1339.7607599999999</v>
      </c>
      <c r="Q1927" s="144">
        <f t="shared" si="732"/>
        <v>0</v>
      </c>
      <c r="R1927" s="145">
        <f t="shared" si="733"/>
        <v>0</v>
      </c>
      <c r="S1927" s="139">
        <f t="shared" si="734"/>
        <v>0</v>
      </c>
      <c r="T1927" s="146">
        <f t="shared" si="744"/>
        <v>3.5999999999999997E-2</v>
      </c>
      <c r="U1927" s="144">
        <f t="shared" si="747"/>
        <v>65</v>
      </c>
      <c r="V1927" s="144">
        <v>252</v>
      </c>
      <c r="W1927" s="143">
        <f t="shared" si="735"/>
        <v>1.0091642139999999</v>
      </c>
      <c r="X1927" s="139">
        <f t="shared" si="736"/>
        <v>12.27785431</v>
      </c>
      <c r="Y1927" s="124">
        <f t="shared" si="737"/>
        <v>0</v>
      </c>
      <c r="Z1927" s="147" t="s">
        <v>64</v>
      </c>
      <c r="AA1927" s="141">
        <f t="shared" si="745"/>
        <v>45672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4"/>
      <c r="BL1927" s="1"/>
      <c r="BM1927" s="1"/>
      <c r="BN1927" s="1"/>
      <c r="BO1927" s="1"/>
      <c r="BP1927" s="1"/>
      <c r="BQ1927" s="1"/>
    </row>
    <row r="1928" spans="1:69" x14ac:dyDescent="0.15">
      <c r="A1928" s="138">
        <f t="shared" si="738"/>
        <v>45579</v>
      </c>
      <c r="B1928" s="148">
        <f t="shared" si="727"/>
        <v>1352.03861431</v>
      </c>
      <c r="C1928" s="139">
        <f t="shared" si="739"/>
        <v>1000</v>
      </c>
      <c r="D1928" s="140">
        <f t="shared" si="740"/>
        <v>6966.5</v>
      </c>
      <c r="E1928" s="124">
        <f>IF(K1928=1,VLOOKUP(A1927,[1]Plan1!$BO$80:$BQ$314,3),E1927)</f>
        <v>6997.15</v>
      </c>
      <c r="F1928" s="141">
        <f t="shared" si="741"/>
        <v>45552</v>
      </c>
      <c r="G1928" s="142">
        <f t="shared" si="728"/>
        <v>4.39962678532968E-3</v>
      </c>
      <c r="H1928" s="141">
        <f t="shared" si="742"/>
        <v>45580</v>
      </c>
      <c r="I1928" s="141">
        <f t="shared" si="729"/>
        <v>45580</v>
      </c>
      <c r="J1928" s="125">
        <f t="shared" si="743"/>
        <v>21</v>
      </c>
      <c r="K1928" s="125">
        <f t="shared" si="749"/>
        <v>20</v>
      </c>
      <c r="L1928" s="139">
        <f t="shared" si="730"/>
        <v>1.0041896800000001</v>
      </c>
      <c r="M1928" s="143">
        <f t="shared" si="750"/>
        <v>0.99980051000000003</v>
      </c>
      <c r="N1928" s="143">
        <f t="shared" si="746"/>
        <v>1.3341710133194105</v>
      </c>
      <c r="O1928" s="139">
        <f t="shared" si="748"/>
        <v>1.3397607600000001</v>
      </c>
      <c r="P1928" s="139">
        <f t="shared" si="731"/>
        <v>1339.7607599999999</v>
      </c>
      <c r="Q1928" s="144">
        <f t="shared" si="732"/>
        <v>0</v>
      </c>
      <c r="R1928" s="145">
        <f t="shared" si="733"/>
        <v>0</v>
      </c>
      <c r="S1928" s="139">
        <f t="shared" si="734"/>
        <v>0</v>
      </c>
      <c r="T1928" s="146">
        <f t="shared" si="744"/>
        <v>3.5999999999999997E-2</v>
      </c>
      <c r="U1928" s="144">
        <f t="shared" si="747"/>
        <v>65</v>
      </c>
      <c r="V1928" s="144">
        <v>252</v>
      </c>
      <c r="W1928" s="143">
        <f t="shared" si="735"/>
        <v>1.0091642139999999</v>
      </c>
      <c r="X1928" s="139">
        <f t="shared" si="736"/>
        <v>12.27785431</v>
      </c>
      <c r="Y1928" s="124">
        <f t="shared" si="737"/>
        <v>0</v>
      </c>
      <c r="Z1928" s="147" t="s">
        <v>64</v>
      </c>
      <c r="AA1928" s="141">
        <f t="shared" si="745"/>
        <v>45672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4"/>
      <c r="BL1928" s="1"/>
      <c r="BM1928" s="1"/>
      <c r="BN1928" s="1"/>
      <c r="BO1928" s="1"/>
      <c r="BP1928" s="1"/>
      <c r="BQ1928" s="1"/>
    </row>
    <row r="1929" spans="1:69" x14ac:dyDescent="0.15">
      <c r="A1929" s="138">
        <f t="shared" si="738"/>
        <v>45580</v>
      </c>
      <c r="B1929" s="148">
        <f t="shared" si="727"/>
        <v>1352.51107718</v>
      </c>
      <c r="C1929" s="139">
        <f t="shared" si="739"/>
        <v>1000</v>
      </c>
      <c r="D1929" s="140">
        <f t="shared" si="740"/>
        <v>6966.5</v>
      </c>
      <c r="E1929" s="124">
        <f>IF(K1929=1,VLOOKUP(A1928,[1]Plan1!$BO$80:$BQ$314,3),E1928)</f>
        <v>6997.15</v>
      </c>
      <c r="F1929" s="141">
        <f t="shared" si="741"/>
        <v>45552</v>
      </c>
      <c r="G1929" s="142">
        <f t="shared" si="728"/>
        <v>4.39962678532968E-3</v>
      </c>
      <c r="H1929" s="141">
        <f t="shared" si="742"/>
        <v>45614</v>
      </c>
      <c r="I1929" s="141">
        <f t="shared" si="729"/>
        <v>45580</v>
      </c>
      <c r="J1929" s="125">
        <f t="shared" si="743"/>
        <v>21</v>
      </c>
      <c r="K1929" s="125">
        <f t="shared" si="749"/>
        <v>21</v>
      </c>
      <c r="L1929" s="139">
        <f t="shared" si="730"/>
        <v>1.00439962</v>
      </c>
      <c r="M1929" s="143">
        <f t="shared" si="750"/>
        <v>0.99980051000000003</v>
      </c>
      <c r="N1929" s="143">
        <f t="shared" si="746"/>
        <v>1.3341710133194105</v>
      </c>
      <c r="O1929" s="139">
        <f t="shared" si="748"/>
        <v>1.3400408500000001</v>
      </c>
      <c r="P1929" s="139">
        <f t="shared" si="731"/>
        <v>1340.0408500000001</v>
      </c>
      <c r="Q1929" s="144">
        <f t="shared" si="732"/>
        <v>0</v>
      </c>
      <c r="R1929" s="145">
        <f t="shared" si="733"/>
        <v>0</v>
      </c>
      <c r="S1929" s="139">
        <f t="shared" si="734"/>
        <v>0</v>
      </c>
      <c r="T1929" s="146">
        <f t="shared" si="744"/>
        <v>3.5999999999999997E-2</v>
      </c>
      <c r="U1929" s="144">
        <f t="shared" si="747"/>
        <v>66</v>
      </c>
      <c r="V1929" s="144">
        <v>252</v>
      </c>
      <c r="W1929" s="143">
        <f t="shared" si="735"/>
        <v>1.0093058559999999</v>
      </c>
      <c r="X1929" s="139">
        <f t="shared" si="736"/>
        <v>12.47022718</v>
      </c>
      <c r="Y1929" s="124">
        <f t="shared" si="737"/>
        <v>0</v>
      </c>
      <c r="Z1929" s="147" t="s">
        <v>64</v>
      </c>
      <c r="AA1929" s="141">
        <f t="shared" si="745"/>
        <v>45672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4"/>
      <c r="BL1929" s="1"/>
      <c r="BM1929" s="1"/>
      <c r="BN1929" s="1"/>
      <c r="BO1929" s="1"/>
      <c r="BP1929" s="1"/>
      <c r="BQ1929" s="1"/>
    </row>
    <row r="1930" spans="1:69" x14ac:dyDescent="0.15">
      <c r="A1930" s="138">
        <f t="shared" si="738"/>
        <v>45581</v>
      </c>
      <c r="B1930" s="148">
        <f t="shared" ref="B1930:B1993" si="751">(P1930+X1930)</f>
        <v>1353.0293539900001</v>
      </c>
      <c r="C1930" s="139">
        <f t="shared" si="739"/>
        <v>1000</v>
      </c>
      <c r="D1930" s="140">
        <f t="shared" si="740"/>
        <v>6997.15</v>
      </c>
      <c r="E1930" s="124">
        <f>IF(K1930=1,VLOOKUP(A1929,[1]Plan1!$BO$80:$BQ$314,3),E1929)</f>
        <v>7036.33</v>
      </c>
      <c r="F1930" s="141">
        <f t="shared" si="741"/>
        <v>45581</v>
      </c>
      <c r="G1930" s="142">
        <f t="shared" ref="G1930:G1993" si="752">(E1930/D1930)-1</f>
        <v>5.5994226220676957E-3</v>
      </c>
      <c r="H1930" s="141">
        <f t="shared" si="742"/>
        <v>45614</v>
      </c>
      <c r="I1930" s="141">
        <f t="shared" ref="I1930:I1993" si="753">IF(A1930&gt;I1929,H1930,I1929)</f>
        <v>45614</v>
      </c>
      <c r="J1930" s="125">
        <f t="shared" si="743"/>
        <v>23</v>
      </c>
      <c r="K1930" s="125">
        <f t="shared" si="749"/>
        <v>1</v>
      </c>
      <c r="L1930" s="139">
        <f t="shared" ref="L1930:L1993" si="754">TRUNC((E1930/D1930)^TRUNC((K1930/J1930),9),8)</f>
        <v>1.0002428000000001</v>
      </c>
      <c r="M1930" s="143">
        <f t="shared" si="750"/>
        <v>1.00439962</v>
      </c>
      <c r="N1930" s="143">
        <f t="shared" si="746"/>
        <v>1.3400408587930308</v>
      </c>
      <c r="O1930" s="139">
        <f t="shared" si="748"/>
        <v>1.3403662199999999</v>
      </c>
      <c r="P1930" s="139">
        <f t="shared" ref="P1930:P1993" si="755">TRUNC(C1930*O1930,8)</f>
        <v>1340.3662200000001</v>
      </c>
      <c r="Q1930" s="144">
        <f t="shared" ref="Q1930:Q1993" si="756">IF(VLOOKUP(A1930,AD$10:AK$114,8)=VLOOKUP(A1929,AD$10:AK$114,8),0,VLOOKUP(A1930,AD$10:AK$114,8))</f>
        <v>0</v>
      </c>
      <c r="R1930" s="145">
        <f t="shared" ref="R1930:R1993" si="757">IF(Q1930&gt;0,VLOOKUP($A1930,$AD$10:$AI$114,6),0)</f>
        <v>0</v>
      </c>
      <c r="S1930" s="139">
        <f t="shared" ref="S1930:S1993" si="758">IF(R1930&gt;0,TRUNC(R1930*P1930,8),0)</f>
        <v>0</v>
      </c>
      <c r="T1930" s="146">
        <f t="shared" si="744"/>
        <v>3.5999999999999997E-2</v>
      </c>
      <c r="U1930" s="144">
        <f t="shared" si="747"/>
        <v>67</v>
      </c>
      <c r="V1930" s="144">
        <v>252</v>
      </c>
      <c r="W1930" s="143">
        <f t="shared" ref="W1930:W1993" si="759">ROUND((1+T1930)^TRUNC((U1930/V1930),9),9)</f>
        <v>1.009447518</v>
      </c>
      <c r="X1930" s="139">
        <f t="shared" ref="X1930:X1993" si="760">TRUNC((P1930*(W1930-1)),8)</f>
        <v>12.66313399</v>
      </c>
      <c r="Y1930" s="124">
        <f t="shared" ref="Y1930:Y1993" si="761">IF(Q1930&gt;0,S1930+X1930,0)</f>
        <v>0</v>
      </c>
      <c r="Z1930" s="147" t="s">
        <v>64</v>
      </c>
      <c r="AA1930" s="141">
        <f t="shared" si="745"/>
        <v>45672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4"/>
      <c r="BL1930" s="1"/>
      <c r="BM1930" s="1"/>
      <c r="BN1930" s="1"/>
      <c r="BO1930" s="1"/>
      <c r="BP1930" s="1"/>
      <c r="BQ1930" s="1"/>
    </row>
    <row r="1931" spans="1:69" x14ac:dyDescent="0.15">
      <c r="A1931" s="138">
        <f t="shared" ref="A1931:A1994" si="762">(A1930+1)</f>
        <v>45582</v>
      </c>
      <c r="B1931" s="148">
        <f t="shared" si="751"/>
        <v>1353.5478204599999</v>
      </c>
      <c r="C1931" s="139">
        <f t="shared" ref="C1931:C1994" si="763">TRUNC(IF(Q1930&gt;0,VLOOKUP(A1930,$AD$12:$AE$114,2),C1930),8)</f>
        <v>1000</v>
      </c>
      <c r="D1931" s="140">
        <f t="shared" ref="D1931:D1994" si="764">IF(E1931=E1930,D1930,E1930)</f>
        <v>6997.15</v>
      </c>
      <c r="E1931" s="124">
        <f>IF(K1931=1,VLOOKUP(A1930,[1]Plan1!$BO$80:$BQ$314,3),E1930)</f>
        <v>7036.33</v>
      </c>
      <c r="F1931" s="141">
        <f t="shared" ref="F1931:F1994" si="765">IF(D1931=D1930,F1930,A1931)</f>
        <v>45581</v>
      </c>
      <c r="G1931" s="142">
        <f t="shared" si="752"/>
        <v>5.5994226220676957E-3</v>
      </c>
      <c r="H1931" s="141">
        <f t="shared" ref="H1931:H1994" si="766">IF(DAY(A1931)=15,VLOOKUP(A1931,AH$118:AM$450,4),H1930)</f>
        <v>45614</v>
      </c>
      <c r="I1931" s="141">
        <f t="shared" si="753"/>
        <v>45614</v>
      </c>
      <c r="J1931" s="125">
        <f t="shared" ref="J1931:J1994" si="767">IF(I1931=I1930,J1930,NETWORKDAYS(I1930,I1931,$AD$118:$AD$502)-1)</f>
        <v>23</v>
      </c>
      <c r="K1931" s="125">
        <f t="shared" si="749"/>
        <v>2</v>
      </c>
      <c r="L1931" s="139">
        <f t="shared" si="754"/>
        <v>1.0004856600000001</v>
      </c>
      <c r="M1931" s="143">
        <f t="shared" si="750"/>
        <v>1.00439962</v>
      </c>
      <c r="N1931" s="143">
        <f t="shared" si="746"/>
        <v>1.3400408587930308</v>
      </c>
      <c r="O1931" s="139">
        <f t="shared" si="748"/>
        <v>1.3406916600000001</v>
      </c>
      <c r="P1931" s="139">
        <f t="shared" si="755"/>
        <v>1340.69166</v>
      </c>
      <c r="Q1931" s="144">
        <f t="shared" si="756"/>
        <v>0</v>
      </c>
      <c r="R1931" s="145">
        <f t="shared" si="757"/>
        <v>0</v>
      </c>
      <c r="S1931" s="139">
        <f t="shared" si="758"/>
        <v>0</v>
      </c>
      <c r="T1931" s="146">
        <f t="shared" ref="T1931:T1994" si="768">(T1930)</f>
        <v>3.5999999999999997E-2</v>
      </c>
      <c r="U1931" s="144">
        <f t="shared" si="747"/>
        <v>68</v>
      </c>
      <c r="V1931" s="144">
        <v>252</v>
      </c>
      <c r="W1931" s="143">
        <f t="shared" si="759"/>
        <v>1.0095892</v>
      </c>
      <c r="X1931" s="139">
        <f t="shared" si="760"/>
        <v>12.85616046</v>
      </c>
      <c r="Y1931" s="124">
        <f t="shared" si="761"/>
        <v>0</v>
      </c>
      <c r="Z1931" s="147" t="s">
        <v>64</v>
      </c>
      <c r="AA1931" s="141">
        <f t="shared" ref="AA1931:AA1994" si="769">IF(Q1930&gt;0,VLOOKUP(A1930,$AD$10:$AL$114,9),AA1930)</f>
        <v>45672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4"/>
      <c r="BL1931" s="1"/>
      <c r="BM1931" s="1"/>
      <c r="BN1931" s="1"/>
      <c r="BO1931" s="1"/>
      <c r="BP1931" s="1"/>
      <c r="BQ1931" s="1"/>
    </row>
    <row r="1932" spans="1:69" x14ac:dyDescent="0.15">
      <c r="A1932" s="138">
        <f t="shared" si="762"/>
        <v>45583</v>
      </c>
      <c r="B1932" s="148">
        <f t="shared" si="751"/>
        <v>1354.06648541</v>
      </c>
      <c r="C1932" s="139">
        <f t="shared" si="763"/>
        <v>1000</v>
      </c>
      <c r="D1932" s="140">
        <f t="shared" si="764"/>
        <v>6997.15</v>
      </c>
      <c r="E1932" s="124">
        <f>IF(K1932=1,VLOOKUP(A1931,[1]Plan1!$BO$80:$BQ$314,3),E1931)</f>
        <v>7036.33</v>
      </c>
      <c r="F1932" s="141">
        <f t="shared" si="765"/>
        <v>45581</v>
      </c>
      <c r="G1932" s="142">
        <f t="shared" si="752"/>
        <v>5.5994226220676957E-3</v>
      </c>
      <c r="H1932" s="141">
        <f t="shared" si="766"/>
        <v>45614</v>
      </c>
      <c r="I1932" s="141">
        <f t="shared" si="753"/>
        <v>45614</v>
      </c>
      <c r="J1932" s="125">
        <f t="shared" si="767"/>
        <v>23</v>
      </c>
      <c r="K1932" s="125">
        <f t="shared" si="749"/>
        <v>3</v>
      </c>
      <c r="L1932" s="139">
        <f t="shared" si="754"/>
        <v>1.0007285800000001</v>
      </c>
      <c r="M1932" s="143">
        <f t="shared" si="750"/>
        <v>1.00439962</v>
      </c>
      <c r="N1932" s="143">
        <f t="shared" si="746"/>
        <v>1.3400408587930308</v>
      </c>
      <c r="O1932" s="139">
        <f t="shared" si="748"/>
        <v>1.3410171799999999</v>
      </c>
      <c r="P1932" s="139">
        <f t="shared" si="755"/>
        <v>1341.0171800000001</v>
      </c>
      <c r="Q1932" s="144">
        <f t="shared" si="756"/>
        <v>0</v>
      </c>
      <c r="R1932" s="145">
        <f t="shared" si="757"/>
        <v>0</v>
      </c>
      <c r="S1932" s="139">
        <f t="shared" si="758"/>
        <v>0</v>
      </c>
      <c r="T1932" s="146">
        <f t="shared" si="768"/>
        <v>3.5999999999999997E-2</v>
      </c>
      <c r="U1932" s="144">
        <f t="shared" si="747"/>
        <v>69</v>
      </c>
      <c r="V1932" s="144">
        <v>252</v>
      </c>
      <c r="W1932" s="143">
        <f t="shared" si="759"/>
        <v>1.009730901</v>
      </c>
      <c r="X1932" s="139">
        <f t="shared" si="760"/>
        <v>13.049305410000001</v>
      </c>
      <c r="Y1932" s="124">
        <f t="shared" si="761"/>
        <v>0</v>
      </c>
      <c r="Z1932" s="147" t="s">
        <v>64</v>
      </c>
      <c r="AA1932" s="141">
        <f t="shared" si="769"/>
        <v>45672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4"/>
      <c r="BL1932" s="1"/>
      <c r="BM1932" s="1"/>
      <c r="BN1932" s="1"/>
      <c r="BO1932" s="1"/>
      <c r="BP1932" s="1"/>
      <c r="BQ1932" s="1"/>
    </row>
    <row r="1933" spans="1:69" x14ac:dyDescent="0.15">
      <c r="A1933" s="138">
        <f t="shared" si="762"/>
        <v>45584</v>
      </c>
      <c r="B1933" s="148">
        <f t="shared" si="751"/>
        <v>1354.58535158</v>
      </c>
      <c r="C1933" s="139">
        <f t="shared" si="763"/>
        <v>1000</v>
      </c>
      <c r="D1933" s="140">
        <f t="shared" si="764"/>
        <v>6997.15</v>
      </c>
      <c r="E1933" s="124">
        <f>IF(K1933=1,VLOOKUP(A1932,[1]Plan1!$BO$80:$BQ$314,3),E1932)</f>
        <v>7036.33</v>
      </c>
      <c r="F1933" s="141">
        <f t="shared" si="765"/>
        <v>45581</v>
      </c>
      <c r="G1933" s="142">
        <f t="shared" si="752"/>
        <v>5.5994226220676957E-3</v>
      </c>
      <c r="H1933" s="141">
        <f t="shared" si="766"/>
        <v>45614</v>
      </c>
      <c r="I1933" s="141">
        <f t="shared" si="753"/>
        <v>45614</v>
      </c>
      <c r="J1933" s="125">
        <f t="shared" si="767"/>
        <v>23</v>
      </c>
      <c r="K1933" s="125">
        <f t="shared" si="749"/>
        <v>4</v>
      </c>
      <c r="L1933" s="139">
        <f t="shared" si="754"/>
        <v>1.00097156</v>
      </c>
      <c r="M1933" s="143">
        <f t="shared" si="750"/>
        <v>1.00439962</v>
      </c>
      <c r="N1933" s="143">
        <f t="shared" si="746"/>
        <v>1.3400408587930308</v>
      </c>
      <c r="O1933" s="139">
        <f t="shared" si="748"/>
        <v>1.34134278</v>
      </c>
      <c r="P1933" s="139">
        <f t="shared" si="755"/>
        <v>1341.3427799999999</v>
      </c>
      <c r="Q1933" s="144">
        <f t="shared" si="756"/>
        <v>0</v>
      </c>
      <c r="R1933" s="145">
        <f t="shared" si="757"/>
        <v>0</v>
      </c>
      <c r="S1933" s="139">
        <f t="shared" si="758"/>
        <v>0</v>
      </c>
      <c r="T1933" s="146">
        <f t="shared" si="768"/>
        <v>3.5999999999999997E-2</v>
      </c>
      <c r="U1933" s="144">
        <f t="shared" si="747"/>
        <v>70</v>
      </c>
      <c r="V1933" s="144">
        <v>252</v>
      </c>
      <c r="W1933" s="143">
        <f t="shared" si="759"/>
        <v>1.0098726229999999</v>
      </c>
      <c r="X1933" s="139">
        <f t="shared" si="760"/>
        <v>13.24257158</v>
      </c>
      <c r="Y1933" s="124">
        <f t="shared" si="761"/>
        <v>0</v>
      </c>
      <c r="Z1933" s="147" t="s">
        <v>64</v>
      </c>
      <c r="AA1933" s="141">
        <f t="shared" si="769"/>
        <v>45672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4"/>
      <c r="BL1933" s="1"/>
      <c r="BM1933" s="1"/>
      <c r="BN1933" s="1"/>
      <c r="BO1933" s="1"/>
      <c r="BP1933" s="1"/>
      <c r="BQ1933" s="1"/>
    </row>
    <row r="1934" spans="1:69" x14ac:dyDescent="0.15">
      <c r="A1934" s="138">
        <f t="shared" si="762"/>
        <v>45585</v>
      </c>
      <c r="B1934" s="148">
        <f t="shared" si="751"/>
        <v>1354.58535158</v>
      </c>
      <c r="C1934" s="139">
        <f t="shared" si="763"/>
        <v>1000</v>
      </c>
      <c r="D1934" s="140">
        <f t="shared" si="764"/>
        <v>6997.15</v>
      </c>
      <c r="E1934" s="124">
        <f>IF(K1934=1,VLOOKUP(A1933,[1]Plan1!$BO$80:$BQ$314,3),E1933)</f>
        <v>7036.33</v>
      </c>
      <c r="F1934" s="141">
        <f t="shared" si="765"/>
        <v>45581</v>
      </c>
      <c r="G1934" s="142">
        <f t="shared" si="752"/>
        <v>5.5994226220676957E-3</v>
      </c>
      <c r="H1934" s="141">
        <f t="shared" si="766"/>
        <v>45614</v>
      </c>
      <c r="I1934" s="141">
        <f t="shared" si="753"/>
        <v>45614</v>
      </c>
      <c r="J1934" s="125">
        <f t="shared" si="767"/>
        <v>23</v>
      </c>
      <c r="K1934" s="125">
        <f t="shared" si="749"/>
        <v>4</v>
      </c>
      <c r="L1934" s="139">
        <f t="shared" si="754"/>
        <v>1.00097156</v>
      </c>
      <c r="M1934" s="143">
        <f t="shared" si="750"/>
        <v>1.00439962</v>
      </c>
      <c r="N1934" s="143">
        <f t="shared" si="746"/>
        <v>1.3400408587930308</v>
      </c>
      <c r="O1934" s="139">
        <f t="shared" si="748"/>
        <v>1.34134278</v>
      </c>
      <c r="P1934" s="139">
        <f t="shared" si="755"/>
        <v>1341.3427799999999</v>
      </c>
      <c r="Q1934" s="144">
        <f t="shared" si="756"/>
        <v>0</v>
      </c>
      <c r="R1934" s="145">
        <f t="shared" si="757"/>
        <v>0</v>
      </c>
      <c r="S1934" s="139">
        <f t="shared" si="758"/>
        <v>0</v>
      </c>
      <c r="T1934" s="146">
        <f t="shared" si="768"/>
        <v>3.5999999999999997E-2</v>
      </c>
      <c r="U1934" s="144">
        <f t="shared" si="747"/>
        <v>70</v>
      </c>
      <c r="V1934" s="144">
        <v>252</v>
      </c>
      <c r="W1934" s="143">
        <f t="shared" si="759"/>
        <v>1.0098726229999999</v>
      </c>
      <c r="X1934" s="139">
        <f t="shared" si="760"/>
        <v>13.24257158</v>
      </c>
      <c r="Y1934" s="124">
        <f t="shared" si="761"/>
        <v>0</v>
      </c>
      <c r="Z1934" s="147" t="s">
        <v>64</v>
      </c>
      <c r="AA1934" s="141">
        <f t="shared" si="769"/>
        <v>45672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4"/>
      <c r="BL1934" s="1"/>
      <c r="BM1934" s="1"/>
      <c r="BN1934" s="1"/>
      <c r="BO1934" s="1"/>
      <c r="BP1934" s="1"/>
      <c r="BQ1934" s="1"/>
    </row>
    <row r="1935" spans="1:69" x14ac:dyDescent="0.15">
      <c r="A1935" s="138">
        <f t="shared" si="762"/>
        <v>45586</v>
      </c>
      <c r="B1935" s="148">
        <f t="shared" si="751"/>
        <v>1354.58535158</v>
      </c>
      <c r="C1935" s="139">
        <f t="shared" si="763"/>
        <v>1000</v>
      </c>
      <c r="D1935" s="140">
        <f t="shared" si="764"/>
        <v>6997.15</v>
      </c>
      <c r="E1935" s="124">
        <f>IF(K1935=1,VLOOKUP(A1934,[1]Plan1!$BO$80:$BQ$314,3),E1934)</f>
        <v>7036.33</v>
      </c>
      <c r="F1935" s="141">
        <f t="shared" si="765"/>
        <v>45581</v>
      </c>
      <c r="G1935" s="142">
        <f t="shared" si="752"/>
        <v>5.5994226220676957E-3</v>
      </c>
      <c r="H1935" s="141">
        <f t="shared" si="766"/>
        <v>45614</v>
      </c>
      <c r="I1935" s="141">
        <f t="shared" si="753"/>
        <v>45614</v>
      </c>
      <c r="J1935" s="125">
        <f t="shared" si="767"/>
        <v>23</v>
      </c>
      <c r="K1935" s="125">
        <f t="shared" si="749"/>
        <v>4</v>
      </c>
      <c r="L1935" s="139">
        <f t="shared" si="754"/>
        <v>1.00097156</v>
      </c>
      <c r="M1935" s="143">
        <f t="shared" si="750"/>
        <v>1.00439962</v>
      </c>
      <c r="N1935" s="143">
        <f t="shared" si="746"/>
        <v>1.3400408587930308</v>
      </c>
      <c r="O1935" s="139">
        <f t="shared" si="748"/>
        <v>1.34134278</v>
      </c>
      <c r="P1935" s="139">
        <f t="shared" si="755"/>
        <v>1341.3427799999999</v>
      </c>
      <c r="Q1935" s="144">
        <f t="shared" si="756"/>
        <v>0</v>
      </c>
      <c r="R1935" s="145">
        <f t="shared" si="757"/>
        <v>0</v>
      </c>
      <c r="S1935" s="139">
        <f t="shared" si="758"/>
        <v>0</v>
      </c>
      <c r="T1935" s="146">
        <f t="shared" si="768"/>
        <v>3.5999999999999997E-2</v>
      </c>
      <c r="U1935" s="144">
        <f t="shared" si="747"/>
        <v>70</v>
      </c>
      <c r="V1935" s="144">
        <v>252</v>
      </c>
      <c r="W1935" s="143">
        <f t="shared" si="759"/>
        <v>1.0098726229999999</v>
      </c>
      <c r="X1935" s="139">
        <f t="shared" si="760"/>
        <v>13.24257158</v>
      </c>
      <c r="Y1935" s="124">
        <f t="shared" si="761"/>
        <v>0</v>
      </c>
      <c r="Z1935" s="147" t="s">
        <v>64</v>
      </c>
      <c r="AA1935" s="141">
        <f t="shared" si="769"/>
        <v>45672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4"/>
      <c r="BL1935" s="1"/>
      <c r="BM1935" s="1"/>
      <c r="BN1935" s="1"/>
      <c r="BO1935" s="1"/>
      <c r="BP1935" s="1"/>
      <c r="BQ1935" s="1"/>
    </row>
    <row r="1936" spans="1:69" x14ac:dyDescent="0.15">
      <c r="A1936" s="138">
        <f t="shared" si="762"/>
        <v>45587</v>
      </c>
      <c r="B1936" s="148">
        <f t="shared" si="751"/>
        <v>1355.10442642</v>
      </c>
      <c r="C1936" s="139">
        <f t="shared" si="763"/>
        <v>1000</v>
      </c>
      <c r="D1936" s="140">
        <f t="shared" si="764"/>
        <v>6997.15</v>
      </c>
      <c r="E1936" s="124">
        <f>IF(K1936=1,VLOOKUP(A1935,[1]Plan1!$BO$80:$BQ$314,3),E1935)</f>
        <v>7036.33</v>
      </c>
      <c r="F1936" s="141">
        <f t="shared" si="765"/>
        <v>45581</v>
      </c>
      <c r="G1936" s="142">
        <f t="shared" si="752"/>
        <v>5.5994226220676957E-3</v>
      </c>
      <c r="H1936" s="141">
        <f t="shared" si="766"/>
        <v>45614</v>
      </c>
      <c r="I1936" s="141">
        <f t="shared" si="753"/>
        <v>45614</v>
      </c>
      <c r="J1936" s="125">
        <f t="shared" si="767"/>
        <v>23</v>
      </c>
      <c r="K1936" s="125">
        <f t="shared" si="749"/>
        <v>5</v>
      </c>
      <c r="L1936" s="139">
        <f t="shared" si="754"/>
        <v>1.0012146</v>
      </c>
      <c r="M1936" s="143">
        <f t="shared" si="750"/>
        <v>1.00439962</v>
      </c>
      <c r="N1936" s="143">
        <f t="shared" si="746"/>
        <v>1.3400408587930308</v>
      </c>
      <c r="O1936" s="139">
        <f t="shared" si="748"/>
        <v>1.3416684699999999</v>
      </c>
      <c r="P1936" s="139">
        <f t="shared" si="755"/>
        <v>1341.6684700000001</v>
      </c>
      <c r="Q1936" s="144">
        <f t="shared" si="756"/>
        <v>0</v>
      </c>
      <c r="R1936" s="145">
        <f t="shared" si="757"/>
        <v>0</v>
      </c>
      <c r="S1936" s="139">
        <f t="shared" si="758"/>
        <v>0</v>
      </c>
      <c r="T1936" s="146">
        <f t="shared" si="768"/>
        <v>3.5999999999999997E-2</v>
      </c>
      <c r="U1936" s="144">
        <f t="shared" si="747"/>
        <v>71</v>
      </c>
      <c r="V1936" s="144">
        <v>252</v>
      </c>
      <c r="W1936" s="143">
        <f t="shared" si="759"/>
        <v>1.0100143640000001</v>
      </c>
      <c r="X1936" s="139">
        <f t="shared" si="760"/>
        <v>13.43595642</v>
      </c>
      <c r="Y1936" s="124">
        <f t="shared" si="761"/>
        <v>0</v>
      </c>
      <c r="Z1936" s="147" t="s">
        <v>64</v>
      </c>
      <c r="AA1936" s="141">
        <f t="shared" si="769"/>
        <v>45672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4"/>
      <c r="BL1936" s="1"/>
      <c r="BM1936" s="1"/>
      <c r="BN1936" s="1"/>
      <c r="BO1936" s="1"/>
      <c r="BP1936" s="1"/>
      <c r="BQ1936" s="1"/>
    </row>
    <row r="1937" spans="1:69" x14ac:dyDescent="0.15">
      <c r="A1937" s="138">
        <f t="shared" si="762"/>
        <v>45588</v>
      </c>
      <c r="B1937" s="148">
        <f t="shared" si="751"/>
        <v>1355.6236911400001</v>
      </c>
      <c r="C1937" s="139">
        <f t="shared" si="763"/>
        <v>1000</v>
      </c>
      <c r="D1937" s="140">
        <f t="shared" si="764"/>
        <v>6997.15</v>
      </c>
      <c r="E1937" s="124">
        <f>IF(K1937=1,VLOOKUP(A1936,[1]Plan1!$BO$80:$BQ$314,3),E1936)</f>
        <v>7036.33</v>
      </c>
      <c r="F1937" s="141">
        <f t="shared" si="765"/>
        <v>45581</v>
      </c>
      <c r="G1937" s="142">
        <f t="shared" si="752"/>
        <v>5.5994226220676957E-3</v>
      </c>
      <c r="H1937" s="141">
        <f t="shared" si="766"/>
        <v>45614</v>
      </c>
      <c r="I1937" s="141">
        <f t="shared" si="753"/>
        <v>45614</v>
      </c>
      <c r="J1937" s="125">
        <f t="shared" si="767"/>
        <v>23</v>
      </c>
      <c r="K1937" s="125">
        <f t="shared" si="749"/>
        <v>6</v>
      </c>
      <c r="L1937" s="139">
        <f t="shared" si="754"/>
        <v>1.0014577</v>
      </c>
      <c r="M1937" s="143">
        <f t="shared" si="750"/>
        <v>1.00439962</v>
      </c>
      <c r="N1937" s="143">
        <f t="shared" si="746"/>
        <v>1.3400408587930308</v>
      </c>
      <c r="O1937" s="139">
        <f t="shared" si="748"/>
        <v>1.3419942300000001</v>
      </c>
      <c r="P1937" s="139">
        <f t="shared" si="755"/>
        <v>1341.99423</v>
      </c>
      <c r="Q1937" s="144">
        <f t="shared" si="756"/>
        <v>0</v>
      </c>
      <c r="R1937" s="145">
        <f t="shared" si="757"/>
        <v>0</v>
      </c>
      <c r="S1937" s="139">
        <f t="shared" si="758"/>
        <v>0</v>
      </c>
      <c r="T1937" s="146">
        <f t="shared" si="768"/>
        <v>3.5999999999999997E-2</v>
      </c>
      <c r="U1937" s="144">
        <f t="shared" si="747"/>
        <v>72</v>
      </c>
      <c r="V1937" s="144">
        <v>252</v>
      </c>
      <c r="W1937" s="143">
        <f t="shared" si="759"/>
        <v>1.010156125</v>
      </c>
      <c r="X1937" s="139">
        <f t="shared" si="760"/>
        <v>13.62946114</v>
      </c>
      <c r="Y1937" s="124">
        <f t="shared" si="761"/>
        <v>0</v>
      </c>
      <c r="Z1937" s="147" t="s">
        <v>64</v>
      </c>
      <c r="AA1937" s="141">
        <f t="shared" si="769"/>
        <v>45672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4"/>
      <c r="BL1937" s="1"/>
      <c r="BM1937" s="1"/>
      <c r="BN1937" s="1"/>
      <c r="BO1937" s="1"/>
      <c r="BP1937" s="1"/>
      <c r="BQ1937" s="1"/>
    </row>
    <row r="1938" spans="1:69" x14ac:dyDescent="0.15">
      <c r="A1938" s="138">
        <f t="shared" si="762"/>
        <v>45589</v>
      </c>
      <c r="B1938" s="148">
        <f t="shared" si="751"/>
        <v>1356.1431660000001</v>
      </c>
      <c r="C1938" s="139">
        <f t="shared" si="763"/>
        <v>1000</v>
      </c>
      <c r="D1938" s="140">
        <f t="shared" si="764"/>
        <v>6997.15</v>
      </c>
      <c r="E1938" s="124">
        <f>IF(K1938=1,VLOOKUP(A1937,[1]Plan1!$BO$80:$BQ$314,3),E1937)</f>
        <v>7036.33</v>
      </c>
      <c r="F1938" s="141">
        <f t="shared" si="765"/>
        <v>45581</v>
      </c>
      <c r="G1938" s="142">
        <f t="shared" si="752"/>
        <v>5.5994226220676957E-3</v>
      </c>
      <c r="H1938" s="141">
        <f t="shared" si="766"/>
        <v>45614</v>
      </c>
      <c r="I1938" s="141">
        <f t="shared" si="753"/>
        <v>45614</v>
      </c>
      <c r="J1938" s="125">
        <f t="shared" si="767"/>
        <v>23</v>
      </c>
      <c r="K1938" s="125">
        <f t="shared" si="749"/>
        <v>7</v>
      </c>
      <c r="L1938" s="139">
        <f t="shared" si="754"/>
        <v>1.0017008599999999</v>
      </c>
      <c r="M1938" s="143">
        <f t="shared" si="750"/>
        <v>1.00439962</v>
      </c>
      <c r="N1938" s="143">
        <f t="shared" si="746"/>
        <v>1.3400408587930308</v>
      </c>
      <c r="O1938" s="139">
        <f t="shared" si="748"/>
        <v>1.3423200799999999</v>
      </c>
      <c r="P1938" s="139">
        <f t="shared" si="755"/>
        <v>1342.32008</v>
      </c>
      <c r="Q1938" s="144">
        <f t="shared" si="756"/>
        <v>0</v>
      </c>
      <c r="R1938" s="145">
        <f t="shared" si="757"/>
        <v>0</v>
      </c>
      <c r="S1938" s="139">
        <f t="shared" si="758"/>
        <v>0</v>
      </c>
      <c r="T1938" s="146">
        <f t="shared" si="768"/>
        <v>3.5999999999999997E-2</v>
      </c>
      <c r="U1938" s="144">
        <f t="shared" si="747"/>
        <v>73</v>
      </c>
      <c r="V1938" s="144">
        <v>252</v>
      </c>
      <c r="W1938" s="143">
        <f t="shared" si="759"/>
        <v>1.0102979059999999</v>
      </c>
      <c r="X1938" s="139">
        <f t="shared" si="760"/>
        <v>13.823086</v>
      </c>
      <c r="Y1938" s="124">
        <f t="shared" si="761"/>
        <v>0</v>
      </c>
      <c r="Z1938" s="147" t="s">
        <v>64</v>
      </c>
      <c r="AA1938" s="141">
        <f t="shared" si="769"/>
        <v>45672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4"/>
      <c r="BL1938" s="1"/>
      <c r="BM1938" s="1"/>
      <c r="BN1938" s="1"/>
      <c r="BO1938" s="1"/>
      <c r="BP1938" s="1"/>
      <c r="BQ1938" s="1"/>
    </row>
    <row r="1939" spans="1:69" x14ac:dyDescent="0.15">
      <c r="A1939" s="138">
        <f t="shared" si="762"/>
        <v>45590</v>
      </c>
      <c r="B1939" s="148">
        <f t="shared" si="751"/>
        <v>1356.66283084</v>
      </c>
      <c r="C1939" s="139">
        <f t="shared" si="763"/>
        <v>1000</v>
      </c>
      <c r="D1939" s="140">
        <f t="shared" si="764"/>
        <v>6997.15</v>
      </c>
      <c r="E1939" s="124">
        <f>IF(K1939=1,VLOOKUP(A1938,[1]Plan1!$BO$80:$BQ$314,3),E1938)</f>
        <v>7036.33</v>
      </c>
      <c r="F1939" s="141">
        <f t="shared" si="765"/>
        <v>45581</v>
      </c>
      <c r="G1939" s="142">
        <f t="shared" si="752"/>
        <v>5.5994226220676957E-3</v>
      </c>
      <c r="H1939" s="141">
        <f t="shared" si="766"/>
        <v>45614</v>
      </c>
      <c r="I1939" s="141">
        <f t="shared" si="753"/>
        <v>45614</v>
      </c>
      <c r="J1939" s="125">
        <f t="shared" si="767"/>
        <v>23</v>
      </c>
      <c r="K1939" s="125">
        <f t="shared" si="749"/>
        <v>8</v>
      </c>
      <c r="L1939" s="139">
        <f t="shared" si="754"/>
        <v>1.0019440799999999</v>
      </c>
      <c r="M1939" s="143">
        <f t="shared" si="750"/>
        <v>1.00439962</v>
      </c>
      <c r="N1939" s="143">
        <f t="shared" si="746"/>
        <v>1.3400408587930308</v>
      </c>
      <c r="O1939" s="139">
        <f t="shared" si="748"/>
        <v>1.342646</v>
      </c>
      <c r="P1939" s="139">
        <f t="shared" si="755"/>
        <v>1342.646</v>
      </c>
      <c r="Q1939" s="144">
        <f t="shared" si="756"/>
        <v>0</v>
      </c>
      <c r="R1939" s="145">
        <f t="shared" si="757"/>
        <v>0</v>
      </c>
      <c r="S1939" s="139">
        <f t="shared" si="758"/>
        <v>0</v>
      </c>
      <c r="T1939" s="146">
        <f t="shared" si="768"/>
        <v>3.5999999999999997E-2</v>
      </c>
      <c r="U1939" s="144">
        <f t="shared" si="747"/>
        <v>74</v>
      </c>
      <c r="V1939" s="144">
        <v>252</v>
      </c>
      <c r="W1939" s="143">
        <f t="shared" si="759"/>
        <v>1.010439707</v>
      </c>
      <c r="X1939" s="139">
        <f t="shared" si="760"/>
        <v>14.016830840000001</v>
      </c>
      <c r="Y1939" s="124">
        <f t="shared" si="761"/>
        <v>0</v>
      </c>
      <c r="Z1939" s="147" t="s">
        <v>64</v>
      </c>
      <c r="AA1939" s="141">
        <f t="shared" si="769"/>
        <v>45672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4"/>
      <c r="BL1939" s="1"/>
      <c r="BM1939" s="1"/>
      <c r="BN1939" s="1"/>
      <c r="BO1939" s="1"/>
      <c r="BP1939" s="1"/>
      <c r="BQ1939" s="1"/>
    </row>
    <row r="1940" spans="1:69" x14ac:dyDescent="0.15">
      <c r="A1940" s="138">
        <f t="shared" si="762"/>
        <v>45591</v>
      </c>
      <c r="B1940" s="148">
        <f t="shared" si="751"/>
        <v>1357.18268571</v>
      </c>
      <c r="C1940" s="139">
        <f t="shared" si="763"/>
        <v>1000</v>
      </c>
      <c r="D1940" s="140">
        <f t="shared" si="764"/>
        <v>6997.15</v>
      </c>
      <c r="E1940" s="124">
        <f>IF(K1940=1,VLOOKUP(A1939,[1]Plan1!$BO$80:$BQ$314,3),E1939)</f>
        <v>7036.33</v>
      </c>
      <c r="F1940" s="141">
        <f t="shared" si="765"/>
        <v>45581</v>
      </c>
      <c r="G1940" s="142">
        <f t="shared" si="752"/>
        <v>5.5994226220676957E-3</v>
      </c>
      <c r="H1940" s="141">
        <f t="shared" si="766"/>
        <v>45614</v>
      </c>
      <c r="I1940" s="141">
        <f t="shared" si="753"/>
        <v>45614</v>
      </c>
      <c r="J1940" s="125">
        <f t="shared" si="767"/>
        <v>23</v>
      </c>
      <c r="K1940" s="125">
        <f t="shared" si="749"/>
        <v>9</v>
      </c>
      <c r="L1940" s="139">
        <f t="shared" si="754"/>
        <v>1.00218735</v>
      </c>
      <c r="M1940" s="143">
        <f t="shared" si="750"/>
        <v>1.00439962</v>
      </c>
      <c r="N1940" s="143">
        <f t="shared" si="746"/>
        <v>1.3400408587930308</v>
      </c>
      <c r="O1940" s="139">
        <f t="shared" si="748"/>
        <v>1.3429719899999999</v>
      </c>
      <c r="P1940" s="139">
        <f t="shared" si="755"/>
        <v>1342.97199</v>
      </c>
      <c r="Q1940" s="144">
        <f t="shared" si="756"/>
        <v>0</v>
      </c>
      <c r="R1940" s="145">
        <f t="shared" si="757"/>
        <v>0</v>
      </c>
      <c r="S1940" s="139">
        <f t="shared" si="758"/>
        <v>0</v>
      </c>
      <c r="T1940" s="146">
        <f t="shared" si="768"/>
        <v>3.5999999999999997E-2</v>
      </c>
      <c r="U1940" s="144">
        <f t="shared" si="747"/>
        <v>75</v>
      </c>
      <c r="V1940" s="144">
        <v>252</v>
      </c>
      <c r="W1940" s="143">
        <f t="shared" si="759"/>
        <v>1.0105815279999999</v>
      </c>
      <c r="X1940" s="139">
        <f t="shared" si="760"/>
        <v>14.21069571</v>
      </c>
      <c r="Y1940" s="124">
        <f t="shared" si="761"/>
        <v>0</v>
      </c>
      <c r="Z1940" s="147" t="s">
        <v>64</v>
      </c>
      <c r="AA1940" s="141">
        <f t="shared" si="769"/>
        <v>45672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4"/>
      <c r="BL1940" s="1"/>
      <c r="BM1940" s="1"/>
      <c r="BN1940" s="1"/>
      <c r="BO1940" s="1"/>
      <c r="BP1940" s="1"/>
      <c r="BQ1940" s="1"/>
    </row>
    <row r="1941" spans="1:69" x14ac:dyDescent="0.15">
      <c r="A1941" s="138">
        <f t="shared" si="762"/>
        <v>45592</v>
      </c>
      <c r="B1941" s="148">
        <f t="shared" si="751"/>
        <v>1357.18268571</v>
      </c>
      <c r="C1941" s="139">
        <f t="shared" si="763"/>
        <v>1000</v>
      </c>
      <c r="D1941" s="140">
        <f t="shared" si="764"/>
        <v>6997.15</v>
      </c>
      <c r="E1941" s="124">
        <f>IF(K1941=1,VLOOKUP(A1940,[1]Plan1!$BO$80:$BQ$314,3),E1940)</f>
        <v>7036.33</v>
      </c>
      <c r="F1941" s="141">
        <f t="shared" si="765"/>
        <v>45581</v>
      </c>
      <c r="G1941" s="142">
        <f t="shared" si="752"/>
        <v>5.5994226220676957E-3</v>
      </c>
      <c r="H1941" s="141">
        <f t="shared" si="766"/>
        <v>45614</v>
      </c>
      <c r="I1941" s="141">
        <f t="shared" si="753"/>
        <v>45614</v>
      </c>
      <c r="J1941" s="125">
        <f t="shared" si="767"/>
        <v>23</v>
      </c>
      <c r="K1941" s="125">
        <f t="shared" si="749"/>
        <v>9</v>
      </c>
      <c r="L1941" s="139">
        <f t="shared" si="754"/>
        <v>1.00218735</v>
      </c>
      <c r="M1941" s="143">
        <f t="shared" si="750"/>
        <v>1.00439962</v>
      </c>
      <c r="N1941" s="143">
        <f t="shared" si="746"/>
        <v>1.3400408587930308</v>
      </c>
      <c r="O1941" s="139">
        <f t="shared" si="748"/>
        <v>1.3429719899999999</v>
      </c>
      <c r="P1941" s="139">
        <f t="shared" si="755"/>
        <v>1342.97199</v>
      </c>
      <c r="Q1941" s="144">
        <f t="shared" si="756"/>
        <v>0</v>
      </c>
      <c r="R1941" s="145">
        <f t="shared" si="757"/>
        <v>0</v>
      </c>
      <c r="S1941" s="139">
        <f t="shared" si="758"/>
        <v>0</v>
      </c>
      <c r="T1941" s="146">
        <f t="shared" si="768"/>
        <v>3.5999999999999997E-2</v>
      </c>
      <c r="U1941" s="144">
        <f t="shared" si="747"/>
        <v>75</v>
      </c>
      <c r="V1941" s="144">
        <v>252</v>
      </c>
      <c r="W1941" s="143">
        <f t="shared" si="759"/>
        <v>1.0105815279999999</v>
      </c>
      <c r="X1941" s="139">
        <f t="shared" si="760"/>
        <v>14.21069571</v>
      </c>
      <c r="Y1941" s="124">
        <f t="shared" si="761"/>
        <v>0</v>
      </c>
      <c r="Z1941" s="147" t="s">
        <v>64</v>
      </c>
      <c r="AA1941" s="141">
        <f t="shared" si="769"/>
        <v>45672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4"/>
      <c r="BL1941" s="1"/>
      <c r="BM1941" s="1"/>
      <c r="BN1941" s="1"/>
      <c r="BO1941" s="1"/>
      <c r="BP1941" s="1"/>
      <c r="BQ1941" s="1"/>
    </row>
    <row r="1942" spans="1:69" x14ac:dyDescent="0.15">
      <c r="A1942" s="138">
        <f t="shared" si="762"/>
        <v>45593</v>
      </c>
      <c r="B1942" s="148">
        <f t="shared" si="751"/>
        <v>1357.18268571</v>
      </c>
      <c r="C1942" s="139">
        <f t="shared" si="763"/>
        <v>1000</v>
      </c>
      <c r="D1942" s="140">
        <f t="shared" si="764"/>
        <v>6997.15</v>
      </c>
      <c r="E1942" s="124">
        <f>IF(K1942=1,VLOOKUP(A1941,[1]Plan1!$BO$80:$BQ$314,3),E1941)</f>
        <v>7036.33</v>
      </c>
      <c r="F1942" s="141">
        <f t="shared" si="765"/>
        <v>45581</v>
      </c>
      <c r="G1942" s="142">
        <f t="shared" si="752"/>
        <v>5.5994226220676957E-3</v>
      </c>
      <c r="H1942" s="141">
        <f t="shared" si="766"/>
        <v>45614</v>
      </c>
      <c r="I1942" s="141">
        <f t="shared" si="753"/>
        <v>45614</v>
      </c>
      <c r="J1942" s="125">
        <f t="shared" si="767"/>
        <v>23</v>
      </c>
      <c r="K1942" s="125">
        <f t="shared" si="749"/>
        <v>9</v>
      </c>
      <c r="L1942" s="139">
        <f t="shared" si="754"/>
        <v>1.00218735</v>
      </c>
      <c r="M1942" s="143">
        <f t="shared" si="750"/>
        <v>1.00439962</v>
      </c>
      <c r="N1942" s="143">
        <f t="shared" si="746"/>
        <v>1.3400408587930308</v>
      </c>
      <c r="O1942" s="139">
        <f t="shared" si="748"/>
        <v>1.3429719899999999</v>
      </c>
      <c r="P1942" s="139">
        <f t="shared" si="755"/>
        <v>1342.97199</v>
      </c>
      <c r="Q1942" s="144">
        <f t="shared" si="756"/>
        <v>0</v>
      </c>
      <c r="R1942" s="145">
        <f t="shared" si="757"/>
        <v>0</v>
      </c>
      <c r="S1942" s="139">
        <f t="shared" si="758"/>
        <v>0</v>
      </c>
      <c r="T1942" s="146">
        <f t="shared" si="768"/>
        <v>3.5999999999999997E-2</v>
      </c>
      <c r="U1942" s="144">
        <f t="shared" si="747"/>
        <v>75</v>
      </c>
      <c r="V1942" s="144">
        <v>252</v>
      </c>
      <c r="W1942" s="143">
        <f t="shared" si="759"/>
        <v>1.0105815279999999</v>
      </c>
      <c r="X1942" s="139">
        <f t="shared" si="760"/>
        <v>14.21069571</v>
      </c>
      <c r="Y1942" s="124">
        <f t="shared" si="761"/>
        <v>0</v>
      </c>
      <c r="Z1942" s="147" t="s">
        <v>64</v>
      </c>
      <c r="AA1942" s="141">
        <f t="shared" si="769"/>
        <v>45672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4"/>
      <c r="BL1942" s="1"/>
      <c r="BM1942" s="1"/>
      <c r="BN1942" s="1"/>
      <c r="BO1942" s="1"/>
      <c r="BP1942" s="1"/>
      <c r="BQ1942" s="1"/>
    </row>
    <row r="1943" spans="1:69" x14ac:dyDescent="0.15">
      <c r="A1943" s="138">
        <f t="shared" si="762"/>
        <v>45594</v>
      </c>
      <c r="B1943" s="148">
        <f t="shared" si="751"/>
        <v>1357.70276098</v>
      </c>
      <c r="C1943" s="139">
        <f t="shared" si="763"/>
        <v>1000</v>
      </c>
      <c r="D1943" s="140">
        <f t="shared" si="764"/>
        <v>6997.15</v>
      </c>
      <c r="E1943" s="124">
        <f>IF(K1943=1,VLOOKUP(A1942,[1]Plan1!$BO$80:$BQ$314,3),E1942)</f>
        <v>7036.33</v>
      </c>
      <c r="F1943" s="141">
        <f t="shared" si="765"/>
        <v>45581</v>
      </c>
      <c r="G1943" s="142">
        <f t="shared" si="752"/>
        <v>5.5994226220676957E-3</v>
      </c>
      <c r="H1943" s="141">
        <f t="shared" si="766"/>
        <v>45614</v>
      </c>
      <c r="I1943" s="141">
        <f t="shared" si="753"/>
        <v>45614</v>
      </c>
      <c r="J1943" s="125">
        <f t="shared" si="767"/>
        <v>23</v>
      </c>
      <c r="K1943" s="125">
        <f t="shared" si="749"/>
        <v>10</v>
      </c>
      <c r="L1943" s="139">
        <f t="shared" si="754"/>
        <v>1.00243069</v>
      </c>
      <c r="M1943" s="143">
        <f t="shared" si="750"/>
        <v>1.00439962</v>
      </c>
      <c r="N1943" s="143">
        <f t="shared" si="746"/>
        <v>1.3400408587930308</v>
      </c>
      <c r="O1943" s="139">
        <f t="shared" si="748"/>
        <v>1.3432980800000001</v>
      </c>
      <c r="P1943" s="139">
        <f t="shared" si="755"/>
        <v>1343.29808</v>
      </c>
      <c r="Q1943" s="144">
        <f t="shared" si="756"/>
        <v>0</v>
      </c>
      <c r="R1943" s="145">
        <f t="shared" si="757"/>
        <v>0</v>
      </c>
      <c r="S1943" s="139">
        <f t="shared" si="758"/>
        <v>0</v>
      </c>
      <c r="T1943" s="146">
        <f t="shared" si="768"/>
        <v>3.5999999999999997E-2</v>
      </c>
      <c r="U1943" s="144">
        <f t="shared" si="747"/>
        <v>76</v>
      </c>
      <c r="V1943" s="144">
        <v>252</v>
      </c>
      <c r="W1943" s="143">
        <f t="shared" si="759"/>
        <v>1.0107233689999999</v>
      </c>
      <c r="X1943" s="139">
        <f t="shared" si="760"/>
        <v>14.40468098</v>
      </c>
      <c r="Y1943" s="124">
        <f t="shared" si="761"/>
        <v>0</v>
      </c>
      <c r="Z1943" s="147" t="s">
        <v>64</v>
      </c>
      <c r="AA1943" s="141">
        <f t="shared" si="769"/>
        <v>45672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4"/>
      <c r="BL1943" s="1"/>
      <c r="BM1943" s="1"/>
      <c r="BN1943" s="1"/>
      <c r="BO1943" s="1"/>
      <c r="BP1943" s="1"/>
      <c r="BQ1943" s="1"/>
    </row>
    <row r="1944" spans="1:69" x14ac:dyDescent="0.15">
      <c r="A1944" s="138">
        <f t="shared" si="762"/>
        <v>45595</v>
      </c>
      <c r="B1944" s="148">
        <f t="shared" si="751"/>
        <v>1358.2230162899998</v>
      </c>
      <c r="C1944" s="139">
        <f t="shared" si="763"/>
        <v>1000</v>
      </c>
      <c r="D1944" s="140">
        <f t="shared" si="764"/>
        <v>6997.15</v>
      </c>
      <c r="E1944" s="124">
        <f>IF(K1944=1,VLOOKUP(A1943,[1]Plan1!$BO$80:$BQ$314,3),E1943)</f>
        <v>7036.33</v>
      </c>
      <c r="F1944" s="141">
        <f t="shared" si="765"/>
        <v>45581</v>
      </c>
      <c r="G1944" s="142">
        <f t="shared" si="752"/>
        <v>5.5994226220676957E-3</v>
      </c>
      <c r="H1944" s="141">
        <f t="shared" si="766"/>
        <v>45614</v>
      </c>
      <c r="I1944" s="141">
        <f t="shared" si="753"/>
        <v>45614</v>
      </c>
      <c r="J1944" s="125">
        <f t="shared" si="767"/>
        <v>23</v>
      </c>
      <c r="K1944" s="125">
        <f t="shared" si="749"/>
        <v>11</v>
      </c>
      <c r="L1944" s="139">
        <f t="shared" si="754"/>
        <v>1.00267408</v>
      </c>
      <c r="M1944" s="143">
        <f t="shared" si="750"/>
        <v>1.00439962</v>
      </c>
      <c r="N1944" s="143">
        <f t="shared" si="746"/>
        <v>1.3400408587930308</v>
      </c>
      <c r="O1944" s="139">
        <f t="shared" si="748"/>
        <v>1.3436242300000001</v>
      </c>
      <c r="P1944" s="139">
        <f t="shared" si="755"/>
        <v>1343.6242299999999</v>
      </c>
      <c r="Q1944" s="144">
        <f t="shared" si="756"/>
        <v>0</v>
      </c>
      <c r="R1944" s="145">
        <f t="shared" si="757"/>
        <v>0</v>
      </c>
      <c r="S1944" s="139">
        <f t="shared" si="758"/>
        <v>0</v>
      </c>
      <c r="T1944" s="146">
        <f t="shared" si="768"/>
        <v>3.5999999999999997E-2</v>
      </c>
      <c r="U1944" s="144">
        <f t="shared" si="747"/>
        <v>77</v>
      </c>
      <c r="V1944" s="144">
        <v>252</v>
      </c>
      <c r="W1944" s="143">
        <f t="shared" si="759"/>
        <v>1.0108652300000001</v>
      </c>
      <c r="X1944" s="139">
        <f t="shared" si="760"/>
        <v>14.59878629</v>
      </c>
      <c r="Y1944" s="124">
        <f t="shared" si="761"/>
        <v>0</v>
      </c>
      <c r="Z1944" s="147" t="s">
        <v>64</v>
      </c>
      <c r="AA1944" s="141">
        <f t="shared" si="769"/>
        <v>45672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4"/>
      <c r="BL1944" s="1"/>
      <c r="BM1944" s="1"/>
      <c r="BN1944" s="1"/>
      <c r="BO1944" s="1"/>
      <c r="BP1944" s="1"/>
      <c r="BQ1944" s="1"/>
    </row>
    <row r="1945" spans="1:69" x14ac:dyDescent="0.15">
      <c r="A1945" s="138">
        <f t="shared" si="762"/>
        <v>45596</v>
      </c>
      <c r="B1945" s="148">
        <f t="shared" si="751"/>
        <v>1358.7434705400001</v>
      </c>
      <c r="C1945" s="139">
        <f t="shared" si="763"/>
        <v>1000</v>
      </c>
      <c r="D1945" s="140">
        <f t="shared" si="764"/>
        <v>6997.15</v>
      </c>
      <c r="E1945" s="124">
        <f>IF(K1945=1,VLOOKUP(A1944,[1]Plan1!$BO$80:$BQ$314,3),E1944)</f>
        <v>7036.33</v>
      </c>
      <c r="F1945" s="141">
        <f t="shared" si="765"/>
        <v>45581</v>
      </c>
      <c r="G1945" s="142">
        <f t="shared" si="752"/>
        <v>5.5994226220676957E-3</v>
      </c>
      <c r="H1945" s="141">
        <f t="shared" si="766"/>
        <v>45614</v>
      </c>
      <c r="I1945" s="141">
        <f t="shared" si="753"/>
        <v>45614</v>
      </c>
      <c r="J1945" s="125">
        <f t="shared" si="767"/>
        <v>23</v>
      </c>
      <c r="K1945" s="125">
        <f t="shared" si="749"/>
        <v>12</v>
      </c>
      <c r="L1945" s="139">
        <f t="shared" si="754"/>
        <v>1.0029175299999999</v>
      </c>
      <c r="M1945" s="143">
        <f t="shared" si="750"/>
        <v>1.00439962</v>
      </c>
      <c r="N1945" s="143">
        <f t="shared" si="746"/>
        <v>1.3400408587930308</v>
      </c>
      <c r="O1945" s="139">
        <f t="shared" si="748"/>
        <v>1.3439504600000001</v>
      </c>
      <c r="P1945" s="139">
        <f t="shared" si="755"/>
        <v>1343.95046</v>
      </c>
      <c r="Q1945" s="144">
        <f t="shared" si="756"/>
        <v>0</v>
      </c>
      <c r="R1945" s="145">
        <f t="shared" si="757"/>
        <v>0</v>
      </c>
      <c r="S1945" s="139">
        <f t="shared" si="758"/>
        <v>0</v>
      </c>
      <c r="T1945" s="146">
        <f t="shared" si="768"/>
        <v>3.5999999999999997E-2</v>
      </c>
      <c r="U1945" s="144">
        <f t="shared" si="747"/>
        <v>78</v>
      </c>
      <c r="V1945" s="144">
        <v>252</v>
      </c>
      <c r="W1945" s="143">
        <f t="shared" si="759"/>
        <v>1.01100711</v>
      </c>
      <c r="X1945" s="139">
        <f t="shared" si="760"/>
        <v>14.793010539999999</v>
      </c>
      <c r="Y1945" s="124">
        <f t="shared" si="761"/>
        <v>0</v>
      </c>
      <c r="Z1945" s="147" t="s">
        <v>64</v>
      </c>
      <c r="AA1945" s="141">
        <f t="shared" si="769"/>
        <v>45672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4"/>
      <c r="BL1945" s="1"/>
      <c r="BM1945" s="1"/>
      <c r="BN1945" s="1"/>
      <c r="BO1945" s="1"/>
      <c r="BP1945" s="1"/>
      <c r="BQ1945" s="1"/>
    </row>
    <row r="1946" spans="1:69" x14ac:dyDescent="0.15">
      <c r="A1946" s="138">
        <f t="shared" si="762"/>
        <v>45597</v>
      </c>
      <c r="B1946" s="148">
        <f t="shared" si="751"/>
        <v>1359.2641366</v>
      </c>
      <c r="C1946" s="139">
        <f t="shared" si="763"/>
        <v>1000</v>
      </c>
      <c r="D1946" s="140">
        <f t="shared" si="764"/>
        <v>6997.15</v>
      </c>
      <c r="E1946" s="124">
        <f>IF(K1946=1,VLOOKUP(A1945,[1]Plan1!$BO$80:$BQ$314,3),E1945)</f>
        <v>7036.33</v>
      </c>
      <c r="F1946" s="141">
        <f t="shared" si="765"/>
        <v>45581</v>
      </c>
      <c r="G1946" s="142">
        <f t="shared" si="752"/>
        <v>5.5994226220676957E-3</v>
      </c>
      <c r="H1946" s="141">
        <f t="shared" si="766"/>
        <v>45614</v>
      </c>
      <c r="I1946" s="141">
        <f t="shared" si="753"/>
        <v>45614</v>
      </c>
      <c r="J1946" s="125">
        <f t="shared" si="767"/>
        <v>23</v>
      </c>
      <c r="K1946" s="125">
        <f t="shared" si="749"/>
        <v>13</v>
      </c>
      <c r="L1946" s="139">
        <f t="shared" si="754"/>
        <v>1.0031610399999999</v>
      </c>
      <c r="M1946" s="143">
        <f t="shared" si="750"/>
        <v>1.00439962</v>
      </c>
      <c r="N1946" s="143">
        <f t="shared" si="746"/>
        <v>1.3400408587930308</v>
      </c>
      <c r="O1946" s="139">
        <f t="shared" si="748"/>
        <v>1.3442767799999999</v>
      </c>
      <c r="P1946" s="139">
        <f t="shared" si="755"/>
        <v>1344.2767799999999</v>
      </c>
      <c r="Q1946" s="144">
        <f t="shared" si="756"/>
        <v>0</v>
      </c>
      <c r="R1946" s="145">
        <f t="shared" si="757"/>
        <v>0</v>
      </c>
      <c r="S1946" s="139">
        <f t="shared" si="758"/>
        <v>0</v>
      </c>
      <c r="T1946" s="146">
        <f t="shared" si="768"/>
        <v>3.5999999999999997E-2</v>
      </c>
      <c r="U1946" s="144">
        <f t="shared" si="747"/>
        <v>79</v>
      </c>
      <c r="V1946" s="144">
        <v>252</v>
      </c>
      <c r="W1946" s="143">
        <f t="shared" si="759"/>
        <v>1.0111490110000001</v>
      </c>
      <c r="X1946" s="139">
        <f t="shared" si="760"/>
        <v>14.9873566</v>
      </c>
      <c r="Y1946" s="124">
        <f t="shared" si="761"/>
        <v>0</v>
      </c>
      <c r="Z1946" s="147" t="s">
        <v>64</v>
      </c>
      <c r="AA1946" s="141">
        <f t="shared" si="769"/>
        <v>45672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4"/>
      <c r="BL1946" s="1"/>
      <c r="BM1946" s="1"/>
      <c r="BN1946" s="1"/>
      <c r="BO1946" s="1"/>
      <c r="BP1946" s="1"/>
      <c r="BQ1946" s="1"/>
    </row>
    <row r="1947" spans="1:69" x14ac:dyDescent="0.15">
      <c r="A1947" s="138">
        <f t="shared" si="762"/>
        <v>45598</v>
      </c>
      <c r="B1947" s="148">
        <f t="shared" si="751"/>
        <v>1359.7849916100001</v>
      </c>
      <c r="C1947" s="139">
        <f t="shared" si="763"/>
        <v>1000</v>
      </c>
      <c r="D1947" s="140">
        <f t="shared" si="764"/>
        <v>6997.15</v>
      </c>
      <c r="E1947" s="124">
        <f>IF(K1947=1,VLOOKUP(A1946,[1]Plan1!$BO$80:$BQ$314,3),E1946)</f>
        <v>7036.33</v>
      </c>
      <c r="F1947" s="141">
        <f t="shared" si="765"/>
        <v>45581</v>
      </c>
      <c r="G1947" s="142">
        <f t="shared" si="752"/>
        <v>5.5994226220676957E-3</v>
      </c>
      <c r="H1947" s="141">
        <f t="shared" si="766"/>
        <v>45614</v>
      </c>
      <c r="I1947" s="141">
        <f t="shared" si="753"/>
        <v>45614</v>
      </c>
      <c r="J1947" s="125">
        <f t="shared" si="767"/>
        <v>23</v>
      </c>
      <c r="K1947" s="125">
        <f t="shared" si="749"/>
        <v>14</v>
      </c>
      <c r="L1947" s="139">
        <f t="shared" si="754"/>
        <v>1.00340461</v>
      </c>
      <c r="M1947" s="143">
        <f t="shared" si="750"/>
        <v>1.00439962</v>
      </c>
      <c r="N1947" s="143">
        <f t="shared" si="746"/>
        <v>1.3400408587930308</v>
      </c>
      <c r="O1947" s="139">
        <f t="shared" si="748"/>
        <v>1.3446031700000001</v>
      </c>
      <c r="P1947" s="139">
        <f t="shared" si="755"/>
        <v>1344.6031700000001</v>
      </c>
      <c r="Q1947" s="144">
        <f t="shared" si="756"/>
        <v>0</v>
      </c>
      <c r="R1947" s="145">
        <f t="shared" si="757"/>
        <v>0</v>
      </c>
      <c r="S1947" s="139">
        <f t="shared" si="758"/>
        <v>0</v>
      </c>
      <c r="T1947" s="146">
        <f t="shared" si="768"/>
        <v>3.5999999999999997E-2</v>
      </c>
      <c r="U1947" s="144">
        <f t="shared" si="747"/>
        <v>80</v>
      </c>
      <c r="V1947" s="144">
        <v>252</v>
      </c>
      <c r="W1947" s="143">
        <f t="shared" si="759"/>
        <v>1.011290931</v>
      </c>
      <c r="X1947" s="139">
        <f t="shared" si="760"/>
        <v>15.18182161</v>
      </c>
      <c r="Y1947" s="124">
        <f t="shared" si="761"/>
        <v>0</v>
      </c>
      <c r="Z1947" s="147" t="s">
        <v>64</v>
      </c>
      <c r="AA1947" s="141">
        <f t="shared" si="769"/>
        <v>45672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4"/>
      <c r="BL1947" s="1"/>
      <c r="BM1947" s="1"/>
      <c r="BN1947" s="1"/>
      <c r="BO1947" s="1"/>
      <c r="BP1947" s="1"/>
      <c r="BQ1947" s="1"/>
    </row>
    <row r="1948" spans="1:69" x14ac:dyDescent="0.15">
      <c r="A1948" s="138">
        <f t="shared" si="762"/>
        <v>45599</v>
      </c>
      <c r="B1948" s="148">
        <f t="shared" si="751"/>
        <v>1359.7849916100001</v>
      </c>
      <c r="C1948" s="139">
        <f t="shared" si="763"/>
        <v>1000</v>
      </c>
      <c r="D1948" s="140">
        <f t="shared" si="764"/>
        <v>6997.15</v>
      </c>
      <c r="E1948" s="124">
        <f>IF(K1948=1,VLOOKUP(A1947,[1]Plan1!$BO$80:$BQ$314,3),E1947)</f>
        <v>7036.33</v>
      </c>
      <c r="F1948" s="141">
        <f t="shared" si="765"/>
        <v>45581</v>
      </c>
      <c r="G1948" s="142">
        <f t="shared" si="752"/>
        <v>5.5994226220676957E-3</v>
      </c>
      <c r="H1948" s="141">
        <f t="shared" si="766"/>
        <v>45614</v>
      </c>
      <c r="I1948" s="141">
        <f t="shared" si="753"/>
        <v>45614</v>
      </c>
      <c r="J1948" s="125">
        <f t="shared" si="767"/>
        <v>23</v>
      </c>
      <c r="K1948" s="125">
        <f t="shared" si="749"/>
        <v>14</v>
      </c>
      <c r="L1948" s="139">
        <f t="shared" si="754"/>
        <v>1.00340461</v>
      </c>
      <c r="M1948" s="143">
        <f t="shared" si="750"/>
        <v>1.00439962</v>
      </c>
      <c r="N1948" s="143">
        <f t="shared" si="746"/>
        <v>1.3400408587930308</v>
      </c>
      <c r="O1948" s="139">
        <f t="shared" si="748"/>
        <v>1.3446031700000001</v>
      </c>
      <c r="P1948" s="139">
        <f t="shared" si="755"/>
        <v>1344.6031700000001</v>
      </c>
      <c r="Q1948" s="144">
        <f t="shared" si="756"/>
        <v>0</v>
      </c>
      <c r="R1948" s="145">
        <f t="shared" si="757"/>
        <v>0</v>
      </c>
      <c r="S1948" s="139">
        <f t="shared" si="758"/>
        <v>0</v>
      </c>
      <c r="T1948" s="146">
        <f t="shared" si="768"/>
        <v>3.5999999999999997E-2</v>
      </c>
      <c r="U1948" s="144">
        <f t="shared" si="747"/>
        <v>80</v>
      </c>
      <c r="V1948" s="144">
        <v>252</v>
      </c>
      <c r="W1948" s="143">
        <f t="shared" si="759"/>
        <v>1.011290931</v>
      </c>
      <c r="X1948" s="139">
        <f t="shared" si="760"/>
        <v>15.18182161</v>
      </c>
      <c r="Y1948" s="124">
        <f t="shared" si="761"/>
        <v>0</v>
      </c>
      <c r="Z1948" s="147" t="s">
        <v>64</v>
      </c>
      <c r="AA1948" s="141">
        <f t="shared" si="769"/>
        <v>45672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4"/>
      <c r="BL1948" s="1"/>
      <c r="BM1948" s="1"/>
      <c r="BN1948" s="1"/>
      <c r="BO1948" s="1"/>
      <c r="BP1948" s="1"/>
      <c r="BQ1948" s="1"/>
    </row>
    <row r="1949" spans="1:69" x14ac:dyDescent="0.15">
      <c r="A1949" s="138">
        <f t="shared" si="762"/>
        <v>45600</v>
      </c>
      <c r="B1949" s="148">
        <f t="shared" si="751"/>
        <v>1359.7849916100001</v>
      </c>
      <c r="C1949" s="139">
        <f t="shared" si="763"/>
        <v>1000</v>
      </c>
      <c r="D1949" s="140">
        <f t="shared" si="764"/>
        <v>6997.15</v>
      </c>
      <c r="E1949" s="124">
        <f>IF(K1949=1,VLOOKUP(A1948,[1]Plan1!$BO$80:$BQ$314,3),E1948)</f>
        <v>7036.33</v>
      </c>
      <c r="F1949" s="141">
        <f t="shared" si="765"/>
        <v>45581</v>
      </c>
      <c r="G1949" s="142">
        <f t="shared" si="752"/>
        <v>5.5994226220676957E-3</v>
      </c>
      <c r="H1949" s="141">
        <f t="shared" si="766"/>
        <v>45614</v>
      </c>
      <c r="I1949" s="141">
        <f t="shared" si="753"/>
        <v>45614</v>
      </c>
      <c r="J1949" s="125">
        <f t="shared" si="767"/>
        <v>23</v>
      </c>
      <c r="K1949" s="125">
        <f t="shared" si="749"/>
        <v>14</v>
      </c>
      <c r="L1949" s="139">
        <f t="shared" si="754"/>
        <v>1.00340461</v>
      </c>
      <c r="M1949" s="143">
        <f t="shared" si="750"/>
        <v>1.00439962</v>
      </c>
      <c r="N1949" s="143">
        <f t="shared" si="746"/>
        <v>1.3400408587930308</v>
      </c>
      <c r="O1949" s="139">
        <f t="shared" si="748"/>
        <v>1.3446031700000001</v>
      </c>
      <c r="P1949" s="139">
        <f t="shared" si="755"/>
        <v>1344.6031700000001</v>
      </c>
      <c r="Q1949" s="144">
        <f t="shared" si="756"/>
        <v>0</v>
      </c>
      <c r="R1949" s="145">
        <f t="shared" si="757"/>
        <v>0</v>
      </c>
      <c r="S1949" s="139">
        <f t="shared" si="758"/>
        <v>0</v>
      </c>
      <c r="T1949" s="146">
        <f t="shared" si="768"/>
        <v>3.5999999999999997E-2</v>
      </c>
      <c r="U1949" s="144">
        <f t="shared" si="747"/>
        <v>80</v>
      </c>
      <c r="V1949" s="144">
        <v>252</v>
      </c>
      <c r="W1949" s="143">
        <f t="shared" si="759"/>
        <v>1.011290931</v>
      </c>
      <c r="X1949" s="139">
        <f t="shared" si="760"/>
        <v>15.18182161</v>
      </c>
      <c r="Y1949" s="124">
        <f t="shared" si="761"/>
        <v>0</v>
      </c>
      <c r="Z1949" s="147" t="s">
        <v>64</v>
      </c>
      <c r="AA1949" s="141">
        <f t="shared" si="769"/>
        <v>45672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4"/>
      <c r="BL1949" s="1"/>
      <c r="BM1949" s="1"/>
      <c r="BN1949" s="1"/>
      <c r="BO1949" s="1"/>
      <c r="BP1949" s="1"/>
      <c r="BQ1949" s="1"/>
    </row>
    <row r="1950" spans="1:69" x14ac:dyDescent="0.15">
      <c r="A1950" s="138">
        <f t="shared" si="762"/>
        <v>45601</v>
      </c>
      <c r="B1950" s="148">
        <f t="shared" si="751"/>
        <v>1360.30606865</v>
      </c>
      <c r="C1950" s="139">
        <f t="shared" si="763"/>
        <v>1000</v>
      </c>
      <c r="D1950" s="140">
        <f t="shared" si="764"/>
        <v>6997.15</v>
      </c>
      <c r="E1950" s="124">
        <f>IF(K1950=1,VLOOKUP(A1949,[1]Plan1!$BO$80:$BQ$314,3),E1949)</f>
        <v>7036.33</v>
      </c>
      <c r="F1950" s="141">
        <f t="shared" si="765"/>
        <v>45581</v>
      </c>
      <c r="G1950" s="142">
        <f t="shared" si="752"/>
        <v>5.5994226220676957E-3</v>
      </c>
      <c r="H1950" s="141">
        <f t="shared" si="766"/>
        <v>45614</v>
      </c>
      <c r="I1950" s="141">
        <f t="shared" si="753"/>
        <v>45614</v>
      </c>
      <c r="J1950" s="125">
        <f t="shared" si="767"/>
        <v>23</v>
      </c>
      <c r="K1950" s="125">
        <f t="shared" si="749"/>
        <v>15</v>
      </c>
      <c r="L1950" s="139">
        <f t="shared" si="754"/>
        <v>1.0036482499999999</v>
      </c>
      <c r="M1950" s="143">
        <f t="shared" si="750"/>
        <v>1.00439962</v>
      </c>
      <c r="N1950" s="143">
        <f t="shared" si="746"/>
        <v>1.3400408587930308</v>
      </c>
      <c r="O1950" s="139">
        <f t="shared" si="748"/>
        <v>1.34492966</v>
      </c>
      <c r="P1950" s="139">
        <f t="shared" si="755"/>
        <v>1344.92966</v>
      </c>
      <c r="Q1950" s="144">
        <f t="shared" si="756"/>
        <v>0</v>
      </c>
      <c r="R1950" s="145">
        <f t="shared" si="757"/>
        <v>0</v>
      </c>
      <c r="S1950" s="139">
        <f t="shared" si="758"/>
        <v>0</v>
      </c>
      <c r="T1950" s="146">
        <f t="shared" si="768"/>
        <v>3.5999999999999997E-2</v>
      </c>
      <c r="U1950" s="144">
        <f t="shared" si="747"/>
        <v>81</v>
      </c>
      <c r="V1950" s="144">
        <v>252</v>
      </c>
      <c r="W1950" s="143">
        <f t="shared" si="759"/>
        <v>1.0114328720000001</v>
      </c>
      <c r="X1950" s="139">
        <f t="shared" si="760"/>
        <v>15.37640865</v>
      </c>
      <c r="Y1950" s="124">
        <f t="shared" si="761"/>
        <v>0</v>
      </c>
      <c r="Z1950" s="147" t="s">
        <v>64</v>
      </c>
      <c r="AA1950" s="141">
        <f t="shared" si="769"/>
        <v>45672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4"/>
      <c r="BL1950" s="1"/>
      <c r="BM1950" s="1"/>
      <c r="BN1950" s="1"/>
      <c r="BO1950" s="1"/>
      <c r="BP1950" s="1"/>
      <c r="BQ1950" s="1"/>
    </row>
    <row r="1951" spans="1:69" x14ac:dyDescent="0.15">
      <c r="A1951" s="138">
        <f t="shared" si="762"/>
        <v>45602</v>
      </c>
      <c r="B1951" s="148">
        <f t="shared" si="751"/>
        <v>1360.82731451</v>
      </c>
      <c r="C1951" s="139">
        <f t="shared" si="763"/>
        <v>1000</v>
      </c>
      <c r="D1951" s="140">
        <f t="shared" si="764"/>
        <v>6997.15</v>
      </c>
      <c r="E1951" s="124">
        <f>IF(K1951=1,VLOOKUP(A1950,[1]Plan1!$BO$80:$BQ$314,3),E1950)</f>
        <v>7036.33</v>
      </c>
      <c r="F1951" s="141">
        <f t="shared" si="765"/>
        <v>45581</v>
      </c>
      <c r="G1951" s="142">
        <f t="shared" si="752"/>
        <v>5.5994226220676957E-3</v>
      </c>
      <c r="H1951" s="141">
        <f t="shared" si="766"/>
        <v>45614</v>
      </c>
      <c r="I1951" s="141">
        <f t="shared" si="753"/>
        <v>45614</v>
      </c>
      <c r="J1951" s="125">
        <f t="shared" si="767"/>
        <v>23</v>
      </c>
      <c r="K1951" s="125">
        <f t="shared" si="749"/>
        <v>16</v>
      </c>
      <c r="L1951" s="139">
        <f t="shared" si="754"/>
        <v>1.00389193</v>
      </c>
      <c r="M1951" s="143">
        <f t="shared" si="750"/>
        <v>1.00439962</v>
      </c>
      <c r="N1951" s="143">
        <f t="shared" ref="N1951:N2014" si="770">IF(I1951&gt;I1950,N1950*M1951,N1950)</f>
        <v>1.3400408587930308</v>
      </c>
      <c r="O1951" s="139">
        <f t="shared" si="748"/>
        <v>1.3452561999999999</v>
      </c>
      <c r="P1951" s="139">
        <f t="shared" si="755"/>
        <v>1345.2562</v>
      </c>
      <c r="Q1951" s="144">
        <f t="shared" si="756"/>
        <v>0</v>
      </c>
      <c r="R1951" s="145">
        <f t="shared" si="757"/>
        <v>0</v>
      </c>
      <c r="S1951" s="139">
        <f t="shared" si="758"/>
        <v>0</v>
      </c>
      <c r="T1951" s="146">
        <f t="shared" si="768"/>
        <v>3.5999999999999997E-2</v>
      </c>
      <c r="U1951" s="144">
        <f t="shared" si="747"/>
        <v>82</v>
      </c>
      <c r="V1951" s="144">
        <v>252</v>
      </c>
      <c r="W1951" s="143">
        <f t="shared" si="759"/>
        <v>1.011574832</v>
      </c>
      <c r="X1951" s="139">
        <f t="shared" si="760"/>
        <v>15.571114509999999</v>
      </c>
      <c r="Y1951" s="124">
        <f t="shared" si="761"/>
        <v>0</v>
      </c>
      <c r="Z1951" s="147" t="s">
        <v>64</v>
      </c>
      <c r="AA1951" s="141">
        <f t="shared" si="769"/>
        <v>45672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4"/>
      <c r="BL1951" s="1"/>
      <c r="BM1951" s="1"/>
      <c r="BN1951" s="1"/>
      <c r="BO1951" s="1"/>
      <c r="BP1951" s="1"/>
      <c r="BQ1951" s="1"/>
    </row>
    <row r="1952" spans="1:69" x14ac:dyDescent="0.15">
      <c r="A1952" s="138">
        <f t="shared" si="762"/>
        <v>45603</v>
      </c>
      <c r="B1952" s="148">
        <f t="shared" si="751"/>
        <v>1361.34877104</v>
      </c>
      <c r="C1952" s="139">
        <f t="shared" si="763"/>
        <v>1000</v>
      </c>
      <c r="D1952" s="140">
        <f t="shared" si="764"/>
        <v>6997.15</v>
      </c>
      <c r="E1952" s="124">
        <f>IF(K1952=1,VLOOKUP(A1951,[1]Plan1!$BO$80:$BQ$314,3),E1951)</f>
        <v>7036.33</v>
      </c>
      <c r="F1952" s="141">
        <f t="shared" si="765"/>
        <v>45581</v>
      </c>
      <c r="G1952" s="142">
        <f t="shared" si="752"/>
        <v>5.5994226220676957E-3</v>
      </c>
      <c r="H1952" s="141">
        <f t="shared" si="766"/>
        <v>45614</v>
      </c>
      <c r="I1952" s="141">
        <f t="shared" si="753"/>
        <v>45614</v>
      </c>
      <c r="J1952" s="125">
        <f t="shared" si="767"/>
        <v>23</v>
      </c>
      <c r="K1952" s="125">
        <f t="shared" si="749"/>
        <v>17</v>
      </c>
      <c r="L1952" s="139">
        <f t="shared" si="754"/>
        <v>1.0041356800000001</v>
      </c>
      <c r="M1952" s="143">
        <f t="shared" si="750"/>
        <v>1.00439962</v>
      </c>
      <c r="N1952" s="143">
        <f t="shared" si="770"/>
        <v>1.3400408587930308</v>
      </c>
      <c r="O1952" s="139">
        <f t="shared" si="748"/>
        <v>1.3455828299999999</v>
      </c>
      <c r="P1952" s="139">
        <f t="shared" si="755"/>
        <v>1345.5828300000001</v>
      </c>
      <c r="Q1952" s="144">
        <f t="shared" si="756"/>
        <v>0</v>
      </c>
      <c r="R1952" s="145">
        <f t="shared" si="757"/>
        <v>0</v>
      </c>
      <c r="S1952" s="139">
        <f t="shared" si="758"/>
        <v>0</v>
      </c>
      <c r="T1952" s="146">
        <f t="shared" si="768"/>
        <v>3.5999999999999997E-2</v>
      </c>
      <c r="U1952" s="144">
        <f t="shared" si="747"/>
        <v>83</v>
      </c>
      <c r="V1952" s="144">
        <v>252</v>
      </c>
      <c r="W1952" s="143">
        <f t="shared" si="759"/>
        <v>1.011716812</v>
      </c>
      <c r="X1952" s="139">
        <f t="shared" si="760"/>
        <v>15.76594104</v>
      </c>
      <c r="Y1952" s="124">
        <f t="shared" si="761"/>
        <v>0</v>
      </c>
      <c r="Z1952" s="147" t="s">
        <v>64</v>
      </c>
      <c r="AA1952" s="141">
        <f t="shared" si="769"/>
        <v>45672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4"/>
      <c r="BL1952" s="1"/>
      <c r="BM1952" s="1"/>
      <c r="BN1952" s="1"/>
      <c r="BO1952" s="1"/>
      <c r="BP1952" s="1"/>
      <c r="BQ1952" s="1"/>
    </row>
    <row r="1953" spans="1:69" x14ac:dyDescent="0.15">
      <c r="A1953" s="138">
        <f t="shared" si="762"/>
        <v>45604</v>
      </c>
      <c r="B1953" s="148">
        <f t="shared" si="751"/>
        <v>1361.8704396600001</v>
      </c>
      <c r="C1953" s="139">
        <f t="shared" si="763"/>
        <v>1000</v>
      </c>
      <c r="D1953" s="140">
        <f t="shared" si="764"/>
        <v>6997.15</v>
      </c>
      <c r="E1953" s="124">
        <f>IF(K1953=1,VLOOKUP(A1952,[1]Plan1!$BO$80:$BQ$314,3),E1952)</f>
        <v>7036.33</v>
      </c>
      <c r="F1953" s="141">
        <f t="shared" si="765"/>
        <v>45581</v>
      </c>
      <c r="G1953" s="142">
        <f t="shared" si="752"/>
        <v>5.5994226220676957E-3</v>
      </c>
      <c r="H1953" s="141">
        <f t="shared" si="766"/>
        <v>45614</v>
      </c>
      <c r="I1953" s="141">
        <f t="shared" si="753"/>
        <v>45614</v>
      </c>
      <c r="J1953" s="125">
        <f t="shared" si="767"/>
        <v>23</v>
      </c>
      <c r="K1953" s="125">
        <f t="shared" si="749"/>
        <v>18</v>
      </c>
      <c r="L1953" s="139">
        <f t="shared" si="754"/>
        <v>1.00437949</v>
      </c>
      <c r="M1953" s="143">
        <f t="shared" si="750"/>
        <v>1.00439962</v>
      </c>
      <c r="N1953" s="143">
        <f t="shared" si="770"/>
        <v>1.3400408587930308</v>
      </c>
      <c r="O1953" s="139">
        <f t="shared" si="748"/>
        <v>1.34590955</v>
      </c>
      <c r="P1953" s="139">
        <f t="shared" si="755"/>
        <v>1345.9095500000001</v>
      </c>
      <c r="Q1953" s="144">
        <f t="shared" si="756"/>
        <v>0</v>
      </c>
      <c r="R1953" s="145">
        <f t="shared" si="757"/>
        <v>0</v>
      </c>
      <c r="S1953" s="139">
        <f t="shared" si="758"/>
        <v>0</v>
      </c>
      <c r="T1953" s="146">
        <f t="shared" si="768"/>
        <v>3.5999999999999997E-2</v>
      </c>
      <c r="U1953" s="144">
        <f t="shared" si="747"/>
        <v>84</v>
      </c>
      <c r="V1953" s="144">
        <v>252</v>
      </c>
      <c r="W1953" s="143">
        <f t="shared" si="759"/>
        <v>1.0118588129999999</v>
      </c>
      <c r="X1953" s="139">
        <f t="shared" si="760"/>
        <v>15.960889659999999</v>
      </c>
      <c r="Y1953" s="124">
        <f t="shared" si="761"/>
        <v>0</v>
      </c>
      <c r="Z1953" s="147" t="s">
        <v>64</v>
      </c>
      <c r="AA1953" s="141">
        <f t="shared" si="769"/>
        <v>45672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4"/>
      <c r="BL1953" s="1"/>
      <c r="BM1953" s="1"/>
      <c r="BN1953" s="1"/>
      <c r="BO1953" s="1"/>
      <c r="BP1953" s="1"/>
      <c r="BQ1953" s="1"/>
    </row>
    <row r="1954" spans="1:69" x14ac:dyDescent="0.15">
      <c r="A1954" s="138">
        <f t="shared" si="762"/>
        <v>45605</v>
      </c>
      <c r="B1954" s="148">
        <f t="shared" si="751"/>
        <v>1362.39230761</v>
      </c>
      <c r="C1954" s="139">
        <f t="shared" si="763"/>
        <v>1000</v>
      </c>
      <c r="D1954" s="140">
        <f t="shared" si="764"/>
        <v>6997.15</v>
      </c>
      <c r="E1954" s="124">
        <f>IF(K1954=1,VLOOKUP(A1953,[1]Plan1!$BO$80:$BQ$314,3),E1953)</f>
        <v>7036.33</v>
      </c>
      <c r="F1954" s="141">
        <f t="shared" si="765"/>
        <v>45581</v>
      </c>
      <c r="G1954" s="142">
        <f t="shared" si="752"/>
        <v>5.5994226220676957E-3</v>
      </c>
      <c r="H1954" s="141">
        <f t="shared" si="766"/>
        <v>45614</v>
      </c>
      <c r="I1954" s="141">
        <f t="shared" si="753"/>
        <v>45614</v>
      </c>
      <c r="J1954" s="125">
        <f t="shared" si="767"/>
        <v>23</v>
      </c>
      <c r="K1954" s="125">
        <f t="shared" si="749"/>
        <v>19</v>
      </c>
      <c r="L1954" s="139">
        <f t="shared" si="754"/>
        <v>1.0046233600000001</v>
      </c>
      <c r="M1954" s="143">
        <f t="shared" si="750"/>
        <v>1.00439962</v>
      </c>
      <c r="N1954" s="143">
        <f t="shared" si="770"/>
        <v>1.3400408587930308</v>
      </c>
      <c r="O1954" s="139">
        <f t="shared" si="748"/>
        <v>1.3462363500000001</v>
      </c>
      <c r="P1954" s="139">
        <f t="shared" si="755"/>
        <v>1346.2363499999999</v>
      </c>
      <c r="Q1954" s="144">
        <f t="shared" si="756"/>
        <v>0</v>
      </c>
      <c r="R1954" s="145">
        <f t="shared" si="757"/>
        <v>0</v>
      </c>
      <c r="S1954" s="139">
        <f t="shared" si="758"/>
        <v>0</v>
      </c>
      <c r="T1954" s="146">
        <f t="shared" si="768"/>
        <v>3.5999999999999997E-2</v>
      </c>
      <c r="U1954" s="144">
        <f t="shared" si="747"/>
        <v>85</v>
      </c>
      <c r="V1954" s="144">
        <v>252</v>
      </c>
      <c r="W1954" s="143">
        <f t="shared" si="759"/>
        <v>1.0120008330000001</v>
      </c>
      <c r="X1954" s="139">
        <f t="shared" si="760"/>
        <v>16.155957610000002</v>
      </c>
      <c r="Y1954" s="124">
        <f t="shared" si="761"/>
        <v>0</v>
      </c>
      <c r="Z1954" s="147" t="s">
        <v>64</v>
      </c>
      <c r="AA1954" s="141">
        <f t="shared" si="769"/>
        <v>45672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4"/>
      <c r="BL1954" s="1"/>
      <c r="BM1954" s="1"/>
      <c r="BN1954" s="1"/>
      <c r="BO1954" s="1"/>
      <c r="BP1954" s="1"/>
      <c r="BQ1954" s="1"/>
    </row>
    <row r="1955" spans="1:69" x14ac:dyDescent="0.15">
      <c r="A1955" s="138">
        <f t="shared" si="762"/>
        <v>45606</v>
      </c>
      <c r="B1955" s="148">
        <f t="shared" si="751"/>
        <v>1362.39230761</v>
      </c>
      <c r="C1955" s="139">
        <f t="shared" si="763"/>
        <v>1000</v>
      </c>
      <c r="D1955" s="140">
        <f t="shared" si="764"/>
        <v>6997.15</v>
      </c>
      <c r="E1955" s="124">
        <f>IF(K1955=1,VLOOKUP(A1954,[1]Plan1!$BO$80:$BQ$314,3),E1954)</f>
        <v>7036.33</v>
      </c>
      <c r="F1955" s="141">
        <f t="shared" si="765"/>
        <v>45581</v>
      </c>
      <c r="G1955" s="142">
        <f t="shared" si="752"/>
        <v>5.5994226220676957E-3</v>
      </c>
      <c r="H1955" s="141">
        <f t="shared" si="766"/>
        <v>45614</v>
      </c>
      <c r="I1955" s="141">
        <f t="shared" si="753"/>
        <v>45614</v>
      </c>
      <c r="J1955" s="125">
        <f t="shared" si="767"/>
        <v>23</v>
      </c>
      <c r="K1955" s="125">
        <f t="shared" si="749"/>
        <v>19</v>
      </c>
      <c r="L1955" s="139">
        <f t="shared" si="754"/>
        <v>1.0046233600000001</v>
      </c>
      <c r="M1955" s="143">
        <f t="shared" si="750"/>
        <v>1.00439962</v>
      </c>
      <c r="N1955" s="143">
        <f t="shared" si="770"/>
        <v>1.3400408587930308</v>
      </c>
      <c r="O1955" s="139">
        <f t="shared" si="748"/>
        <v>1.3462363500000001</v>
      </c>
      <c r="P1955" s="139">
        <f t="shared" si="755"/>
        <v>1346.2363499999999</v>
      </c>
      <c r="Q1955" s="144">
        <f t="shared" si="756"/>
        <v>0</v>
      </c>
      <c r="R1955" s="145">
        <f t="shared" si="757"/>
        <v>0</v>
      </c>
      <c r="S1955" s="139">
        <f t="shared" si="758"/>
        <v>0</v>
      </c>
      <c r="T1955" s="146">
        <f t="shared" si="768"/>
        <v>3.5999999999999997E-2</v>
      </c>
      <c r="U1955" s="144">
        <f t="shared" si="747"/>
        <v>85</v>
      </c>
      <c r="V1955" s="144">
        <v>252</v>
      </c>
      <c r="W1955" s="143">
        <f t="shared" si="759"/>
        <v>1.0120008330000001</v>
      </c>
      <c r="X1955" s="139">
        <f t="shared" si="760"/>
        <v>16.155957610000002</v>
      </c>
      <c r="Y1955" s="124">
        <f t="shared" si="761"/>
        <v>0</v>
      </c>
      <c r="Z1955" s="147" t="s">
        <v>64</v>
      </c>
      <c r="AA1955" s="141">
        <f t="shared" si="769"/>
        <v>45672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4"/>
      <c r="BL1955" s="1"/>
      <c r="BM1955" s="1"/>
      <c r="BN1955" s="1"/>
      <c r="BO1955" s="1"/>
      <c r="BP1955" s="1"/>
      <c r="BQ1955" s="1"/>
    </row>
    <row r="1956" spans="1:69" x14ac:dyDescent="0.15">
      <c r="A1956" s="138">
        <f t="shared" si="762"/>
        <v>45607</v>
      </c>
      <c r="B1956" s="148">
        <f t="shared" si="751"/>
        <v>1362.39230761</v>
      </c>
      <c r="C1956" s="139">
        <f t="shared" si="763"/>
        <v>1000</v>
      </c>
      <c r="D1956" s="140">
        <f t="shared" si="764"/>
        <v>6997.15</v>
      </c>
      <c r="E1956" s="124">
        <f>IF(K1956=1,VLOOKUP(A1955,[1]Plan1!$BO$80:$BQ$314,3),E1955)</f>
        <v>7036.33</v>
      </c>
      <c r="F1956" s="141">
        <f t="shared" si="765"/>
        <v>45581</v>
      </c>
      <c r="G1956" s="142">
        <f t="shared" si="752"/>
        <v>5.5994226220676957E-3</v>
      </c>
      <c r="H1956" s="141">
        <f t="shared" si="766"/>
        <v>45614</v>
      </c>
      <c r="I1956" s="141">
        <f t="shared" si="753"/>
        <v>45614</v>
      </c>
      <c r="J1956" s="125">
        <f t="shared" si="767"/>
        <v>23</v>
      </c>
      <c r="K1956" s="125">
        <f t="shared" si="749"/>
        <v>19</v>
      </c>
      <c r="L1956" s="139">
        <f t="shared" si="754"/>
        <v>1.0046233600000001</v>
      </c>
      <c r="M1956" s="143">
        <f t="shared" si="750"/>
        <v>1.00439962</v>
      </c>
      <c r="N1956" s="143">
        <f t="shared" si="770"/>
        <v>1.3400408587930308</v>
      </c>
      <c r="O1956" s="139">
        <f t="shared" si="748"/>
        <v>1.3462363500000001</v>
      </c>
      <c r="P1956" s="139">
        <f t="shared" si="755"/>
        <v>1346.2363499999999</v>
      </c>
      <c r="Q1956" s="144">
        <f t="shared" si="756"/>
        <v>0</v>
      </c>
      <c r="R1956" s="145">
        <f t="shared" si="757"/>
        <v>0</v>
      </c>
      <c r="S1956" s="139">
        <f t="shared" si="758"/>
        <v>0</v>
      </c>
      <c r="T1956" s="146">
        <f t="shared" si="768"/>
        <v>3.5999999999999997E-2</v>
      </c>
      <c r="U1956" s="144">
        <f t="shared" si="747"/>
        <v>85</v>
      </c>
      <c r="V1956" s="144">
        <v>252</v>
      </c>
      <c r="W1956" s="143">
        <f t="shared" si="759"/>
        <v>1.0120008330000001</v>
      </c>
      <c r="X1956" s="139">
        <f t="shared" si="760"/>
        <v>16.155957610000002</v>
      </c>
      <c r="Y1956" s="124">
        <f t="shared" si="761"/>
        <v>0</v>
      </c>
      <c r="Z1956" s="147" t="s">
        <v>64</v>
      </c>
      <c r="AA1956" s="141">
        <f t="shared" si="769"/>
        <v>45672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4"/>
      <c r="BL1956" s="1"/>
      <c r="BM1956" s="1"/>
      <c r="BN1956" s="1"/>
      <c r="BO1956" s="1"/>
      <c r="BP1956" s="1"/>
      <c r="BQ1956" s="1"/>
    </row>
    <row r="1957" spans="1:69" x14ac:dyDescent="0.15">
      <c r="A1957" s="138">
        <f t="shared" si="762"/>
        <v>45608</v>
      </c>
      <c r="B1957" s="148">
        <f t="shared" si="751"/>
        <v>1362.91435604</v>
      </c>
      <c r="C1957" s="139">
        <f t="shared" si="763"/>
        <v>1000</v>
      </c>
      <c r="D1957" s="140">
        <f t="shared" si="764"/>
        <v>6997.15</v>
      </c>
      <c r="E1957" s="124">
        <f>IF(K1957=1,VLOOKUP(A1956,[1]Plan1!$BO$80:$BQ$314,3),E1956)</f>
        <v>7036.33</v>
      </c>
      <c r="F1957" s="141">
        <f t="shared" si="765"/>
        <v>45581</v>
      </c>
      <c r="G1957" s="142">
        <f t="shared" si="752"/>
        <v>5.5994226220676957E-3</v>
      </c>
      <c r="H1957" s="141">
        <f t="shared" si="766"/>
        <v>45614</v>
      </c>
      <c r="I1957" s="141">
        <f t="shared" si="753"/>
        <v>45614</v>
      </c>
      <c r="J1957" s="125">
        <f t="shared" si="767"/>
        <v>23</v>
      </c>
      <c r="K1957" s="125">
        <f t="shared" si="749"/>
        <v>20</v>
      </c>
      <c r="L1957" s="139">
        <f t="shared" si="754"/>
        <v>1.00486728</v>
      </c>
      <c r="M1957" s="143">
        <f t="shared" si="750"/>
        <v>1.00439962</v>
      </c>
      <c r="N1957" s="143">
        <f t="shared" si="770"/>
        <v>1.3400408587930308</v>
      </c>
      <c r="O1957" s="139">
        <f t="shared" si="748"/>
        <v>1.34656321</v>
      </c>
      <c r="P1957" s="139">
        <f t="shared" si="755"/>
        <v>1346.56321</v>
      </c>
      <c r="Q1957" s="144">
        <f t="shared" si="756"/>
        <v>0</v>
      </c>
      <c r="R1957" s="145">
        <f t="shared" si="757"/>
        <v>0</v>
      </c>
      <c r="S1957" s="139">
        <f t="shared" si="758"/>
        <v>0</v>
      </c>
      <c r="T1957" s="146">
        <f t="shared" si="768"/>
        <v>3.5999999999999997E-2</v>
      </c>
      <c r="U1957" s="144">
        <f t="shared" ref="U1957:U2020" si="771">IF(Q1956&gt;0,1,IF(K1957=K1956,U1956,U1956+1))</f>
        <v>86</v>
      </c>
      <c r="V1957" s="144">
        <v>252</v>
      </c>
      <c r="W1957" s="143">
        <f t="shared" si="759"/>
        <v>1.0121428729999999</v>
      </c>
      <c r="X1957" s="139">
        <f t="shared" si="760"/>
        <v>16.35114604</v>
      </c>
      <c r="Y1957" s="124">
        <f t="shared" si="761"/>
        <v>0</v>
      </c>
      <c r="Z1957" s="147" t="s">
        <v>64</v>
      </c>
      <c r="AA1957" s="141">
        <f t="shared" si="769"/>
        <v>45672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4"/>
      <c r="BL1957" s="1"/>
      <c r="BM1957" s="1"/>
      <c r="BN1957" s="1"/>
      <c r="BO1957" s="1"/>
      <c r="BP1957" s="1"/>
      <c r="BQ1957" s="1"/>
    </row>
    <row r="1958" spans="1:69" x14ac:dyDescent="0.15">
      <c r="A1958" s="138">
        <f t="shared" si="762"/>
        <v>45609</v>
      </c>
      <c r="B1958" s="148">
        <f t="shared" si="751"/>
        <v>1363.43661537</v>
      </c>
      <c r="C1958" s="139">
        <f t="shared" si="763"/>
        <v>1000</v>
      </c>
      <c r="D1958" s="140">
        <f t="shared" si="764"/>
        <v>6997.15</v>
      </c>
      <c r="E1958" s="124">
        <f>IF(K1958=1,VLOOKUP(A1957,[1]Plan1!$BO$80:$BQ$314,3),E1957)</f>
        <v>7036.33</v>
      </c>
      <c r="F1958" s="141">
        <f t="shared" si="765"/>
        <v>45581</v>
      </c>
      <c r="G1958" s="142">
        <f t="shared" si="752"/>
        <v>5.5994226220676957E-3</v>
      </c>
      <c r="H1958" s="141">
        <f t="shared" si="766"/>
        <v>45614</v>
      </c>
      <c r="I1958" s="141">
        <f t="shared" si="753"/>
        <v>45614</v>
      </c>
      <c r="J1958" s="125">
        <f t="shared" si="767"/>
        <v>23</v>
      </c>
      <c r="K1958" s="125">
        <f t="shared" si="749"/>
        <v>21</v>
      </c>
      <c r="L1958" s="139">
        <f t="shared" si="754"/>
        <v>1.00511127</v>
      </c>
      <c r="M1958" s="143">
        <f t="shared" si="750"/>
        <v>1.00439962</v>
      </c>
      <c r="N1958" s="143">
        <f t="shared" si="770"/>
        <v>1.3400408587930308</v>
      </c>
      <c r="O1958" s="139">
        <f t="shared" si="748"/>
        <v>1.3468901600000001</v>
      </c>
      <c r="P1958" s="139">
        <f t="shared" si="755"/>
        <v>1346.8901599999999</v>
      </c>
      <c r="Q1958" s="144">
        <f t="shared" si="756"/>
        <v>0</v>
      </c>
      <c r="R1958" s="145">
        <f t="shared" si="757"/>
        <v>0</v>
      </c>
      <c r="S1958" s="139">
        <f t="shared" si="758"/>
        <v>0</v>
      </c>
      <c r="T1958" s="146">
        <f t="shared" si="768"/>
        <v>3.5999999999999997E-2</v>
      </c>
      <c r="U1958" s="144">
        <f t="shared" si="771"/>
        <v>87</v>
      </c>
      <c r="V1958" s="144">
        <v>252</v>
      </c>
      <c r="W1958" s="143">
        <f t="shared" si="759"/>
        <v>1.0122849330000001</v>
      </c>
      <c r="X1958" s="139">
        <f t="shared" si="760"/>
        <v>16.54645537</v>
      </c>
      <c r="Y1958" s="124">
        <f t="shared" si="761"/>
        <v>0</v>
      </c>
      <c r="Z1958" s="147" t="s">
        <v>64</v>
      </c>
      <c r="AA1958" s="141">
        <f t="shared" si="769"/>
        <v>45672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4"/>
      <c r="BL1958" s="1"/>
      <c r="BM1958" s="1"/>
      <c r="BN1958" s="1"/>
      <c r="BO1958" s="1"/>
      <c r="BP1958" s="1"/>
      <c r="BQ1958" s="1"/>
    </row>
    <row r="1959" spans="1:69" x14ac:dyDescent="0.15">
      <c r="A1959" s="138">
        <f t="shared" si="762"/>
        <v>45610</v>
      </c>
      <c r="B1959" s="148">
        <f t="shared" si="751"/>
        <v>1363.9590755300001</v>
      </c>
      <c r="C1959" s="139">
        <f t="shared" si="763"/>
        <v>1000</v>
      </c>
      <c r="D1959" s="140">
        <f t="shared" si="764"/>
        <v>6997.15</v>
      </c>
      <c r="E1959" s="124">
        <f>IF(K1959=1,VLOOKUP(A1958,[1]Plan1!$BO$80:$BQ$314,3),E1958)</f>
        <v>7036.33</v>
      </c>
      <c r="F1959" s="141">
        <f t="shared" si="765"/>
        <v>45581</v>
      </c>
      <c r="G1959" s="142">
        <f t="shared" si="752"/>
        <v>5.5994226220676957E-3</v>
      </c>
      <c r="H1959" s="141">
        <f t="shared" si="766"/>
        <v>45614</v>
      </c>
      <c r="I1959" s="141">
        <f t="shared" si="753"/>
        <v>45614</v>
      </c>
      <c r="J1959" s="125">
        <f t="shared" si="767"/>
        <v>23</v>
      </c>
      <c r="K1959" s="125">
        <f t="shared" si="749"/>
        <v>22</v>
      </c>
      <c r="L1959" s="139">
        <f t="shared" si="754"/>
        <v>1.0053553099999999</v>
      </c>
      <c r="M1959" s="143">
        <f t="shared" si="750"/>
        <v>1.00439962</v>
      </c>
      <c r="N1959" s="143">
        <f t="shared" si="770"/>
        <v>1.3400408587930308</v>
      </c>
      <c r="O1959" s="139">
        <f t="shared" si="748"/>
        <v>1.3472171900000001</v>
      </c>
      <c r="P1959" s="139">
        <f t="shared" si="755"/>
        <v>1347.2171900000001</v>
      </c>
      <c r="Q1959" s="144">
        <f t="shared" si="756"/>
        <v>0</v>
      </c>
      <c r="R1959" s="145">
        <f t="shared" si="757"/>
        <v>0</v>
      </c>
      <c r="S1959" s="139">
        <f t="shared" si="758"/>
        <v>0</v>
      </c>
      <c r="T1959" s="146">
        <f t="shared" si="768"/>
        <v>3.5999999999999997E-2</v>
      </c>
      <c r="U1959" s="144">
        <f t="shared" si="771"/>
        <v>88</v>
      </c>
      <c r="V1959" s="144">
        <v>252</v>
      </c>
      <c r="W1959" s="143">
        <f t="shared" si="759"/>
        <v>1.0124270129999999</v>
      </c>
      <c r="X1959" s="139">
        <f t="shared" si="760"/>
        <v>16.741885530000001</v>
      </c>
      <c r="Y1959" s="124">
        <f t="shared" si="761"/>
        <v>0</v>
      </c>
      <c r="Z1959" s="147" t="s">
        <v>64</v>
      </c>
      <c r="AA1959" s="141">
        <f t="shared" si="769"/>
        <v>45672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4"/>
      <c r="BL1959" s="1"/>
      <c r="BM1959" s="1"/>
      <c r="BN1959" s="1"/>
      <c r="BO1959" s="1"/>
      <c r="BP1959" s="1"/>
      <c r="BQ1959" s="1"/>
    </row>
    <row r="1960" spans="1:69" x14ac:dyDescent="0.15">
      <c r="A1960" s="138">
        <f t="shared" si="762"/>
        <v>45611</v>
      </c>
      <c r="B1960" s="148">
        <f t="shared" si="751"/>
        <v>1364.4817467</v>
      </c>
      <c r="C1960" s="139">
        <f t="shared" si="763"/>
        <v>1000</v>
      </c>
      <c r="D1960" s="140">
        <f t="shared" si="764"/>
        <v>6997.15</v>
      </c>
      <c r="E1960" s="124">
        <f>IF(K1960=1,VLOOKUP(A1959,[1]Plan1!$BO$80:$BQ$314,3),E1959)</f>
        <v>7036.33</v>
      </c>
      <c r="F1960" s="141">
        <f t="shared" si="765"/>
        <v>45581</v>
      </c>
      <c r="G1960" s="142">
        <f t="shared" si="752"/>
        <v>5.5994226220676957E-3</v>
      </c>
      <c r="H1960" s="141">
        <f t="shared" si="766"/>
        <v>45642</v>
      </c>
      <c r="I1960" s="141">
        <f t="shared" si="753"/>
        <v>45614</v>
      </c>
      <c r="J1960" s="125">
        <f t="shared" si="767"/>
        <v>23</v>
      </c>
      <c r="K1960" s="125">
        <f t="shared" si="749"/>
        <v>23</v>
      </c>
      <c r="L1960" s="139">
        <f t="shared" si="754"/>
        <v>1.00559942</v>
      </c>
      <c r="M1960" s="143">
        <f t="shared" si="750"/>
        <v>1.00439962</v>
      </c>
      <c r="N1960" s="143">
        <f t="shared" si="770"/>
        <v>1.3400408587930308</v>
      </c>
      <c r="O1960" s="139">
        <f t="shared" si="748"/>
        <v>1.34754431</v>
      </c>
      <c r="P1960" s="139">
        <f t="shared" si="755"/>
        <v>1347.54431</v>
      </c>
      <c r="Q1960" s="144">
        <f t="shared" si="756"/>
        <v>0</v>
      </c>
      <c r="R1960" s="145">
        <f t="shared" si="757"/>
        <v>0</v>
      </c>
      <c r="S1960" s="139">
        <f t="shared" si="758"/>
        <v>0</v>
      </c>
      <c r="T1960" s="146">
        <f t="shared" si="768"/>
        <v>3.5999999999999997E-2</v>
      </c>
      <c r="U1960" s="144">
        <f t="shared" si="771"/>
        <v>89</v>
      </c>
      <c r="V1960" s="144">
        <v>252</v>
      </c>
      <c r="W1960" s="143">
        <f t="shared" si="759"/>
        <v>1.0125691130000001</v>
      </c>
      <c r="X1960" s="139">
        <f t="shared" si="760"/>
        <v>16.937436699999999</v>
      </c>
      <c r="Y1960" s="124">
        <f t="shared" si="761"/>
        <v>0</v>
      </c>
      <c r="Z1960" s="147" t="s">
        <v>64</v>
      </c>
      <c r="AA1960" s="141">
        <f t="shared" si="769"/>
        <v>45672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4"/>
      <c r="BL1960" s="1"/>
      <c r="BM1960" s="1"/>
      <c r="BN1960" s="1"/>
      <c r="BO1960" s="1"/>
      <c r="BP1960" s="1"/>
      <c r="BQ1960" s="1"/>
    </row>
    <row r="1961" spans="1:69" x14ac:dyDescent="0.15">
      <c r="A1961" s="138">
        <f t="shared" si="762"/>
        <v>45612</v>
      </c>
      <c r="B1961" s="148">
        <f t="shared" si="751"/>
        <v>1364.4817467</v>
      </c>
      <c r="C1961" s="139">
        <f t="shared" si="763"/>
        <v>1000</v>
      </c>
      <c r="D1961" s="140">
        <f t="shared" si="764"/>
        <v>6997.15</v>
      </c>
      <c r="E1961" s="124">
        <f>IF(K1961=1,VLOOKUP(A1960,[1]Plan1!$BO$80:$BQ$314,3),E1960)</f>
        <v>7036.33</v>
      </c>
      <c r="F1961" s="141">
        <f t="shared" si="765"/>
        <v>45581</v>
      </c>
      <c r="G1961" s="142">
        <f t="shared" si="752"/>
        <v>5.5994226220676957E-3</v>
      </c>
      <c r="H1961" s="141">
        <f t="shared" si="766"/>
        <v>45642</v>
      </c>
      <c r="I1961" s="141">
        <f t="shared" si="753"/>
        <v>45614</v>
      </c>
      <c r="J1961" s="125">
        <f t="shared" si="767"/>
        <v>23</v>
      </c>
      <c r="K1961" s="125">
        <f t="shared" si="749"/>
        <v>23</v>
      </c>
      <c r="L1961" s="139">
        <f t="shared" si="754"/>
        <v>1.00559942</v>
      </c>
      <c r="M1961" s="143">
        <f t="shared" si="750"/>
        <v>1.00439962</v>
      </c>
      <c r="N1961" s="143">
        <f t="shared" si="770"/>
        <v>1.3400408587930308</v>
      </c>
      <c r="O1961" s="139">
        <f t="shared" ref="O1961:O2024" si="772">TRUNC(TRUNC((L1961*N1961),15),8)</f>
        <v>1.34754431</v>
      </c>
      <c r="P1961" s="139">
        <f t="shared" si="755"/>
        <v>1347.54431</v>
      </c>
      <c r="Q1961" s="144">
        <f t="shared" si="756"/>
        <v>0</v>
      </c>
      <c r="R1961" s="145">
        <f t="shared" si="757"/>
        <v>0</v>
      </c>
      <c r="S1961" s="139">
        <f t="shared" si="758"/>
        <v>0</v>
      </c>
      <c r="T1961" s="146">
        <f t="shared" si="768"/>
        <v>3.5999999999999997E-2</v>
      </c>
      <c r="U1961" s="144">
        <f t="shared" si="771"/>
        <v>89</v>
      </c>
      <c r="V1961" s="144">
        <v>252</v>
      </c>
      <c r="W1961" s="143">
        <f t="shared" si="759"/>
        <v>1.0125691130000001</v>
      </c>
      <c r="X1961" s="139">
        <f t="shared" si="760"/>
        <v>16.937436699999999</v>
      </c>
      <c r="Y1961" s="124">
        <f t="shared" si="761"/>
        <v>0</v>
      </c>
      <c r="Z1961" s="147" t="s">
        <v>64</v>
      </c>
      <c r="AA1961" s="141">
        <f t="shared" si="769"/>
        <v>45672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4"/>
      <c r="BL1961" s="1"/>
      <c r="BM1961" s="1"/>
      <c r="BN1961" s="1"/>
      <c r="BO1961" s="1"/>
      <c r="BP1961" s="1"/>
      <c r="BQ1961" s="1"/>
    </row>
    <row r="1962" spans="1:69" x14ac:dyDescent="0.15">
      <c r="A1962" s="138">
        <f t="shared" si="762"/>
        <v>45613</v>
      </c>
      <c r="B1962" s="148">
        <f t="shared" si="751"/>
        <v>1364.4817467</v>
      </c>
      <c r="C1962" s="139">
        <f t="shared" si="763"/>
        <v>1000</v>
      </c>
      <c r="D1962" s="140">
        <f t="shared" si="764"/>
        <v>6997.15</v>
      </c>
      <c r="E1962" s="124">
        <f>IF(K1962=1,VLOOKUP(A1961,[1]Plan1!$BO$80:$BQ$314,3),E1961)</f>
        <v>7036.33</v>
      </c>
      <c r="F1962" s="141">
        <f t="shared" si="765"/>
        <v>45581</v>
      </c>
      <c r="G1962" s="142">
        <f t="shared" si="752"/>
        <v>5.5994226220676957E-3</v>
      </c>
      <c r="H1962" s="141">
        <f t="shared" si="766"/>
        <v>45642</v>
      </c>
      <c r="I1962" s="141">
        <f t="shared" si="753"/>
        <v>45614</v>
      </c>
      <c r="J1962" s="125">
        <f t="shared" si="767"/>
        <v>23</v>
      </c>
      <c r="K1962" s="125">
        <f t="shared" ref="K1962:K2025" si="773">(J1962-(NETWORKDAYS(A1962,I1962,AD$118:AD$502)-1))</f>
        <v>23</v>
      </c>
      <c r="L1962" s="139">
        <f t="shared" si="754"/>
        <v>1.00559942</v>
      </c>
      <c r="M1962" s="143">
        <f t="shared" ref="M1962:M2025" si="774">IF(I1962&gt;I1961,L1961,M1961)</f>
        <v>1.00439962</v>
      </c>
      <c r="N1962" s="143">
        <f t="shared" si="770"/>
        <v>1.3400408587930308</v>
      </c>
      <c r="O1962" s="139">
        <f t="shared" si="772"/>
        <v>1.34754431</v>
      </c>
      <c r="P1962" s="139">
        <f t="shared" si="755"/>
        <v>1347.54431</v>
      </c>
      <c r="Q1962" s="144">
        <f t="shared" si="756"/>
        <v>0</v>
      </c>
      <c r="R1962" s="145">
        <f t="shared" si="757"/>
        <v>0</v>
      </c>
      <c r="S1962" s="139">
        <f t="shared" si="758"/>
        <v>0</v>
      </c>
      <c r="T1962" s="146">
        <f t="shared" si="768"/>
        <v>3.5999999999999997E-2</v>
      </c>
      <c r="U1962" s="144">
        <f t="shared" si="771"/>
        <v>89</v>
      </c>
      <c r="V1962" s="144">
        <v>252</v>
      </c>
      <c r="W1962" s="143">
        <f t="shared" si="759"/>
        <v>1.0125691130000001</v>
      </c>
      <c r="X1962" s="139">
        <f t="shared" si="760"/>
        <v>16.937436699999999</v>
      </c>
      <c r="Y1962" s="124">
        <f t="shared" si="761"/>
        <v>0</v>
      </c>
      <c r="Z1962" s="147" t="s">
        <v>64</v>
      </c>
      <c r="AA1962" s="141">
        <f t="shared" si="769"/>
        <v>45672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4"/>
      <c r="BL1962" s="1"/>
      <c r="BM1962" s="1"/>
      <c r="BN1962" s="1"/>
      <c r="BO1962" s="1"/>
      <c r="BP1962" s="1"/>
      <c r="BQ1962" s="1"/>
    </row>
    <row r="1963" spans="1:69" x14ac:dyDescent="0.15">
      <c r="A1963" s="138">
        <f t="shared" si="762"/>
        <v>45614</v>
      </c>
      <c r="B1963" s="148">
        <f t="shared" si="751"/>
        <v>1364.4817467</v>
      </c>
      <c r="C1963" s="139">
        <f t="shared" si="763"/>
        <v>1000</v>
      </c>
      <c r="D1963" s="140">
        <f t="shared" si="764"/>
        <v>6997.15</v>
      </c>
      <c r="E1963" s="124">
        <f>IF(K1963=1,VLOOKUP(A1962,[1]Plan1!$BO$80:$BQ$314,3),E1962)</f>
        <v>7036.33</v>
      </c>
      <c r="F1963" s="141">
        <f t="shared" si="765"/>
        <v>45581</v>
      </c>
      <c r="G1963" s="142">
        <f t="shared" si="752"/>
        <v>5.5994226220676957E-3</v>
      </c>
      <c r="H1963" s="141">
        <f t="shared" si="766"/>
        <v>45642</v>
      </c>
      <c r="I1963" s="141">
        <f t="shared" si="753"/>
        <v>45614</v>
      </c>
      <c r="J1963" s="125">
        <f t="shared" si="767"/>
        <v>23</v>
      </c>
      <c r="K1963" s="125">
        <f t="shared" si="773"/>
        <v>23</v>
      </c>
      <c r="L1963" s="139">
        <f t="shared" si="754"/>
        <v>1.00559942</v>
      </c>
      <c r="M1963" s="143">
        <f t="shared" si="774"/>
        <v>1.00439962</v>
      </c>
      <c r="N1963" s="143">
        <f t="shared" si="770"/>
        <v>1.3400408587930308</v>
      </c>
      <c r="O1963" s="139">
        <f t="shared" si="772"/>
        <v>1.34754431</v>
      </c>
      <c r="P1963" s="139">
        <f t="shared" si="755"/>
        <v>1347.54431</v>
      </c>
      <c r="Q1963" s="144">
        <f t="shared" si="756"/>
        <v>0</v>
      </c>
      <c r="R1963" s="145">
        <f t="shared" si="757"/>
        <v>0</v>
      </c>
      <c r="S1963" s="139">
        <f t="shared" si="758"/>
        <v>0</v>
      </c>
      <c r="T1963" s="146">
        <f t="shared" si="768"/>
        <v>3.5999999999999997E-2</v>
      </c>
      <c r="U1963" s="144">
        <f t="shared" si="771"/>
        <v>89</v>
      </c>
      <c r="V1963" s="144">
        <v>252</v>
      </c>
      <c r="W1963" s="143">
        <f t="shared" si="759"/>
        <v>1.0125691130000001</v>
      </c>
      <c r="X1963" s="139">
        <f t="shared" si="760"/>
        <v>16.937436699999999</v>
      </c>
      <c r="Y1963" s="124">
        <f t="shared" si="761"/>
        <v>0</v>
      </c>
      <c r="Z1963" s="147" t="s">
        <v>64</v>
      </c>
      <c r="AA1963" s="141">
        <f t="shared" si="769"/>
        <v>45672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4"/>
      <c r="BL1963" s="1"/>
      <c r="BM1963" s="1"/>
      <c r="BN1963" s="1"/>
      <c r="BO1963" s="1"/>
      <c r="BP1963" s="1"/>
      <c r="BQ1963" s="1"/>
    </row>
    <row r="1964" spans="1:69" x14ac:dyDescent="0.15">
      <c r="A1964" s="138">
        <f t="shared" si="762"/>
        <v>45615</v>
      </c>
      <c r="B1964" s="148">
        <f t="shared" si="751"/>
        <v>1364.9528375399998</v>
      </c>
      <c r="C1964" s="139">
        <f t="shared" si="763"/>
        <v>1000</v>
      </c>
      <c r="D1964" s="140">
        <f t="shared" si="764"/>
        <v>7036.33</v>
      </c>
      <c r="E1964" s="124">
        <f>IF(K1964=1,VLOOKUP(A1963,[1]Plan1!$BO$80:$BQ$314,3),E1963)</f>
        <v>7063.77</v>
      </c>
      <c r="F1964" s="141">
        <f t="shared" si="765"/>
        <v>45615</v>
      </c>
      <c r="G1964" s="142">
        <f t="shared" si="752"/>
        <v>3.8997602443320289E-3</v>
      </c>
      <c r="H1964" s="141">
        <f t="shared" si="766"/>
        <v>45642</v>
      </c>
      <c r="I1964" s="141">
        <f t="shared" si="753"/>
        <v>45642</v>
      </c>
      <c r="J1964" s="125">
        <f t="shared" si="767"/>
        <v>19</v>
      </c>
      <c r="K1964" s="125">
        <f t="shared" si="773"/>
        <v>1</v>
      </c>
      <c r="L1964" s="139">
        <f t="shared" si="754"/>
        <v>1.0002048699999999</v>
      </c>
      <c r="M1964" s="143">
        <f t="shared" si="774"/>
        <v>1.00559942</v>
      </c>
      <c r="N1964" s="143">
        <f t="shared" si="770"/>
        <v>1.3475443103785738</v>
      </c>
      <c r="O1964" s="139">
        <f t="shared" si="772"/>
        <v>1.3478203799999999</v>
      </c>
      <c r="P1964" s="139">
        <f t="shared" si="755"/>
        <v>1347.8203799999999</v>
      </c>
      <c r="Q1964" s="144">
        <f t="shared" si="756"/>
        <v>0</v>
      </c>
      <c r="R1964" s="145">
        <f t="shared" si="757"/>
        <v>0</v>
      </c>
      <c r="S1964" s="139">
        <f t="shared" si="758"/>
        <v>0</v>
      </c>
      <c r="T1964" s="146">
        <f t="shared" si="768"/>
        <v>3.5999999999999997E-2</v>
      </c>
      <c r="U1964" s="144">
        <f t="shared" si="771"/>
        <v>90</v>
      </c>
      <c r="V1964" s="144">
        <v>252</v>
      </c>
      <c r="W1964" s="143">
        <f t="shared" si="759"/>
        <v>1.012711232</v>
      </c>
      <c r="X1964" s="139">
        <f t="shared" si="760"/>
        <v>17.132457540000001</v>
      </c>
      <c r="Y1964" s="124">
        <f t="shared" si="761"/>
        <v>0</v>
      </c>
      <c r="Z1964" s="147" t="s">
        <v>64</v>
      </c>
      <c r="AA1964" s="141">
        <f t="shared" si="769"/>
        <v>45672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4"/>
      <c r="BL1964" s="1"/>
      <c r="BM1964" s="1"/>
      <c r="BN1964" s="1"/>
      <c r="BO1964" s="1"/>
      <c r="BP1964" s="1"/>
      <c r="BQ1964" s="1"/>
    </row>
    <row r="1965" spans="1:69" x14ac:dyDescent="0.15">
      <c r="A1965" s="138">
        <f t="shared" si="762"/>
        <v>45616</v>
      </c>
      <c r="B1965" s="148">
        <f t="shared" si="751"/>
        <v>1365.4240858000001</v>
      </c>
      <c r="C1965" s="139">
        <f t="shared" si="763"/>
        <v>1000</v>
      </c>
      <c r="D1965" s="140">
        <f t="shared" si="764"/>
        <v>7036.33</v>
      </c>
      <c r="E1965" s="124">
        <f>IF(K1965=1,VLOOKUP(A1964,[1]Plan1!$BO$80:$BQ$314,3),E1964)</f>
        <v>7063.77</v>
      </c>
      <c r="F1965" s="141">
        <f t="shared" si="765"/>
        <v>45615</v>
      </c>
      <c r="G1965" s="142">
        <f t="shared" si="752"/>
        <v>3.8997602443320289E-3</v>
      </c>
      <c r="H1965" s="141">
        <f t="shared" si="766"/>
        <v>45642</v>
      </c>
      <c r="I1965" s="141">
        <f t="shared" si="753"/>
        <v>45642</v>
      </c>
      <c r="J1965" s="125">
        <f t="shared" si="767"/>
        <v>19</v>
      </c>
      <c r="K1965" s="125">
        <f t="shared" si="773"/>
        <v>2</v>
      </c>
      <c r="L1965" s="139">
        <f t="shared" si="754"/>
        <v>1.00040978</v>
      </c>
      <c r="M1965" s="143">
        <f t="shared" si="774"/>
        <v>1.00559942</v>
      </c>
      <c r="N1965" s="143">
        <f t="shared" si="770"/>
        <v>1.3475443103785738</v>
      </c>
      <c r="O1965" s="139">
        <f t="shared" si="772"/>
        <v>1.3480965</v>
      </c>
      <c r="P1965" s="139">
        <f t="shared" si="755"/>
        <v>1348.0965000000001</v>
      </c>
      <c r="Q1965" s="144">
        <f t="shared" si="756"/>
        <v>0</v>
      </c>
      <c r="R1965" s="145">
        <f t="shared" si="757"/>
        <v>0</v>
      </c>
      <c r="S1965" s="139">
        <f t="shared" si="758"/>
        <v>0</v>
      </c>
      <c r="T1965" s="146">
        <f t="shared" si="768"/>
        <v>3.5999999999999997E-2</v>
      </c>
      <c r="U1965" s="144">
        <f t="shared" si="771"/>
        <v>91</v>
      </c>
      <c r="V1965" s="144">
        <v>252</v>
      </c>
      <c r="W1965" s="143">
        <f t="shared" si="759"/>
        <v>1.0128533719999999</v>
      </c>
      <c r="X1965" s="139">
        <f t="shared" si="760"/>
        <v>17.327585800000001</v>
      </c>
      <c r="Y1965" s="124">
        <f t="shared" si="761"/>
        <v>0</v>
      </c>
      <c r="Z1965" s="147" t="s">
        <v>64</v>
      </c>
      <c r="AA1965" s="141">
        <f t="shared" si="769"/>
        <v>45672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4"/>
      <c r="BL1965" s="1"/>
      <c r="BM1965" s="1"/>
      <c r="BN1965" s="1"/>
      <c r="BO1965" s="1"/>
      <c r="BP1965" s="1"/>
      <c r="BQ1965" s="1"/>
    </row>
    <row r="1966" spans="1:69" x14ac:dyDescent="0.15">
      <c r="A1966" s="138">
        <f t="shared" si="762"/>
        <v>45617</v>
      </c>
      <c r="B1966" s="148">
        <f t="shared" si="751"/>
        <v>1365.4240858000001</v>
      </c>
      <c r="C1966" s="139">
        <f t="shared" si="763"/>
        <v>1000</v>
      </c>
      <c r="D1966" s="140">
        <f t="shared" si="764"/>
        <v>7036.33</v>
      </c>
      <c r="E1966" s="124">
        <f>IF(K1966=1,VLOOKUP(A1965,[1]Plan1!$BO$80:$BQ$314,3),E1965)</f>
        <v>7063.77</v>
      </c>
      <c r="F1966" s="141">
        <f t="shared" si="765"/>
        <v>45615</v>
      </c>
      <c r="G1966" s="142">
        <f t="shared" si="752"/>
        <v>3.8997602443320289E-3</v>
      </c>
      <c r="H1966" s="141">
        <f t="shared" si="766"/>
        <v>45642</v>
      </c>
      <c r="I1966" s="141">
        <f t="shared" si="753"/>
        <v>45642</v>
      </c>
      <c r="J1966" s="125">
        <f t="shared" si="767"/>
        <v>19</v>
      </c>
      <c r="K1966" s="125">
        <f t="shared" si="773"/>
        <v>2</v>
      </c>
      <c r="L1966" s="139">
        <f t="shared" si="754"/>
        <v>1.00040978</v>
      </c>
      <c r="M1966" s="143">
        <f t="shared" si="774"/>
        <v>1.00559942</v>
      </c>
      <c r="N1966" s="143">
        <f t="shared" si="770"/>
        <v>1.3475443103785738</v>
      </c>
      <c r="O1966" s="139">
        <f t="shared" si="772"/>
        <v>1.3480965</v>
      </c>
      <c r="P1966" s="139">
        <f t="shared" si="755"/>
        <v>1348.0965000000001</v>
      </c>
      <c r="Q1966" s="144">
        <f t="shared" si="756"/>
        <v>0</v>
      </c>
      <c r="R1966" s="145">
        <f t="shared" si="757"/>
        <v>0</v>
      </c>
      <c r="S1966" s="139">
        <f t="shared" si="758"/>
        <v>0</v>
      </c>
      <c r="T1966" s="146">
        <f t="shared" si="768"/>
        <v>3.5999999999999997E-2</v>
      </c>
      <c r="U1966" s="144">
        <f t="shared" si="771"/>
        <v>91</v>
      </c>
      <c r="V1966" s="144">
        <v>252</v>
      </c>
      <c r="W1966" s="143">
        <f t="shared" si="759"/>
        <v>1.0128533719999999</v>
      </c>
      <c r="X1966" s="139">
        <f t="shared" si="760"/>
        <v>17.327585800000001</v>
      </c>
      <c r="Y1966" s="124">
        <f t="shared" si="761"/>
        <v>0</v>
      </c>
      <c r="Z1966" s="147" t="s">
        <v>64</v>
      </c>
      <c r="AA1966" s="141">
        <f t="shared" si="769"/>
        <v>45672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4"/>
      <c r="BL1966" s="1"/>
      <c r="BM1966" s="1"/>
      <c r="BN1966" s="1"/>
      <c r="BO1966" s="1"/>
      <c r="BP1966" s="1"/>
      <c r="BQ1966" s="1"/>
    </row>
    <row r="1967" spans="1:69" x14ac:dyDescent="0.15">
      <c r="A1967" s="138">
        <f t="shared" si="762"/>
        <v>45618</v>
      </c>
      <c r="B1967" s="148">
        <f t="shared" si="751"/>
        <v>1365.89551044</v>
      </c>
      <c r="C1967" s="139">
        <f t="shared" si="763"/>
        <v>1000</v>
      </c>
      <c r="D1967" s="140">
        <f t="shared" si="764"/>
        <v>7036.33</v>
      </c>
      <c r="E1967" s="124">
        <f>IF(K1967=1,VLOOKUP(A1966,[1]Plan1!$BO$80:$BQ$314,3),E1966)</f>
        <v>7063.77</v>
      </c>
      <c r="F1967" s="141">
        <f t="shared" si="765"/>
        <v>45615</v>
      </c>
      <c r="G1967" s="142">
        <f t="shared" si="752"/>
        <v>3.8997602443320289E-3</v>
      </c>
      <c r="H1967" s="141">
        <f t="shared" si="766"/>
        <v>45642</v>
      </c>
      <c r="I1967" s="141">
        <f t="shared" si="753"/>
        <v>45642</v>
      </c>
      <c r="J1967" s="125">
        <f t="shared" si="767"/>
        <v>19</v>
      </c>
      <c r="K1967" s="125">
        <f t="shared" si="773"/>
        <v>3</v>
      </c>
      <c r="L1967" s="139">
        <f t="shared" si="754"/>
        <v>1.0006147400000001</v>
      </c>
      <c r="M1967" s="143">
        <f t="shared" si="774"/>
        <v>1.00559942</v>
      </c>
      <c r="N1967" s="143">
        <f t="shared" si="770"/>
        <v>1.3475443103785738</v>
      </c>
      <c r="O1967" s="139">
        <f t="shared" si="772"/>
        <v>1.3483726899999999</v>
      </c>
      <c r="P1967" s="139">
        <f t="shared" si="755"/>
        <v>1348.3726899999999</v>
      </c>
      <c r="Q1967" s="144">
        <f t="shared" si="756"/>
        <v>0</v>
      </c>
      <c r="R1967" s="145">
        <f t="shared" si="757"/>
        <v>0</v>
      </c>
      <c r="S1967" s="139">
        <f t="shared" si="758"/>
        <v>0</v>
      </c>
      <c r="T1967" s="146">
        <f t="shared" si="768"/>
        <v>3.5999999999999997E-2</v>
      </c>
      <c r="U1967" s="144">
        <f t="shared" si="771"/>
        <v>92</v>
      </c>
      <c r="V1967" s="144">
        <v>252</v>
      </c>
      <c r="W1967" s="143">
        <f t="shared" si="759"/>
        <v>1.0129955319999999</v>
      </c>
      <c r="X1967" s="139">
        <f t="shared" si="760"/>
        <v>17.52282044</v>
      </c>
      <c r="Y1967" s="124">
        <f t="shared" si="761"/>
        <v>0</v>
      </c>
      <c r="Z1967" s="147" t="s">
        <v>64</v>
      </c>
      <c r="AA1967" s="141">
        <f t="shared" si="769"/>
        <v>45672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4"/>
      <c r="BL1967" s="1"/>
      <c r="BM1967" s="1"/>
      <c r="BN1967" s="1"/>
      <c r="BO1967" s="1"/>
      <c r="BP1967" s="1"/>
      <c r="BQ1967" s="1"/>
    </row>
    <row r="1968" spans="1:69" x14ac:dyDescent="0.15">
      <c r="A1968" s="138">
        <f t="shared" si="762"/>
        <v>45619</v>
      </c>
      <c r="B1968" s="148">
        <f t="shared" si="751"/>
        <v>1366.3671000100001</v>
      </c>
      <c r="C1968" s="139">
        <f t="shared" si="763"/>
        <v>1000</v>
      </c>
      <c r="D1968" s="140">
        <f t="shared" si="764"/>
        <v>7036.33</v>
      </c>
      <c r="E1968" s="124">
        <f>IF(K1968=1,VLOOKUP(A1967,[1]Plan1!$BO$80:$BQ$314,3),E1967)</f>
        <v>7063.77</v>
      </c>
      <c r="F1968" s="141">
        <f t="shared" si="765"/>
        <v>45615</v>
      </c>
      <c r="G1968" s="142">
        <f t="shared" si="752"/>
        <v>3.8997602443320289E-3</v>
      </c>
      <c r="H1968" s="141">
        <f t="shared" si="766"/>
        <v>45642</v>
      </c>
      <c r="I1968" s="141">
        <f t="shared" si="753"/>
        <v>45642</v>
      </c>
      <c r="J1968" s="125">
        <f t="shared" si="767"/>
        <v>19</v>
      </c>
      <c r="K1968" s="125">
        <f t="shared" si="773"/>
        <v>4</v>
      </c>
      <c r="L1968" s="139">
        <f t="shared" si="754"/>
        <v>1.0008197400000001</v>
      </c>
      <c r="M1968" s="143">
        <f t="shared" si="774"/>
        <v>1.00559942</v>
      </c>
      <c r="N1968" s="143">
        <f t="shared" si="770"/>
        <v>1.3475443103785738</v>
      </c>
      <c r="O1968" s="139">
        <f t="shared" si="772"/>
        <v>1.3486489399999999</v>
      </c>
      <c r="P1968" s="139">
        <f t="shared" si="755"/>
        <v>1348.64894</v>
      </c>
      <c r="Q1968" s="144">
        <f t="shared" si="756"/>
        <v>0</v>
      </c>
      <c r="R1968" s="145">
        <f t="shared" si="757"/>
        <v>0</v>
      </c>
      <c r="S1968" s="139">
        <f t="shared" si="758"/>
        <v>0</v>
      </c>
      <c r="T1968" s="146">
        <f t="shared" si="768"/>
        <v>3.5999999999999997E-2</v>
      </c>
      <c r="U1968" s="144">
        <f t="shared" si="771"/>
        <v>93</v>
      </c>
      <c r="V1968" s="144">
        <v>252</v>
      </c>
      <c r="W1968" s="143">
        <f t="shared" si="759"/>
        <v>1.0131377109999999</v>
      </c>
      <c r="X1968" s="139">
        <f t="shared" si="760"/>
        <v>17.718160009999998</v>
      </c>
      <c r="Y1968" s="124">
        <f t="shared" si="761"/>
        <v>0</v>
      </c>
      <c r="Z1968" s="147" t="s">
        <v>64</v>
      </c>
      <c r="AA1968" s="141">
        <f t="shared" si="769"/>
        <v>45672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4"/>
      <c r="BL1968" s="1"/>
      <c r="BM1968" s="1"/>
      <c r="BN1968" s="1"/>
      <c r="BO1968" s="1"/>
      <c r="BP1968" s="1"/>
      <c r="BQ1968" s="1"/>
    </row>
    <row r="1969" spans="1:69" x14ac:dyDescent="0.15">
      <c r="A1969" s="138">
        <f t="shared" si="762"/>
        <v>45620</v>
      </c>
      <c r="B1969" s="148">
        <f t="shared" si="751"/>
        <v>1366.3671000100001</v>
      </c>
      <c r="C1969" s="139">
        <f t="shared" si="763"/>
        <v>1000</v>
      </c>
      <c r="D1969" s="140">
        <f t="shared" si="764"/>
        <v>7036.33</v>
      </c>
      <c r="E1969" s="124">
        <f>IF(K1969=1,VLOOKUP(A1968,[1]Plan1!$BO$80:$BQ$314,3),E1968)</f>
        <v>7063.77</v>
      </c>
      <c r="F1969" s="141">
        <f t="shared" si="765"/>
        <v>45615</v>
      </c>
      <c r="G1969" s="142">
        <f t="shared" si="752"/>
        <v>3.8997602443320289E-3</v>
      </c>
      <c r="H1969" s="141">
        <f t="shared" si="766"/>
        <v>45642</v>
      </c>
      <c r="I1969" s="141">
        <f t="shared" si="753"/>
        <v>45642</v>
      </c>
      <c r="J1969" s="125">
        <f t="shared" si="767"/>
        <v>19</v>
      </c>
      <c r="K1969" s="125">
        <f t="shared" si="773"/>
        <v>4</v>
      </c>
      <c r="L1969" s="139">
        <f t="shared" si="754"/>
        <v>1.0008197400000001</v>
      </c>
      <c r="M1969" s="143">
        <f t="shared" si="774"/>
        <v>1.00559942</v>
      </c>
      <c r="N1969" s="143">
        <f t="shared" si="770"/>
        <v>1.3475443103785738</v>
      </c>
      <c r="O1969" s="139">
        <f t="shared" si="772"/>
        <v>1.3486489399999999</v>
      </c>
      <c r="P1969" s="139">
        <f t="shared" si="755"/>
        <v>1348.64894</v>
      </c>
      <c r="Q1969" s="144">
        <f t="shared" si="756"/>
        <v>0</v>
      </c>
      <c r="R1969" s="145">
        <f t="shared" si="757"/>
        <v>0</v>
      </c>
      <c r="S1969" s="139">
        <f t="shared" si="758"/>
        <v>0</v>
      </c>
      <c r="T1969" s="146">
        <f t="shared" si="768"/>
        <v>3.5999999999999997E-2</v>
      </c>
      <c r="U1969" s="144">
        <f t="shared" si="771"/>
        <v>93</v>
      </c>
      <c r="V1969" s="144">
        <v>252</v>
      </c>
      <c r="W1969" s="143">
        <f t="shared" si="759"/>
        <v>1.0131377109999999</v>
      </c>
      <c r="X1969" s="139">
        <f t="shared" si="760"/>
        <v>17.718160009999998</v>
      </c>
      <c r="Y1969" s="124">
        <f t="shared" si="761"/>
        <v>0</v>
      </c>
      <c r="Z1969" s="147" t="s">
        <v>64</v>
      </c>
      <c r="AA1969" s="141">
        <f t="shared" si="769"/>
        <v>45672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4"/>
      <c r="BL1969" s="1"/>
      <c r="BM1969" s="1"/>
      <c r="BN1969" s="1"/>
      <c r="BO1969" s="1"/>
      <c r="BP1969" s="1"/>
      <c r="BQ1969" s="1"/>
    </row>
    <row r="1970" spans="1:69" x14ac:dyDescent="0.15">
      <c r="A1970" s="138">
        <f t="shared" si="762"/>
        <v>45621</v>
      </c>
      <c r="B1970" s="148">
        <f t="shared" si="751"/>
        <v>1366.3671000100001</v>
      </c>
      <c r="C1970" s="139">
        <f t="shared" si="763"/>
        <v>1000</v>
      </c>
      <c r="D1970" s="140">
        <f t="shared" si="764"/>
        <v>7036.33</v>
      </c>
      <c r="E1970" s="124">
        <f>IF(K1970=1,VLOOKUP(A1969,[1]Plan1!$BO$80:$BQ$314,3),E1969)</f>
        <v>7063.77</v>
      </c>
      <c r="F1970" s="141">
        <f t="shared" si="765"/>
        <v>45615</v>
      </c>
      <c r="G1970" s="142">
        <f t="shared" si="752"/>
        <v>3.8997602443320289E-3</v>
      </c>
      <c r="H1970" s="141">
        <f t="shared" si="766"/>
        <v>45642</v>
      </c>
      <c r="I1970" s="141">
        <f t="shared" si="753"/>
        <v>45642</v>
      </c>
      <c r="J1970" s="125">
        <f t="shared" si="767"/>
        <v>19</v>
      </c>
      <c r="K1970" s="125">
        <f t="shared" si="773"/>
        <v>4</v>
      </c>
      <c r="L1970" s="139">
        <f t="shared" si="754"/>
        <v>1.0008197400000001</v>
      </c>
      <c r="M1970" s="143">
        <f t="shared" si="774"/>
        <v>1.00559942</v>
      </c>
      <c r="N1970" s="143">
        <f t="shared" si="770"/>
        <v>1.3475443103785738</v>
      </c>
      <c r="O1970" s="139">
        <f t="shared" si="772"/>
        <v>1.3486489399999999</v>
      </c>
      <c r="P1970" s="139">
        <f t="shared" si="755"/>
        <v>1348.64894</v>
      </c>
      <c r="Q1970" s="144">
        <f t="shared" si="756"/>
        <v>0</v>
      </c>
      <c r="R1970" s="145">
        <f t="shared" si="757"/>
        <v>0</v>
      </c>
      <c r="S1970" s="139">
        <f t="shared" si="758"/>
        <v>0</v>
      </c>
      <c r="T1970" s="146">
        <f t="shared" si="768"/>
        <v>3.5999999999999997E-2</v>
      </c>
      <c r="U1970" s="144">
        <f t="shared" si="771"/>
        <v>93</v>
      </c>
      <c r="V1970" s="144">
        <v>252</v>
      </c>
      <c r="W1970" s="143">
        <f t="shared" si="759"/>
        <v>1.0131377109999999</v>
      </c>
      <c r="X1970" s="139">
        <f t="shared" si="760"/>
        <v>17.718160009999998</v>
      </c>
      <c r="Y1970" s="124">
        <f t="shared" si="761"/>
        <v>0</v>
      </c>
      <c r="Z1970" s="147" t="s">
        <v>64</v>
      </c>
      <c r="AA1970" s="141">
        <f t="shared" si="769"/>
        <v>45672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4"/>
      <c r="BL1970" s="1"/>
      <c r="BM1970" s="1"/>
      <c r="BN1970" s="1"/>
      <c r="BO1970" s="1"/>
      <c r="BP1970" s="1"/>
      <c r="BQ1970" s="1"/>
    </row>
    <row r="1971" spans="1:69" x14ac:dyDescent="0.15">
      <c r="A1971" s="138">
        <f t="shared" si="762"/>
        <v>45622</v>
      </c>
      <c r="B1971" s="148">
        <f t="shared" si="751"/>
        <v>1366.83884713</v>
      </c>
      <c r="C1971" s="139">
        <f t="shared" si="763"/>
        <v>1000</v>
      </c>
      <c r="D1971" s="140">
        <f t="shared" si="764"/>
        <v>7036.33</v>
      </c>
      <c r="E1971" s="124">
        <f>IF(K1971=1,VLOOKUP(A1970,[1]Plan1!$BO$80:$BQ$314,3),E1970)</f>
        <v>7063.77</v>
      </c>
      <c r="F1971" s="141">
        <f t="shared" si="765"/>
        <v>45615</v>
      </c>
      <c r="G1971" s="142">
        <f t="shared" si="752"/>
        <v>3.8997602443320289E-3</v>
      </c>
      <c r="H1971" s="141">
        <f t="shared" si="766"/>
        <v>45642</v>
      </c>
      <c r="I1971" s="141">
        <f t="shared" si="753"/>
        <v>45642</v>
      </c>
      <c r="J1971" s="125">
        <f t="shared" si="767"/>
        <v>19</v>
      </c>
      <c r="K1971" s="125">
        <f t="shared" si="773"/>
        <v>5</v>
      </c>
      <c r="L1971" s="139">
        <f t="shared" si="754"/>
        <v>1.0010247800000001</v>
      </c>
      <c r="M1971" s="143">
        <f t="shared" si="774"/>
        <v>1.00559942</v>
      </c>
      <c r="N1971" s="143">
        <f t="shared" si="770"/>
        <v>1.3475443103785738</v>
      </c>
      <c r="O1971" s="139">
        <f t="shared" si="772"/>
        <v>1.34892524</v>
      </c>
      <c r="P1971" s="139">
        <f t="shared" si="755"/>
        <v>1348.92524</v>
      </c>
      <c r="Q1971" s="144">
        <f t="shared" si="756"/>
        <v>0</v>
      </c>
      <c r="R1971" s="145">
        <f t="shared" si="757"/>
        <v>0</v>
      </c>
      <c r="S1971" s="139">
        <f t="shared" si="758"/>
        <v>0</v>
      </c>
      <c r="T1971" s="146">
        <f t="shared" si="768"/>
        <v>3.5999999999999997E-2</v>
      </c>
      <c r="U1971" s="144">
        <f t="shared" si="771"/>
        <v>94</v>
      </c>
      <c r="V1971" s="144">
        <v>252</v>
      </c>
      <c r="W1971" s="143">
        <f t="shared" si="759"/>
        <v>1.0132799109999999</v>
      </c>
      <c r="X1971" s="139">
        <f t="shared" si="760"/>
        <v>17.913607129999999</v>
      </c>
      <c r="Y1971" s="124">
        <f t="shared" si="761"/>
        <v>0</v>
      </c>
      <c r="Z1971" s="147" t="s">
        <v>64</v>
      </c>
      <c r="AA1971" s="141">
        <f t="shared" si="769"/>
        <v>45672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4"/>
      <c r="BL1971" s="1"/>
      <c r="BM1971" s="1"/>
      <c r="BN1971" s="1"/>
      <c r="BO1971" s="1"/>
      <c r="BP1971" s="1"/>
      <c r="BQ1971" s="1"/>
    </row>
    <row r="1972" spans="1:69" x14ac:dyDescent="0.15">
      <c r="A1972" s="138">
        <f t="shared" si="762"/>
        <v>45623</v>
      </c>
      <c r="B1972" s="148">
        <f t="shared" si="751"/>
        <v>1367.3107606200001</v>
      </c>
      <c r="C1972" s="139">
        <f t="shared" si="763"/>
        <v>1000</v>
      </c>
      <c r="D1972" s="140">
        <f t="shared" si="764"/>
        <v>7036.33</v>
      </c>
      <c r="E1972" s="124">
        <f>IF(K1972=1,VLOOKUP(A1971,[1]Plan1!$BO$80:$BQ$314,3),E1971)</f>
        <v>7063.77</v>
      </c>
      <c r="F1972" s="141">
        <f t="shared" si="765"/>
        <v>45615</v>
      </c>
      <c r="G1972" s="142">
        <f t="shared" si="752"/>
        <v>3.8997602443320289E-3</v>
      </c>
      <c r="H1972" s="141">
        <f t="shared" si="766"/>
        <v>45642</v>
      </c>
      <c r="I1972" s="141">
        <f t="shared" si="753"/>
        <v>45642</v>
      </c>
      <c r="J1972" s="125">
        <f t="shared" si="767"/>
        <v>19</v>
      </c>
      <c r="K1972" s="125">
        <f t="shared" si="773"/>
        <v>6</v>
      </c>
      <c r="L1972" s="139">
        <f t="shared" si="754"/>
        <v>1.00122986</v>
      </c>
      <c r="M1972" s="143">
        <f t="shared" si="774"/>
        <v>1.00559942</v>
      </c>
      <c r="N1972" s="143">
        <f t="shared" si="770"/>
        <v>1.3475443103785738</v>
      </c>
      <c r="O1972" s="139">
        <f t="shared" si="772"/>
        <v>1.3492016</v>
      </c>
      <c r="P1972" s="139">
        <f t="shared" si="755"/>
        <v>1349.2016000000001</v>
      </c>
      <c r="Q1972" s="144">
        <f t="shared" si="756"/>
        <v>0</v>
      </c>
      <c r="R1972" s="145">
        <f t="shared" si="757"/>
        <v>0</v>
      </c>
      <c r="S1972" s="139">
        <f t="shared" si="758"/>
        <v>0</v>
      </c>
      <c r="T1972" s="146">
        <f t="shared" si="768"/>
        <v>3.5999999999999997E-2</v>
      </c>
      <c r="U1972" s="144">
        <f t="shared" si="771"/>
        <v>95</v>
      </c>
      <c r="V1972" s="144">
        <v>252</v>
      </c>
      <c r="W1972" s="143">
        <f t="shared" si="759"/>
        <v>1.013422131</v>
      </c>
      <c r="X1972" s="139">
        <f t="shared" si="760"/>
        <v>18.109160620000001</v>
      </c>
      <c r="Y1972" s="124">
        <f t="shared" si="761"/>
        <v>0</v>
      </c>
      <c r="Z1972" s="147" t="s">
        <v>64</v>
      </c>
      <c r="AA1972" s="141">
        <f t="shared" si="769"/>
        <v>45672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4"/>
      <c r="BL1972" s="1"/>
      <c r="BM1972" s="1"/>
      <c r="BN1972" s="1"/>
      <c r="BO1972" s="1"/>
      <c r="BP1972" s="1"/>
      <c r="BQ1972" s="1"/>
    </row>
    <row r="1973" spans="1:69" x14ac:dyDescent="0.15">
      <c r="A1973" s="138">
        <f t="shared" si="762"/>
        <v>45624</v>
      </c>
      <c r="B1973" s="148">
        <f t="shared" si="751"/>
        <v>1367.78281889</v>
      </c>
      <c r="C1973" s="139">
        <f t="shared" si="763"/>
        <v>1000</v>
      </c>
      <c r="D1973" s="140">
        <f t="shared" si="764"/>
        <v>7036.33</v>
      </c>
      <c r="E1973" s="124">
        <f>IF(K1973=1,VLOOKUP(A1972,[1]Plan1!$BO$80:$BQ$314,3),E1972)</f>
        <v>7063.77</v>
      </c>
      <c r="F1973" s="141">
        <f t="shared" si="765"/>
        <v>45615</v>
      </c>
      <c r="G1973" s="142">
        <f t="shared" si="752"/>
        <v>3.8997602443320289E-3</v>
      </c>
      <c r="H1973" s="141">
        <f t="shared" si="766"/>
        <v>45642</v>
      </c>
      <c r="I1973" s="141">
        <f t="shared" si="753"/>
        <v>45642</v>
      </c>
      <c r="J1973" s="125">
        <f t="shared" si="767"/>
        <v>19</v>
      </c>
      <c r="K1973" s="125">
        <f t="shared" si="773"/>
        <v>7</v>
      </c>
      <c r="L1973" s="139">
        <f t="shared" si="754"/>
        <v>1.00143498</v>
      </c>
      <c r="M1973" s="143">
        <f t="shared" si="774"/>
        <v>1.00559942</v>
      </c>
      <c r="N1973" s="143">
        <f t="shared" si="770"/>
        <v>1.3475443103785738</v>
      </c>
      <c r="O1973" s="139">
        <f t="shared" si="772"/>
        <v>1.349478</v>
      </c>
      <c r="P1973" s="139">
        <f t="shared" si="755"/>
        <v>1349.4780000000001</v>
      </c>
      <c r="Q1973" s="144">
        <f t="shared" si="756"/>
        <v>0</v>
      </c>
      <c r="R1973" s="145">
        <f t="shared" si="757"/>
        <v>0</v>
      </c>
      <c r="S1973" s="139">
        <f t="shared" si="758"/>
        <v>0</v>
      </c>
      <c r="T1973" s="146">
        <f t="shared" si="768"/>
        <v>3.5999999999999997E-2</v>
      </c>
      <c r="U1973" s="144">
        <f t="shared" si="771"/>
        <v>96</v>
      </c>
      <c r="V1973" s="144">
        <v>252</v>
      </c>
      <c r="W1973" s="143">
        <f t="shared" si="759"/>
        <v>1.0135643700000001</v>
      </c>
      <c r="X1973" s="139">
        <f t="shared" si="760"/>
        <v>18.30481889</v>
      </c>
      <c r="Y1973" s="124">
        <f t="shared" si="761"/>
        <v>0</v>
      </c>
      <c r="Z1973" s="147" t="s">
        <v>64</v>
      </c>
      <c r="AA1973" s="141">
        <f t="shared" si="769"/>
        <v>45672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4"/>
      <c r="BL1973" s="1"/>
      <c r="BM1973" s="1"/>
      <c r="BN1973" s="1"/>
      <c r="BO1973" s="1"/>
      <c r="BP1973" s="1"/>
      <c r="BQ1973" s="1"/>
    </row>
    <row r="1974" spans="1:69" x14ac:dyDescent="0.15">
      <c r="A1974" s="138">
        <f t="shared" si="762"/>
        <v>45625</v>
      </c>
      <c r="B1974" s="148">
        <f t="shared" si="751"/>
        <v>1368.25506524</v>
      </c>
      <c r="C1974" s="139">
        <f t="shared" si="763"/>
        <v>1000</v>
      </c>
      <c r="D1974" s="140">
        <f t="shared" si="764"/>
        <v>7036.33</v>
      </c>
      <c r="E1974" s="124">
        <f>IF(K1974=1,VLOOKUP(A1973,[1]Plan1!$BO$80:$BQ$314,3),E1973)</f>
        <v>7063.77</v>
      </c>
      <c r="F1974" s="141">
        <f t="shared" si="765"/>
        <v>45615</v>
      </c>
      <c r="G1974" s="142">
        <f t="shared" si="752"/>
        <v>3.8997602443320289E-3</v>
      </c>
      <c r="H1974" s="141">
        <f t="shared" si="766"/>
        <v>45642</v>
      </c>
      <c r="I1974" s="141">
        <f t="shared" si="753"/>
        <v>45642</v>
      </c>
      <c r="J1974" s="125">
        <f t="shared" si="767"/>
        <v>19</v>
      </c>
      <c r="K1974" s="125">
        <f t="shared" si="773"/>
        <v>8</v>
      </c>
      <c r="L1974" s="139">
        <f t="shared" si="754"/>
        <v>1.0016401500000001</v>
      </c>
      <c r="M1974" s="143">
        <f t="shared" si="774"/>
        <v>1.00559942</v>
      </c>
      <c r="N1974" s="143">
        <f t="shared" si="770"/>
        <v>1.3475443103785738</v>
      </c>
      <c r="O1974" s="139">
        <f t="shared" si="772"/>
        <v>1.3497544800000001</v>
      </c>
      <c r="P1974" s="139">
        <f t="shared" si="755"/>
        <v>1349.7544800000001</v>
      </c>
      <c r="Q1974" s="144">
        <f t="shared" si="756"/>
        <v>0</v>
      </c>
      <c r="R1974" s="145">
        <f t="shared" si="757"/>
        <v>0</v>
      </c>
      <c r="S1974" s="139">
        <f t="shared" si="758"/>
        <v>0</v>
      </c>
      <c r="T1974" s="146">
        <f t="shared" si="768"/>
        <v>3.5999999999999997E-2</v>
      </c>
      <c r="U1974" s="144">
        <f t="shared" si="771"/>
        <v>97</v>
      </c>
      <c r="V1974" s="144">
        <v>252</v>
      </c>
      <c r="W1974" s="143">
        <f t="shared" si="759"/>
        <v>1.0137066299999999</v>
      </c>
      <c r="X1974" s="139">
        <f t="shared" si="760"/>
        <v>18.500585239999999</v>
      </c>
      <c r="Y1974" s="124">
        <f t="shared" si="761"/>
        <v>0</v>
      </c>
      <c r="Z1974" s="147" t="s">
        <v>64</v>
      </c>
      <c r="AA1974" s="141">
        <f t="shared" si="769"/>
        <v>45672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4"/>
      <c r="BL1974" s="1"/>
      <c r="BM1974" s="1"/>
      <c r="BN1974" s="1"/>
      <c r="BO1974" s="1"/>
      <c r="BP1974" s="1"/>
      <c r="BQ1974" s="1"/>
    </row>
    <row r="1975" spans="1:69" x14ac:dyDescent="0.15">
      <c r="A1975" s="138">
        <f t="shared" si="762"/>
        <v>45626</v>
      </c>
      <c r="B1975" s="148">
        <f t="shared" si="751"/>
        <v>1368.7274665999998</v>
      </c>
      <c r="C1975" s="139">
        <f t="shared" si="763"/>
        <v>1000</v>
      </c>
      <c r="D1975" s="140">
        <f t="shared" si="764"/>
        <v>7036.33</v>
      </c>
      <c r="E1975" s="124">
        <f>IF(K1975=1,VLOOKUP(A1974,[1]Plan1!$BO$80:$BQ$314,3),E1974)</f>
        <v>7063.77</v>
      </c>
      <c r="F1975" s="141">
        <f t="shared" si="765"/>
        <v>45615</v>
      </c>
      <c r="G1975" s="142">
        <f t="shared" si="752"/>
        <v>3.8997602443320289E-3</v>
      </c>
      <c r="H1975" s="141">
        <f t="shared" si="766"/>
        <v>45642</v>
      </c>
      <c r="I1975" s="141">
        <f t="shared" si="753"/>
        <v>45642</v>
      </c>
      <c r="J1975" s="125">
        <f t="shared" si="767"/>
        <v>19</v>
      </c>
      <c r="K1975" s="125">
        <f t="shared" si="773"/>
        <v>9</v>
      </c>
      <c r="L1975" s="139">
        <f t="shared" si="754"/>
        <v>1.0018453599999999</v>
      </c>
      <c r="M1975" s="143">
        <f t="shared" si="774"/>
        <v>1.00559942</v>
      </c>
      <c r="N1975" s="143">
        <f t="shared" si="770"/>
        <v>1.3475443103785738</v>
      </c>
      <c r="O1975" s="139">
        <f t="shared" si="772"/>
        <v>1.3500310099999999</v>
      </c>
      <c r="P1975" s="139">
        <f t="shared" si="755"/>
        <v>1350.0310099999999</v>
      </c>
      <c r="Q1975" s="144">
        <f t="shared" si="756"/>
        <v>0</v>
      </c>
      <c r="R1975" s="145">
        <f t="shared" si="757"/>
        <v>0</v>
      </c>
      <c r="S1975" s="139">
        <f t="shared" si="758"/>
        <v>0</v>
      </c>
      <c r="T1975" s="146">
        <f t="shared" si="768"/>
        <v>3.5999999999999997E-2</v>
      </c>
      <c r="U1975" s="144">
        <f t="shared" si="771"/>
        <v>98</v>
      </c>
      <c r="V1975" s="144">
        <v>252</v>
      </c>
      <c r="W1975" s="143">
        <f t="shared" si="759"/>
        <v>1.013848909</v>
      </c>
      <c r="X1975" s="139">
        <f t="shared" si="760"/>
        <v>18.696456600000001</v>
      </c>
      <c r="Y1975" s="124">
        <f t="shared" si="761"/>
        <v>0</v>
      </c>
      <c r="Z1975" s="147" t="s">
        <v>64</v>
      </c>
      <c r="AA1975" s="141">
        <f t="shared" si="769"/>
        <v>45672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4"/>
      <c r="BL1975" s="1"/>
      <c r="BM1975" s="1"/>
      <c r="BN1975" s="1"/>
      <c r="BO1975" s="1"/>
      <c r="BP1975" s="1"/>
      <c r="BQ1975" s="1"/>
    </row>
    <row r="1976" spans="1:69" x14ac:dyDescent="0.15">
      <c r="A1976" s="138">
        <f t="shared" si="762"/>
        <v>45627</v>
      </c>
      <c r="B1976" s="148">
        <f t="shared" si="751"/>
        <v>1368.7274665999998</v>
      </c>
      <c r="C1976" s="139">
        <f t="shared" si="763"/>
        <v>1000</v>
      </c>
      <c r="D1976" s="140">
        <f t="shared" si="764"/>
        <v>7036.33</v>
      </c>
      <c r="E1976" s="124">
        <f>IF(K1976=1,VLOOKUP(A1975,[1]Plan1!$BO$80:$BQ$314,3),E1975)</f>
        <v>7063.77</v>
      </c>
      <c r="F1976" s="141">
        <f t="shared" si="765"/>
        <v>45615</v>
      </c>
      <c r="G1976" s="142">
        <f t="shared" si="752"/>
        <v>3.8997602443320289E-3</v>
      </c>
      <c r="H1976" s="141">
        <f t="shared" si="766"/>
        <v>45642</v>
      </c>
      <c r="I1976" s="141">
        <f t="shared" si="753"/>
        <v>45642</v>
      </c>
      <c r="J1976" s="125">
        <f t="shared" si="767"/>
        <v>19</v>
      </c>
      <c r="K1976" s="125">
        <f t="shared" si="773"/>
        <v>9</v>
      </c>
      <c r="L1976" s="139">
        <f t="shared" si="754"/>
        <v>1.0018453599999999</v>
      </c>
      <c r="M1976" s="143">
        <f t="shared" si="774"/>
        <v>1.00559942</v>
      </c>
      <c r="N1976" s="143">
        <f t="shared" si="770"/>
        <v>1.3475443103785738</v>
      </c>
      <c r="O1976" s="139">
        <f t="shared" si="772"/>
        <v>1.3500310099999999</v>
      </c>
      <c r="P1976" s="139">
        <f t="shared" si="755"/>
        <v>1350.0310099999999</v>
      </c>
      <c r="Q1976" s="144">
        <f t="shared" si="756"/>
        <v>0</v>
      </c>
      <c r="R1976" s="145">
        <f t="shared" si="757"/>
        <v>0</v>
      </c>
      <c r="S1976" s="139">
        <f t="shared" si="758"/>
        <v>0</v>
      </c>
      <c r="T1976" s="146">
        <f t="shared" si="768"/>
        <v>3.5999999999999997E-2</v>
      </c>
      <c r="U1976" s="144">
        <f t="shared" si="771"/>
        <v>98</v>
      </c>
      <c r="V1976" s="144">
        <v>252</v>
      </c>
      <c r="W1976" s="143">
        <f t="shared" si="759"/>
        <v>1.013848909</v>
      </c>
      <c r="X1976" s="139">
        <f t="shared" si="760"/>
        <v>18.696456600000001</v>
      </c>
      <c r="Y1976" s="124">
        <f t="shared" si="761"/>
        <v>0</v>
      </c>
      <c r="Z1976" s="147" t="s">
        <v>64</v>
      </c>
      <c r="AA1976" s="141">
        <f t="shared" si="769"/>
        <v>45672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4"/>
      <c r="BL1976" s="1"/>
      <c r="BM1976" s="1"/>
      <c r="BN1976" s="1"/>
      <c r="BO1976" s="1"/>
      <c r="BP1976" s="1"/>
      <c r="BQ1976" s="1"/>
    </row>
    <row r="1977" spans="1:69" x14ac:dyDescent="0.15">
      <c r="A1977" s="138">
        <f t="shared" si="762"/>
        <v>45628</v>
      </c>
      <c r="B1977" s="148">
        <f t="shared" si="751"/>
        <v>1368.7274665999998</v>
      </c>
      <c r="C1977" s="139">
        <f t="shared" si="763"/>
        <v>1000</v>
      </c>
      <c r="D1977" s="140">
        <f t="shared" si="764"/>
        <v>7036.33</v>
      </c>
      <c r="E1977" s="124">
        <f>IF(K1977=1,VLOOKUP(A1976,[1]Plan1!$BO$80:$BQ$314,3),E1976)</f>
        <v>7063.77</v>
      </c>
      <c r="F1977" s="141">
        <f t="shared" si="765"/>
        <v>45615</v>
      </c>
      <c r="G1977" s="142">
        <f t="shared" si="752"/>
        <v>3.8997602443320289E-3</v>
      </c>
      <c r="H1977" s="141">
        <f t="shared" si="766"/>
        <v>45642</v>
      </c>
      <c r="I1977" s="141">
        <f t="shared" si="753"/>
        <v>45642</v>
      </c>
      <c r="J1977" s="125">
        <f t="shared" si="767"/>
        <v>19</v>
      </c>
      <c r="K1977" s="125">
        <f t="shared" si="773"/>
        <v>9</v>
      </c>
      <c r="L1977" s="139">
        <f t="shared" si="754"/>
        <v>1.0018453599999999</v>
      </c>
      <c r="M1977" s="143">
        <f t="shared" si="774"/>
        <v>1.00559942</v>
      </c>
      <c r="N1977" s="143">
        <f t="shared" si="770"/>
        <v>1.3475443103785738</v>
      </c>
      <c r="O1977" s="139">
        <f t="shared" si="772"/>
        <v>1.3500310099999999</v>
      </c>
      <c r="P1977" s="139">
        <f t="shared" si="755"/>
        <v>1350.0310099999999</v>
      </c>
      <c r="Q1977" s="144">
        <f t="shared" si="756"/>
        <v>0</v>
      </c>
      <c r="R1977" s="145">
        <f t="shared" si="757"/>
        <v>0</v>
      </c>
      <c r="S1977" s="139">
        <f t="shared" si="758"/>
        <v>0</v>
      </c>
      <c r="T1977" s="146">
        <f t="shared" si="768"/>
        <v>3.5999999999999997E-2</v>
      </c>
      <c r="U1977" s="144">
        <f t="shared" si="771"/>
        <v>98</v>
      </c>
      <c r="V1977" s="144">
        <v>252</v>
      </c>
      <c r="W1977" s="143">
        <f t="shared" si="759"/>
        <v>1.013848909</v>
      </c>
      <c r="X1977" s="139">
        <f t="shared" si="760"/>
        <v>18.696456600000001</v>
      </c>
      <c r="Y1977" s="124">
        <f t="shared" si="761"/>
        <v>0</v>
      </c>
      <c r="Z1977" s="147" t="s">
        <v>64</v>
      </c>
      <c r="AA1977" s="141">
        <f t="shared" si="769"/>
        <v>45672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4"/>
      <c r="BL1977" s="1"/>
      <c r="BM1977" s="1"/>
      <c r="BN1977" s="1"/>
      <c r="BO1977" s="1"/>
      <c r="BP1977" s="1"/>
      <c r="BQ1977" s="1"/>
    </row>
    <row r="1978" spans="1:69" x14ac:dyDescent="0.15">
      <c r="A1978" s="138">
        <f t="shared" si="762"/>
        <v>45629</v>
      </c>
      <c r="B1978" s="148">
        <f t="shared" si="751"/>
        <v>1369.2000257</v>
      </c>
      <c r="C1978" s="139">
        <f t="shared" si="763"/>
        <v>1000</v>
      </c>
      <c r="D1978" s="140">
        <f t="shared" si="764"/>
        <v>7036.33</v>
      </c>
      <c r="E1978" s="124">
        <f>IF(K1978=1,VLOOKUP(A1977,[1]Plan1!$BO$80:$BQ$314,3),E1977)</f>
        <v>7063.77</v>
      </c>
      <c r="F1978" s="141">
        <f t="shared" si="765"/>
        <v>45615</v>
      </c>
      <c r="G1978" s="142">
        <f t="shared" si="752"/>
        <v>3.8997602443320289E-3</v>
      </c>
      <c r="H1978" s="141">
        <f t="shared" si="766"/>
        <v>45642</v>
      </c>
      <c r="I1978" s="141">
        <f t="shared" si="753"/>
        <v>45642</v>
      </c>
      <c r="J1978" s="125">
        <f t="shared" si="767"/>
        <v>19</v>
      </c>
      <c r="K1978" s="125">
        <f t="shared" si="773"/>
        <v>10</v>
      </c>
      <c r="L1978" s="139">
        <f t="shared" si="754"/>
        <v>1.00205061</v>
      </c>
      <c r="M1978" s="143">
        <f t="shared" si="774"/>
        <v>1.00559942</v>
      </c>
      <c r="N1978" s="143">
        <f t="shared" si="770"/>
        <v>1.3475443103785738</v>
      </c>
      <c r="O1978" s="139">
        <f t="shared" si="772"/>
        <v>1.3503075899999999</v>
      </c>
      <c r="P1978" s="139">
        <f t="shared" si="755"/>
        <v>1350.3075899999999</v>
      </c>
      <c r="Q1978" s="144">
        <f t="shared" si="756"/>
        <v>0</v>
      </c>
      <c r="R1978" s="145">
        <f t="shared" si="757"/>
        <v>0</v>
      </c>
      <c r="S1978" s="139">
        <f t="shared" si="758"/>
        <v>0</v>
      </c>
      <c r="T1978" s="146">
        <f t="shared" si="768"/>
        <v>3.5999999999999997E-2</v>
      </c>
      <c r="U1978" s="144">
        <f t="shared" si="771"/>
        <v>99</v>
      </c>
      <c r="V1978" s="144">
        <v>252</v>
      </c>
      <c r="W1978" s="143">
        <f t="shared" si="759"/>
        <v>1.0139912090000001</v>
      </c>
      <c r="X1978" s="139">
        <f t="shared" si="760"/>
        <v>18.8924357</v>
      </c>
      <c r="Y1978" s="124">
        <f t="shared" si="761"/>
        <v>0</v>
      </c>
      <c r="Z1978" s="147" t="s">
        <v>64</v>
      </c>
      <c r="AA1978" s="141">
        <f t="shared" si="769"/>
        <v>45672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4"/>
      <c r="BL1978" s="1"/>
      <c r="BM1978" s="1"/>
      <c r="BN1978" s="1"/>
      <c r="BO1978" s="1"/>
      <c r="BP1978" s="1"/>
      <c r="BQ1978" s="1"/>
    </row>
    <row r="1979" spans="1:69" x14ac:dyDescent="0.15">
      <c r="A1979" s="138">
        <f t="shared" si="762"/>
        <v>45630</v>
      </c>
      <c r="B1979" s="148">
        <f t="shared" si="751"/>
        <v>1369.6727500299999</v>
      </c>
      <c r="C1979" s="139">
        <f t="shared" si="763"/>
        <v>1000</v>
      </c>
      <c r="D1979" s="140">
        <f t="shared" si="764"/>
        <v>7036.33</v>
      </c>
      <c r="E1979" s="124">
        <f>IF(K1979=1,VLOOKUP(A1978,[1]Plan1!$BO$80:$BQ$314,3),E1978)</f>
        <v>7063.77</v>
      </c>
      <c r="F1979" s="141">
        <f t="shared" si="765"/>
        <v>45615</v>
      </c>
      <c r="G1979" s="142">
        <f t="shared" si="752"/>
        <v>3.8997602443320289E-3</v>
      </c>
      <c r="H1979" s="141">
        <f t="shared" si="766"/>
        <v>45642</v>
      </c>
      <c r="I1979" s="141">
        <f t="shared" si="753"/>
        <v>45642</v>
      </c>
      <c r="J1979" s="125">
        <f t="shared" si="767"/>
        <v>19</v>
      </c>
      <c r="K1979" s="125">
        <f t="shared" si="773"/>
        <v>11</v>
      </c>
      <c r="L1979" s="139">
        <f t="shared" si="754"/>
        <v>1.0022559</v>
      </c>
      <c r="M1979" s="143">
        <f t="shared" si="774"/>
        <v>1.00559942</v>
      </c>
      <c r="N1979" s="143">
        <f t="shared" si="770"/>
        <v>1.3475443103785738</v>
      </c>
      <c r="O1979" s="139">
        <f t="shared" si="772"/>
        <v>1.3505842299999999</v>
      </c>
      <c r="P1979" s="139">
        <f t="shared" si="755"/>
        <v>1350.5842299999999</v>
      </c>
      <c r="Q1979" s="144">
        <f t="shared" si="756"/>
        <v>0</v>
      </c>
      <c r="R1979" s="145">
        <f t="shared" si="757"/>
        <v>0</v>
      </c>
      <c r="S1979" s="139">
        <f t="shared" si="758"/>
        <v>0</v>
      </c>
      <c r="T1979" s="146">
        <f t="shared" si="768"/>
        <v>3.5999999999999997E-2</v>
      </c>
      <c r="U1979" s="144">
        <f t="shared" si="771"/>
        <v>100</v>
      </c>
      <c r="V1979" s="144">
        <v>252</v>
      </c>
      <c r="W1979" s="143">
        <f t="shared" si="759"/>
        <v>1.0141335279999999</v>
      </c>
      <c r="X1979" s="139">
        <f t="shared" si="760"/>
        <v>19.088520030000002</v>
      </c>
      <c r="Y1979" s="124">
        <f t="shared" si="761"/>
        <v>0</v>
      </c>
      <c r="Z1979" s="147" t="s">
        <v>64</v>
      </c>
      <c r="AA1979" s="141">
        <f t="shared" si="769"/>
        <v>45672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4"/>
      <c r="BL1979" s="1"/>
      <c r="BM1979" s="1"/>
      <c r="BN1979" s="1"/>
      <c r="BO1979" s="1"/>
      <c r="BP1979" s="1"/>
      <c r="BQ1979" s="1"/>
    </row>
    <row r="1980" spans="1:69" x14ac:dyDescent="0.15">
      <c r="A1980" s="138">
        <f t="shared" si="762"/>
        <v>45631</v>
      </c>
      <c r="B1980" s="148">
        <f t="shared" si="751"/>
        <v>1370.14565111</v>
      </c>
      <c r="C1980" s="139">
        <f t="shared" si="763"/>
        <v>1000</v>
      </c>
      <c r="D1980" s="140">
        <f t="shared" si="764"/>
        <v>7036.33</v>
      </c>
      <c r="E1980" s="124">
        <f>IF(K1980=1,VLOOKUP(A1979,[1]Plan1!$BO$80:$BQ$314,3),E1979)</f>
        <v>7063.77</v>
      </c>
      <c r="F1980" s="141">
        <f t="shared" si="765"/>
        <v>45615</v>
      </c>
      <c r="G1980" s="142">
        <f t="shared" si="752"/>
        <v>3.8997602443320289E-3</v>
      </c>
      <c r="H1980" s="141">
        <f t="shared" si="766"/>
        <v>45642</v>
      </c>
      <c r="I1980" s="141">
        <f t="shared" si="753"/>
        <v>45642</v>
      </c>
      <c r="J1980" s="125">
        <f t="shared" si="767"/>
        <v>19</v>
      </c>
      <c r="K1980" s="125">
        <f t="shared" si="773"/>
        <v>12</v>
      </c>
      <c r="L1980" s="139">
        <f t="shared" si="754"/>
        <v>1.0024612399999999</v>
      </c>
      <c r="M1980" s="143">
        <f t="shared" si="774"/>
        <v>1.00559942</v>
      </c>
      <c r="N1980" s="143">
        <f t="shared" si="770"/>
        <v>1.3475443103785738</v>
      </c>
      <c r="O1980" s="139">
        <f t="shared" si="772"/>
        <v>1.35086094</v>
      </c>
      <c r="P1980" s="139">
        <f t="shared" si="755"/>
        <v>1350.86094</v>
      </c>
      <c r="Q1980" s="144">
        <f t="shared" si="756"/>
        <v>0</v>
      </c>
      <c r="R1980" s="145">
        <f t="shared" si="757"/>
        <v>0</v>
      </c>
      <c r="S1980" s="139">
        <f t="shared" si="758"/>
        <v>0</v>
      </c>
      <c r="T1980" s="146">
        <f t="shared" si="768"/>
        <v>3.5999999999999997E-2</v>
      </c>
      <c r="U1980" s="144">
        <f t="shared" si="771"/>
        <v>101</v>
      </c>
      <c r="V1980" s="144">
        <v>252</v>
      </c>
      <c r="W1980" s="143">
        <f t="shared" si="759"/>
        <v>1.0142758670000001</v>
      </c>
      <c r="X1980" s="139">
        <f t="shared" si="760"/>
        <v>19.28471111</v>
      </c>
      <c r="Y1980" s="124">
        <f t="shared" si="761"/>
        <v>0</v>
      </c>
      <c r="Z1980" s="147" t="s">
        <v>64</v>
      </c>
      <c r="AA1980" s="141">
        <f t="shared" si="769"/>
        <v>45672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4"/>
      <c r="BL1980" s="1"/>
      <c r="BM1980" s="1"/>
      <c r="BN1980" s="1"/>
      <c r="BO1980" s="1"/>
      <c r="BP1980" s="1"/>
      <c r="BQ1980" s="1"/>
    </row>
    <row r="1981" spans="1:69" x14ac:dyDescent="0.15">
      <c r="A1981" s="138">
        <f t="shared" si="762"/>
        <v>45632</v>
      </c>
      <c r="B1981" s="148">
        <f t="shared" si="751"/>
        <v>1370.6186897699999</v>
      </c>
      <c r="C1981" s="139">
        <f t="shared" si="763"/>
        <v>1000</v>
      </c>
      <c r="D1981" s="140">
        <f t="shared" si="764"/>
        <v>7036.33</v>
      </c>
      <c r="E1981" s="124">
        <f>IF(K1981=1,VLOOKUP(A1980,[1]Plan1!$BO$80:$BQ$314,3),E1980)</f>
        <v>7063.77</v>
      </c>
      <c r="F1981" s="141">
        <f t="shared" si="765"/>
        <v>45615</v>
      </c>
      <c r="G1981" s="142">
        <f t="shared" si="752"/>
        <v>3.8997602443320289E-3</v>
      </c>
      <c r="H1981" s="141">
        <f t="shared" si="766"/>
        <v>45642</v>
      </c>
      <c r="I1981" s="141">
        <f t="shared" si="753"/>
        <v>45642</v>
      </c>
      <c r="J1981" s="125">
        <f t="shared" si="767"/>
        <v>19</v>
      </c>
      <c r="K1981" s="125">
        <f t="shared" si="773"/>
        <v>13</v>
      </c>
      <c r="L1981" s="139">
        <f t="shared" si="754"/>
        <v>1.0026666099999999</v>
      </c>
      <c r="M1981" s="143">
        <f t="shared" si="774"/>
        <v>1.00559942</v>
      </c>
      <c r="N1981" s="143">
        <f t="shared" si="770"/>
        <v>1.3475443103785738</v>
      </c>
      <c r="O1981" s="139">
        <f t="shared" si="772"/>
        <v>1.3511376799999999</v>
      </c>
      <c r="P1981" s="139">
        <f t="shared" si="755"/>
        <v>1351.13768</v>
      </c>
      <c r="Q1981" s="144">
        <f t="shared" si="756"/>
        <v>0</v>
      </c>
      <c r="R1981" s="145">
        <f t="shared" si="757"/>
        <v>0</v>
      </c>
      <c r="S1981" s="139">
        <f t="shared" si="758"/>
        <v>0</v>
      </c>
      <c r="T1981" s="146">
        <f t="shared" si="768"/>
        <v>3.5999999999999997E-2</v>
      </c>
      <c r="U1981" s="144">
        <f t="shared" si="771"/>
        <v>102</v>
      </c>
      <c r="V1981" s="144">
        <v>252</v>
      </c>
      <c r="W1981" s="143">
        <f t="shared" si="759"/>
        <v>1.014418227</v>
      </c>
      <c r="X1981" s="139">
        <f t="shared" si="760"/>
        <v>19.48100977</v>
      </c>
      <c r="Y1981" s="124">
        <f t="shared" si="761"/>
        <v>0</v>
      </c>
      <c r="Z1981" s="147" t="s">
        <v>64</v>
      </c>
      <c r="AA1981" s="141">
        <f t="shared" si="769"/>
        <v>45672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4"/>
      <c r="BL1981" s="1"/>
      <c r="BM1981" s="1"/>
      <c r="BN1981" s="1"/>
      <c r="BO1981" s="1"/>
      <c r="BP1981" s="1"/>
      <c r="BQ1981" s="1"/>
    </row>
    <row r="1982" spans="1:69" x14ac:dyDescent="0.15">
      <c r="A1982" s="138">
        <f t="shared" si="762"/>
        <v>45633</v>
      </c>
      <c r="B1982" s="148">
        <f t="shared" si="751"/>
        <v>1371.0919039299999</v>
      </c>
      <c r="C1982" s="139">
        <f t="shared" si="763"/>
        <v>1000</v>
      </c>
      <c r="D1982" s="140">
        <f t="shared" si="764"/>
        <v>7036.33</v>
      </c>
      <c r="E1982" s="124">
        <f>IF(K1982=1,VLOOKUP(A1981,[1]Plan1!$BO$80:$BQ$314,3),E1981)</f>
        <v>7063.77</v>
      </c>
      <c r="F1982" s="141">
        <f t="shared" si="765"/>
        <v>45615</v>
      </c>
      <c r="G1982" s="142">
        <f t="shared" si="752"/>
        <v>3.8997602443320289E-3</v>
      </c>
      <c r="H1982" s="141">
        <f t="shared" si="766"/>
        <v>45642</v>
      </c>
      <c r="I1982" s="141">
        <f t="shared" si="753"/>
        <v>45642</v>
      </c>
      <c r="J1982" s="125">
        <f t="shared" si="767"/>
        <v>19</v>
      </c>
      <c r="K1982" s="125">
        <f t="shared" si="773"/>
        <v>14</v>
      </c>
      <c r="L1982" s="139">
        <f t="shared" si="754"/>
        <v>1.00287203</v>
      </c>
      <c r="M1982" s="143">
        <f t="shared" si="774"/>
        <v>1.00559942</v>
      </c>
      <c r="N1982" s="143">
        <f t="shared" si="770"/>
        <v>1.3475443103785738</v>
      </c>
      <c r="O1982" s="139">
        <f t="shared" si="772"/>
        <v>1.35141449</v>
      </c>
      <c r="P1982" s="139">
        <f t="shared" si="755"/>
        <v>1351.4144899999999</v>
      </c>
      <c r="Q1982" s="144">
        <f t="shared" si="756"/>
        <v>0</v>
      </c>
      <c r="R1982" s="145">
        <f t="shared" si="757"/>
        <v>0</v>
      </c>
      <c r="S1982" s="139">
        <f t="shared" si="758"/>
        <v>0</v>
      </c>
      <c r="T1982" s="146">
        <f t="shared" si="768"/>
        <v>3.5999999999999997E-2</v>
      </c>
      <c r="U1982" s="144">
        <f t="shared" si="771"/>
        <v>103</v>
      </c>
      <c r="V1982" s="144">
        <v>252</v>
      </c>
      <c r="W1982" s="143">
        <f t="shared" si="759"/>
        <v>1.0145606060000001</v>
      </c>
      <c r="X1982" s="139">
        <f t="shared" si="760"/>
        <v>19.67741393</v>
      </c>
      <c r="Y1982" s="124">
        <f t="shared" si="761"/>
        <v>0</v>
      </c>
      <c r="Z1982" s="147" t="s">
        <v>64</v>
      </c>
      <c r="AA1982" s="141">
        <f t="shared" si="769"/>
        <v>45672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4"/>
      <c r="BL1982" s="1"/>
      <c r="BM1982" s="1"/>
      <c r="BN1982" s="1"/>
      <c r="BO1982" s="1"/>
      <c r="BP1982" s="1"/>
      <c r="BQ1982" s="1"/>
    </row>
    <row r="1983" spans="1:69" x14ac:dyDescent="0.15">
      <c r="A1983" s="138">
        <f t="shared" si="762"/>
        <v>45634</v>
      </c>
      <c r="B1983" s="148">
        <f t="shared" si="751"/>
        <v>1371.0919039299999</v>
      </c>
      <c r="C1983" s="139">
        <f t="shared" si="763"/>
        <v>1000</v>
      </c>
      <c r="D1983" s="140">
        <f t="shared" si="764"/>
        <v>7036.33</v>
      </c>
      <c r="E1983" s="124">
        <f>IF(K1983=1,VLOOKUP(A1982,[1]Plan1!$BO$80:$BQ$314,3),E1982)</f>
        <v>7063.77</v>
      </c>
      <c r="F1983" s="141">
        <f t="shared" si="765"/>
        <v>45615</v>
      </c>
      <c r="G1983" s="142">
        <f t="shared" si="752"/>
        <v>3.8997602443320289E-3</v>
      </c>
      <c r="H1983" s="141">
        <f t="shared" si="766"/>
        <v>45642</v>
      </c>
      <c r="I1983" s="141">
        <f t="shared" si="753"/>
        <v>45642</v>
      </c>
      <c r="J1983" s="125">
        <f t="shared" si="767"/>
        <v>19</v>
      </c>
      <c r="K1983" s="125">
        <f t="shared" si="773"/>
        <v>14</v>
      </c>
      <c r="L1983" s="139">
        <f t="shared" si="754"/>
        <v>1.00287203</v>
      </c>
      <c r="M1983" s="143">
        <f t="shared" si="774"/>
        <v>1.00559942</v>
      </c>
      <c r="N1983" s="143">
        <f t="shared" si="770"/>
        <v>1.3475443103785738</v>
      </c>
      <c r="O1983" s="139">
        <f t="shared" si="772"/>
        <v>1.35141449</v>
      </c>
      <c r="P1983" s="139">
        <f t="shared" si="755"/>
        <v>1351.4144899999999</v>
      </c>
      <c r="Q1983" s="144">
        <f t="shared" si="756"/>
        <v>0</v>
      </c>
      <c r="R1983" s="145">
        <f t="shared" si="757"/>
        <v>0</v>
      </c>
      <c r="S1983" s="139">
        <f t="shared" si="758"/>
        <v>0</v>
      </c>
      <c r="T1983" s="146">
        <f t="shared" si="768"/>
        <v>3.5999999999999997E-2</v>
      </c>
      <c r="U1983" s="144">
        <f t="shared" si="771"/>
        <v>103</v>
      </c>
      <c r="V1983" s="144">
        <v>252</v>
      </c>
      <c r="W1983" s="143">
        <f t="shared" si="759"/>
        <v>1.0145606060000001</v>
      </c>
      <c r="X1983" s="139">
        <f t="shared" si="760"/>
        <v>19.67741393</v>
      </c>
      <c r="Y1983" s="124">
        <f t="shared" si="761"/>
        <v>0</v>
      </c>
      <c r="Z1983" s="147" t="s">
        <v>64</v>
      </c>
      <c r="AA1983" s="141">
        <f t="shared" si="769"/>
        <v>45672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4"/>
      <c r="BL1983" s="1"/>
      <c r="BM1983" s="1"/>
      <c r="BN1983" s="1"/>
      <c r="BO1983" s="1"/>
      <c r="BP1983" s="1"/>
      <c r="BQ1983" s="1"/>
    </row>
    <row r="1984" spans="1:69" x14ac:dyDescent="0.15">
      <c r="A1984" s="138">
        <f t="shared" si="762"/>
        <v>45635</v>
      </c>
      <c r="B1984" s="148">
        <f t="shared" si="751"/>
        <v>1371.0919039299999</v>
      </c>
      <c r="C1984" s="139">
        <f t="shared" si="763"/>
        <v>1000</v>
      </c>
      <c r="D1984" s="140">
        <f t="shared" si="764"/>
        <v>7036.33</v>
      </c>
      <c r="E1984" s="124">
        <f>IF(K1984=1,VLOOKUP(A1983,[1]Plan1!$BO$80:$BQ$314,3),E1983)</f>
        <v>7063.77</v>
      </c>
      <c r="F1984" s="141">
        <f t="shared" si="765"/>
        <v>45615</v>
      </c>
      <c r="G1984" s="142">
        <f t="shared" si="752"/>
        <v>3.8997602443320289E-3</v>
      </c>
      <c r="H1984" s="141">
        <f t="shared" si="766"/>
        <v>45642</v>
      </c>
      <c r="I1984" s="141">
        <f t="shared" si="753"/>
        <v>45642</v>
      </c>
      <c r="J1984" s="125">
        <f t="shared" si="767"/>
        <v>19</v>
      </c>
      <c r="K1984" s="125">
        <f t="shared" si="773"/>
        <v>14</v>
      </c>
      <c r="L1984" s="139">
        <f t="shared" si="754"/>
        <v>1.00287203</v>
      </c>
      <c r="M1984" s="143">
        <f t="shared" si="774"/>
        <v>1.00559942</v>
      </c>
      <c r="N1984" s="143">
        <f t="shared" si="770"/>
        <v>1.3475443103785738</v>
      </c>
      <c r="O1984" s="139">
        <f t="shared" si="772"/>
        <v>1.35141449</v>
      </c>
      <c r="P1984" s="139">
        <f t="shared" si="755"/>
        <v>1351.4144899999999</v>
      </c>
      <c r="Q1984" s="144">
        <f t="shared" si="756"/>
        <v>0</v>
      </c>
      <c r="R1984" s="145">
        <f t="shared" si="757"/>
        <v>0</v>
      </c>
      <c r="S1984" s="139">
        <f t="shared" si="758"/>
        <v>0</v>
      </c>
      <c r="T1984" s="146">
        <f t="shared" si="768"/>
        <v>3.5999999999999997E-2</v>
      </c>
      <c r="U1984" s="144">
        <f t="shared" si="771"/>
        <v>103</v>
      </c>
      <c r="V1984" s="144">
        <v>252</v>
      </c>
      <c r="W1984" s="143">
        <f t="shared" si="759"/>
        <v>1.0145606060000001</v>
      </c>
      <c r="X1984" s="139">
        <f t="shared" si="760"/>
        <v>19.67741393</v>
      </c>
      <c r="Y1984" s="124">
        <f t="shared" si="761"/>
        <v>0</v>
      </c>
      <c r="Z1984" s="147" t="s">
        <v>64</v>
      </c>
      <c r="AA1984" s="141">
        <f t="shared" si="769"/>
        <v>45672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4"/>
      <c r="BL1984" s="1"/>
      <c r="BM1984" s="1"/>
      <c r="BN1984" s="1"/>
      <c r="BO1984" s="1"/>
      <c r="BP1984" s="1"/>
      <c r="BQ1984" s="1"/>
    </row>
    <row r="1985" spans="1:69" x14ac:dyDescent="0.15">
      <c r="A1985" s="138">
        <f t="shared" si="762"/>
        <v>45636</v>
      </c>
      <c r="B1985" s="148">
        <f t="shared" si="751"/>
        <v>1371.56528482</v>
      </c>
      <c r="C1985" s="139">
        <f t="shared" si="763"/>
        <v>1000</v>
      </c>
      <c r="D1985" s="140">
        <f t="shared" si="764"/>
        <v>7036.33</v>
      </c>
      <c r="E1985" s="124">
        <f>IF(K1985=1,VLOOKUP(A1984,[1]Plan1!$BO$80:$BQ$314,3),E1984)</f>
        <v>7063.77</v>
      </c>
      <c r="F1985" s="141">
        <f t="shared" si="765"/>
        <v>45615</v>
      </c>
      <c r="G1985" s="142">
        <f t="shared" si="752"/>
        <v>3.8997602443320289E-3</v>
      </c>
      <c r="H1985" s="141">
        <f t="shared" si="766"/>
        <v>45642</v>
      </c>
      <c r="I1985" s="141">
        <f t="shared" si="753"/>
        <v>45642</v>
      </c>
      <c r="J1985" s="125">
        <f t="shared" si="767"/>
        <v>19</v>
      </c>
      <c r="K1985" s="125">
        <f t="shared" si="773"/>
        <v>15</v>
      </c>
      <c r="L1985" s="139">
        <f t="shared" si="754"/>
        <v>1.0030774899999999</v>
      </c>
      <c r="M1985" s="143">
        <f t="shared" si="774"/>
        <v>1.00559942</v>
      </c>
      <c r="N1985" s="143">
        <f t="shared" si="770"/>
        <v>1.3475443103785738</v>
      </c>
      <c r="O1985" s="139">
        <f t="shared" si="772"/>
        <v>1.35169136</v>
      </c>
      <c r="P1985" s="139">
        <f t="shared" si="755"/>
        <v>1351.69136</v>
      </c>
      <c r="Q1985" s="144">
        <f t="shared" si="756"/>
        <v>0</v>
      </c>
      <c r="R1985" s="145">
        <f t="shared" si="757"/>
        <v>0</v>
      </c>
      <c r="S1985" s="139">
        <f t="shared" si="758"/>
        <v>0</v>
      </c>
      <c r="T1985" s="146">
        <f t="shared" si="768"/>
        <v>3.5999999999999997E-2</v>
      </c>
      <c r="U1985" s="144">
        <f t="shared" si="771"/>
        <v>104</v>
      </c>
      <c r="V1985" s="144">
        <v>252</v>
      </c>
      <c r="W1985" s="143">
        <f t="shared" si="759"/>
        <v>1.0147030050000001</v>
      </c>
      <c r="X1985" s="139">
        <f t="shared" si="760"/>
        <v>19.873924819999999</v>
      </c>
      <c r="Y1985" s="124">
        <f t="shared" si="761"/>
        <v>0</v>
      </c>
      <c r="Z1985" s="147" t="s">
        <v>64</v>
      </c>
      <c r="AA1985" s="141">
        <f t="shared" si="769"/>
        <v>45672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4"/>
      <c r="BL1985" s="1"/>
      <c r="BM1985" s="1"/>
      <c r="BN1985" s="1"/>
      <c r="BO1985" s="1"/>
      <c r="BP1985" s="1"/>
      <c r="BQ1985" s="1"/>
    </row>
    <row r="1986" spans="1:69" x14ac:dyDescent="0.15">
      <c r="A1986" s="138">
        <f t="shared" si="762"/>
        <v>45637</v>
      </c>
      <c r="B1986" s="148">
        <f t="shared" si="751"/>
        <v>1372.0388237</v>
      </c>
      <c r="C1986" s="139">
        <f t="shared" si="763"/>
        <v>1000</v>
      </c>
      <c r="D1986" s="140">
        <f t="shared" si="764"/>
        <v>7036.33</v>
      </c>
      <c r="E1986" s="124">
        <f>IF(K1986=1,VLOOKUP(A1985,[1]Plan1!$BO$80:$BQ$314,3),E1985)</f>
        <v>7063.77</v>
      </c>
      <c r="F1986" s="141">
        <f t="shared" si="765"/>
        <v>45615</v>
      </c>
      <c r="G1986" s="142">
        <f t="shared" si="752"/>
        <v>3.8997602443320289E-3</v>
      </c>
      <c r="H1986" s="141">
        <f t="shared" si="766"/>
        <v>45642</v>
      </c>
      <c r="I1986" s="141">
        <f t="shared" si="753"/>
        <v>45642</v>
      </c>
      <c r="J1986" s="125">
        <f t="shared" si="767"/>
        <v>19</v>
      </c>
      <c r="K1986" s="125">
        <f t="shared" si="773"/>
        <v>16</v>
      </c>
      <c r="L1986" s="139">
        <f t="shared" si="754"/>
        <v>1.00328299</v>
      </c>
      <c r="M1986" s="143">
        <f t="shared" si="774"/>
        <v>1.00559942</v>
      </c>
      <c r="N1986" s="143">
        <f t="shared" si="770"/>
        <v>1.3475443103785738</v>
      </c>
      <c r="O1986" s="139">
        <f t="shared" si="772"/>
        <v>1.3519682799999999</v>
      </c>
      <c r="P1986" s="139">
        <f t="shared" si="755"/>
        <v>1351.96828</v>
      </c>
      <c r="Q1986" s="144">
        <f t="shared" si="756"/>
        <v>0</v>
      </c>
      <c r="R1986" s="145">
        <f t="shared" si="757"/>
        <v>0</v>
      </c>
      <c r="S1986" s="139">
        <f t="shared" si="758"/>
        <v>0</v>
      </c>
      <c r="T1986" s="146">
        <f t="shared" si="768"/>
        <v>3.5999999999999997E-2</v>
      </c>
      <c r="U1986" s="144">
        <f t="shared" si="771"/>
        <v>105</v>
      </c>
      <c r="V1986" s="144">
        <v>252</v>
      </c>
      <c r="W1986" s="143">
        <f t="shared" si="759"/>
        <v>1.0148454250000001</v>
      </c>
      <c r="X1986" s="139">
        <f t="shared" si="760"/>
        <v>20.070543700000002</v>
      </c>
      <c r="Y1986" s="124">
        <f t="shared" si="761"/>
        <v>0</v>
      </c>
      <c r="Z1986" s="147" t="s">
        <v>64</v>
      </c>
      <c r="AA1986" s="141">
        <f t="shared" si="769"/>
        <v>45672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4"/>
      <c r="BL1986" s="1"/>
      <c r="BM1986" s="1"/>
      <c r="BN1986" s="1"/>
      <c r="BO1986" s="1"/>
      <c r="BP1986" s="1"/>
      <c r="BQ1986" s="1"/>
    </row>
    <row r="1987" spans="1:69" x14ac:dyDescent="0.15">
      <c r="A1987" s="138">
        <f t="shared" si="762"/>
        <v>45638</v>
      </c>
      <c r="B1987" s="148">
        <f t="shared" si="751"/>
        <v>1372.5125381999999</v>
      </c>
      <c r="C1987" s="139">
        <f t="shared" si="763"/>
        <v>1000</v>
      </c>
      <c r="D1987" s="140">
        <f t="shared" si="764"/>
        <v>7036.33</v>
      </c>
      <c r="E1987" s="124">
        <f>IF(K1987=1,VLOOKUP(A1986,[1]Plan1!$BO$80:$BQ$314,3),E1986)</f>
        <v>7063.77</v>
      </c>
      <c r="F1987" s="141">
        <f t="shared" si="765"/>
        <v>45615</v>
      </c>
      <c r="G1987" s="142">
        <f t="shared" si="752"/>
        <v>3.8997602443320289E-3</v>
      </c>
      <c r="H1987" s="141">
        <f t="shared" si="766"/>
        <v>45642</v>
      </c>
      <c r="I1987" s="141">
        <f t="shared" si="753"/>
        <v>45642</v>
      </c>
      <c r="J1987" s="125">
        <f t="shared" si="767"/>
        <v>19</v>
      </c>
      <c r="K1987" s="125">
        <f t="shared" si="773"/>
        <v>17</v>
      </c>
      <c r="L1987" s="139">
        <f t="shared" si="754"/>
        <v>1.00348854</v>
      </c>
      <c r="M1987" s="143">
        <f t="shared" si="774"/>
        <v>1.00559942</v>
      </c>
      <c r="N1987" s="143">
        <f t="shared" si="770"/>
        <v>1.3475443103785738</v>
      </c>
      <c r="O1987" s="139">
        <f t="shared" si="772"/>
        <v>1.3522452700000001</v>
      </c>
      <c r="P1987" s="139">
        <f t="shared" si="755"/>
        <v>1352.2452699999999</v>
      </c>
      <c r="Q1987" s="144">
        <f t="shared" si="756"/>
        <v>0</v>
      </c>
      <c r="R1987" s="145">
        <f t="shared" si="757"/>
        <v>0</v>
      </c>
      <c r="S1987" s="139">
        <f t="shared" si="758"/>
        <v>0</v>
      </c>
      <c r="T1987" s="146">
        <f t="shared" si="768"/>
        <v>3.5999999999999997E-2</v>
      </c>
      <c r="U1987" s="144">
        <f t="shared" si="771"/>
        <v>106</v>
      </c>
      <c r="V1987" s="144">
        <v>252</v>
      </c>
      <c r="W1987" s="143">
        <f t="shared" si="759"/>
        <v>1.0149878640000001</v>
      </c>
      <c r="X1987" s="139">
        <f t="shared" si="760"/>
        <v>20.2672682</v>
      </c>
      <c r="Y1987" s="124">
        <f t="shared" si="761"/>
        <v>0</v>
      </c>
      <c r="Z1987" s="147" t="s">
        <v>64</v>
      </c>
      <c r="AA1987" s="141">
        <f t="shared" si="769"/>
        <v>45672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4"/>
      <c r="BL1987" s="1"/>
      <c r="BM1987" s="1"/>
      <c r="BN1987" s="1"/>
      <c r="BO1987" s="1"/>
      <c r="BP1987" s="1"/>
      <c r="BQ1987" s="1"/>
    </row>
    <row r="1988" spans="1:69" x14ac:dyDescent="0.15">
      <c r="A1988" s="138">
        <f t="shared" si="762"/>
        <v>45639</v>
      </c>
      <c r="B1988" s="148">
        <f t="shared" si="751"/>
        <v>1372.9864094100001</v>
      </c>
      <c r="C1988" s="139">
        <f t="shared" si="763"/>
        <v>1000</v>
      </c>
      <c r="D1988" s="140">
        <f t="shared" si="764"/>
        <v>7036.33</v>
      </c>
      <c r="E1988" s="124">
        <f>IF(K1988=1,VLOOKUP(A1987,[1]Plan1!$BO$80:$BQ$314,3),E1987)</f>
        <v>7063.77</v>
      </c>
      <c r="F1988" s="141">
        <f t="shared" si="765"/>
        <v>45615</v>
      </c>
      <c r="G1988" s="142">
        <f t="shared" si="752"/>
        <v>3.8997602443320289E-3</v>
      </c>
      <c r="H1988" s="141">
        <f t="shared" si="766"/>
        <v>45642</v>
      </c>
      <c r="I1988" s="141">
        <f t="shared" si="753"/>
        <v>45642</v>
      </c>
      <c r="J1988" s="125">
        <f t="shared" si="767"/>
        <v>19</v>
      </c>
      <c r="K1988" s="125">
        <f t="shared" si="773"/>
        <v>18</v>
      </c>
      <c r="L1988" s="139">
        <f t="shared" si="754"/>
        <v>1.00369413</v>
      </c>
      <c r="M1988" s="143">
        <f t="shared" si="774"/>
        <v>1.00559942</v>
      </c>
      <c r="N1988" s="143">
        <f t="shared" si="770"/>
        <v>1.3475443103785738</v>
      </c>
      <c r="O1988" s="139">
        <f t="shared" si="772"/>
        <v>1.3525223099999999</v>
      </c>
      <c r="P1988" s="139">
        <f t="shared" si="755"/>
        <v>1352.5223100000001</v>
      </c>
      <c r="Q1988" s="144">
        <f t="shared" si="756"/>
        <v>0</v>
      </c>
      <c r="R1988" s="145">
        <f t="shared" si="757"/>
        <v>0</v>
      </c>
      <c r="S1988" s="139">
        <f t="shared" si="758"/>
        <v>0</v>
      </c>
      <c r="T1988" s="146">
        <f t="shared" si="768"/>
        <v>3.5999999999999997E-2</v>
      </c>
      <c r="U1988" s="144">
        <f t="shared" si="771"/>
        <v>107</v>
      </c>
      <c r="V1988" s="144">
        <v>252</v>
      </c>
      <c r="W1988" s="143">
        <f t="shared" si="759"/>
        <v>1.0151303229999999</v>
      </c>
      <c r="X1988" s="139">
        <f t="shared" si="760"/>
        <v>20.464099409999999</v>
      </c>
      <c r="Y1988" s="124">
        <f t="shared" si="761"/>
        <v>0</v>
      </c>
      <c r="Z1988" s="147" t="s">
        <v>64</v>
      </c>
      <c r="AA1988" s="141">
        <f t="shared" si="769"/>
        <v>45672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4"/>
      <c r="BL1988" s="1"/>
      <c r="BM1988" s="1"/>
      <c r="BN1988" s="1"/>
      <c r="BO1988" s="1"/>
      <c r="BP1988" s="1"/>
      <c r="BQ1988" s="1"/>
    </row>
    <row r="1989" spans="1:69" x14ac:dyDescent="0.15">
      <c r="A1989" s="138">
        <f t="shared" si="762"/>
        <v>45640</v>
      </c>
      <c r="B1989" s="148">
        <f t="shared" si="751"/>
        <v>1373.4604387300001</v>
      </c>
      <c r="C1989" s="139">
        <f t="shared" si="763"/>
        <v>1000</v>
      </c>
      <c r="D1989" s="140">
        <f t="shared" si="764"/>
        <v>7036.33</v>
      </c>
      <c r="E1989" s="124">
        <f>IF(K1989=1,VLOOKUP(A1988,[1]Plan1!$BO$80:$BQ$314,3),E1988)</f>
        <v>7063.77</v>
      </c>
      <c r="F1989" s="141">
        <f t="shared" si="765"/>
        <v>45615</v>
      </c>
      <c r="G1989" s="142">
        <f t="shared" si="752"/>
        <v>3.8997602443320289E-3</v>
      </c>
      <c r="H1989" s="141">
        <f t="shared" si="766"/>
        <v>45642</v>
      </c>
      <c r="I1989" s="141">
        <f t="shared" si="753"/>
        <v>45642</v>
      </c>
      <c r="J1989" s="125">
        <f t="shared" si="767"/>
        <v>19</v>
      </c>
      <c r="K1989" s="125">
        <f t="shared" si="773"/>
        <v>19</v>
      </c>
      <c r="L1989" s="139">
        <f t="shared" si="754"/>
        <v>1.0038997599999999</v>
      </c>
      <c r="M1989" s="143">
        <f t="shared" si="774"/>
        <v>1.00559942</v>
      </c>
      <c r="N1989" s="143">
        <f t="shared" si="770"/>
        <v>1.3475443103785738</v>
      </c>
      <c r="O1989" s="139">
        <f t="shared" si="772"/>
        <v>1.3527994000000001</v>
      </c>
      <c r="P1989" s="139">
        <f t="shared" si="755"/>
        <v>1352.7994000000001</v>
      </c>
      <c r="Q1989" s="144">
        <f t="shared" si="756"/>
        <v>0</v>
      </c>
      <c r="R1989" s="145">
        <f t="shared" si="757"/>
        <v>0</v>
      </c>
      <c r="S1989" s="139">
        <f t="shared" si="758"/>
        <v>0</v>
      </c>
      <c r="T1989" s="146">
        <f t="shared" si="768"/>
        <v>3.5999999999999997E-2</v>
      </c>
      <c r="U1989" s="144">
        <f t="shared" si="771"/>
        <v>108</v>
      </c>
      <c r="V1989" s="144">
        <v>252</v>
      </c>
      <c r="W1989" s="143">
        <f t="shared" si="759"/>
        <v>1.015272803</v>
      </c>
      <c r="X1989" s="139">
        <f t="shared" si="760"/>
        <v>20.661038730000001</v>
      </c>
      <c r="Y1989" s="124">
        <f t="shared" si="761"/>
        <v>0</v>
      </c>
      <c r="Z1989" s="147" t="s">
        <v>64</v>
      </c>
      <c r="AA1989" s="141">
        <f t="shared" si="769"/>
        <v>45672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4"/>
      <c r="BL1989" s="1"/>
      <c r="BM1989" s="1"/>
      <c r="BN1989" s="1"/>
      <c r="BO1989" s="1"/>
      <c r="BP1989" s="1"/>
      <c r="BQ1989" s="1"/>
    </row>
    <row r="1990" spans="1:69" x14ac:dyDescent="0.15">
      <c r="A1990" s="138">
        <f t="shared" si="762"/>
        <v>45641</v>
      </c>
      <c r="B1990" s="148">
        <f t="shared" si="751"/>
        <v>1373.4604387300001</v>
      </c>
      <c r="C1990" s="139">
        <f t="shared" si="763"/>
        <v>1000</v>
      </c>
      <c r="D1990" s="140">
        <f t="shared" si="764"/>
        <v>7036.33</v>
      </c>
      <c r="E1990" s="124">
        <f>IF(K1990=1,VLOOKUP(A1989,[1]Plan1!$BO$80:$BQ$314,3),E1989)</f>
        <v>7063.77</v>
      </c>
      <c r="F1990" s="141">
        <f t="shared" si="765"/>
        <v>45615</v>
      </c>
      <c r="G1990" s="142">
        <f t="shared" si="752"/>
        <v>3.8997602443320289E-3</v>
      </c>
      <c r="H1990" s="141">
        <f t="shared" si="766"/>
        <v>45672</v>
      </c>
      <c r="I1990" s="141">
        <f t="shared" si="753"/>
        <v>45642</v>
      </c>
      <c r="J1990" s="125">
        <f t="shared" si="767"/>
        <v>19</v>
      </c>
      <c r="K1990" s="125">
        <f t="shared" si="773"/>
        <v>19</v>
      </c>
      <c r="L1990" s="139">
        <f t="shared" si="754"/>
        <v>1.0038997599999999</v>
      </c>
      <c r="M1990" s="143">
        <f t="shared" si="774"/>
        <v>1.00559942</v>
      </c>
      <c r="N1990" s="143">
        <f t="shared" si="770"/>
        <v>1.3475443103785738</v>
      </c>
      <c r="O1990" s="139">
        <f t="shared" si="772"/>
        <v>1.3527994000000001</v>
      </c>
      <c r="P1990" s="139">
        <f t="shared" si="755"/>
        <v>1352.7994000000001</v>
      </c>
      <c r="Q1990" s="144">
        <f t="shared" si="756"/>
        <v>0</v>
      </c>
      <c r="R1990" s="145">
        <f t="shared" si="757"/>
        <v>0</v>
      </c>
      <c r="S1990" s="139">
        <f t="shared" si="758"/>
        <v>0</v>
      </c>
      <c r="T1990" s="146">
        <f t="shared" si="768"/>
        <v>3.5999999999999997E-2</v>
      </c>
      <c r="U1990" s="144">
        <f t="shared" si="771"/>
        <v>108</v>
      </c>
      <c r="V1990" s="144">
        <v>252</v>
      </c>
      <c r="W1990" s="143">
        <f t="shared" si="759"/>
        <v>1.015272803</v>
      </c>
      <c r="X1990" s="139">
        <f t="shared" si="760"/>
        <v>20.661038730000001</v>
      </c>
      <c r="Y1990" s="124">
        <f t="shared" si="761"/>
        <v>0</v>
      </c>
      <c r="Z1990" s="147" t="s">
        <v>64</v>
      </c>
      <c r="AA1990" s="141">
        <f t="shared" si="769"/>
        <v>45672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4"/>
      <c r="BL1990" s="1"/>
      <c r="BM1990" s="1"/>
      <c r="BN1990" s="1"/>
      <c r="BO1990" s="1"/>
      <c r="BP1990" s="1"/>
      <c r="BQ1990" s="1"/>
    </row>
    <row r="1991" spans="1:69" x14ac:dyDescent="0.15">
      <c r="A1991" s="138">
        <f t="shared" si="762"/>
        <v>45642</v>
      </c>
      <c r="B1991" s="148">
        <f t="shared" si="751"/>
        <v>1373.4604387300001</v>
      </c>
      <c r="C1991" s="139">
        <f t="shared" si="763"/>
        <v>1000</v>
      </c>
      <c r="D1991" s="140">
        <f t="shared" si="764"/>
        <v>7036.33</v>
      </c>
      <c r="E1991" s="124">
        <f>IF(K1991=1,VLOOKUP(A1990,[1]Plan1!$BO$80:$BQ$314,3),E1990)</f>
        <v>7063.77</v>
      </c>
      <c r="F1991" s="141">
        <f t="shared" si="765"/>
        <v>45615</v>
      </c>
      <c r="G1991" s="142">
        <f t="shared" si="752"/>
        <v>3.8997602443320289E-3</v>
      </c>
      <c r="H1991" s="141">
        <f t="shared" si="766"/>
        <v>45672</v>
      </c>
      <c r="I1991" s="141">
        <f t="shared" si="753"/>
        <v>45642</v>
      </c>
      <c r="J1991" s="125">
        <f t="shared" si="767"/>
        <v>19</v>
      </c>
      <c r="K1991" s="125">
        <f t="shared" si="773"/>
        <v>19</v>
      </c>
      <c r="L1991" s="139">
        <f t="shared" si="754"/>
        <v>1.0038997599999999</v>
      </c>
      <c r="M1991" s="143">
        <f t="shared" si="774"/>
        <v>1.00559942</v>
      </c>
      <c r="N1991" s="143">
        <f t="shared" si="770"/>
        <v>1.3475443103785738</v>
      </c>
      <c r="O1991" s="139">
        <f t="shared" si="772"/>
        <v>1.3527994000000001</v>
      </c>
      <c r="P1991" s="139">
        <f t="shared" si="755"/>
        <v>1352.7994000000001</v>
      </c>
      <c r="Q1991" s="144">
        <f t="shared" si="756"/>
        <v>0</v>
      </c>
      <c r="R1991" s="145">
        <f t="shared" si="757"/>
        <v>0</v>
      </c>
      <c r="S1991" s="139">
        <f t="shared" si="758"/>
        <v>0</v>
      </c>
      <c r="T1991" s="146">
        <f t="shared" si="768"/>
        <v>3.5999999999999997E-2</v>
      </c>
      <c r="U1991" s="144">
        <f t="shared" si="771"/>
        <v>108</v>
      </c>
      <c r="V1991" s="144">
        <v>252</v>
      </c>
      <c r="W1991" s="143">
        <f t="shared" si="759"/>
        <v>1.015272803</v>
      </c>
      <c r="X1991" s="139">
        <f t="shared" si="760"/>
        <v>20.661038730000001</v>
      </c>
      <c r="Y1991" s="124">
        <f t="shared" si="761"/>
        <v>0</v>
      </c>
      <c r="Z1991" s="147" t="s">
        <v>64</v>
      </c>
      <c r="AA1991" s="141">
        <f t="shared" si="769"/>
        <v>45672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4"/>
      <c r="BL1991" s="1"/>
      <c r="BM1991" s="1"/>
      <c r="BN1991" s="1"/>
      <c r="BO1991" s="1"/>
      <c r="BP1991" s="1"/>
      <c r="BQ1991" s="1"/>
    </row>
    <row r="1992" spans="1:69" x14ac:dyDescent="0.15">
      <c r="A1992" s="138">
        <f t="shared" si="762"/>
        <v>45643</v>
      </c>
      <c r="B1992" s="148">
        <f t="shared" si="751"/>
        <v>1374.0094595999999</v>
      </c>
      <c r="C1992" s="139">
        <f t="shared" si="763"/>
        <v>1000</v>
      </c>
      <c r="D1992" s="140">
        <f t="shared" si="764"/>
        <v>7063.77</v>
      </c>
      <c r="E1992" s="124">
        <f>IF(K1992=1,VLOOKUP(A1991,[1]Plan1!$BO$80:$BQ$314,3),E1991)</f>
        <v>7100.5</v>
      </c>
      <c r="F1992" s="141">
        <f t="shared" si="765"/>
        <v>45643</v>
      </c>
      <c r="G1992" s="142">
        <f t="shared" si="752"/>
        <v>5.1997729257888814E-3</v>
      </c>
      <c r="H1992" s="141">
        <f t="shared" si="766"/>
        <v>45672</v>
      </c>
      <c r="I1992" s="141">
        <f t="shared" si="753"/>
        <v>45672</v>
      </c>
      <c r="J1992" s="125">
        <f t="shared" si="767"/>
        <v>20</v>
      </c>
      <c r="K1992" s="125">
        <f t="shared" si="773"/>
        <v>1</v>
      </c>
      <c r="L1992" s="139">
        <f t="shared" si="754"/>
        <v>1.0002593399999999</v>
      </c>
      <c r="M1992" s="143">
        <f t="shared" si="774"/>
        <v>1.0038997599999999</v>
      </c>
      <c r="N1992" s="143">
        <f t="shared" si="770"/>
        <v>1.3527994097784157</v>
      </c>
      <c r="O1992" s="139">
        <f t="shared" si="772"/>
        <v>1.3531502399999999</v>
      </c>
      <c r="P1992" s="139">
        <f t="shared" si="755"/>
        <v>1353.1502399999999</v>
      </c>
      <c r="Q1992" s="144">
        <f t="shared" si="756"/>
        <v>0</v>
      </c>
      <c r="R1992" s="145">
        <f t="shared" si="757"/>
        <v>0</v>
      </c>
      <c r="S1992" s="139">
        <f t="shared" si="758"/>
        <v>0</v>
      </c>
      <c r="T1992" s="146">
        <f t="shared" si="768"/>
        <v>3.5999999999999997E-2</v>
      </c>
      <c r="U1992" s="144">
        <f t="shared" si="771"/>
        <v>109</v>
      </c>
      <c r="V1992" s="144">
        <v>252</v>
      </c>
      <c r="W1992" s="143">
        <f t="shared" si="759"/>
        <v>1.0154153020000001</v>
      </c>
      <c r="X1992" s="139">
        <f t="shared" si="760"/>
        <v>20.859219599999999</v>
      </c>
      <c r="Y1992" s="124">
        <f t="shared" si="761"/>
        <v>0</v>
      </c>
      <c r="Z1992" s="147" t="s">
        <v>64</v>
      </c>
      <c r="AA1992" s="141">
        <f t="shared" si="769"/>
        <v>45672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4"/>
      <c r="BL1992" s="1"/>
      <c r="BM1992" s="1"/>
      <c r="BN1992" s="1"/>
      <c r="BO1992" s="1"/>
      <c r="BP1992" s="1"/>
      <c r="BQ1992" s="1"/>
    </row>
    <row r="1993" spans="1:69" x14ac:dyDescent="0.15">
      <c r="A1993" s="138">
        <f t="shared" si="762"/>
        <v>45644</v>
      </c>
      <c r="B1993" s="148">
        <f t="shared" si="751"/>
        <v>1374.55870908</v>
      </c>
      <c r="C1993" s="139">
        <f t="shared" si="763"/>
        <v>1000</v>
      </c>
      <c r="D1993" s="140">
        <f t="shared" si="764"/>
        <v>7063.77</v>
      </c>
      <c r="E1993" s="124">
        <f>IF(K1993=1,VLOOKUP(A1992,[1]Plan1!$BO$80:$BQ$314,3),E1992)</f>
        <v>7100.5</v>
      </c>
      <c r="F1993" s="141">
        <f t="shared" si="765"/>
        <v>45643</v>
      </c>
      <c r="G1993" s="142">
        <f t="shared" si="752"/>
        <v>5.1997729257888814E-3</v>
      </c>
      <c r="H1993" s="141">
        <f t="shared" si="766"/>
        <v>45672</v>
      </c>
      <c r="I1993" s="141">
        <f t="shared" si="753"/>
        <v>45672</v>
      </c>
      <c r="J1993" s="125">
        <f t="shared" si="767"/>
        <v>20</v>
      </c>
      <c r="K1993" s="125">
        <f t="shared" si="773"/>
        <v>2</v>
      </c>
      <c r="L1993" s="139">
        <f t="shared" si="754"/>
        <v>1.0005187600000001</v>
      </c>
      <c r="M1993" s="143">
        <f t="shared" si="774"/>
        <v>1.0038997599999999</v>
      </c>
      <c r="N1993" s="143">
        <f t="shared" si="770"/>
        <v>1.3527994097784157</v>
      </c>
      <c r="O1993" s="139">
        <f t="shared" si="772"/>
        <v>1.3535011800000001</v>
      </c>
      <c r="P1993" s="139">
        <f t="shared" si="755"/>
        <v>1353.50118</v>
      </c>
      <c r="Q1993" s="144">
        <f t="shared" si="756"/>
        <v>0</v>
      </c>
      <c r="R1993" s="145">
        <f t="shared" si="757"/>
        <v>0</v>
      </c>
      <c r="S1993" s="139">
        <f t="shared" si="758"/>
        <v>0</v>
      </c>
      <c r="T1993" s="146">
        <f t="shared" si="768"/>
        <v>3.5999999999999997E-2</v>
      </c>
      <c r="U1993" s="144">
        <f t="shared" si="771"/>
        <v>110</v>
      </c>
      <c r="V1993" s="144">
        <v>252</v>
      </c>
      <c r="W1993" s="143">
        <f t="shared" si="759"/>
        <v>1.015557821</v>
      </c>
      <c r="X1993" s="139">
        <f t="shared" si="760"/>
        <v>21.057529079999998</v>
      </c>
      <c r="Y1993" s="124">
        <f t="shared" si="761"/>
        <v>0</v>
      </c>
      <c r="Z1993" s="147" t="s">
        <v>64</v>
      </c>
      <c r="AA1993" s="141">
        <f t="shared" si="769"/>
        <v>45672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4"/>
      <c r="BL1993" s="1"/>
      <c r="BM1993" s="1"/>
      <c r="BN1993" s="1"/>
      <c r="BO1993" s="1"/>
      <c r="BP1993" s="1"/>
      <c r="BQ1993" s="1"/>
    </row>
    <row r="1994" spans="1:69" x14ac:dyDescent="0.15">
      <c r="A1994" s="138">
        <f t="shared" si="762"/>
        <v>45645</v>
      </c>
      <c r="B1994" s="148">
        <f t="shared" ref="B1994:B2057" si="775">(P1994+X1994)</f>
        <v>1375.1081770799999</v>
      </c>
      <c r="C1994" s="139">
        <f t="shared" si="763"/>
        <v>1000</v>
      </c>
      <c r="D1994" s="140">
        <f t="shared" si="764"/>
        <v>7063.77</v>
      </c>
      <c r="E1994" s="124">
        <f>IF(K1994=1,VLOOKUP(A1993,[1]Plan1!$BO$80:$BQ$314,3),E1993)</f>
        <v>7100.5</v>
      </c>
      <c r="F1994" s="141">
        <f t="shared" si="765"/>
        <v>45643</v>
      </c>
      <c r="G1994" s="142">
        <f t="shared" ref="G1994:G2057" si="776">(E1994/D1994)-1</f>
        <v>5.1997729257888814E-3</v>
      </c>
      <c r="H1994" s="141">
        <f t="shared" si="766"/>
        <v>45672</v>
      </c>
      <c r="I1994" s="141">
        <f t="shared" ref="I1994:I2057" si="777">IF(A1994&gt;I1993,H1994,I1993)</f>
        <v>45672</v>
      </c>
      <c r="J1994" s="125">
        <f t="shared" si="767"/>
        <v>20</v>
      </c>
      <c r="K1994" s="125">
        <f t="shared" si="773"/>
        <v>3</v>
      </c>
      <c r="L1994" s="139">
        <f t="shared" ref="L1994:L2057" si="778">TRUNC((E1994/D1994)^TRUNC((K1994/J1994),9),8)</f>
        <v>1.00077824</v>
      </c>
      <c r="M1994" s="143">
        <f t="shared" si="774"/>
        <v>1.0038997599999999</v>
      </c>
      <c r="N1994" s="143">
        <f t="shared" si="770"/>
        <v>1.3527994097784157</v>
      </c>
      <c r="O1994" s="139">
        <f t="shared" si="772"/>
        <v>1.3538522099999999</v>
      </c>
      <c r="P1994" s="139">
        <f t="shared" ref="P1994:P2057" si="779">TRUNC(C1994*O1994,8)</f>
        <v>1353.85221</v>
      </c>
      <c r="Q1994" s="144">
        <f t="shared" ref="Q1994:Q2057" si="780">IF(VLOOKUP(A1994,AD$10:AK$114,8)=VLOOKUP(A1993,AD$10:AK$114,8),0,VLOOKUP(A1994,AD$10:AK$114,8))</f>
        <v>0</v>
      </c>
      <c r="R1994" s="145">
        <f t="shared" ref="R1994:R2057" si="781">IF(Q1994&gt;0,VLOOKUP($A1994,$AD$10:$AI$114,6),0)</f>
        <v>0</v>
      </c>
      <c r="S1994" s="139">
        <f t="shared" ref="S1994:S2057" si="782">IF(R1994&gt;0,TRUNC(R1994*P1994,8),0)</f>
        <v>0</v>
      </c>
      <c r="T1994" s="146">
        <f t="shared" si="768"/>
        <v>3.5999999999999997E-2</v>
      </c>
      <c r="U1994" s="144">
        <f t="shared" si="771"/>
        <v>111</v>
      </c>
      <c r="V1994" s="144">
        <v>252</v>
      </c>
      <c r="W1994" s="143">
        <f t="shared" ref="W1994:W2057" si="783">ROUND((1+T1994)^TRUNC((U1994/V1994),9),9)</f>
        <v>1.0157003600000001</v>
      </c>
      <c r="X1994" s="139">
        <f t="shared" ref="X1994:X2057" si="784">TRUNC((P1994*(W1994-1)),8)</f>
        <v>21.255967080000001</v>
      </c>
      <c r="Y1994" s="124">
        <f t="shared" ref="Y1994:Y2057" si="785">IF(Q1994&gt;0,S1994+X1994,0)</f>
        <v>0</v>
      </c>
      <c r="Z1994" s="147" t="s">
        <v>64</v>
      </c>
      <c r="AA1994" s="141">
        <f t="shared" si="769"/>
        <v>45672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4"/>
      <c r="BL1994" s="1"/>
      <c r="BM1994" s="1"/>
      <c r="BN1994" s="1"/>
      <c r="BO1994" s="1"/>
      <c r="BP1994" s="1"/>
      <c r="BQ1994" s="1"/>
    </row>
    <row r="1995" spans="1:69" x14ac:dyDescent="0.15">
      <c r="A1995" s="138">
        <f t="shared" ref="A1995:A2058" si="786">(A1994+1)</f>
        <v>45646</v>
      </c>
      <c r="B1995" s="148">
        <f t="shared" si="775"/>
        <v>1375.6578650200001</v>
      </c>
      <c r="C1995" s="139">
        <f t="shared" ref="C1995:C2058" si="787">TRUNC(IF(Q1994&gt;0,VLOOKUP(A1994,$AD$12:$AE$114,2),C1994),8)</f>
        <v>1000</v>
      </c>
      <c r="D1995" s="140">
        <f t="shared" ref="D1995:D2058" si="788">IF(E1995=E1994,D1994,E1994)</f>
        <v>7063.77</v>
      </c>
      <c r="E1995" s="124">
        <f>IF(K1995=1,VLOOKUP(A1994,[1]Plan1!$BO$80:$BQ$314,3),E1994)</f>
        <v>7100.5</v>
      </c>
      <c r="F1995" s="141">
        <f t="shared" ref="F1995:F2058" si="789">IF(D1995=D1994,F1994,A1995)</f>
        <v>45643</v>
      </c>
      <c r="G1995" s="142">
        <f t="shared" si="776"/>
        <v>5.1997729257888814E-3</v>
      </c>
      <c r="H1995" s="141">
        <f t="shared" ref="H1995:H2058" si="790">IF(DAY(A1995)=15,VLOOKUP(A1995,AH$118:AM$450,4),H1994)</f>
        <v>45672</v>
      </c>
      <c r="I1995" s="141">
        <f t="shared" si="777"/>
        <v>45672</v>
      </c>
      <c r="J1995" s="125">
        <f t="shared" ref="J1995:J2058" si="791">IF(I1995=I1994,J1994,NETWORKDAYS(I1994,I1995,$AD$118:$AD$502)-1)</f>
        <v>20</v>
      </c>
      <c r="K1995" s="125">
        <f t="shared" si="773"/>
        <v>4</v>
      </c>
      <c r="L1995" s="139">
        <f t="shared" si="778"/>
        <v>1.00103779</v>
      </c>
      <c r="M1995" s="143">
        <f t="shared" si="774"/>
        <v>1.0038997599999999</v>
      </c>
      <c r="N1995" s="143">
        <f t="shared" si="770"/>
        <v>1.3527994097784157</v>
      </c>
      <c r="O1995" s="139">
        <f t="shared" si="772"/>
        <v>1.35420333</v>
      </c>
      <c r="P1995" s="139">
        <f t="shared" si="779"/>
        <v>1354.2033300000001</v>
      </c>
      <c r="Q1995" s="144">
        <f t="shared" si="780"/>
        <v>0</v>
      </c>
      <c r="R1995" s="145">
        <f t="shared" si="781"/>
        <v>0</v>
      </c>
      <c r="S1995" s="139">
        <f t="shared" si="782"/>
        <v>0</v>
      </c>
      <c r="T1995" s="146">
        <f t="shared" ref="T1995:T2058" si="792">(T1994)</f>
        <v>3.5999999999999997E-2</v>
      </c>
      <c r="U1995" s="144">
        <f t="shared" si="771"/>
        <v>112</v>
      </c>
      <c r="V1995" s="144">
        <v>252</v>
      </c>
      <c r="W1995" s="143">
        <f t="shared" si="783"/>
        <v>1.0158429200000001</v>
      </c>
      <c r="X1995" s="139">
        <f t="shared" si="784"/>
        <v>21.454535020000002</v>
      </c>
      <c r="Y1995" s="124">
        <f t="shared" si="785"/>
        <v>0</v>
      </c>
      <c r="Z1995" s="147" t="s">
        <v>64</v>
      </c>
      <c r="AA1995" s="141">
        <f t="shared" ref="AA1995:AA2058" si="793">IF(Q1994&gt;0,VLOOKUP(A1994,$AD$10:$AL$114,9),AA1994)</f>
        <v>45672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4"/>
      <c r="BL1995" s="1"/>
      <c r="BM1995" s="1"/>
      <c r="BN1995" s="1"/>
      <c r="BO1995" s="1"/>
      <c r="BP1995" s="1"/>
      <c r="BQ1995" s="1"/>
    </row>
    <row r="1996" spans="1:69" x14ac:dyDescent="0.15">
      <c r="A1996" s="138">
        <f t="shared" si="786"/>
        <v>45647</v>
      </c>
      <c r="B1996" s="148">
        <f t="shared" si="775"/>
        <v>1376.2077702400002</v>
      </c>
      <c r="C1996" s="139">
        <f t="shared" si="787"/>
        <v>1000</v>
      </c>
      <c r="D1996" s="140">
        <f t="shared" si="788"/>
        <v>7063.77</v>
      </c>
      <c r="E1996" s="124">
        <f>IF(K1996=1,VLOOKUP(A1995,[1]Plan1!$BO$80:$BQ$314,3),E1995)</f>
        <v>7100.5</v>
      </c>
      <c r="F1996" s="141">
        <f t="shared" si="789"/>
        <v>45643</v>
      </c>
      <c r="G1996" s="142">
        <f t="shared" si="776"/>
        <v>5.1997729257888814E-3</v>
      </c>
      <c r="H1996" s="141">
        <f t="shared" si="790"/>
        <v>45672</v>
      </c>
      <c r="I1996" s="141">
        <f t="shared" si="777"/>
        <v>45672</v>
      </c>
      <c r="J1996" s="125">
        <f t="shared" si="791"/>
        <v>20</v>
      </c>
      <c r="K1996" s="125">
        <f t="shared" si="773"/>
        <v>5</v>
      </c>
      <c r="L1996" s="139">
        <f t="shared" si="778"/>
        <v>1.0012974100000001</v>
      </c>
      <c r="M1996" s="143">
        <f t="shared" si="774"/>
        <v>1.0038997599999999</v>
      </c>
      <c r="N1996" s="143">
        <f t="shared" si="770"/>
        <v>1.3527994097784157</v>
      </c>
      <c r="O1996" s="139">
        <f t="shared" si="772"/>
        <v>1.3545545400000001</v>
      </c>
      <c r="P1996" s="139">
        <f t="shared" si="779"/>
        <v>1354.5545400000001</v>
      </c>
      <c r="Q1996" s="144">
        <f t="shared" si="780"/>
        <v>0</v>
      </c>
      <c r="R1996" s="145">
        <f t="shared" si="781"/>
        <v>0</v>
      </c>
      <c r="S1996" s="139">
        <f t="shared" si="782"/>
        <v>0</v>
      </c>
      <c r="T1996" s="146">
        <f t="shared" si="792"/>
        <v>3.5999999999999997E-2</v>
      </c>
      <c r="U1996" s="144">
        <f t="shared" si="771"/>
        <v>113</v>
      </c>
      <c r="V1996" s="144">
        <v>252</v>
      </c>
      <c r="W1996" s="143">
        <f t="shared" si="783"/>
        <v>1.0159854989999999</v>
      </c>
      <c r="X1996" s="139">
        <f t="shared" si="784"/>
        <v>21.653230239999999</v>
      </c>
      <c r="Y1996" s="124">
        <f t="shared" si="785"/>
        <v>0</v>
      </c>
      <c r="Z1996" s="147" t="s">
        <v>64</v>
      </c>
      <c r="AA1996" s="141">
        <f t="shared" si="793"/>
        <v>45672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4"/>
      <c r="BL1996" s="1"/>
      <c r="BM1996" s="1"/>
      <c r="BN1996" s="1"/>
      <c r="BO1996" s="1"/>
      <c r="BP1996" s="1"/>
      <c r="BQ1996" s="1"/>
    </row>
    <row r="1997" spans="1:69" x14ac:dyDescent="0.15">
      <c r="A1997" s="138">
        <f t="shared" si="786"/>
        <v>45648</v>
      </c>
      <c r="B1997" s="148">
        <f t="shared" si="775"/>
        <v>1376.2077702400002</v>
      </c>
      <c r="C1997" s="139">
        <f t="shared" si="787"/>
        <v>1000</v>
      </c>
      <c r="D1997" s="140">
        <f t="shared" si="788"/>
        <v>7063.77</v>
      </c>
      <c r="E1997" s="124">
        <f>IF(K1997=1,VLOOKUP(A1996,[1]Plan1!$BO$80:$BQ$314,3),E1996)</f>
        <v>7100.5</v>
      </c>
      <c r="F1997" s="141">
        <f t="shared" si="789"/>
        <v>45643</v>
      </c>
      <c r="G1997" s="142">
        <f t="shared" si="776"/>
        <v>5.1997729257888814E-3</v>
      </c>
      <c r="H1997" s="141">
        <f t="shared" si="790"/>
        <v>45672</v>
      </c>
      <c r="I1997" s="141">
        <f t="shared" si="777"/>
        <v>45672</v>
      </c>
      <c r="J1997" s="125">
        <f t="shared" si="791"/>
        <v>20</v>
      </c>
      <c r="K1997" s="125">
        <f t="shared" si="773"/>
        <v>5</v>
      </c>
      <c r="L1997" s="139">
        <f t="shared" si="778"/>
        <v>1.0012974100000001</v>
      </c>
      <c r="M1997" s="143">
        <f t="shared" si="774"/>
        <v>1.0038997599999999</v>
      </c>
      <c r="N1997" s="143">
        <f t="shared" si="770"/>
        <v>1.3527994097784157</v>
      </c>
      <c r="O1997" s="139">
        <f t="shared" si="772"/>
        <v>1.3545545400000001</v>
      </c>
      <c r="P1997" s="139">
        <f t="shared" si="779"/>
        <v>1354.5545400000001</v>
      </c>
      <c r="Q1997" s="144">
        <f t="shared" si="780"/>
        <v>0</v>
      </c>
      <c r="R1997" s="145">
        <f t="shared" si="781"/>
        <v>0</v>
      </c>
      <c r="S1997" s="139">
        <f t="shared" si="782"/>
        <v>0</v>
      </c>
      <c r="T1997" s="146">
        <f t="shared" si="792"/>
        <v>3.5999999999999997E-2</v>
      </c>
      <c r="U1997" s="144">
        <f t="shared" si="771"/>
        <v>113</v>
      </c>
      <c r="V1997" s="144">
        <v>252</v>
      </c>
      <c r="W1997" s="143">
        <f t="shared" si="783"/>
        <v>1.0159854989999999</v>
      </c>
      <c r="X1997" s="139">
        <f t="shared" si="784"/>
        <v>21.653230239999999</v>
      </c>
      <c r="Y1997" s="124">
        <f t="shared" si="785"/>
        <v>0</v>
      </c>
      <c r="Z1997" s="147" t="s">
        <v>64</v>
      </c>
      <c r="AA1997" s="141">
        <f t="shared" si="793"/>
        <v>45672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4"/>
      <c r="BL1997" s="1"/>
      <c r="BM1997" s="1"/>
      <c r="BN1997" s="1"/>
      <c r="BO1997" s="1"/>
      <c r="BP1997" s="1"/>
      <c r="BQ1997" s="1"/>
    </row>
    <row r="1998" spans="1:69" x14ac:dyDescent="0.15">
      <c r="A1998" s="138">
        <f t="shared" si="786"/>
        <v>45649</v>
      </c>
      <c r="B1998" s="148">
        <f t="shared" si="775"/>
        <v>1376.2077702400002</v>
      </c>
      <c r="C1998" s="139">
        <f t="shared" si="787"/>
        <v>1000</v>
      </c>
      <c r="D1998" s="140">
        <f t="shared" si="788"/>
        <v>7063.77</v>
      </c>
      <c r="E1998" s="124">
        <f>IF(K1998=1,VLOOKUP(A1997,[1]Plan1!$BO$80:$BQ$314,3),E1997)</f>
        <v>7100.5</v>
      </c>
      <c r="F1998" s="141">
        <f t="shared" si="789"/>
        <v>45643</v>
      </c>
      <c r="G1998" s="142">
        <f t="shared" si="776"/>
        <v>5.1997729257888814E-3</v>
      </c>
      <c r="H1998" s="141">
        <f t="shared" si="790"/>
        <v>45672</v>
      </c>
      <c r="I1998" s="141">
        <f t="shared" si="777"/>
        <v>45672</v>
      </c>
      <c r="J1998" s="125">
        <f t="shared" si="791"/>
        <v>20</v>
      </c>
      <c r="K1998" s="125">
        <f t="shared" si="773"/>
        <v>5</v>
      </c>
      <c r="L1998" s="139">
        <f t="shared" si="778"/>
        <v>1.0012974100000001</v>
      </c>
      <c r="M1998" s="143">
        <f t="shared" si="774"/>
        <v>1.0038997599999999</v>
      </c>
      <c r="N1998" s="143">
        <f t="shared" si="770"/>
        <v>1.3527994097784157</v>
      </c>
      <c r="O1998" s="139">
        <f t="shared" si="772"/>
        <v>1.3545545400000001</v>
      </c>
      <c r="P1998" s="139">
        <f t="shared" si="779"/>
        <v>1354.5545400000001</v>
      </c>
      <c r="Q1998" s="144">
        <f t="shared" si="780"/>
        <v>0</v>
      </c>
      <c r="R1998" s="145">
        <f t="shared" si="781"/>
        <v>0</v>
      </c>
      <c r="S1998" s="139">
        <f t="shared" si="782"/>
        <v>0</v>
      </c>
      <c r="T1998" s="146">
        <f t="shared" si="792"/>
        <v>3.5999999999999997E-2</v>
      </c>
      <c r="U1998" s="144">
        <f t="shared" si="771"/>
        <v>113</v>
      </c>
      <c r="V1998" s="144">
        <v>252</v>
      </c>
      <c r="W1998" s="143">
        <f t="shared" si="783"/>
        <v>1.0159854989999999</v>
      </c>
      <c r="X1998" s="139">
        <f t="shared" si="784"/>
        <v>21.653230239999999</v>
      </c>
      <c r="Y1998" s="124">
        <f t="shared" si="785"/>
        <v>0</v>
      </c>
      <c r="Z1998" s="147" t="s">
        <v>64</v>
      </c>
      <c r="AA1998" s="141">
        <f t="shared" si="793"/>
        <v>45672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4"/>
      <c r="BL1998" s="1"/>
      <c r="BM1998" s="1"/>
      <c r="BN1998" s="1"/>
      <c r="BO1998" s="1"/>
      <c r="BP1998" s="1"/>
      <c r="BQ1998" s="1"/>
    </row>
    <row r="1999" spans="1:69" x14ac:dyDescent="0.15">
      <c r="A1999" s="138">
        <f t="shared" si="786"/>
        <v>45650</v>
      </c>
      <c r="B1999" s="148">
        <f t="shared" si="775"/>
        <v>1376.7579043200001</v>
      </c>
      <c r="C1999" s="139">
        <f t="shared" si="787"/>
        <v>1000</v>
      </c>
      <c r="D1999" s="140">
        <f t="shared" si="788"/>
        <v>7063.77</v>
      </c>
      <c r="E1999" s="124">
        <f>IF(K1999=1,VLOOKUP(A1998,[1]Plan1!$BO$80:$BQ$314,3),E1998)</f>
        <v>7100.5</v>
      </c>
      <c r="F1999" s="141">
        <f t="shared" si="789"/>
        <v>45643</v>
      </c>
      <c r="G1999" s="142">
        <f t="shared" si="776"/>
        <v>5.1997729257888814E-3</v>
      </c>
      <c r="H1999" s="141">
        <f t="shared" si="790"/>
        <v>45672</v>
      </c>
      <c r="I1999" s="141">
        <f t="shared" si="777"/>
        <v>45672</v>
      </c>
      <c r="J1999" s="125">
        <f t="shared" si="791"/>
        <v>20</v>
      </c>
      <c r="K1999" s="125">
        <f t="shared" si="773"/>
        <v>6</v>
      </c>
      <c r="L1999" s="139">
        <f t="shared" si="778"/>
        <v>1.0015571000000001</v>
      </c>
      <c r="M1999" s="143">
        <f t="shared" si="774"/>
        <v>1.0038997599999999</v>
      </c>
      <c r="N1999" s="143">
        <f t="shared" si="770"/>
        <v>1.3527994097784157</v>
      </c>
      <c r="O1999" s="139">
        <f t="shared" si="772"/>
        <v>1.35490585</v>
      </c>
      <c r="P1999" s="139">
        <f t="shared" si="779"/>
        <v>1354.9058500000001</v>
      </c>
      <c r="Q1999" s="144">
        <f t="shared" si="780"/>
        <v>0</v>
      </c>
      <c r="R1999" s="145">
        <f t="shared" si="781"/>
        <v>0</v>
      </c>
      <c r="S1999" s="139">
        <f t="shared" si="782"/>
        <v>0</v>
      </c>
      <c r="T1999" s="146">
        <f t="shared" si="792"/>
        <v>3.5999999999999997E-2</v>
      </c>
      <c r="U1999" s="144">
        <f t="shared" si="771"/>
        <v>114</v>
      </c>
      <c r="V1999" s="144">
        <v>252</v>
      </c>
      <c r="W1999" s="143">
        <f t="shared" si="783"/>
        <v>1.016128098</v>
      </c>
      <c r="X1999" s="139">
        <f t="shared" si="784"/>
        <v>21.852054320000001</v>
      </c>
      <c r="Y1999" s="124">
        <f t="shared" si="785"/>
        <v>0</v>
      </c>
      <c r="Z1999" s="147" t="s">
        <v>64</v>
      </c>
      <c r="AA1999" s="141">
        <f t="shared" si="793"/>
        <v>45672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4"/>
      <c r="BL1999" s="1"/>
      <c r="BM1999" s="1"/>
      <c r="BN1999" s="1"/>
      <c r="BO1999" s="1"/>
      <c r="BP1999" s="1"/>
      <c r="BQ1999" s="1"/>
    </row>
    <row r="2000" spans="1:69" x14ac:dyDescent="0.15">
      <c r="A2000" s="138">
        <f t="shared" si="786"/>
        <v>45651</v>
      </c>
      <c r="B2000" s="148">
        <f t="shared" si="775"/>
        <v>1377.3082483599999</v>
      </c>
      <c r="C2000" s="139">
        <f t="shared" si="787"/>
        <v>1000</v>
      </c>
      <c r="D2000" s="140">
        <f t="shared" si="788"/>
        <v>7063.77</v>
      </c>
      <c r="E2000" s="124">
        <f>IF(K2000=1,VLOOKUP(A1999,[1]Plan1!$BO$80:$BQ$314,3),E1999)</f>
        <v>7100.5</v>
      </c>
      <c r="F2000" s="141">
        <f t="shared" si="789"/>
        <v>45643</v>
      </c>
      <c r="G2000" s="142">
        <f t="shared" si="776"/>
        <v>5.1997729257888814E-3</v>
      </c>
      <c r="H2000" s="141">
        <f t="shared" si="790"/>
        <v>45672</v>
      </c>
      <c r="I2000" s="141">
        <f t="shared" si="777"/>
        <v>45672</v>
      </c>
      <c r="J2000" s="125">
        <f t="shared" si="791"/>
        <v>20</v>
      </c>
      <c r="K2000" s="125">
        <f t="shared" si="773"/>
        <v>7</v>
      </c>
      <c r="L2000" s="139">
        <f t="shared" si="778"/>
        <v>1.00181685</v>
      </c>
      <c r="M2000" s="143">
        <f t="shared" si="774"/>
        <v>1.0038997599999999</v>
      </c>
      <c r="N2000" s="143">
        <f t="shared" si="770"/>
        <v>1.3527994097784157</v>
      </c>
      <c r="O2000" s="139">
        <f t="shared" si="772"/>
        <v>1.35525724</v>
      </c>
      <c r="P2000" s="139">
        <f t="shared" si="779"/>
        <v>1355.2572399999999</v>
      </c>
      <c r="Q2000" s="144">
        <f t="shared" si="780"/>
        <v>0</v>
      </c>
      <c r="R2000" s="145">
        <f t="shared" si="781"/>
        <v>0</v>
      </c>
      <c r="S2000" s="139">
        <f t="shared" si="782"/>
        <v>0</v>
      </c>
      <c r="T2000" s="146">
        <f t="shared" si="792"/>
        <v>3.5999999999999997E-2</v>
      </c>
      <c r="U2000" s="144">
        <f t="shared" si="771"/>
        <v>115</v>
      </c>
      <c r="V2000" s="144">
        <v>252</v>
      </c>
      <c r="W2000" s="143">
        <f t="shared" si="783"/>
        <v>1.0162707179999999</v>
      </c>
      <c r="X2000" s="139">
        <f t="shared" si="784"/>
        <v>22.051008360000001</v>
      </c>
      <c r="Y2000" s="124">
        <f t="shared" si="785"/>
        <v>0</v>
      </c>
      <c r="Z2000" s="147" t="s">
        <v>64</v>
      </c>
      <c r="AA2000" s="141">
        <f t="shared" si="793"/>
        <v>45672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4"/>
      <c r="BL2000" s="1"/>
      <c r="BM2000" s="1"/>
      <c r="BN2000" s="1"/>
      <c r="BO2000" s="1"/>
      <c r="BP2000" s="1"/>
      <c r="BQ2000" s="1"/>
    </row>
    <row r="2001" spans="1:69" x14ac:dyDescent="0.15">
      <c r="A2001" s="138">
        <f t="shared" si="786"/>
        <v>45652</v>
      </c>
      <c r="B2001" s="148">
        <f t="shared" si="775"/>
        <v>1377.3082483599999</v>
      </c>
      <c r="C2001" s="139">
        <f t="shared" si="787"/>
        <v>1000</v>
      </c>
      <c r="D2001" s="140">
        <f t="shared" si="788"/>
        <v>7063.77</v>
      </c>
      <c r="E2001" s="124">
        <f>IF(K2001=1,VLOOKUP(A2000,[1]Plan1!$BO$80:$BQ$314,3),E2000)</f>
        <v>7100.5</v>
      </c>
      <c r="F2001" s="141">
        <f t="shared" si="789"/>
        <v>45643</v>
      </c>
      <c r="G2001" s="142">
        <f t="shared" si="776"/>
        <v>5.1997729257888814E-3</v>
      </c>
      <c r="H2001" s="141">
        <f t="shared" si="790"/>
        <v>45672</v>
      </c>
      <c r="I2001" s="141">
        <f t="shared" si="777"/>
        <v>45672</v>
      </c>
      <c r="J2001" s="125">
        <f t="shared" si="791"/>
        <v>20</v>
      </c>
      <c r="K2001" s="125">
        <f t="shared" si="773"/>
        <v>7</v>
      </c>
      <c r="L2001" s="139">
        <f t="shared" si="778"/>
        <v>1.00181685</v>
      </c>
      <c r="M2001" s="143">
        <f t="shared" si="774"/>
        <v>1.0038997599999999</v>
      </c>
      <c r="N2001" s="143">
        <f t="shared" si="770"/>
        <v>1.3527994097784157</v>
      </c>
      <c r="O2001" s="139">
        <f t="shared" si="772"/>
        <v>1.35525724</v>
      </c>
      <c r="P2001" s="139">
        <f t="shared" si="779"/>
        <v>1355.2572399999999</v>
      </c>
      <c r="Q2001" s="144">
        <f t="shared" si="780"/>
        <v>0</v>
      </c>
      <c r="R2001" s="145">
        <f t="shared" si="781"/>
        <v>0</v>
      </c>
      <c r="S2001" s="139">
        <f t="shared" si="782"/>
        <v>0</v>
      </c>
      <c r="T2001" s="146">
        <f t="shared" si="792"/>
        <v>3.5999999999999997E-2</v>
      </c>
      <c r="U2001" s="144">
        <f t="shared" si="771"/>
        <v>115</v>
      </c>
      <c r="V2001" s="144">
        <v>252</v>
      </c>
      <c r="W2001" s="143">
        <f t="shared" si="783"/>
        <v>1.0162707179999999</v>
      </c>
      <c r="X2001" s="139">
        <f t="shared" si="784"/>
        <v>22.051008360000001</v>
      </c>
      <c r="Y2001" s="124">
        <f t="shared" si="785"/>
        <v>0</v>
      </c>
      <c r="Z2001" s="147" t="s">
        <v>64</v>
      </c>
      <c r="AA2001" s="141">
        <f t="shared" si="793"/>
        <v>45672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4"/>
      <c r="BL2001" s="1"/>
      <c r="BM2001" s="1"/>
      <c r="BN2001" s="1"/>
      <c r="BO2001" s="1"/>
      <c r="BP2001" s="1"/>
      <c r="BQ2001" s="1"/>
    </row>
    <row r="2002" spans="1:69" x14ac:dyDescent="0.15">
      <c r="A2002" s="138">
        <f t="shared" si="786"/>
        <v>45653</v>
      </c>
      <c r="B2002" s="148">
        <f t="shared" si="775"/>
        <v>1377.85880987</v>
      </c>
      <c r="C2002" s="139">
        <f t="shared" si="787"/>
        <v>1000</v>
      </c>
      <c r="D2002" s="140">
        <f t="shared" si="788"/>
        <v>7063.77</v>
      </c>
      <c r="E2002" s="124">
        <f>IF(K2002=1,VLOOKUP(A2001,[1]Plan1!$BO$80:$BQ$314,3),E2001)</f>
        <v>7100.5</v>
      </c>
      <c r="F2002" s="141">
        <f t="shared" si="789"/>
        <v>45643</v>
      </c>
      <c r="G2002" s="142">
        <f t="shared" si="776"/>
        <v>5.1997729257888814E-3</v>
      </c>
      <c r="H2002" s="141">
        <f t="shared" si="790"/>
        <v>45672</v>
      </c>
      <c r="I2002" s="141">
        <f t="shared" si="777"/>
        <v>45672</v>
      </c>
      <c r="J2002" s="125">
        <f t="shared" si="791"/>
        <v>20</v>
      </c>
      <c r="K2002" s="125">
        <f t="shared" si="773"/>
        <v>8</v>
      </c>
      <c r="L2002" s="139">
        <f t="shared" si="778"/>
        <v>1.0020766699999999</v>
      </c>
      <c r="M2002" s="143">
        <f t="shared" si="774"/>
        <v>1.0038997599999999</v>
      </c>
      <c r="N2002" s="143">
        <f t="shared" si="770"/>
        <v>1.3527994097784157</v>
      </c>
      <c r="O2002" s="139">
        <f t="shared" si="772"/>
        <v>1.35560872</v>
      </c>
      <c r="P2002" s="139">
        <f t="shared" si="779"/>
        <v>1355.6087199999999</v>
      </c>
      <c r="Q2002" s="144">
        <f t="shared" si="780"/>
        <v>0</v>
      </c>
      <c r="R2002" s="145">
        <f t="shared" si="781"/>
        <v>0</v>
      </c>
      <c r="S2002" s="139">
        <f t="shared" si="782"/>
        <v>0</v>
      </c>
      <c r="T2002" s="146">
        <f t="shared" si="792"/>
        <v>3.5999999999999997E-2</v>
      </c>
      <c r="U2002" s="144">
        <f t="shared" si="771"/>
        <v>116</v>
      </c>
      <c r="V2002" s="144">
        <v>252</v>
      </c>
      <c r="W2002" s="143">
        <f t="shared" si="783"/>
        <v>1.016413357</v>
      </c>
      <c r="X2002" s="139">
        <f t="shared" si="784"/>
        <v>22.25008987</v>
      </c>
      <c r="Y2002" s="124">
        <f t="shared" si="785"/>
        <v>0</v>
      </c>
      <c r="Z2002" s="147" t="s">
        <v>64</v>
      </c>
      <c r="AA2002" s="141">
        <f t="shared" si="793"/>
        <v>45672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4"/>
      <c r="BL2002" s="1"/>
      <c r="BM2002" s="1"/>
      <c r="BN2002" s="1"/>
      <c r="BO2002" s="1"/>
      <c r="BP2002" s="1"/>
      <c r="BQ2002" s="1"/>
    </row>
    <row r="2003" spans="1:69" x14ac:dyDescent="0.15">
      <c r="A2003" s="138">
        <f t="shared" si="786"/>
        <v>45654</v>
      </c>
      <c r="B2003" s="148">
        <f t="shared" si="775"/>
        <v>1378.4096004200001</v>
      </c>
      <c r="C2003" s="139">
        <f t="shared" si="787"/>
        <v>1000</v>
      </c>
      <c r="D2003" s="140">
        <f t="shared" si="788"/>
        <v>7063.77</v>
      </c>
      <c r="E2003" s="124">
        <f>IF(K2003=1,VLOOKUP(A2002,[1]Plan1!$BO$80:$BQ$314,3),E2002)</f>
        <v>7100.5</v>
      </c>
      <c r="F2003" s="141">
        <f t="shared" si="789"/>
        <v>45643</v>
      </c>
      <c r="G2003" s="142">
        <f t="shared" si="776"/>
        <v>5.1997729257888814E-3</v>
      </c>
      <c r="H2003" s="141">
        <f t="shared" si="790"/>
        <v>45672</v>
      </c>
      <c r="I2003" s="141">
        <f t="shared" si="777"/>
        <v>45672</v>
      </c>
      <c r="J2003" s="125">
        <f t="shared" si="791"/>
        <v>20</v>
      </c>
      <c r="K2003" s="125">
        <f t="shared" si="773"/>
        <v>9</v>
      </c>
      <c r="L2003" s="139">
        <f t="shared" si="778"/>
        <v>1.00233656</v>
      </c>
      <c r="M2003" s="143">
        <f t="shared" si="774"/>
        <v>1.0038997599999999</v>
      </c>
      <c r="N2003" s="143">
        <f t="shared" si="770"/>
        <v>1.3527994097784157</v>
      </c>
      <c r="O2003" s="139">
        <f t="shared" si="772"/>
        <v>1.3559603</v>
      </c>
      <c r="P2003" s="139">
        <f t="shared" si="779"/>
        <v>1355.9603</v>
      </c>
      <c r="Q2003" s="144">
        <f t="shared" si="780"/>
        <v>0</v>
      </c>
      <c r="R2003" s="145">
        <f t="shared" si="781"/>
        <v>0</v>
      </c>
      <c r="S2003" s="139">
        <f t="shared" si="782"/>
        <v>0</v>
      </c>
      <c r="T2003" s="146">
        <f t="shared" si="792"/>
        <v>3.5999999999999997E-2</v>
      </c>
      <c r="U2003" s="144">
        <f t="shared" si="771"/>
        <v>117</v>
      </c>
      <c r="V2003" s="144">
        <v>252</v>
      </c>
      <c r="W2003" s="143">
        <f t="shared" si="783"/>
        <v>1.016556016</v>
      </c>
      <c r="X2003" s="139">
        <f t="shared" si="784"/>
        <v>22.44930042</v>
      </c>
      <c r="Y2003" s="124">
        <f t="shared" si="785"/>
        <v>0</v>
      </c>
      <c r="Z2003" s="147" t="s">
        <v>64</v>
      </c>
      <c r="AA2003" s="141">
        <f t="shared" si="793"/>
        <v>45672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4"/>
      <c r="BL2003" s="1"/>
      <c r="BM2003" s="1"/>
      <c r="BN2003" s="1"/>
      <c r="BO2003" s="1"/>
      <c r="BP2003" s="1"/>
      <c r="BQ2003" s="1"/>
    </row>
    <row r="2004" spans="1:69" x14ac:dyDescent="0.15">
      <c r="A2004" s="138">
        <f t="shared" si="786"/>
        <v>45655</v>
      </c>
      <c r="B2004" s="148">
        <f t="shared" si="775"/>
        <v>1378.4096004200001</v>
      </c>
      <c r="C2004" s="139">
        <f t="shared" si="787"/>
        <v>1000</v>
      </c>
      <c r="D2004" s="140">
        <f t="shared" si="788"/>
        <v>7063.77</v>
      </c>
      <c r="E2004" s="124">
        <f>IF(K2004=1,VLOOKUP(A2003,[1]Plan1!$BO$80:$BQ$314,3),E2003)</f>
        <v>7100.5</v>
      </c>
      <c r="F2004" s="141">
        <f t="shared" si="789"/>
        <v>45643</v>
      </c>
      <c r="G2004" s="142">
        <f t="shared" si="776"/>
        <v>5.1997729257888814E-3</v>
      </c>
      <c r="H2004" s="141">
        <f t="shared" si="790"/>
        <v>45672</v>
      </c>
      <c r="I2004" s="141">
        <f t="shared" si="777"/>
        <v>45672</v>
      </c>
      <c r="J2004" s="125">
        <f t="shared" si="791"/>
        <v>20</v>
      </c>
      <c r="K2004" s="125">
        <f t="shared" si="773"/>
        <v>9</v>
      </c>
      <c r="L2004" s="139">
        <f t="shared" si="778"/>
        <v>1.00233656</v>
      </c>
      <c r="M2004" s="143">
        <f t="shared" si="774"/>
        <v>1.0038997599999999</v>
      </c>
      <c r="N2004" s="143">
        <f t="shared" si="770"/>
        <v>1.3527994097784157</v>
      </c>
      <c r="O2004" s="139">
        <f t="shared" si="772"/>
        <v>1.3559603</v>
      </c>
      <c r="P2004" s="139">
        <f t="shared" si="779"/>
        <v>1355.9603</v>
      </c>
      <c r="Q2004" s="144">
        <f t="shared" si="780"/>
        <v>0</v>
      </c>
      <c r="R2004" s="145">
        <f t="shared" si="781"/>
        <v>0</v>
      </c>
      <c r="S2004" s="139">
        <f t="shared" si="782"/>
        <v>0</v>
      </c>
      <c r="T2004" s="146">
        <f t="shared" si="792"/>
        <v>3.5999999999999997E-2</v>
      </c>
      <c r="U2004" s="144">
        <f t="shared" si="771"/>
        <v>117</v>
      </c>
      <c r="V2004" s="144">
        <v>252</v>
      </c>
      <c r="W2004" s="143">
        <f t="shared" si="783"/>
        <v>1.016556016</v>
      </c>
      <c r="X2004" s="139">
        <f t="shared" si="784"/>
        <v>22.44930042</v>
      </c>
      <c r="Y2004" s="124">
        <f t="shared" si="785"/>
        <v>0</v>
      </c>
      <c r="Z2004" s="147" t="s">
        <v>64</v>
      </c>
      <c r="AA2004" s="141">
        <f t="shared" si="793"/>
        <v>45672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4"/>
      <c r="BL2004" s="1"/>
      <c r="BM2004" s="1"/>
      <c r="BN2004" s="1"/>
      <c r="BO2004" s="1"/>
      <c r="BP2004" s="1"/>
      <c r="BQ2004" s="1"/>
    </row>
    <row r="2005" spans="1:69" x14ac:dyDescent="0.15">
      <c r="A2005" s="138">
        <f t="shared" si="786"/>
        <v>45656</v>
      </c>
      <c r="B2005" s="148">
        <f t="shared" si="775"/>
        <v>1378.4096004200001</v>
      </c>
      <c r="C2005" s="139">
        <f t="shared" si="787"/>
        <v>1000</v>
      </c>
      <c r="D2005" s="140">
        <f t="shared" si="788"/>
        <v>7063.77</v>
      </c>
      <c r="E2005" s="124">
        <f>IF(K2005=1,VLOOKUP(A2004,[1]Plan1!$BO$80:$BQ$314,3),E2004)</f>
        <v>7100.5</v>
      </c>
      <c r="F2005" s="141">
        <f t="shared" si="789"/>
        <v>45643</v>
      </c>
      <c r="G2005" s="142">
        <f t="shared" si="776"/>
        <v>5.1997729257888814E-3</v>
      </c>
      <c r="H2005" s="141">
        <f t="shared" si="790"/>
        <v>45672</v>
      </c>
      <c r="I2005" s="141">
        <f t="shared" si="777"/>
        <v>45672</v>
      </c>
      <c r="J2005" s="125">
        <f t="shared" si="791"/>
        <v>20</v>
      </c>
      <c r="K2005" s="125">
        <f t="shared" si="773"/>
        <v>9</v>
      </c>
      <c r="L2005" s="139">
        <f t="shared" si="778"/>
        <v>1.00233656</v>
      </c>
      <c r="M2005" s="143">
        <f t="shared" si="774"/>
        <v>1.0038997599999999</v>
      </c>
      <c r="N2005" s="143">
        <f t="shared" si="770"/>
        <v>1.3527994097784157</v>
      </c>
      <c r="O2005" s="139">
        <f t="shared" si="772"/>
        <v>1.3559603</v>
      </c>
      <c r="P2005" s="139">
        <f t="shared" si="779"/>
        <v>1355.9603</v>
      </c>
      <c r="Q2005" s="144">
        <f t="shared" si="780"/>
        <v>0</v>
      </c>
      <c r="R2005" s="145">
        <f t="shared" si="781"/>
        <v>0</v>
      </c>
      <c r="S2005" s="139">
        <f t="shared" si="782"/>
        <v>0</v>
      </c>
      <c r="T2005" s="146">
        <f t="shared" si="792"/>
        <v>3.5999999999999997E-2</v>
      </c>
      <c r="U2005" s="144">
        <f t="shared" si="771"/>
        <v>117</v>
      </c>
      <c r="V2005" s="144">
        <v>252</v>
      </c>
      <c r="W2005" s="143">
        <f t="shared" si="783"/>
        <v>1.016556016</v>
      </c>
      <c r="X2005" s="139">
        <f t="shared" si="784"/>
        <v>22.44930042</v>
      </c>
      <c r="Y2005" s="124">
        <f t="shared" si="785"/>
        <v>0</v>
      </c>
      <c r="Z2005" s="147" t="s">
        <v>64</v>
      </c>
      <c r="AA2005" s="141">
        <f t="shared" si="793"/>
        <v>45672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4"/>
      <c r="BL2005" s="1"/>
      <c r="BM2005" s="1"/>
      <c r="BN2005" s="1"/>
      <c r="BO2005" s="1"/>
      <c r="BP2005" s="1"/>
      <c r="BQ2005" s="1"/>
    </row>
    <row r="2006" spans="1:69" x14ac:dyDescent="0.15">
      <c r="A2006" s="138">
        <f t="shared" si="786"/>
        <v>45657</v>
      </c>
      <c r="B2006" s="148">
        <f t="shared" si="775"/>
        <v>1378.9606011000001</v>
      </c>
      <c r="C2006" s="139">
        <f t="shared" si="787"/>
        <v>1000</v>
      </c>
      <c r="D2006" s="140">
        <f t="shared" si="788"/>
        <v>7063.77</v>
      </c>
      <c r="E2006" s="124">
        <f>IF(K2006=1,VLOOKUP(A2005,[1]Plan1!$BO$80:$BQ$314,3),E2005)</f>
        <v>7100.5</v>
      </c>
      <c r="F2006" s="141">
        <f t="shared" si="789"/>
        <v>45643</v>
      </c>
      <c r="G2006" s="142">
        <f t="shared" si="776"/>
        <v>5.1997729257888814E-3</v>
      </c>
      <c r="H2006" s="141">
        <f t="shared" si="790"/>
        <v>45672</v>
      </c>
      <c r="I2006" s="141">
        <f t="shared" si="777"/>
        <v>45672</v>
      </c>
      <c r="J2006" s="125">
        <f t="shared" si="791"/>
        <v>20</v>
      </c>
      <c r="K2006" s="125">
        <f t="shared" si="773"/>
        <v>10</v>
      </c>
      <c r="L2006" s="139">
        <f t="shared" si="778"/>
        <v>1.0025965100000001</v>
      </c>
      <c r="M2006" s="143">
        <f t="shared" si="774"/>
        <v>1.0038997599999999</v>
      </c>
      <c r="N2006" s="143">
        <f t="shared" si="770"/>
        <v>1.3527994097784157</v>
      </c>
      <c r="O2006" s="139">
        <f t="shared" si="772"/>
        <v>1.35631196</v>
      </c>
      <c r="P2006" s="139">
        <f t="shared" si="779"/>
        <v>1356.31196</v>
      </c>
      <c r="Q2006" s="144">
        <f t="shared" si="780"/>
        <v>0</v>
      </c>
      <c r="R2006" s="145">
        <f t="shared" si="781"/>
        <v>0</v>
      </c>
      <c r="S2006" s="139">
        <f t="shared" si="782"/>
        <v>0</v>
      </c>
      <c r="T2006" s="146">
        <f t="shared" si="792"/>
        <v>3.5999999999999997E-2</v>
      </c>
      <c r="U2006" s="144">
        <f t="shared" si="771"/>
        <v>118</v>
      </c>
      <c r="V2006" s="144">
        <v>252</v>
      </c>
      <c r="W2006" s="143">
        <f t="shared" si="783"/>
        <v>1.016698696</v>
      </c>
      <c r="X2006" s="139">
        <f t="shared" si="784"/>
        <v>22.648641099999999</v>
      </c>
      <c r="Y2006" s="124">
        <f t="shared" si="785"/>
        <v>0</v>
      </c>
      <c r="Z2006" s="147" t="s">
        <v>64</v>
      </c>
      <c r="AA2006" s="141">
        <f t="shared" si="793"/>
        <v>45672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4"/>
      <c r="BL2006" s="1"/>
      <c r="BM2006" s="1"/>
      <c r="BN2006" s="1"/>
      <c r="BO2006" s="1"/>
      <c r="BP2006" s="1"/>
      <c r="BQ2006" s="1"/>
    </row>
    <row r="2007" spans="1:69" x14ac:dyDescent="0.15">
      <c r="A2007" s="138">
        <f t="shared" si="786"/>
        <v>45658</v>
      </c>
      <c r="B2007" s="148">
        <f t="shared" si="775"/>
        <v>1379.5118295899999</v>
      </c>
      <c r="C2007" s="139">
        <f t="shared" si="787"/>
        <v>1000</v>
      </c>
      <c r="D2007" s="140">
        <f t="shared" si="788"/>
        <v>7063.77</v>
      </c>
      <c r="E2007" s="124">
        <f>IF(K2007=1,VLOOKUP(A2006,[1]Plan1!$BO$80:$BQ$314,3),E2006)</f>
        <v>7100.5</v>
      </c>
      <c r="F2007" s="141">
        <f t="shared" si="789"/>
        <v>45643</v>
      </c>
      <c r="G2007" s="142">
        <f t="shared" si="776"/>
        <v>5.1997729257888814E-3</v>
      </c>
      <c r="H2007" s="141">
        <f t="shared" si="790"/>
        <v>45672</v>
      </c>
      <c r="I2007" s="141">
        <f t="shared" si="777"/>
        <v>45672</v>
      </c>
      <c r="J2007" s="125">
        <f t="shared" si="791"/>
        <v>20</v>
      </c>
      <c r="K2007" s="125">
        <f t="shared" si="773"/>
        <v>11</v>
      </c>
      <c r="L2007" s="139">
        <f t="shared" si="778"/>
        <v>1.0028565300000001</v>
      </c>
      <c r="M2007" s="143">
        <f t="shared" si="774"/>
        <v>1.0038997599999999</v>
      </c>
      <c r="N2007" s="143">
        <f t="shared" si="770"/>
        <v>1.3527994097784157</v>
      </c>
      <c r="O2007" s="139">
        <f t="shared" si="772"/>
        <v>1.35666372</v>
      </c>
      <c r="P2007" s="139">
        <f t="shared" si="779"/>
        <v>1356.66372</v>
      </c>
      <c r="Q2007" s="144">
        <f t="shared" si="780"/>
        <v>0</v>
      </c>
      <c r="R2007" s="145">
        <f t="shared" si="781"/>
        <v>0</v>
      </c>
      <c r="S2007" s="139">
        <f t="shared" si="782"/>
        <v>0</v>
      </c>
      <c r="T2007" s="146">
        <f t="shared" si="792"/>
        <v>3.5999999999999997E-2</v>
      </c>
      <c r="U2007" s="144">
        <f t="shared" si="771"/>
        <v>119</v>
      </c>
      <c r="V2007" s="144">
        <v>252</v>
      </c>
      <c r="W2007" s="143">
        <f t="shared" si="783"/>
        <v>1.0168413949999999</v>
      </c>
      <c r="X2007" s="139">
        <f t="shared" si="784"/>
        <v>22.84810959</v>
      </c>
      <c r="Y2007" s="124">
        <f t="shared" si="785"/>
        <v>0</v>
      </c>
      <c r="Z2007" s="147" t="s">
        <v>64</v>
      </c>
      <c r="AA2007" s="141">
        <f t="shared" si="793"/>
        <v>45672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4"/>
      <c r="BL2007" s="1"/>
      <c r="BM2007" s="1"/>
      <c r="BN2007" s="1"/>
      <c r="BO2007" s="1"/>
      <c r="BP2007" s="1"/>
      <c r="BQ2007" s="1"/>
    </row>
    <row r="2008" spans="1:69" x14ac:dyDescent="0.15">
      <c r="A2008" s="138">
        <f t="shared" si="786"/>
        <v>45659</v>
      </c>
      <c r="B2008" s="148">
        <f t="shared" si="775"/>
        <v>1379.5118295899999</v>
      </c>
      <c r="C2008" s="139">
        <f t="shared" si="787"/>
        <v>1000</v>
      </c>
      <c r="D2008" s="140">
        <f t="shared" si="788"/>
        <v>7063.77</v>
      </c>
      <c r="E2008" s="124">
        <f>IF(K2008=1,VLOOKUP(A2007,[1]Plan1!$BO$80:$BQ$314,3),E2007)</f>
        <v>7100.5</v>
      </c>
      <c r="F2008" s="141">
        <f t="shared" si="789"/>
        <v>45643</v>
      </c>
      <c r="G2008" s="142">
        <f t="shared" si="776"/>
        <v>5.1997729257888814E-3</v>
      </c>
      <c r="H2008" s="141">
        <f t="shared" si="790"/>
        <v>45672</v>
      </c>
      <c r="I2008" s="141">
        <f t="shared" si="777"/>
        <v>45672</v>
      </c>
      <c r="J2008" s="125">
        <f t="shared" si="791"/>
        <v>20</v>
      </c>
      <c r="K2008" s="125">
        <f t="shared" si="773"/>
        <v>11</v>
      </c>
      <c r="L2008" s="139">
        <f t="shared" si="778"/>
        <v>1.0028565300000001</v>
      </c>
      <c r="M2008" s="143">
        <f t="shared" si="774"/>
        <v>1.0038997599999999</v>
      </c>
      <c r="N2008" s="143">
        <f t="shared" si="770"/>
        <v>1.3527994097784157</v>
      </c>
      <c r="O2008" s="139">
        <f t="shared" si="772"/>
        <v>1.35666372</v>
      </c>
      <c r="P2008" s="139">
        <f t="shared" si="779"/>
        <v>1356.66372</v>
      </c>
      <c r="Q2008" s="144">
        <f t="shared" si="780"/>
        <v>0</v>
      </c>
      <c r="R2008" s="145">
        <f t="shared" si="781"/>
        <v>0</v>
      </c>
      <c r="S2008" s="139">
        <f t="shared" si="782"/>
        <v>0</v>
      </c>
      <c r="T2008" s="146">
        <f t="shared" si="792"/>
        <v>3.5999999999999997E-2</v>
      </c>
      <c r="U2008" s="144">
        <f t="shared" si="771"/>
        <v>119</v>
      </c>
      <c r="V2008" s="144">
        <v>252</v>
      </c>
      <c r="W2008" s="143">
        <f t="shared" si="783"/>
        <v>1.0168413949999999</v>
      </c>
      <c r="X2008" s="139">
        <f t="shared" si="784"/>
        <v>22.84810959</v>
      </c>
      <c r="Y2008" s="124">
        <f t="shared" si="785"/>
        <v>0</v>
      </c>
      <c r="Z2008" s="147" t="s">
        <v>64</v>
      </c>
      <c r="AA2008" s="141">
        <f t="shared" si="793"/>
        <v>45672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4"/>
      <c r="BL2008" s="1"/>
      <c r="BM2008" s="1"/>
      <c r="BN2008" s="1"/>
      <c r="BO2008" s="1"/>
      <c r="BP2008" s="1"/>
      <c r="BQ2008" s="1"/>
    </row>
    <row r="2009" spans="1:69" x14ac:dyDescent="0.15">
      <c r="A2009" s="138">
        <f t="shared" si="786"/>
        <v>45660</v>
      </c>
      <c r="B2009" s="148">
        <f t="shared" si="775"/>
        <v>1380.0632784900001</v>
      </c>
      <c r="C2009" s="139">
        <f t="shared" si="787"/>
        <v>1000</v>
      </c>
      <c r="D2009" s="140">
        <f t="shared" si="788"/>
        <v>7063.77</v>
      </c>
      <c r="E2009" s="124">
        <f>IF(K2009=1,VLOOKUP(A2008,[1]Plan1!$BO$80:$BQ$314,3),E2008)</f>
        <v>7100.5</v>
      </c>
      <c r="F2009" s="141">
        <f t="shared" si="789"/>
        <v>45643</v>
      </c>
      <c r="G2009" s="142">
        <f t="shared" si="776"/>
        <v>5.1997729257888814E-3</v>
      </c>
      <c r="H2009" s="141">
        <f t="shared" si="790"/>
        <v>45672</v>
      </c>
      <c r="I2009" s="141">
        <f t="shared" si="777"/>
        <v>45672</v>
      </c>
      <c r="J2009" s="125">
        <f t="shared" si="791"/>
        <v>20</v>
      </c>
      <c r="K2009" s="125">
        <f t="shared" si="773"/>
        <v>12</v>
      </c>
      <c r="L2009" s="139">
        <f t="shared" si="778"/>
        <v>1.0031166199999999</v>
      </c>
      <c r="M2009" s="143">
        <f t="shared" si="774"/>
        <v>1.0038997599999999</v>
      </c>
      <c r="N2009" s="143">
        <f t="shared" si="770"/>
        <v>1.3527994097784157</v>
      </c>
      <c r="O2009" s="139">
        <f t="shared" si="772"/>
        <v>1.3570155699999999</v>
      </c>
      <c r="P2009" s="139">
        <f t="shared" si="779"/>
        <v>1357.01557</v>
      </c>
      <c r="Q2009" s="144">
        <f t="shared" si="780"/>
        <v>0</v>
      </c>
      <c r="R2009" s="145">
        <f t="shared" si="781"/>
        <v>0</v>
      </c>
      <c r="S2009" s="139">
        <f t="shared" si="782"/>
        <v>0</v>
      </c>
      <c r="T2009" s="146">
        <f t="shared" si="792"/>
        <v>3.5999999999999997E-2</v>
      </c>
      <c r="U2009" s="144">
        <f t="shared" si="771"/>
        <v>120</v>
      </c>
      <c r="V2009" s="144">
        <v>252</v>
      </c>
      <c r="W2009" s="143">
        <f t="shared" si="783"/>
        <v>1.0169841150000001</v>
      </c>
      <c r="X2009" s="139">
        <f t="shared" si="784"/>
        <v>23.047708490000002</v>
      </c>
      <c r="Y2009" s="124">
        <f t="shared" si="785"/>
        <v>0</v>
      </c>
      <c r="Z2009" s="147" t="s">
        <v>64</v>
      </c>
      <c r="AA2009" s="141">
        <f t="shared" si="793"/>
        <v>45672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4"/>
      <c r="BL2009" s="1"/>
      <c r="BM2009" s="1"/>
      <c r="BN2009" s="1"/>
      <c r="BO2009" s="1"/>
      <c r="BP2009" s="1"/>
      <c r="BQ2009" s="1"/>
    </row>
    <row r="2010" spans="1:69" x14ac:dyDescent="0.15">
      <c r="A2010" s="138">
        <f t="shared" si="786"/>
        <v>45661</v>
      </c>
      <c r="B2010" s="148">
        <f t="shared" si="775"/>
        <v>1380.6149451599999</v>
      </c>
      <c r="C2010" s="139">
        <f t="shared" si="787"/>
        <v>1000</v>
      </c>
      <c r="D2010" s="140">
        <f t="shared" si="788"/>
        <v>7063.77</v>
      </c>
      <c r="E2010" s="124">
        <f>IF(K2010=1,VLOOKUP(A2009,[1]Plan1!$BO$80:$BQ$314,3),E2009)</f>
        <v>7100.5</v>
      </c>
      <c r="F2010" s="141">
        <f t="shared" si="789"/>
        <v>45643</v>
      </c>
      <c r="G2010" s="142">
        <f t="shared" si="776"/>
        <v>5.1997729257888814E-3</v>
      </c>
      <c r="H2010" s="141">
        <f t="shared" si="790"/>
        <v>45672</v>
      </c>
      <c r="I2010" s="141">
        <f t="shared" si="777"/>
        <v>45672</v>
      </c>
      <c r="J2010" s="125">
        <f t="shared" si="791"/>
        <v>20</v>
      </c>
      <c r="K2010" s="125">
        <f t="shared" si="773"/>
        <v>13</v>
      </c>
      <c r="L2010" s="139">
        <f t="shared" si="778"/>
        <v>1.00337678</v>
      </c>
      <c r="M2010" s="143">
        <f t="shared" si="774"/>
        <v>1.0038997599999999</v>
      </c>
      <c r="N2010" s="143">
        <f t="shared" si="770"/>
        <v>1.3527994097784157</v>
      </c>
      <c r="O2010" s="139">
        <f t="shared" si="772"/>
        <v>1.35736751</v>
      </c>
      <c r="P2010" s="139">
        <f t="shared" si="779"/>
        <v>1357.36751</v>
      </c>
      <c r="Q2010" s="144">
        <f t="shared" si="780"/>
        <v>0</v>
      </c>
      <c r="R2010" s="145">
        <f t="shared" si="781"/>
        <v>0</v>
      </c>
      <c r="S2010" s="139">
        <f t="shared" si="782"/>
        <v>0</v>
      </c>
      <c r="T2010" s="146">
        <f t="shared" si="792"/>
        <v>3.5999999999999997E-2</v>
      </c>
      <c r="U2010" s="144">
        <f t="shared" si="771"/>
        <v>121</v>
      </c>
      <c r="V2010" s="144">
        <v>252</v>
      </c>
      <c r="W2010" s="143">
        <f t="shared" si="783"/>
        <v>1.017126854</v>
      </c>
      <c r="X2010" s="139">
        <f t="shared" si="784"/>
        <v>23.247435159999998</v>
      </c>
      <c r="Y2010" s="124">
        <f t="shared" si="785"/>
        <v>0</v>
      </c>
      <c r="Z2010" s="147" t="s">
        <v>64</v>
      </c>
      <c r="AA2010" s="141">
        <f t="shared" si="793"/>
        <v>45672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4"/>
      <c r="BL2010" s="1"/>
      <c r="BM2010" s="1"/>
      <c r="BN2010" s="1"/>
      <c r="BO2010" s="1"/>
      <c r="BP2010" s="1"/>
      <c r="BQ2010" s="1"/>
    </row>
    <row r="2011" spans="1:69" x14ac:dyDescent="0.15">
      <c r="A2011" s="138">
        <f t="shared" si="786"/>
        <v>45662</v>
      </c>
      <c r="B2011" s="148">
        <f t="shared" si="775"/>
        <v>1380.6149451599999</v>
      </c>
      <c r="C2011" s="139">
        <f t="shared" si="787"/>
        <v>1000</v>
      </c>
      <c r="D2011" s="140">
        <f t="shared" si="788"/>
        <v>7063.77</v>
      </c>
      <c r="E2011" s="124">
        <f>IF(K2011=1,VLOOKUP(A2010,[1]Plan1!$BO$80:$BQ$314,3),E2010)</f>
        <v>7100.5</v>
      </c>
      <c r="F2011" s="141">
        <f t="shared" si="789"/>
        <v>45643</v>
      </c>
      <c r="G2011" s="142">
        <f t="shared" si="776"/>
        <v>5.1997729257888814E-3</v>
      </c>
      <c r="H2011" s="141">
        <f t="shared" si="790"/>
        <v>45672</v>
      </c>
      <c r="I2011" s="141">
        <f t="shared" si="777"/>
        <v>45672</v>
      </c>
      <c r="J2011" s="125">
        <f t="shared" si="791"/>
        <v>20</v>
      </c>
      <c r="K2011" s="125">
        <f t="shared" si="773"/>
        <v>13</v>
      </c>
      <c r="L2011" s="139">
        <f t="shared" si="778"/>
        <v>1.00337678</v>
      </c>
      <c r="M2011" s="143">
        <f t="shared" si="774"/>
        <v>1.0038997599999999</v>
      </c>
      <c r="N2011" s="143">
        <f t="shared" si="770"/>
        <v>1.3527994097784157</v>
      </c>
      <c r="O2011" s="139">
        <f t="shared" si="772"/>
        <v>1.35736751</v>
      </c>
      <c r="P2011" s="139">
        <f t="shared" si="779"/>
        <v>1357.36751</v>
      </c>
      <c r="Q2011" s="144">
        <f t="shared" si="780"/>
        <v>0</v>
      </c>
      <c r="R2011" s="145">
        <f t="shared" si="781"/>
        <v>0</v>
      </c>
      <c r="S2011" s="139">
        <f t="shared" si="782"/>
        <v>0</v>
      </c>
      <c r="T2011" s="146">
        <f t="shared" si="792"/>
        <v>3.5999999999999997E-2</v>
      </c>
      <c r="U2011" s="144">
        <f t="shared" si="771"/>
        <v>121</v>
      </c>
      <c r="V2011" s="144">
        <v>252</v>
      </c>
      <c r="W2011" s="143">
        <f t="shared" si="783"/>
        <v>1.017126854</v>
      </c>
      <c r="X2011" s="139">
        <f t="shared" si="784"/>
        <v>23.247435159999998</v>
      </c>
      <c r="Y2011" s="124">
        <f t="shared" si="785"/>
        <v>0</v>
      </c>
      <c r="Z2011" s="147" t="s">
        <v>64</v>
      </c>
      <c r="AA2011" s="141">
        <f t="shared" si="793"/>
        <v>45672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4"/>
      <c r="BL2011" s="1"/>
      <c r="BM2011" s="1"/>
      <c r="BN2011" s="1"/>
      <c r="BO2011" s="1"/>
      <c r="BP2011" s="1"/>
      <c r="BQ2011" s="1"/>
    </row>
    <row r="2012" spans="1:69" x14ac:dyDescent="0.15">
      <c r="A2012" s="138">
        <f t="shared" si="786"/>
        <v>45663</v>
      </c>
      <c r="B2012" s="148">
        <f t="shared" si="775"/>
        <v>1380.6149451599999</v>
      </c>
      <c r="C2012" s="139">
        <f t="shared" si="787"/>
        <v>1000</v>
      </c>
      <c r="D2012" s="140">
        <f t="shared" si="788"/>
        <v>7063.77</v>
      </c>
      <c r="E2012" s="124">
        <f>IF(K2012=1,VLOOKUP(A2011,[1]Plan1!$BO$80:$BQ$314,3),E2011)</f>
        <v>7100.5</v>
      </c>
      <c r="F2012" s="141">
        <f t="shared" si="789"/>
        <v>45643</v>
      </c>
      <c r="G2012" s="142">
        <f t="shared" si="776"/>
        <v>5.1997729257888814E-3</v>
      </c>
      <c r="H2012" s="141">
        <f t="shared" si="790"/>
        <v>45672</v>
      </c>
      <c r="I2012" s="141">
        <f t="shared" si="777"/>
        <v>45672</v>
      </c>
      <c r="J2012" s="125">
        <f t="shared" si="791"/>
        <v>20</v>
      </c>
      <c r="K2012" s="125">
        <f t="shared" si="773"/>
        <v>13</v>
      </c>
      <c r="L2012" s="139">
        <f t="shared" si="778"/>
        <v>1.00337678</v>
      </c>
      <c r="M2012" s="143">
        <f t="shared" si="774"/>
        <v>1.0038997599999999</v>
      </c>
      <c r="N2012" s="143">
        <f t="shared" si="770"/>
        <v>1.3527994097784157</v>
      </c>
      <c r="O2012" s="139">
        <f t="shared" si="772"/>
        <v>1.35736751</v>
      </c>
      <c r="P2012" s="139">
        <f t="shared" si="779"/>
        <v>1357.36751</v>
      </c>
      <c r="Q2012" s="144">
        <f t="shared" si="780"/>
        <v>0</v>
      </c>
      <c r="R2012" s="145">
        <f t="shared" si="781"/>
        <v>0</v>
      </c>
      <c r="S2012" s="139">
        <f t="shared" si="782"/>
        <v>0</v>
      </c>
      <c r="T2012" s="146">
        <f t="shared" si="792"/>
        <v>3.5999999999999997E-2</v>
      </c>
      <c r="U2012" s="144">
        <f t="shared" si="771"/>
        <v>121</v>
      </c>
      <c r="V2012" s="144">
        <v>252</v>
      </c>
      <c r="W2012" s="143">
        <f t="shared" si="783"/>
        <v>1.017126854</v>
      </c>
      <c r="X2012" s="139">
        <f t="shared" si="784"/>
        <v>23.247435159999998</v>
      </c>
      <c r="Y2012" s="124">
        <f t="shared" si="785"/>
        <v>0</v>
      </c>
      <c r="Z2012" s="147" t="s">
        <v>64</v>
      </c>
      <c r="AA2012" s="141">
        <f t="shared" si="793"/>
        <v>45672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4"/>
      <c r="BL2012" s="1"/>
      <c r="BM2012" s="1"/>
      <c r="BN2012" s="1"/>
      <c r="BO2012" s="1"/>
      <c r="BP2012" s="1"/>
      <c r="BQ2012" s="1"/>
    </row>
    <row r="2013" spans="1:69" x14ac:dyDescent="0.15">
      <c r="A2013" s="138">
        <f t="shared" si="786"/>
        <v>45664</v>
      </c>
      <c r="B2013" s="148">
        <f t="shared" si="775"/>
        <v>1381.1668323700001</v>
      </c>
      <c r="C2013" s="139">
        <f t="shared" si="787"/>
        <v>1000</v>
      </c>
      <c r="D2013" s="140">
        <f t="shared" si="788"/>
        <v>7063.77</v>
      </c>
      <c r="E2013" s="124">
        <f>IF(K2013=1,VLOOKUP(A2012,[1]Plan1!$BO$80:$BQ$314,3),E2012)</f>
        <v>7100.5</v>
      </c>
      <c r="F2013" s="141">
        <f t="shared" si="789"/>
        <v>45643</v>
      </c>
      <c r="G2013" s="142">
        <f t="shared" si="776"/>
        <v>5.1997729257888814E-3</v>
      </c>
      <c r="H2013" s="141">
        <f t="shared" si="790"/>
        <v>45672</v>
      </c>
      <c r="I2013" s="141">
        <f t="shared" si="777"/>
        <v>45672</v>
      </c>
      <c r="J2013" s="125">
        <f t="shared" si="791"/>
        <v>20</v>
      </c>
      <c r="K2013" s="125">
        <f t="shared" si="773"/>
        <v>14</v>
      </c>
      <c r="L2013" s="139">
        <f t="shared" si="778"/>
        <v>1.0036369999999999</v>
      </c>
      <c r="M2013" s="143">
        <f t="shared" si="774"/>
        <v>1.0038997599999999</v>
      </c>
      <c r="N2013" s="143">
        <f t="shared" si="770"/>
        <v>1.3527994097784157</v>
      </c>
      <c r="O2013" s="139">
        <f t="shared" si="772"/>
        <v>1.3577195399999999</v>
      </c>
      <c r="P2013" s="139">
        <f t="shared" si="779"/>
        <v>1357.7195400000001</v>
      </c>
      <c r="Q2013" s="144">
        <f t="shared" si="780"/>
        <v>0</v>
      </c>
      <c r="R2013" s="145">
        <f t="shared" si="781"/>
        <v>0</v>
      </c>
      <c r="S2013" s="139">
        <f t="shared" si="782"/>
        <v>0</v>
      </c>
      <c r="T2013" s="146">
        <f t="shared" si="792"/>
        <v>3.5999999999999997E-2</v>
      </c>
      <c r="U2013" s="144">
        <f t="shared" si="771"/>
        <v>122</v>
      </c>
      <c r="V2013" s="144">
        <v>252</v>
      </c>
      <c r="W2013" s="143">
        <f t="shared" si="783"/>
        <v>1.0172696139999999</v>
      </c>
      <c r="X2013" s="139">
        <f t="shared" si="784"/>
        <v>23.44729237</v>
      </c>
      <c r="Y2013" s="124">
        <f t="shared" si="785"/>
        <v>0</v>
      </c>
      <c r="Z2013" s="147" t="s">
        <v>64</v>
      </c>
      <c r="AA2013" s="141">
        <f t="shared" si="793"/>
        <v>45672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4"/>
      <c r="BL2013" s="1"/>
      <c r="BM2013" s="1"/>
      <c r="BN2013" s="1"/>
      <c r="BO2013" s="1"/>
      <c r="BP2013" s="1"/>
      <c r="BQ2013" s="1"/>
    </row>
    <row r="2014" spans="1:69" x14ac:dyDescent="0.15">
      <c r="A2014" s="138">
        <f t="shared" si="786"/>
        <v>45665</v>
      </c>
      <c r="B2014" s="148">
        <f t="shared" si="775"/>
        <v>1381.7189476400001</v>
      </c>
      <c r="C2014" s="139">
        <f t="shared" si="787"/>
        <v>1000</v>
      </c>
      <c r="D2014" s="140">
        <f t="shared" si="788"/>
        <v>7063.77</v>
      </c>
      <c r="E2014" s="124">
        <f>IF(K2014=1,VLOOKUP(A2013,[1]Plan1!$BO$80:$BQ$314,3),E2013)</f>
        <v>7100.5</v>
      </c>
      <c r="F2014" s="141">
        <f t="shared" si="789"/>
        <v>45643</v>
      </c>
      <c r="G2014" s="142">
        <f t="shared" si="776"/>
        <v>5.1997729257888814E-3</v>
      </c>
      <c r="H2014" s="141">
        <f t="shared" si="790"/>
        <v>45672</v>
      </c>
      <c r="I2014" s="141">
        <f t="shared" si="777"/>
        <v>45672</v>
      </c>
      <c r="J2014" s="125">
        <f t="shared" si="791"/>
        <v>20</v>
      </c>
      <c r="K2014" s="125">
        <f t="shared" si="773"/>
        <v>15</v>
      </c>
      <c r="L2014" s="139">
        <f t="shared" si="778"/>
        <v>1.0038973</v>
      </c>
      <c r="M2014" s="143">
        <f t="shared" si="774"/>
        <v>1.0038997599999999</v>
      </c>
      <c r="N2014" s="143">
        <f t="shared" si="770"/>
        <v>1.3527994097784157</v>
      </c>
      <c r="O2014" s="139">
        <f t="shared" si="772"/>
        <v>1.35807167</v>
      </c>
      <c r="P2014" s="139">
        <f t="shared" si="779"/>
        <v>1358.07167</v>
      </c>
      <c r="Q2014" s="144">
        <f t="shared" si="780"/>
        <v>0</v>
      </c>
      <c r="R2014" s="145">
        <f t="shared" si="781"/>
        <v>0</v>
      </c>
      <c r="S2014" s="139">
        <f t="shared" si="782"/>
        <v>0</v>
      </c>
      <c r="T2014" s="146">
        <f t="shared" si="792"/>
        <v>3.5999999999999997E-2</v>
      </c>
      <c r="U2014" s="144">
        <f t="shared" si="771"/>
        <v>123</v>
      </c>
      <c r="V2014" s="144">
        <v>252</v>
      </c>
      <c r="W2014" s="143">
        <f t="shared" si="783"/>
        <v>1.0174123930000001</v>
      </c>
      <c r="X2014" s="139">
        <f t="shared" si="784"/>
        <v>23.647277639999999</v>
      </c>
      <c r="Y2014" s="124">
        <f t="shared" si="785"/>
        <v>0</v>
      </c>
      <c r="Z2014" s="147" t="s">
        <v>64</v>
      </c>
      <c r="AA2014" s="141">
        <f t="shared" si="793"/>
        <v>45672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4"/>
      <c r="BL2014" s="1"/>
      <c r="BM2014" s="1"/>
      <c r="BN2014" s="1"/>
      <c r="BO2014" s="1"/>
      <c r="BP2014" s="1"/>
      <c r="BQ2014" s="1"/>
    </row>
    <row r="2015" spans="1:69" x14ac:dyDescent="0.15">
      <c r="A2015" s="138">
        <f t="shared" si="786"/>
        <v>45666</v>
      </c>
      <c r="B2015" s="148">
        <f t="shared" si="775"/>
        <v>1382.2712632100001</v>
      </c>
      <c r="C2015" s="139">
        <f t="shared" si="787"/>
        <v>1000</v>
      </c>
      <c r="D2015" s="140">
        <f t="shared" si="788"/>
        <v>7063.77</v>
      </c>
      <c r="E2015" s="124">
        <f>IF(K2015=1,VLOOKUP(A2014,[1]Plan1!$BO$80:$BQ$314,3),E2014)</f>
        <v>7100.5</v>
      </c>
      <c r="F2015" s="141">
        <f t="shared" si="789"/>
        <v>45643</v>
      </c>
      <c r="G2015" s="142">
        <f t="shared" si="776"/>
        <v>5.1997729257888814E-3</v>
      </c>
      <c r="H2015" s="141">
        <f t="shared" si="790"/>
        <v>45672</v>
      </c>
      <c r="I2015" s="141">
        <f t="shared" si="777"/>
        <v>45672</v>
      </c>
      <c r="J2015" s="125">
        <f t="shared" si="791"/>
        <v>20</v>
      </c>
      <c r="K2015" s="125">
        <f t="shared" si="773"/>
        <v>16</v>
      </c>
      <c r="L2015" s="139">
        <f t="shared" si="778"/>
        <v>1.00415765</v>
      </c>
      <c r="M2015" s="143">
        <f t="shared" si="774"/>
        <v>1.0038997599999999</v>
      </c>
      <c r="N2015" s="143">
        <f t="shared" ref="N2015:N2078" si="794">IF(I2015&gt;I2014,N2014*M2015,N2014)</f>
        <v>1.3527994097784157</v>
      </c>
      <c r="O2015" s="139">
        <f t="shared" si="772"/>
        <v>1.35842387</v>
      </c>
      <c r="P2015" s="139">
        <f t="shared" si="779"/>
        <v>1358.4238700000001</v>
      </c>
      <c r="Q2015" s="144">
        <f t="shared" si="780"/>
        <v>0</v>
      </c>
      <c r="R2015" s="145">
        <f t="shared" si="781"/>
        <v>0</v>
      </c>
      <c r="S2015" s="139">
        <f t="shared" si="782"/>
        <v>0</v>
      </c>
      <c r="T2015" s="146">
        <f t="shared" si="792"/>
        <v>3.5999999999999997E-2</v>
      </c>
      <c r="U2015" s="144">
        <f t="shared" si="771"/>
        <v>124</v>
      </c>
      <c r="V2015" s="144">
        <v>252</v>
      </c>
      <c r="W2015" s="143">
        <f t="shared" si="783"/>
        <v>1.017555193</v>
      </c>
      <c r="X2015" s="139">
        <f t="shared" si="784"/>
        <v>23.84739321</v>
      </c>
      <c r="Y2015" s="124">
        <f t="shared" si="785"/>
        <v>0</v>
      </c>
      <c r="Z2015" s="147" t="s">
        <v>64</v>
      </c>
      <c r="AA2015" s="141">
        <f t="shared" si="793"/>
        <v>45672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4"/>
      <c r="BL2015" s="1"/>
      <c r="BM2015" s="1"/>
      <c r="BN2015" s="1"/>
      <c r="BO2015" s="1"/>
      <c r="BP2015" s="1"/>
      <c r="BQ2015" s="1"/>
    </row>
    <row r="2016" spans="1:69" x14ac:dyDescent="0.15">
      <c r="A2016" s="138">
        <f t="shared" si="786"/>
        <v>45667</v>
      </c>
      <c r="B2016" s="148">
        <f t="shared" si="775"/>
        <v>1382.82381713</v>
      </c>
      <c r="C2016" s="139">
        <f t="shared" si="787"/>
        <v>1000</v>
      </c>
      <c r="D2016" s="140">
        <f t="shared" si="788"/>
        <v>7063.77</v>
      </c>
      <c r="E2016" s="124">
        <f>IF(K2016=1,VLOOKUP(A2015,[1]Plan1!$BO$80:$BQ$314,3),E2015)</f>
        <v>7100.5</v>
      </c>
      <c r="F2016" s="141">
        <f t="shared" si="789"/>
        <v>45643</v>
      </c>
      <c r="G2016" s="142">
        <f t="shared" si="776"/>
        <v>5.1997729257888814E-3</v>
      </c>
      <c r="H2016" s="141">
        <f t="shared" si="790"/>
        <v>45672</v>
      </c>
      <c r="I2016" s="141">
        <f t="shared" si="777"/>
        <v>45672</v>
      </c>
      <c r="J2016" s="125">
        <f t="shared" si="791"/>
        <v>20</v>
      </c>
      <c r="K2016" s="125">
        <f t="shared" si="773"/>
        <v>17</v>
      </c>
      <c r="L2016" s="139">
        <f t="shared" si="778"/>
        <v>1.00441808</v>
      </c>
      <c r="M2016" s="143">
        <f t="shared" si="774"/>
        <v>1.0038997599999999</v>
      </c>
      <c r="N2016" s="143">
        <f t="shared" si="794"/>
        <v>1.3527994097784157</v>
      </c>
      <c r="O2016" s="139">
        <f t="shared" si="772"/>
        <v>1.35877618</v>
      </c>
      <c r="P2016" s="139">
        <f t="shared" si="779"/>
        <v>1358.7761800000001</v>
      </c>
      <c r="Q2016" s="144">
        <f t="shared" si="780"/>
        <v>0</v>
      </c>
      <c r="R2016" s="145">
        <f t="shared" si="781"/>
        <v>0</v>
      </c>
      <c r="S2016" s="139">
        <f t="shared" si="782"/>
        <v>0</v>
      </c>
      <c r="T2016" s="146">
        <f t="shared" si="792"/>
        <v>3.5999999999999997E-2</v>
      </c>
      <c r="U2016" s="144">
        <f t="shared" si="771"/>
        <v>125</v>
      </c>
      <c r="V2016" s="144">
        <v>252</v>
      </c>
      <c r="W2016" s="143">
        <f t="shared" si="783"/>
        <v>1.0176980120000001</v>
      </c>
      <c r="X2016" s="139">
        <f t="shared" si="784"/>
        <v>24.047637129999998</v>
      </c>
      <c r="Y2016" s="124">
        <f t="shared" si="785"/>
        <v>0</v>
      </c>
      <c r="Z2016" s="147" t="s">
        <v>64</v>
      </c>
      <c r="AA2016" s="141">
        <f t="shared" si="793"/>
        <v>45672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4"/>
      <c r="BL2016" s="1"/>
      <c r="BM2016" s="1"/>
      <c r="BN2016" s="1"/>
      <c r="BO2016" s="1"/>
      <c r="BP2016" s="1"/>
      <c r="BQ2016" s="1"/>
    </row>
    <row r="2017" spans="1:69" x14ac:dyDescent="0.15">
      <c r="A2017" s="138">
        <f t="shared" si="786"/>
        <v>45668</v>
      </c>
      <c r="B2017" s="148">
        <f t="shared" si="775"/>
        <v>1383.3766020200001</v>
      </c>
      <c r="C2017" s="139">
        <f t="shared" si="787"/>
        <v>1000</v>
      </c>
      <c r="D2017" s="140">
        <f t="shared" si="788"/>
        <v>7063.77</v>
      </c>
      <c r="E2017" s="124">
        <f>IF(K2017=1,VLOOKUP(A2016,[1]Plan1!$BO$80:$BQ$314,3),E2016)</f>
        <v>7100.5</v>
      </c>
      <c r="F2017" s="141">
        <f t="shared" si="789"/>
        <v>45643</v>
      </c>
      <c r="G2017" s="142">
        <f t="shared" si="776"/>
        <v>5.1997729257888814E-3</v>
      </c>
      <c r="H2017" s="141">
        <f t="shared" si="790"/>
        <v>45672</v>
      </c>
      <c r="I2017" s="141">
        <f t="shared" si="777"/>
        <v>45672</v>
      </c>
      <c r="J2017" s="125">
        <f t="shared" si="791"/>
        <v>20</v>
      </c>
      <c r="K2017" s="125">
        <f t="shared" si="773"/>
        <v>18</v>
      </c>
      <c r="L2017" s="139">
        <f t="shared" si="778"/>
        <v>1.00467858</v>
      </c>
      <c r="M2017" s="143">
        <f t="shared" si="774"/>
        <v>1.0038997599999999</v>
      </c>
      <c r="N2017" s="143">
        <f t="shared" si="794"/>
        <v>1.3527994097784157</v>
      </c>
      <c r="O2017" s="139">
        <f t="shared" si="772"/>
        <v>1.3591285900000001</v>
      </c>
      <c r="P2017" s="139">
        <f t="shared" si="779"/>
        <v>1359.12859</v>
      </c>
      <c r="Q2017" s="144">
        <f t="shared" si="780"/>
        <v>0</v>
      </c>
      <c r="R2017" s="145">
        <f t="shared" si="781"/>
        <v>0</v>
      </c>
      <c r="S2017" s="139">
        <f t="shared" si="782"/>
        <v>0</v>
      </c>
      <c r="T2017" s="146">
        <f t="shared" si="792"/>
        <v>3.5999999999999997E-2</v>
      </c>
      <c r="U2017" s="144">
        <f t="shared" si="771"/>
        <v>126</v>
      </c>
      <c r="V2017" s="144">
        <v>252</v>
      </c>
      <c r="W2017" s="143">
        <f t="shared" si="783"/>
        <v>1.017840852</v>
      </c>
      <c r="X2017" s="139">
        <f t="shared" si="784"/>
        <v>24.248012020000001</v>
      </c>
      <c r="Y2017" s="124">
        <f t="shared" si="785"/>
        <v>0</v>
      </c>
      <c r="Z2017" s="147" t="s">
        <v>64</v>
      </c>
      <c r="AA2017" s="141">
        <f t="shared" si="793"/>
        <v>45672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4"/>
      <c r="BL2017" s="1"/>
      <c r="BM2017" s="1"/>
      <c r="BN2017" s="1"/>
      <c r="BO2017" s="1"/>
      <c r="BP2017" s="1"/>
      <c r="BQ2017" s="1"/>
    </row>
    <row r="2018" spans="1:69" x14ac:dyDescent="0.15">
      <c r="A2018" s="138">
        <f t="shared" si="786"/>
        <v>45669</v>
      </c>
      <c r="B2018" s="148">
        <f t="shared" si="775"/>
        <v>1383.3766020200001</v>
      </c>
      <c r="C2018" s="139">
        <f t="shared" si="787"/>
        <v>1000</v>
      </c>
      <c r="D2018" s="140">
        <f t="shared" si="788"/>
        <v>7063.77</v>
      </c>
      <c r="E2018" s="124">
        <f>IF(K2018=1,VLOOKUP(A2017,[1]Plan1!$BO$80:$BQ$314,3),E2017)</f>
        <v>7100.5</v>
      </c>
      <c r="F2018" s="141">
        <f t="shared" si="789"/>
        <v>45643</v>
      </c>
      <c r="G2018" s="142">
        <f t="shared" si="776"/>
        <v>5.1997729257888814E-3</v>
      </c>
      <c r="H2018" s="141">
        <f t="shared" si="790"/>
        <v>45672</v>
      </c>
      <c r="I2018" s="141">
        <f t="shared" si="777"/>
        <v>45672</v>
      </c>
      <c r="J2018" s="125">
        <f t="shared" si="791"/>
        <v>20</v>
      </c>
      <c r="K2018" s="125">
        <f t="shared" si="773"/>
        <v>18</v>
      </c>
      <c r="L2018" s="139">
        <f t="shared" si="778"/>
        <v>1.00467858</v>
      </c>
      <c r="M2018" s="143">
        <f t="shared" si="774"/>
        <v>1.0038997599999999</v>
      </c>
      <c r="N2018" s="143">
        <f t="shared" si="794"/>
        <v>1.3527994097784157</v>
      </c>
      <c r="O2018" s="139">
        <f t="shared" si="772"/>
        <v>1.3591285900000001</v>
      </c>
      <c r="P2018" s="139">
        <f t="shared" si="779"/>
        <v>1359.12859</v>
      </c>
      <c r="Q2018" s="144">
        <f t="shared" si="780"/>
        <v>0</v>
      </c>
      <c r="R2018" s="145">
        <f t="shared" si="781"/>
        <v>0</v>
      </c>
      <c r="S2018" s="139">
        <f t="shared" si="782"/>
        <v>0</v>
      </c>
      <c r="T2018" s="146">
        <f t="shared" si="792"/>
        <v>3.5999999999999997E-2</v>
      </c>
      <c r="U2018" s="144">
        <f t="shared" si="771"/>
        <v>126</v>
      </c>
      <c r="V2018" s="144">
        <v>252</v>
      </c>
      <c r="W2018" s="143">
        <f t="shared" si="783"/>
        <v>1.017840852</v>
      </c>
      <c r="X2018" s="139">
        <f t="shared" si="784"/>
        <v>24.248012020000001</v>
      </c>
      <c r="Y2018" s="124">
        <f t="shared" si="785"/>
        <v>0</v>
      </c>
      <c r="Z2018" s="147" t="s">
        <v>64</v>
      </c>
      <c r="AA2018" s="141">
        <f t="shared" si="793"/>
        <v>45672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4"/>
      <c r="BL2018" s="1"/>
      <c r="BM2018" s="1"/>
      <c r="BN2018" s="1"/>
      <c r="BO2018" s="1"/>
      <c r="BP2018" s="1"/>
      <c r="BQ2018" s="1"/>
    </row>
    <row r="2019" spans="1:69" x14ac:dyDescent="0.15">
      <c r="A2019" s="138">
        <f t="shared" si="786"/>
        <v>45670</v>
      </c>
      <c r="B2019" s="148">
        <f t="shared" si="775"/>
        <v>1383.3766020200001</v>
      </c>
      <c r="C2019" s="139">
        <f t="shared" si="787"/>
        <v>1000</v>
      </c>
      <c r="D2019" s="140">
        <f t="shared" si="788"/>
        <v>7063.77</v>
      </c>
      <c r="E2019" s="124">
        <f>IF(K2019=1,VLOOKUP(A2018,[1]Plan1!$BO$80:$BQ$314,3),E2018)</f>
        <v>7100.5</v>
      </c>
      <c r="F2019" s="141">
        <f t="shared" si="789"/>
        <v>45643</v>
      </c>
      <c r="G2019" s="142">
        <f t="shared" si="776"/>
        <v>5.1997729257888814E-3</v>
      </c>
      <c r="H2019" s="141">
        <f t="shared" si="790"/>
        <v>45672</v>
      </c>
      <c r="I2019" s="141">
        <f t="shared" si="777"/>
        <v>45672</v>
      </c>
      <c r="J2019" s="125">
        <f t="shared" si="791"/>
        <v>20</v>
      </c>
      <c r="K2019" s="125">
        <f t="shared" si="773"/>
        <v>18</v>
      </c>
      <c r="L2019" s="139">
        <f t="shared" si="778"/>
        <v>1.00467858</v>
      </c>
      <c r="M2019" s="143">
        <f t="shared" si="774"/>
        <v>1.0038997599999999</v>
      </c>
      <c r="N2019" s="143">
        <f t="shared" si="794"/>
        <v>1.3527994097784157</v>
      </c>
      <c r="O2019" s="139">
        <f t="shared" si="772"/>
        <v>1.3591285900000001</v>
      </c>
      <c r="P2019" s="139">
        <f t="shared" si="779"/>
        <v>1359.12859</v>
      </c>
      <c r="Q2019" s="144">
        <f t="shared" si="780"/>
        <v>0</v>
      </c>
      <c r="R2019" s="145">
        <f t="shared" si="781"/>
        <v>0</v>
      </c>
      <c r="S2019" s="139">
        <f t="shared" si="782"/>
        <v>0</v>
      </c>
      <c r="T2019" s="146">
        <f t="shared" si="792"/>
        <v>3.5999999999999997E-2</v>
      </c>
      <c r="U2019" s="144">
        <f t="shared" si="771"/>
        <v>126</v>
      </c>
      <c r="V2019" s="144">
        <v>252</v>
      </c>
      <c r="W2019" s="143">
        <f t="shared" si="783"/>
        <v>1.017840852</v>
      </c>
      <c r="X2019" s="139">
        <f t="shared" si="784"/>
        <v>24.248012020000001</v>
      </c>
      <c r="Y2019" s="124">
        <f t="shared" si="785"/>
        <v>0</v>
      </c>
      <c r="Z2019" s="147" t="s">
        <v>64</v>
      </c>
      <c r="AA2019" s="141">
        <f t="shared" si="793"/>
        <v>45672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4"/>
      <c r="BL2019" s="1"/>
      <c r="BM2019" s="1"/>
      <c r="BN2019" s="1"/>
      <c r="BO2019" s="1"/>
      <c r="BP2019" s="1"/>
      <c r="BQ2019" s="1"/>
    </row>
    <row r="2020" spans="1:69" x14ac:dyDescent="0.15">
      <c r="A2020" s="138">
        <f t="shared" si="786"/>
        <v>45671</v>
      </c>
      <c r="B2020" s="148">
        <f t="shared" si="775"/>
        <v>1383.9295860300001</v>
      </c>
      <c r="C2020" s="139">
        <f t="shared" si="787"/>
        <v>1000</v>
      </c>
      <c r="D2020" s="140">
        <f t="shared" si="788"/>
        <v>7063.77</v>
      </c>
      <c r="E2020" s="124">
        <f>IF(K2020=1,VLOOKUP(A2019,[1]Plan1!$BO$80:$BQ$314,3),E2019)</f>
        <v>7100.5</v>
      </c>
      <c r="F2020" s="141">
        <f t="shared" si="789"/>
        <v>45643</v>
      </c>
      <c r="G2020" s="142">
        <f t="shared" si="776"/>
        <v>5.1997729257888814E-3</v>
      </c>
      <c r="H2020" s="141">
        <f t="shared" si="790"/>
        <v>45672</v>
      </c>
      <c r="I2020" s="141">
        <f t="shared" si="777"/>
        <v>45672</v>
      </c>
      <c r="J2020" s="125">
        <f t="shared" si="791"/>
        <v>20</v>
      </c>
      <c r="K2020" s="125">
        <f t="shared" si="773"/>
        <v>19</v>
      </c>
      <c r="L2020" s="139">
        <f t="shared" si="778"/>
        <v>1.0049391400000001</v>
      </c>
      <c r="M2020" s="143">
        <f t="shared" si="774"/>
        <v>1.0038997599999999</v>
      </c>
      <c r="N2020" s="143">
        <f t="shared" si="794"/>
        <v>1.3527994097784157</v>
      </c>
      <c r="O2020" s="139">
        <f t="shared" si="772"/>
        <v>1.35948107</v>
      </c>
      <c r="P2020" s="139">
        <f t="shared" si="779"/>
        <v>1359.48107</v>
      </c>
      <c r="Q2020" s="144">
        <f t="shared" si="780"/>
        <v>0</v>
      </c>
      <c r="R2020" s="145">
        <f t="shared" si="781"/>
        <v>0</v>
      </c>
      <c r="S2020" s="139">
        <f t="shared" si="782"/>
        <v>0</v>
      </c>
      <c r="T2020" s="146">
        <f t="shared" si="792"/>
        <v>3.5999999999999997E-2</v>
      </c>
      <c r="U2020" s="144">
        <f t="shared" si="771"/>
        <v>127</v>
      </c>
      <c r="V2020" s="144">
        <v>252</v>
      </c>
      <c r="W2020" s="143">
        <f t="shared" si="783"/>
        <v>1.0179837119999999</v>
      </c>
      <c r="X2020" s="139">
        <f t="shared" si="784"/>
        <v>24.44851603</v>
      </c>
      <c r="Y2020" s="124">
        <f t="shared" si="785"/>
        <v>0</v>
      </c>
      <c r="Z2020" s="147" t="s">
        <v>64</v>
      </c>
      <c r="AA2020" s="141">
        <f t="shared" si="793"/>
        <v>45672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4"/>
      <c r="BL2020" s="1"/>
      <c r="BM2020" s="1"/>
      <c r="BN2020" s="1"/>
      <c r="BO2020" s="1"/>
      <c r="BP2020" s="1"/>
      <c r="BQ2020" s="1"/>
    </row>
    <row r="2021" spans="1:69" x14ac:dyDescent="0.15">
      <c r="A2021" s="138">
        <f t="shared" si="786"/>
        <v>45672</v>
      </c>
      <c r="B2021" s="148">
        <f t="shared" si="775"/>
        <v>1384.4827984000001</v>
      </c>
      <c r="C2021" s="139">
        <f t="shared" si="787"/>
        <v>1000</v>
      </c>
      <c r="D2021" s="140">
        <f t="shared" si="788"/>
        <v>7063.77</v>
      </c>
      <c r="E2021" s="124">
        <f>IF(K2021=1,VLOOKUP(A2020,[1]Plan1!$BO$80:$BQ$314,3),E2020)</f>
        <v>7100.5</v>
      </c>
      <c r="F2021" s="141">
        <f t="shared" si="789"/>
        <v>45643</v>
      </c>
      <c r="G2021" s="142">
        <f t="shared" si="776"/>
        <v>5.1997729257888814E-3</v>
      </c>
      <c r="H2021" s="141">
        <f t="shared" si="790"/>
        <v>45705</v>
      </c>
      <c r="I2021" s="141">
        <f t="shared" si="777"/>
        <v>45672</v>
      </c>
      <c r="J2021" s="125">
        <f t="shared" si="791"/>
        <v>20</v>
      </c>
      <c r="K2021" s="125">
        <f t="shared" si="773"/>
        <v>20</v>
      </c>
      <c r="L2021" s="139">
        <f t="shared" si="778"/>
        <v>1.0051997699999999</v>
      </c>
      <c r="M2021" s="143">
        <f t="shared" si="774"/>
        <v>1.0038997599999999</v>
      </c>
      <c r="N2021" s="143">
        <f t="shared" si="794"/>
        <v>1.3527994097784157</v>
      </c>
      <c r="O2021" s="139">
        <f t="shared" si="772"/>
        <v>1.3598336499999999</v>
      </c>
      <c r="P2021" s="139">
        <f t="shared" si="779"/>
        <v>1359.83365</v>
      </c>
      <c r="Q2021" s="144">
        <f t="shared" si="780"/>
        <v>8</v>
      </c>
      <c r="R2021" s="145">
        <f t="shared" si="781"/>
        <v>0</v>
      </c>
      <c r="S2021" s="139">
        <f t="shared" si="782"/>
        <v>0</v>
      </c>
      <c r="T2021" s="146">
        <f t="shared" si="792"/>
        <v>3.5999999999999997E-2</v>
      </c>
      <c r="U2021" s="144">
        <f t="shared" ref="U2021:U2084" si="795">IF(Q2020&gt;0,1,IF(K2021=K2020,U2020,U2020+1))</f>
        <v>128</v>
      </c>
      <c r="V2021" s="144">
        <v>252</v>
      </c>
      <c r="W2021" s="143">
        <f t="shared" si="783"/>
        <v>1.0181265909999999</v>
      </c>
      <c r="X2021" s="139">
        <f t="shared" si="784"/>
        <v>24.649148400000001</v>
      </c>
      <c r="Y2021" s="124">
        <f t="shared" si="785"/>
        <v>24.649148400000001</v>
      </c>
      <c r="Z2021" s="147" t="s">
        <v>64</v>
      </c>
      <c r="AA2021" s="141">
        <f t="shared" si="793"/>
        <v>45672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4"/>
      <c r="BL2021" s="1"/>
      <c r="BM2021" s="1"/>
      <c r="BN2021" s="1"/>
      <c r="BO2021" s="1"/>
      <c r="BP2021" s="1"/>
      <c r="BQ2021" s="1"/>
    </row>
    <row r="2022" spans="1:69" x14ac:dyDescent="0.15">
      <c r="A2022" s="138">
        <f t="shared" si="786"/>
        <v>45673</v>
      </c>
      <c r="B2022" s="148">
        <f t="shared" si="775"/>
        <v>1360.11903407</v>
      </c>
      <c r="C2022" s="139">
        <f t="shared" si="787"/>
        <v>1000</v>
      </c>
      <c r="D2022" s="140">
        <f t="shared" si="788"/>
        <v>7100.5</v>
      </c>
      <c r="E2022" s="124">
        <f>IF(K2022=1,VLOOKUP(A2021,[1]Plan1!$BO$80:$BQ$314,3),E2021)</f>
        <v>7111.86</v>
      </c>
      <c r="F2022" s="141">
        <f t="shared" si="789"/>
        <v>45673</v>
      </c>
      <c r="G2022" s="142">
        <f t="shared" si="776"/>
        <v>1.5998873318778806E-3</v>
      </c>
      <c r="H2022" s="141">
        <f t="shared" si="790"/>
        <v>45705</v>
      </c>
      <c r="I2022" s="141">
        <f t="shared" si="777"/>
        <v>45705</v>
      </c>
      <c r="J2022" s="125">
        <f t="shared" si="791"/>
        <v>23</v>
      </c>
      <c r="K2022" s="125">
        <f t="shared" si="773"/>
        <v>1</v>
      </c>
      <c r="L2022" s="139">
        <f t="shared" si="778"/>
        <v>1.0000694999999999</v>
      </c>
      <c r="M2022" s="143">
        <f t="shared" si="774"/>
        <v>1.0051997699999999</v>
      </c>
      <c r="N2022" s="143">
        <f t="shared" si="794"/>
        <v>1.3598336555653991</v>
      </c>
      <c r="O2022" s="139">
        <f t="shared" si="772"/>
        <v>1.3599281599999999</v>
      </c>
      <c r="P2022" s="139">
        <f t="shared" si="779"/>
        <v>1359.9281599999999</v>
      </c>
      <c r="Q2022" s="144">
        <f t="shared" si="780"/>
        <v>0</v>
      </c>
      <c r="R2022" s="145">
        <f t="shared" si="781"/>
        <v>0</v>
      </c>
      <c r="S2022" s="139">
        <f t="shared" si="782"/>
        <v>0</v>
      </c>
      <c r="T2022" s="146">
        <f t="shared" si="792"/>
        <v>3.5999999999999997E-2</v>
      </c>
      <c r="U2022" s="144">
        <f t="shared" si="795"/>
        <v>1</v>
      </c>
      <c r="V2022" s="144">
        <v>252</v>
      </c>
      <c r="W2022" s="143">
        <f t="shared" si="783"/>
        <v>1.000140356</v>
      </c>
      <c r="X2022" s="139">
        <f t="shared" si="784"/>
        <v>0.19087407000000001</v>
      </c>
      <c r="Y2022" s="124">
        <f t="shared" si="785"/>
        <v>0</v>
      </c>
      <c r="Z2022" s="147" t="s">
        <v>64</v>
      </c>
      <c r="AA2022" s="141">
        <f t="shared" si="793"/>
        <v>45853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4"/>
      <c r="BL2022" s="1"/>
      <c r="BM2022" s="1"/>
      <c r="BN2022" s="1"/>
      <c r="BO2022" s="1"/>
      <c r="BP2022" s="1"/>
      <c r="BQ2022" s="1"/>
    </row>
    <row r="2023" spans="1:69" x14ac:dyDescent="0.15">
      <c r="A2023" s="138">
        <f t="shared" si="786"/>
        <v>45674</v>
      </c>
      <c r="B2023" s="148">
        <f t="shared" si="775"/>
        <v>1360.4044805200001</v>
      </c>
      <c r="C2023" s="139">
        <f t="shared" si="787"/>
        <v>1000</v>
      </c>
      <c r="D2023" s="140">
        <f t="shared" si="788"/>
        <v>7100.5</v>
      </c>
      <c r="E2023" s="124">
        <f>IF(K2023=1,VLOOKUP(A2022,[1]Plan1!$BO$80:$BQ$314,3),E2022)</f>
        <v>7111.86</v>
      </c>
      <c r="F2023" s="141">
        <f t="shared" si="789"/>
        <v>45673</v>
      </c>
      <c r="G2023" s="142">
        <f t="shared" si="776"/>
        <v>1.5998873318778806E-3</v>
      </c>
      <c r="H2023" s="141">
        <f t="shared" si="790"/>
        <v>45705</v>
      </c>
      <c r="I2023" s="141">
        <f t="shared" si="777"/>
        <v>45705</v>
      </c>
      <c r="J2023" s="125">
        <f t="shared" si="791"/>
        <v>23</v>
      </c>
      <c r="K2023" s="125">
        <f t="shared" si="773"/>
        <v>2</v>
      </c>
      <c r="L2023" s="139">
        <f t="shared" si="778"/>
        <v>1.0001390100000001</v>
      </c>
      <c r="M2023" s="143">
        <f t="shared" si="774"/>
        <v>1.0051997699999999</v>
      </c>
      <c r="N2023" s="143">
        <f t="shared" si="794"/>
        <v>1.3598336555653991</v>
      </c>
      <c r="O2023" s="139">
        <f t="shared" si="772"/>
        <v>1.3600226799999999</v>
      </c>
      <c r="P2023" s="139">
        <f t="shared" si="779"/>
        <v>1360.02268</v>
      </c>
      <c r="Q2023" s="144">
        <f t="shared" si="780"/>
        <v>0</v>
      </c>
      <c r="R2023" s="145">
        <f t="shared" si="781"/>
        <v>0</v>
      </c>
      <c r="S2023" s="139">
        <f t="shared" si="782"/>
        <v>0</v>
      </c>
      <c r="T2023" s="146">
        <f t="shared" si="792"/>
        <v>3.5999999999999997E-2</v>
      </c>
      <c r="U2023" s="144">
        <f t="shared" si="795"/>
        <v>2</v>
      </c>
      <c r="V2023" s="144">
        <v>252</v>
      </c>
      <c r="W2023" s="143">
        <f t="shared" si="783"/>
        <v>1.0002807309999999</v>
      </c>
      <c r="X2023" s="139">
        <f t="shared" si="784"/>
        <v>0.38180051999999998</v>
      </c>
      <c r="Y2023" s="124">
        <f t="shared" si="785"/>
        <v>0</v>
      </c>
      <c r="Z2023" s="147" t="s">
        <v>64</v>
      </c>
      <c r="AA2023" s="141">
        <f t="shared" si="793"/>
        <v>45853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4"/>
      <c r="BL2023" s="1"/>
      <c r="BM2023" s="1"/>
      <c r="BN2023" s="1"/>
      <c r="BO2023" s="1"/>
      <c r="BP2023" s="1"/>
      <c r="BQ2023" s="1"/>
    </row>
    <row r="2024" spans="1:69" x14ac:dyDescent="0.15">
      <c r="A2024" s="138">
        <f t="shared" si="786"/>
        <v>45675</v>
      </c>
      <c r="B2024" s="148">
        <f t="shared" si="775"/>
        <v>1360.6900007200002</v>
      </c>
      <c r="C2024" s="139">
        <f t="shared" si="787"/>
        <v>1000</v>
      </c>
      <c r="D2024" s="140">
        <f t="shared" si="788"/>
        <v>7100.5</v>
      </c>
      <c r="E2024" s="124">
        <f>IF(K2024=1,VLOOKUP(A2023,[1]Plan1!$BO$80:$BQ$314,3),E2023)</f>
        <v>7111.86</v>
      </c>
      <c r="F2024" s="141">
        <f t="shared" si="789"/>
        <v>45673</v>
      </c>
      <c r="G2024" s="142">
        <f t="shared" si="776"/>
        <v>1.5998873318778806E-3</v>
      </c>
      <c r="H2024" s="141">
        <f t="shared" si="790"/>
        <v>45705</v>
      </c>
      <c r="I2024" s="141">
        <f t="shared" si="777"/>
        <v>45705</v>
      </c>
      <c r="J2024" s="125">
        <f t="shared" si="791"/>
        <v>23</v>
      </c>
      <c r="K2024" s="125">
        <f t="shared" si="773"/>
        <v>3</v>
      </c>
      <c r="L2024" s="139">
        <f t="shared" si="778"/>
        <v>1.0002085300000001</v>
      </c>
      <c r="M2024" s="143">
        <f t="shared" si="774"/>
        <v>1.0051997699999999</v>
      </c>
      <c r="N2024" s="143">
        <f t="shared" si="794"/>
        <v>1.3598336555653991</v>
      </c>
      <c r="O2024" s="139">
        <f t="shared" si="772"/>
        <v>1.36011722</v>
      </c>
      <c r="P2024" s="139">
        <f t="shared" si="779"/>
        <v>1360.1172200000001</v>
      </c>
      <c r="Q2024" s="144">
        <f t="shared" si="780"/>
        <v>0</v>
      </c>
      <c r="R2024" s="145">
        <f t="shared" si="781"/>
        <v>0</v>
      </c>
      <c r="S2024" s="139">
        <f t="shared" si="782"/>
        <v>0</v>
      </c>
      <c r="T2024" s="146">
        <f t="shared" si="792"/>
        <v>3.5999999999999997E-2</v>
      </c>
      <c r="U2024" s="144">
        <f t="shared" si="795"/>
        <v>3</v>
      </c>
      <c r="V2024" s="144">
        <v>252</v>
      </c>
      <c r="W2024" s="143">
        <f t="shared" si="783"/>
        <v>1.000421126</v>
      </c>
      <c r="X2024" s="139">
        <f t="shared" si="784"/>
        <v>0.57278072000000002</v>
      </c>
      <c r="Y2024" s="124">
        <f t="shared" si="785"/>
        <v>0</v>
      </c>
      <c r="Z2024" s="147" t="s">
        <v>64</v>
      </c>
      <c r="AA2024" s="141">
        <f t="shared" si="793"/>
        <v>45853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4"/>
      <c r="BL2024" s="1"/>
      <c r="BM2024" s="1"/>
      <c r="BN2024" s="1"/>
      <c r="BO2024" s="1"/>
      <c r="BP2024" s="1"/>
      <c r="BQ2024" s="1"/>
    </row>
    <row r="2025" spans="1:69" x14ac:dyDescent="0.15">
      <c r="A2025" s="138">
        <f t="shared" si="786"/>
        <v>45676</v>
      </c>
      <c r="B2025" s="148">
        <f t="shared" si="775"/>
        <v>1360.6900007200002</v>
      </c>
      <c r="C2025" s="139">
        <f t="shared" si="787"/>
        <v>1000</v>
      </c>
      <c r="D2025" s="140">
        <f t="shared" si="788"/>
        <v>7100.5</v>
      </c>
      <c r="E2025" s="124">
        <f>IF(K2025=1,VLOOKUP(A2024,[1]Plan1!$BO$80:$BQ$314,3),E2024)</f>
        <v>7111.86</v>
      </c>
      <c r="F2025" s="141">
        <f t="shared" si="789"/>
        <v>45673</v>
      </c>
      <c r="G2025" s="142">
        <f t="shared" si="776"/>
        <v>1.5998873318778806E-3</v>
      </c>
      <c r="H2025" s="141">
        <f t="shared" si="790"/>
        <v>45705</v>
      </c>
      <c r="I2025" s="141">
        <f t="shared" si="777"/>
        <v>45705</v>
      </c>
      <c r="J2025" s="125">
        <f t="shared" si="791"/>
        <v>23</v>
      </c>
      <c r="K2025" s="125">
        <f t="shared" si="773"/>
        <v>3</v>
      </c>
      <c r="L2025" s="139">
        <f t="shared" si="778"/>
        <v>1.0002085300000001</v>
      </c>
      <c r="M2025" s="143">
        <f t="shared" si="774"/>
        <v>1.0051997699999999</v>
      </c>
      <c r="N2025" s="143">
        <f t="shared" si="794"/>
        <v>1.3598336555653991</v>
      </c>
      <c r="O2025" s="139">
        <f t="shared" ref="O2025:O2088" si="796">TRUNC(TRUNC((L2025*N2025),15),8)</f>
        <v>1.36011722</v>
      </c>
      <c r="P2025" s="139">
        <f t="shared" si="779"/>
        <v>1360.1172200000001</v>
      </c>
      <c r="Q2025" s="144">
        <f t="shared" si="780"/>
        <v>0</v>
      </c>
      <c r="R2025" s="145">
        <f t="shared" si="781"/>
        <v>0</v>
      </c>
      <c r="S2025" s="139">
        <f t="shared" si="782"/>
        <v>0</v>
      </c>
      <c r="T2025" s="146">
        <f t="shared" si="792"/>
        <v>3.5999999999999997E-2</v>
      </c>
      <c r="U2025" s="144">
        <f t="shared" si="795"/>
        <v>3</v>
      </c>
      <c r="V2025" s="144">
        <v>252</v>
      </c>
      <c r="W2025" s="143">
        <f t="shared" si="783"/>
        <v>1.000421126</v>
      </c>
      <c r="X2025" s="139">
        <f t="shared" si="784"/>
        <v>0.57278072000000002</v>
      </c>
      <c r="Y2025" s="124">
        <f t="shared" si="785"/>
        <v>0</v>
      </c>
      <c r="Z2025" s="147" t="s">
        <v>64</v>
      </c>
      <c r="AA2025" s="141">
        <f t="shared" si="793"/>
        <v>45853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4"/>
      <c r="BL2025" s="1"/>
      <c r="BM2025" s="1"/>
      <c r="BN2025" s="1"/>
      <c r="BO2025" s="1"/>
      <c r="BP2025" s="1"/>
      <c r="BQ2025" s="1"/>
    </row>
    <row r="2026" spans="1:69" x14ac:dyDescent="0.15">
      <c r="A2026" s="138">
        <f t="shared" si="786"/>
        <v>45677</v>
      </c>
      <c r="B2026" s="148">
        <f t="shared" si="775"/>
        <v>1360.6900007200002</v>
      </c>
      <c r="C2026" s="139">
        <f t="shared" si="787"/>
        <v>1000</v>
      </c>
      <c r="D2026" s="140">
        <f t="shared" si="788"/>
        <v>7100.5</v>
      </c>
      <c r="E2026" s="124">
        <f>IF(K2026=1,VLOOKUP(A2025,[1]Plan1!$BO$80:$BQ$314,3),E2025)</f>
        <v>7111.86</v>
      </c>
      <c r="F2026" s="141">
        <f t="shared" si="789"/>
        <v>45673</v>
      </c>
      <c r="G2026" s="142">
        <f t="shared" si="776"/>
        <v>1.5998873318778806E-3</v>
      </c>
      <c r="H2026" s="141">
        <f t="shared" si="790"/>
        <v>45705</v>
      </c>
      <c r="I2026" s="141">
        <f t="shared" si="777"/>
        <v>45705</v>
      </c>
      <c r="J2026" s="125">
        <f t="shared" si="791"/>
        <v>23</v>
      </c>
      <c r="K2026" s="125">
        <f t="shared" ref="K2026:K2089" si="797">(J2026-(NETWORKDAYS(A2026,I2026,AD$118:AD$502)-1))</f>
        <v>3</v>
      </c>
      <c r="L2026" s="139">
        <f t="shared" si="778"/>
        <v>1.0002085300000001</v>
      </c>
      <c r="M2026" s="143">
        <f t="shared" ref="M2026:M2089" si="798">IF(I2026&gt;I2025,L2025,M2025)</f>
        <v>1.0051997699999999</v>
      </c>
      <c r="N2026" s="143">
        <f t="shared" si="794"/>
        <v>1.3598336555653991</v>
      </c>
      <c r="O2026" s="139">
        <f t="shared" si="796"/>
        <v>1.36011722</v>
      </c>
      <c r="P2026" s="139">
        <f t="shared" si="779"/>
        <v>1360.1172200000001</v>
      </c>
      <c r="Q2026" s="144">
        <f t="shared" si="780"/>
        <v>0</v>
      </c>
      <c r="R2026" s="145">
        <f t="shared" si="781"/>
        <v>0</v>
      </c>
      <c r="S2026" s="139">
        <f t="shared" si="782"/>
        <v>0</v>
      </c>
      <c r="T2026" s="146">
        <f t="shared" si="792"/>
        <v>3.5999999999999997E-2</v>
      </c>
      <c r="U2026" s="144">
        <f t="shared" si="795"/>
        <v>3</v>
      </c>
      <c r="V2026" s="144">
        <v>252</v>
      </c>
      <c r="W2026" s="143">
        <f t="shared" si="783"/>
        <v>1.000421126</v>
      </c>
      <c r="X2026" s="139">
        <f t="shared" si="784"/>
        <v>0.57278072000000002</v>
      </c>
      <c r="Y2026" s="124">
        <f t="shared" si="785"/>
        <v>0</v>
      </c>
      <c r="Z2026" s="147" t="s">
        <v>64</v>
      </c>
      <c r="AA2026" s="141">
        <f t="shared" si="793"/>
        <v>45853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4"/>
      <c r="BL2026" s="1"/>
      <c r="BM2026" s="1"/>
      <c r="BN2026" s="1"/>
      <c r="BO2026" s="1"/>
      <c r="BP2026" s="1"/>
      <c r="BQ2026" s="1"/>
    </row>
    <row r="2027" spans="1:69" x14ac:dyDescent="0.15">
      <c r="A2027" s="138">
        <f t="shared" si="786"/>
        <v>45678</v>
      </c>
      <c r="B2027" s="148">
        <f t="shared" si="775"/>
        <v>1360.9755646599999</v>
      </c>
      <c r="C2027" s="139">
        <f t="shared" si="787"/>
        <v>1000</v>
      </c>
      <c r="D2027" s="140">
        <f t="shared" si="788"/>
        <v>7100.5</v>
      </c>
      <c r="E2027" s="124">
        <f>IF(K2027=1,VLOOKUP(A2026,[1]Plan1!$BO$80:$BQ$314,3),E2026)</f>
        <v>7111.86</v>
      </c>
      <c r="F2027" s="141">
        <f t="shared" si="789"/>
        <v>45673</v>
      </c>
      <c r="G2027" s="142">
        <f t="shared" si="776"/>
        <v>1.5998873318778806E-3</v>
      </c>
      <c r="H2027" s="141">
        <f t="shared" si="790"/>
        <v>45705</v>
      </c>
      <c r="I2027" s="141">
        <f t="shared" si="777"/>
        <v>45705</v>
      </c>
      <c r="J2027" s="125">
        <f t="shared" si="791"/>
        <v>23</v>
      </c>
      <c r="K2027" s="125">
        <f t="shared" si="797"/>
        <v>4</v>
      </c>
      <c r="L2027" s="139">
        <f t="shared" si="778"/>
        <v>1.0002780499999999</v>
      </c>
      <c r="M2027" s="143">
        <f t="shared" si="798"/>
        <v>1.0051997699999999</v>
      </c>
      <c r="N2027" s="143">
        <f t="shared" si="794"/>
        <v>1.3598336555653991</v>
      </c>
      <c r="O2027" s="139">
        <f t="shared" si="796"/>
        <v>1.3602117499999999</v>
      </c>
      <c r="P2027" s="139">
        <f t="shared" si="779"/>
        <v>1360.2117499999999</v>
      </c>
      <c r="Q2027" s="144">
        <f t="shared" si="780"/>
        <v>0</v>
      </c>
      <c r="R2027" s="145">
        <f t="shared" si="781"/>
        <v>0</v>
      </c>
      <c r="S2027" s="139">
        <f t="shared" si="782"/>
        <v>0</v>
      </c>
      <c r="T2027" s="146">
        <f t="shared" si="792"/>
        <v>3.5999999999999997E-2</v>
      </c>
      <c r="U2027" s="144">
        <f t="shared" si="795"/>
        <v>4</v>
      </c>
      <c r="V2027" s="144">
        <v>252</v>
      </c>
      <c r="W2027" s="143">
        <f t="shared" si="783"/>
        <v>1.0005615409999999</v>
      </c>
      <c r="X2027" s="139">
        <f t="shared" si="784"/>
        <v>0.76381465999999998</v>
      </c>
      <c r="Y2027" s="124">
        <f t="shared" si="785"/>
        <v>0</v>
      </c>
      <c r="Z2027" s="147" t="s">
        <v>64</v>
      </c>
      <c r="AA2027" s="141">
        <f t="shared" si="793"/>
        <v>45853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4"/>
      <c r="BL2027" s="1"/>
      <c r="BM2027" s="1"/>
      <c r="BN2027" s="1"/>
      <c r="BO2027" s="1"/>
      <c r="BP2027" s="1"/>
      <c r="BQ2027" s="1"/>
    </row>
    <row r="2028" spans="1:69" x14ac:dyDescent="0.15">
      <c r="A2028" s="138">
        <f t="shared" si="786"/>
        <v>45679</v>
      </c>
      <c r="B2028" s="148">
        <f t="shared" si="775"/>
        <v>1361.2612010099999</v>
      </c>
      <c r="C2028" s="139">
        <f t="shared" si="787"/>
        <v>1000</v>
      </c>
      <c r="D2028" s="140">
        <f t="shared" si="788"/>
        <v>7100.5</v>
      </c>
      <c r="E2028" s="124">
        <f>IF(K2028=1,VLOOKUP(A2027,[1]Plan1!$BO$80:$BQ$314,3),E2027)</f>
        <v>7111.86</v>
      </c>
      <c r="F2028" s="141">
        <f t="shared" si="789"/>
        <v>45673</v>
      </c>
      <c r="G2028" s="142">
        <f t="shared" si="776"/>
        <v>1.5998873318778806E-3</v>
      </c>
      <c r="H2028" s="141">
        <f t="shared" si="790"/>
        <v>45705</v>
      </c>
      <c r="I2028" s="141">
        <f t="shared" si="777"/>
        <v>45705</v>
      </c>
      <c r="J2028" s="125">
        <f t="shared" si="791"/>
        <v>23</v>
      </c>
      <c r="K2028" s="125">
        <f t="shared" si="797"/>
        <v>5</v>
      </c>
      <c r="L2028" s="139">
        <f t="shared" si="778"/>
        <v>1.0003475799999999</v>
      </c>
      <c r="M2028" s="143">
        <f t="shared" si="798"/>
        <v>1.0051997699999999</v>
      </c>
      <c r="N2028" s="143">
        <f t="shared" si="794"/>
        <v>1.3598336555653991</v>
      </c>
      <c r="O2028" s="139">
        <f t="shared" si="796"/>
        <v>1.3603063</v>
      </c>
      <c r="P2028" s="139">
        <f t="shared" si="779"/>
        <v>1360.3063</v>
      </c>
      <c r="Q2028" s="144">
        <f t="shared" si="780"/>
        <v>0</v>
      </c>
      <c r="R2028" s="145">
        <f t="shared" si="781"/>
        <v>0</v>
      </c>
      <c r="S2028" s="139">
        <f t="shared" si="782"/>
        <v>0</v>
      </c>
      <c r="T2028" s="146">
        <f t="shared" si="792"/>
        <v>3.5999999999999997E-2</v>
      </c>
      <c r="U2028" s="144">
        <f t="shared" si="795"/>
        <v>5</v>
      </c>
      <c r="V2028" s="144">
        <v>252</v>
      </c>
      <c r="W2028" s="143">
        <f t="shared" si="783"/>
        <v>1.0007019749999999</v>
      </c>
      <c r="X2028" s="139">
        <f t="shared" si="784"/>
        <v>0.95490101000000005</v>
      </c>
      <c r="Y2028" s="124">
        <f t="shared" si="785"/>
        <v>0</v>
      </c>
      <c r="Z2028" s="147" t="s">
        <v>64</v>
      </c>
      <c r="AA2028" s="141">
        <f t="shared" si="793"/>
        <v>45853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4"/>
      <c r="BL2028" s="1"/>
      <c r="BM2028" s="1"/>
      <c r="BN2028" s="1"/>
      <c r="BO2028" s="1"/>
      <c r="BP2028" s="1"/>
      <c r="BQ2028" s="1"/>
    </row>
    <row r="2029" spans="1:69" x14ac:dyDescent="0.15">
      <c r="A2029" s="138">
        <f t="shared" si="786"/>
        <v>45680</v>
      </c>
      <c r="B2029" s="148">
        <f t="shared" si="775"/>
        <v>1361.5468911200001</v>
      </c>
      <c r="C2029" s="139">
        <f t="shared" si="787"/>
        <v>1000</v>
      </c>
      <c r="D2029" s="140">
        <f t="shared" si="788"/>
        <v>7100.5</v>
      </c>
      <c r="E2029" s="124">
        <f>IF(K2029=1,VLOOKUP(A2028,[1]Plan1!$BO$80:$BQ$314,3),E2028)</f>
        <v>7111.86</v>
      </c>
      <c r="F2029" s="141">
        <f t="shared" si="789"/>
        <v>45673</v>
      </c>
      <c r="G2029" s="142">
        <f t="shared" si="776"/>
        <v>1.5998873318778806E-3</v>
      </c>
      <c r="H2029" s="141">
        <f t="shared" si="790"/>
        <v>45705</v>
      </c>
      <c r="I2029" s="141">
        <f t="shared" si="777"/>
        <v>45705</v>
      </c>
      <c r="J2029" s="125">
        <f t="shared" si="791"/>
        <v>23</v>
      </c>
      <c r="K2029" s="125">
        <f t="shared" si="797"/>
        <v>6</v>
      </c>
      <c r="L2029" s="139">
        <f t="shared" si="778"/>
        <v>1.0004171100000001</v>
      </c>
      <c r="M2029" s="143">
        <f t="shared" si="798"/>
        <v>1.0051997699999999</v>
      </c>
      <c r="N2029" s="143">
        <f t="shared" si="794"/>
        <v>1.3598336555653991</v>
      </c>
      <c r="O2029" s="139">
        <f t="shared" si="796"/>
        <v>1.36040085</v>
      </c>
      <c r="P2029" s="139">
        <f t="shared" si="779"/>
        <v>1360.40085</v>
      </c>
      <c r="Q2029" s="144">
        <f t="shared" si="780"/>
        <v>0</v>
      </c>
      <c r="R2029" s="145">
        <f t="shared" si="781"/>
        <v>0</v>
      </c>
      <c r="S2029" s="139">
        <f t="shared" si="782"/>
        <v>0</v>
      </c>
      <c r="T2029" s="146">
        <f t="shared" si="792"/>
        <v>3.5999999999999997E-2</v>
      </c>
      <c r="U2029" s="144">
        <f t="shared" si="795"/>
        <v>6</v>
      </c>
      <c r="V2029" s="144">
        <v>252</v>
      </c>
      <c r="W2029" s="143">
        <f t="shared" si="783"/>
        <v>1.000842429</v>
      </c>
      <c r="X2029" s="139">
        <f t="shared" si="784"/>
        <v>1.14604112</v>
      </c>
      <c r="Y2029" s="124">
        <f t="shared" si="785"/>
        <v>0</v>
      </c>
      <c r="Z2029" s="147" t="s">
        <v>64</v>
      </c>
      <c r="AA2029" s="141">
        <f t="shared" si="793"/>
        <v>45853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4"/>
      <c r="BL2029" s="1"/>
      <c r="BM2029" s="1"/>
      <c r="BN2029" s="1"/>
      <c r="BO2029" s="1"/>
      <c r="BP2029" s="1"/>
      <c r="BQ2029" s="1"/>
    </row>
    <row r="2030" spans="1:69" x14ac:dyDescent="0.15">
      <c r="A2030" s="138">
        <f t="shared" si="786"/>
        <v>45681</v>
      </c>
      <c r="B2030" s="148">
        <f t="shared" si="775"/>
        <v>1361.8326450100001</v>
      </c>
      <c r="C2030" s="139">
        <f t="shared" si="787"/>
        <v>1000</v>
      </c>
      <c r="D2030" s="140">
        <f t="shared" si="788"/>
        <v>7100.5</v>
      </c>
      <c r="E2030" s="124">
        <f>IF(K2030=1,VLOOKUP(A2029,[1]Plan1!$BO$80:$BQ$314,3),E2029)</f>
        <v>7111.86</v>
      </c>
      <c r="F2030" s="141">
        <f t="shared" si="789"/>
        <v>45673</v>
      </c>
      <c r="G2030" s="142">
        <f t="shared" si="776"/>
        <v>1.5998873318778806E-3</v>
      </c>
      <c r="H2030" s="141">
        <f t="shared" si="790"/>
        <v>45705</v>
      </c>
      <c r="I2030" s="141">
        <f t="shared" si="777"/>
        <v>45705</v>
      </c>
      <c r="J2030" s="125">
        <f t="shared" si="791"/>
        <v>23</v>
      </c>
      <c r="K2030" s="125">
        <f t="shared" si="797"/>
        <v>7</v>
      </c>
      <c r="L2030" s="139">
        <f t="shared" si="778"/>
        <v>1.00048665</v>
      </c>
      <c r="M2030" s="143">
        <f t="shared" si="798"/>
        <v>1.0051997699999999</v>
      </c>
      <c r="N2030" s="143">
        <f t="shared" si="794"/>
        <v>1.3598336555653991</v>
      </c>
      <c r="O2030" s="139">
        <f t="shared" si="796"/>
        <v>1.36049541</v>
      </c>
      <c r="P2030" s="139">
        <f t="shared" si="779"/>
        <v>1360.49541</v>
      </c>
      <c r="Q2030" s="144">
        <f t="shared" si="780"/>
        <v>0</v>
      </c>
      <c r="R2030" s="145">
        <f t="shared" si="781"/>
        <v>0</v>
      </c>
      <c r="S2030" s="139">
        <f t="shared" si="782"/>
        <v>0</v>
      </c>
      <c r="T2030" s="146">
        <f t="shared" si="792"/>
        <v>3.5999999999999997E-2</v>
      </c>
      <c r="U2030" s="144">
        <f t="shared" si="795"/>
        <v>7</v>
      </c>
      <c r="V2030" s="144">
        <v>252</v>
      </c>
      <c r="W2030" s="143">
        <f t="shared" si="783"/>
        <v>1.0009829029999999</v>
      </c>
      <c r="X2030" s="139">
        <f t="shared" si="784"/>
        <v>1.3372350099999999</v>
      </c>
      <c r="Y2030" s="124">
        <f t="shared" si="785"/>
        <v>0</v>
      </c>
      <c r="Z2030" s="147" t="s">
        <v>64</v>
      </c>
      <c r="AA2030" s="141">
        <f t="shared" si="793"/>
        <v>45853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4"/>
      <c r="BL2030" s="1"/>
      <c r="BM2030" s="1"/>
      <c r="BN2030" s="1"/>
      <c r="BO2030" s="1"/>
      <c r="BP2030" s="1"/>
      <c r="BQ2030" s="1"/>
    </row>
    <row r="2031" spans="1:69" x14ac:dyDescent="0.15">
      <c r="A2031" s="138">
        <f t="shared" si="786"/>
        <v>45682</v>
      </c>
      <c r="B2031" s="148">
        <f t="shared" si="775"/>
        <v>1362.1184627</v>
      </c>
      <c r="C2031" s="139">
        <f t="shared" si="787"/>
        <v>1000</v>
      </c>
      <c r="D2031" s="140">
        <f t="shared" si="788"/>
        <v>7100.5</v>
      </c>
      <c r="E2031" s="124">
        <f>IF(K2031=1,VLOOKUP(A2030,[1]Plan1!$BO$80:$BQ$314,3),E2030)</f>
        <v>7111.86</v>
      </c>
      <c r="F2031" s="141">
        <f t="shared" si="789"/>
        <v>45673</v>
      </c>
      <c r="G2031" s="142">
        <f t="shared" si="776"/>
        <v>1.5998873318778806E-3</v>
      </c>
      <c r="H2031" s="141">
        <f t="shared" si="790"/>
        <v>45705</v>
      </c>
      <c r="I2031" s="141">
        <f t="shared" si="777"/>
        <v>45705</v>
      </c>
      <c r="J2031" s="125">
        <f t="shared" si="791"/>
        <v>23</v>
      </c>
      <c r="K2031" s="125">
        <f t="shared" si="797"/>
        <v>8</v>
      </c>
      <c r="L2031" s="139">
        <f t="shared" si="778"/>
        <v>1.00055619</v>
      </c>
      <c r="M2031" s="143">
        <f t="shared" si="798"/>
        <v>1.0051997699999999</v>
      </c>
      <c r="N2031" s="143">
        <f t="shared" si="794"/>
        <v>1.3598336555653991</v>
      </c>
      <c r="O2031" s="139">
        <f t="shared" si="796"/>
        <v>1.3605899800000001</v>
      </c>
      <c r="P2031" s="139">
        <f t="shared" si="779"/>
        <v>1360.58998</v>
      </c>
      <c r="Q2031" s="144">
        <f t="shared" si="780"/>
        <v>0</v>
      </c>
      <c r="R2031" s="145">
        <f t="shared" si="781"/>
        <v>0</v>
      </c>
      <c r="S2031" s="139">
        <f t="shared" si="782"/>
        <v>0</v>
      </c>
      <c r="T2031" s="146">
        <f t="shared" si="792"/>
        <v>3.5999999999999997E-2</v>
      </c>
      <c r="U2031" s="144">
        <f t="shared" si="795"/>
        <v>8</v>
      </c>
      <c r="V2031" s="144">
        <v>252</v>
      </c>
      <c r="W2031" s="143">
        <f t="shared" si="783"/>
        <v>1.001123397</v>
      </c>
      <c r="X2031" s="139">
        <f t="shared" si="784"/>
        <v>1.5284827000000001</v>
      </c>
      <c r="Y2031" s="124">
        <f t="shared" si="785"/>
        <v>0</v>
      </c>
      <c r="Z2031" s="147" t="s">
        <v>64</v>
      </c>
      <c r="AA2031" s="141">
        <f t="shared" si="793"/>
        <v>45853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4"/>
      <c r="BL2031" s="1"/>
      <c r="BM2031" s="1"/>
      <c r="BN2031" s="1"/>
      <c r="BO2031" s="1"/>
      <c r="BP2031" s="1"/>
      <c r="BQ2031" s="1"/>
    </row>
    <row r="2032" spans="1:69" x14ac:dyDescent="0.15">
      <c r="A2032" s="138">
        <f t="shared" si="786"/>
        <v>45683</v>
      </c>
      <c r="B2032" s="148">
        <f t="shared" si="775"/>
        <v>1362.1184627</v>
      </c>
      <c r="C2032" s="139">
        <f t="shared" si="787"/>
        <v>1000</v>
      </c>
      <c r="D2032" s="140">
        <f t="shared" si="788"/>
        <v>7100.5</v>
      </c>
      <c r="E2032" s="124">
        <f>IF(K2032=1,VLOOKUP(A2031,[1]Plan1!$BO$80:$BQ$314,3),E2031)</f>
        <v>7111.86</v>
      </c>
      <c r="F2032" s="141">
        <f t="shared" si="789"/>
        <v>45673</v>
      </c>
      <c r="G2032" s="142">
        <f t="shared" si="776"/>
        <v>1.5998873318778806E-3</v>
      </c>
      <c r="H2032" s="141">
        <f t="shared" si="790"/>
        <v>45705</v>
      </c>
      <c r="I2032" s="141">
        <f t="shared" si="777"/>
        <v>45705</v>
      </c>
      <c r="J2032" s="125">
        <f t="shared" si="791"/>
        <v>23</v>
      </c>
      <c r="K2032" s="125">
        <f t="shared" si="797"/>
        <v>8</v>
      </c>
      <c r="L2032" s="139">
        <f t="shared" si="778"/>
        <v>1.00055619</v>
      </c>
      <c r="M2032" s="143">
        <f t="shared" si="798"/>
        <v>1.0051997699999999</v>
      </c>
      <c r="N2032" s="143">
        <f t="shared" si="794"/>
        <v>1.3598336555653991</v>
      </c>
      <c r="O2032" s="139">
        <f t="shared" si="796"/>
        <v>1.3605899800000001</v>
      </c>
      <c r="P2032" s="139">
        <f t="shared" si="779"/>
        <v>1360.58998</v>
      </c>
      <c r="Q2032" s="144">
        <f t="shared" si="780"/>
        <v>0</v>
      </c>
      <c r="R2032" s="145">
        <f t="shared" si="781"/>
        <v>0</v>
      </c>
      <c r="S2032" s="139">
        <f t="shared" si="782"/>
        <v>0</v>
      </c>
      <c r="T2032" s="146">
        <f t="shared" si="792"/>
        <v>3.5999999999999997E-2</v>
      </c>
      <c r="U2032" s="144">
        <f t="shared" si="795"/>
        <v>8</v>
      </c>
      <c r="V2032" s="144">
        <v>252</v>
      </c>
      <c r="W2032" s="143">
        <f t="shared" si="783"/>
        <v>1.001123397</v>
      </c>
      <c r="X2032" s="139">
        <f t="shared" si="784"/>
        <v>1.5284827000000001</v>
      </c>
      <c r="Y2032" s="124">
        <f t="shared" si="785"/>
        <v>0</v>
      </c>
      <c r="Z2032" s="147" t="s">
        <v>64</v>
      </c>
      <c r="AA2032" s="141">
        <f t="shared" si="793"/>
        <v>45853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4"/>
      <c r="BL2032" s="1"/>
      <c r="BM2032" s="1"/>
      <c r="BN2032" s="1"/>
      <c r="BO2032" s="1"/>
      <c r="BP2032" s="1"/>
      <c r="BQ2032" s="1"/>
    </row>
    <row r="2033" spans="1:69" x14ac:dyDescent="0.15">
      <c r="A2033" s="138">
        <f t="shared" si="786"/>
        <v>45684</v>
      </c>
      <c r="B2033" s="148">
        <f t="shared" si="775"/>
        <v>1362.1184627</v>
      </c>
      <c r="C2033" s="139">
        <f t="shared" si="787"/>
        <v>1000</v>
      </c>
      <c r="D2033" s="140">
        <f t="shared" si="788"/>
        <v>7100.5</v>
      </c>
      <c r="E2033" s="124">
        <f>IF(K2033=1,VLOOKUP(A2032,[1]Plan1!$BO$80:$BQ$314,3),E2032)</f>
        <v>7111.86</v>
      </c>
      <c r="F2033" s="141">
        <f t="shared" si="789"/>
        <v>45673</v>
      </c>
      <c r="G2033" s="142">
        <f t="shared" si="776"/>
        <v>1.5998873318778806E-3</v>
      </c>
      <c r="H2033" s="141">
        <f t="shared" si="790"/>
        <v>45705</v>
      </c>
      <c r="I2033" s="141">
        <f t="shared" si="777"/>
        <v>45705</v>
      </c>
      <c r="J2033" s="125">
        <f t="shared" si="791"/>
        <v>23</v>
      </c>
      <c r="K2033" s="125">
        <f t="shared" si="797"/>
        <v>8</v>
      </c>
      <c r="L2033" s="139">
        <f t="shared" si="778"/>
        <v>1.00055619</v>
      </c>
      <c r="M2033" s="143">
        <f t="shared" si="798"/>
        <v>1.0051997699999999</v>
      </c>
      <c r="N2033" s="143">
        <f t="shared" si="794"/>
        <v>1.3598336555653991</v>
      </c>
      <c r="O2033" s="139">
        <f t="shared" si="796"/>
        <v>1.3605899800000001</v>
      </c>
      <c r="P2033" s="139">
        <f t="shared" si="779"/>
        <v>1360.58998</v>
      </c>
      <c r="Q2033" s="144">
        <f t="shared" si="780"/>
        <v>0</v>
      </c>
      <c r="R2033" s="145">
        <f t="shared" si="781"/>
        <v>0</v>
      </c>
      <c r="S2033" s="139">
        <f t="shared" si="782"/>
        <v>0</v>
      </c>
      <c r="T2033" s="146">
        <f t="shared" si="792"/>
        <v>3.5999999999999997E-2</v>
      </c>
      <c r="U2033" s="144">
        <f t="shared" si="795"/>
        <v>8</v>
      </c>
      <c r="V2033" s="144">
        <v>252</v>
      </c>
      <c r="W2033" s="143">
        <f t="shared" si="783"/>
        <v>1.001123397</v>
      </c>
      <c r="X2033" s="139">
        <f t="shared" si="784"/>
        <v>1.5284827000000001</v>
      </c>
      <c r="Y2033" s="124">
        <f t="shared" si="785"/>
        <v>0</v>
      </c>
      <c r="Z2033" s="147" t="s">
        <v>64</v>
      </c>
      <c r="AA2033" s="141">
        <f t="shared" si="793"/>
        <v>45853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4"/>
      <c r="BL2033" s="1"/>
      <c r="BM2033" s="1"/>
      <c r="BN2033" s="1"/>
      <c r="BO2033" s="1"/>
      <c r="BP2033" s="1"/>
      <c r="BQ2033" s="1"/>
    </row>
    <row r="2034" spans="1:69" x14ac:dyDescent="0.15">
      <c r="A2034" s="138">
        <f t="shared" si="786"/>
        <v>45685</v>
      </c>
      <c r="B2034" s="148">
        <f t="shared" si="775"/>
        <v>1362.4043227899999</v>
      </c>
      <c r="C2034" s="139">
        <f t="shared" si="787"/>
        <v>1000</v>
      </c>
      <c r="D2034" s="140">
        <f t="shared" si="788"/>
        <v>7100.5</v>
      </c>
      <c r="E2034" s="124">
        <f>IF(K2034=1,VLOOKUP(A2033,[1]Plan1!$BO$80:$BQ$314,3),E2033)</f>
        <v>7111.86</v>
      </c>
      <c r="F2034" s="141">
        <f t="shared" si="789"/>
        <v>45673</v>
      </c>
      <c r="G2034" s="142">
        <f t="shared" si="776"/>
        <v>1.5998873318778806E-3</v>
      </c>
      <c r="H2034" s="141">
        <f t="shared" si="790"/>
        <v>45705</v>
      </c>
      <c r="I2034" s="141">
        <f t="shared" si="777"/>
        <v>45705</v>
      </c>
      <c r="J2034" s="125">
        <f t="shared" si="791"/>
        <v>23</v>
      </c>
      <c r="K2034" s="125">
        <f t="shared" si="797"/>
        <v>9</v>
      </c>
      <c r="L2034" s="139">
        <f t="shared" si="778"/>
        <v>1.0006257300000001</v>
      </c>
      <c r="M2034" s="143">
        <f t="shared" si="798"/>
        <v>1.0051997699999999</v>
      </c>
      <c r="N2034" s="143">
        <f t="shared" si="794"/>
        <v>1.3598336555653991</v>
      </c>
      <c r="O2034" s="139">
        <f t="shared" si="796"/>
        <v>1.3606845400000001</v>
      </c>
      <c r="P2034" s="139">
        <f t="shared" si="779"/>
        <v>1360.68454</v>
      </c>
      <c r="Q2034" s="144">
        <f t="shared" si="780"/>
        <v>0</v>
      </c>
      <c r="R2034" s="145">
        <f t="shared" si="781"/>
        <v>0</v>
      </c>
      <c r="S2034" s="139">
        <f t="shared" si="782"/>
        <v>0</v>
      </c>
      <c r="T2034" s="146">
        <f t="shared" si="792"/>
        <v>3.5999999999999997E-2</v>
      </c>
      <c r="U2034" s="144">
        <f t="shared" si="795"/>
        <v>9</v>
      </c>
      <c r="V2034" s="144">
        <v>252</v>
      </c>
      <c r="W2034" s="143">
        <f t="shared" si="783"/>
        <v>1.00126391</v>
      </c>
      <c r="X2034" s="139">
        <f t="shared" si="784"/>
        <v>1.71978279</v>
      </c>
      <c r="Y2034" s="124">
        <f t="shared" si="785"/>
        <v>0</v>
      </c>
      <c r="Z2034" s="147" t="s">
        <v>64</v>
      </c>
      <c r="AA2034" s="141">
        <f t="shared" si="793"/>
        <v>45853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4"/>
      <c r="BL2034" s="1"/>
      <c r="BM2034" s="1"/>
      <c r="BN2034" s="1"/>
      <c r="BO2034" s="1"/>
      <c r="BP2034" s="1"/>
      <c r="BQ2034" s="1"/>
    </row>
    <row r="2035" spans="1:69" x14ac:dyDescent="0.15">
      <c r="A2035" s="138">
        <f t="shared" si="786"/>
        <v>45686</v>
      </c>
      <c r="B2035" s="148">
        <f t="shared" si="775"/>
        <v>1362.6902567</v>
      </c>
      <c r="C2035" s="139">
        <f t="shared" si="787"/>
        <v>1000</v>
      </c>
      <c r="D2035" s="140">
        <f t="shared" si="788"/>
        <v>7100.5</v>
      </c>
      <c r="E2035" s="124">
        <f>IF(K2035=1,VLOOKUP(A2034,[1]Plan1!$BO$80:$BQ$314,3),E2034)</f>
        <v>7111.86</v>
      </c>
      <c r="F2035" s="141">
        <f t="shared" si="789"/>
        <v>45673</v>
      </c>
      <c r="G2035" s="142">
        <f t="shared" si="776"/>
        <v>1.5998873318778806E-3</v>
      </c>
      <c r="H2035" s="141">
        <f t="shared" si="790"/>
        <v>45705</v>
      </c>
      <c r="I2035" s="141">
        <f t="shared" si="777"/>
        <v>45705</v>
      </c>
      <c r="J2035" s="125">
        <f t="shared" si="791"/>
        <v>23</v>
      </c>
      <c r="K2035" s="125">
        <f t="shared" si="797"/>
        <v>10</v>
      </c>
      <c r="L2035" s="139">
        <f t="shared" si="778"/>
        <v>1.00069528</v>
      </c>
      <c r="M2035" s="143">
        <f t="shared" si="798"/>
        <v>1.0051997699999999</v>
      </c>
      <c r="N2035" s="143">
        <f t="shared" si="794"/>
        <v>1.3598336555653991</v>
      </c>
      <c r="O2035" s="139">
        <f t="shared" si="796"/>
        <v>1.3607791199999999</v>
      </c>
      <c r="P2035" s="139">
        <f t="shared" si="779"/>
        <v>1360.7791199999999</v>
      </c>
      <c r="Q2035" s="144">
        <f t="shared" si="780"/>
        <v>0</v>
      </c>
      <c r="R2035" s="145">
        <f t="shared" si="781"/>
        <v>0</v>
      </c>
      <c r="S2035" s="139">
        <f t="shared" si="782"/>
        <v>0</v>
      </c>
      <c r="T2035" s="146">
        <f t="shared" si="792"/>
        <v>3.5999999999999997E-2</v>
      </c>
      <c r="U2035" s="144">
        <f t="shared" si="795"/>
        <v>10</v>
      </c>
      <c r="V2035" s="144">
        <v>252</v>
      </c>
      <c r="W2035" s="143">
        <f t="shared" si="783"/>
        <v>1.001404443</v>
      </c>
      <c r="X2035" s="139">
        <f t="shared" si="784"/>
        <v>1.9111366999999999</v>
      </c>
      <c r="Y2035" s="124">
        <f t="shared" si="785"/>
        <v>0</v>
      </c>
      <c r="Z2035" s="147" t="s">
        <v>64</v>
      </c>
      <c r="AA2035" s="141">
        <f t="shared" si="793"/>
        <v>45853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4"/>
      <c r="BL2035" s="1"/>
      <c r="BM2035" s="1"/>
      <c r="BN2035" s="1"/>
      <c r="BO2035" s="1"/>
      <c r="BP2035" s="1"/>
      <c r="BQ2035" s="1"/>
    </row>
    <row r="2036" spans="1:69" x14ac:dyDescent="0.15">
      <c r="A2036" s="138">
        <f t="shared" si="786"/>
        <v>45687</v>
      </c>
      <c r="B2036" s="148">
        <f t="shared" si="775"/>
        <v>1362.9762544300002</v>
      </c>
      <c r="C2036" s="139">
        <f t="shared" si="787"/>
        <v>1000</v>
      </c>
      <c r="D2036" s="140">
        <f t="shared" si="788"/>
        <v>7100.5</v>
      </c>
      <c r="E2036" s="124">
        <f>IF(K2036=1,VLOOKUP(A2035,[1]Plan1!$BO$80:$BQ$314,3),E2035)</f>
        <v>7111.86</v>
      </c>
      <c r="F2036" s="141">
        <f t="shared" si="789"/>
        <v>45673</v>
      </c>
      <c r="G2036" s="142">
        <f t="shared" si="776"/>
        <v>1.5998873318778806E-3</v>
      </c>
      <c r="H2036" s="141">
        <f t="shared" si="790"/>
        <v>45705</v>
      </c>
      <c r="I2036" s="141">
        <f t="shared" si="777"/>
        <v>45705</v>
      </c>
      <c r="J2036" s="125">
        <f t="shared" si="791"/>
        <v>23</v>
      </c>
      <c r="K2036" s="125">
        <f t="shared" si="797"/>
        <v>11</v>
      </c>
      <c r="L2036" s="139">
        <f t="shared" si="778"/>
        <v>1.00076484</v>
      </c>
      <c r="M2036" s="143">
        <f t="shared" si="798"/>
        <v>1.0051997699999999</v>
      </c>
      <c r="N2036" s="143">
        <f t="shared" si="794"/>
        <v>1.3598336555653991</v>
      </c>
      <c r="O2036" s="139">
        <f t="shared" si="796"/>
        <v>1.3608737099999999</v>
      </c>
      <c r="P2036" s="139">
        <f t="shared" si="779"/>
        <v>1360.8737100000001</v>
      </c>
      <c r="Q2036" s="144">
        <f t="shared" si="780"/>
        <v>0</v>
      </c>
      <c r="R2036" s="145">
        <f t="shared" si="781"/>
        <v>0</v>
      </c>
      <c r="S2036" s="139">
        <f t="shared" si="782"/>
        <v>0</v>
      </c>
      <c r="T2036" s="146">
        <f t="shared" si="792"/>
        <v>3.5999999999999997E-2</v>
      </c>
      <c r="U2036" s="144">
        <f t="shared" si="795"/>
        <v>11</v>
      </c>
      <c r="V2036" s="144">
        <v>252</v>
      </c>
      <c r="W2036" s="143">
        <f t="shared" si="783"/>
        <v>1.001544996</v>
      </c>
      <c r="X2036" s="139">
        <f t="shared" si="784"/>
        <v>2.10254443</v>
      </c>
      <c r="Y2036" s="124">
        <f t="shared" si="785"/>
        <v>0</v>
      </c>
      <c r="Z2036" s="147" t="s">
        <v>64</v>
      </c>
      <c r="AA2036" s="141">
        <f t="shared" si="793"/>
        <v>45853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4"/>
      <c r="BL2036" s="1"/>
      <c r="BM2036" s="1"/>
      <c r="BN2036" s="1"/>
      <c r="BO2036" s="1"/>
      <c r="BP2036" s="1"/>
      <c r="BQ2036" s="1"/>
    </row>
    <row r="2037" spans="1:69" x14ac:dyDescent="0.15">
      <c r="A2037" s="138">
        <f t="shared" si="786"/>
        <v>45688</v>
      </c>
      <c r="B2037" s="148">
        <f t="shared" si="775"/>
        <v>1363.2623059699999</v>
      </c>
      <c r="C2037" s="139">
        <f t="shared" si="787"/>
        <v>1000</v>
      </c>
      <c r="D2037" s="140">
        <f t="shared" si="788"/>
        <v>7100.5</v>
      </c>
      <c r="E2037" s="124">
        <f>IF(K2037=1,VLOOKUP(A2036,[1]Plan1!$BO$80:$BQ$314,3),E2036)</f>
        <v>7111.86</v>
      </c>
      <c r="F2037" s="141">
        <f t="shared" si="789"/>
        <v>45673</v>
      </c>
      <c r="G2037" s="142">
        <f t="shared" si="776"/>
        <v>1.5998873318778806E-3</v>
      </c>
      <c r="H2037" s="141">
        <f t="shared" si="790"/>
        <v>45705</v>
      </c>
      <c r="I2037" s="141">
        <f t="shared" si="777"/>
        <v>45705</v>
      </c>
      <c r="J2037" s="125">
        <f t="shared" si="791"/>
        <v>23</v>
      </c>
      <c r="K2037" s="125">
        <f t="shared" si="797"/>
        <v>12</v>
      </c>
      <c r="L2037" s="139">
        <f t="shared" si="778"/>
        <v>1.0008344</v>
      </c>
      <c r="M2037" s="143">
        <f t="shared" si="798"/>
        <v>1.0051997699999999</v>
      </c>
      <c r="N2037" s="143">
        <f t="shared" si="794"/>
        <v>1.3598336555653991</v>
      </c>
      <c r="O2037" s="139">
        <f t="shared" si="796"/>
        <v>1.3609682999999999</v>
      </c>
      <c r="P2037" s="139">
        <f t="shared" si="779"/>
        <v>1360.9683</v>
      </c>
      <c r="Q2037" s="144">
        <f t="shared" si="780"/>
        <v>0</v>
      </c>
      <c r="R2037" s="145">
        <f t="shared" si="781"/>
        <v>0</v>
      </c>
      <c r="S2037" s="139">
        <f t="shared" si="782"/>
        <v>0</v>
      </c>
      <c r="T2037" s="146">
        <f t="shared" si="792"/>
        <v>3.5999999999999997E-2</v>
      </c>
      <c r="U2037" s="144">
        <f t="shared" si="795"/>
        <v>12</v>
      </c>
      <c r="V2037" s="144">
        <v>252</v>
      </c>
      <c r="W2037" s="143">
        <f t="shared" si="783"/>
        <v>1.0016855689999999</v>
      </c>
      <c r="X2037" s="139">
        <f t="shared" si="784"/>
        <v>2.2940059700000002</v>
      </c>
      <c r="Y2037" s="124">
        <f t="shared" si="785"/>
        <v>0</v>
      </c>
      <c r="Z2037" s="147" t="s">
        <v>64</v>
      </c>
      <c r="AA2037" s="141">
        <f t="shared" si="793"/>
        <v>45853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4"/>
      <c r="BL2037" s="1"/>
      <c r="BM2037" s="1"/>
      <c r="BN2037" s="1"/>
      <c r="BO2037" s="1"/>
      <c r="BP2037" s="1"/>
      <c r="BQ2037" s="1"/>
    </row>
    <row r="2038" spans="1:69" x14ac:dyDescent="0.15">
      <c r="A2038" s="138">
        <f t="shared" si="786"/>
        <v>45689</v>
      </c>
      <c r="B2038" s="148">
        <f t="shared" si="775"/>
        <v>1363.5484099599998</v>
      </c>
      <c r="C2038" s="139">
        <f t="shared" si="787"/>
        <v>1000</v>
      </c>
      <c r="D2038" s="140">
        <f t="shared" si="788"/>
        <v>7100.5</v>
      </c>
      <c r="E2038" s="124">
        <f>IF(K2038=1,VLOOKUP(A2037,[1]Plan1!$BO$80:$BQ$314,3),E2037)</f>
        <v>7111.86</v>
      </c>
      <c r="F2038" s="141">
        <f t="shared" si="789"/>
        <v>45673</v>
      </c>
      <c r="G2038" s="142">
        <f t="shared" si="776"/>
        <v>1.5998873318778806E-3</v>
      </c>
      <c r="H2038" s="141">
        <f t="shared" si="790"/>
        <v>45705</v>
      </c>
      <c r="I2038" s="141">
        <f t="shared" si="777"/>
        <v>45705</v>
      </c>
      <c r="J2038" s="125">
        <f t="shared" si="791"/>
        <v>23</v>
      </c>
      <c r="K2038" s="125">
        <f t="shared" si="797"/>
        <v>13</v>
      </c>
      <c r="L2038" s="139">
        <f t="shared" si="778"/>
        <v>1.00090396</v>
      </c>
      <c r="M2038" s="143">
        <f t="shared" si="798"/>
        <v>1.0051997699999999</v>
      </c>
      <c r="N2038" s="143">
        <f t="shared" si="794"/>
        <v>1.3598336555653991</v>
      </c>
      <c r="O2038" s="139">
        <f t="shared" si="796"/>
        <v>1.3610628899999999</v>
      </c>
      <c r="P2038" s="139">
        <f t="shared" si="779"/>
        <v>1361.0628899999999</v>
      </c>
      <c r="Q2038" s="144">
        <f t="shared" si="780"/>
        <v>0</v>
      </c>
      <c r="R2038" s="145">
        <f t="shared" si="781"/>
        <v>0</v>
      </c>
      <c r="S2038" s="139">
        <f t="shared" si="782"/>
        <v>0</v>
      </c>
      <c r="T2038" s="146">
        <f t="shared" si="792"/>
        <v>3.5999999999999997E-2</v>
      </c>
      <c r="U2038" s="144">
        <f t="shared" si="795"/>
        <v>13</v>
      </c>
      <c r="V2038" s="144">
        <v>252</v>
      </c>
      <c r="W2038" s="143">
        <f t="shared" si="783"/>
        <v>1.0018261610000001</v>
      </c>
      <c r="X2038" s="139">
        <f t="shared" si="784"/>
        <v>2.48551996</v>
      </c>
      <c r="Y2038" s="124">
        <f t="shared" si="785"/>
        <v>0</v>
      </c>
      <c r="Z2038" s="147" t="s">
        <v>64</v>
      </c>
      <c r="AA2038" s="141">
        <f t="shared" si="793"/>
        <v>45853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4"/>
      <c r="BL2038" s="1"/>
      <c r="BM2038" s="1"/>
      <c r="BN2038" s="1"/>
      <c r="BO2038" s="1"/>
      <c r="BP2038" s="1"/>
      <c r="BQ2038" s="1"/>
    </row>
    <row r="2039" spans="1:69" x14ac:dyDescent="0.15">
      <c r="A2039" s="138">
        <f t="shared" si="786"/>
        <v>45690</v>
      </c>
      <c r="B2039" s="148">
        <f t="shared" si="775"/>
        <v>1363.5484099599998</v>
      </c>
      <c r="C2039" s="139">
        <f t="shared" si="787"/>
        <v>1000</v>
      </c>
      <c r="D2039" s="140">
        <f t="shared" si="788"/>
        <v>7100.5</v>
      </c>
      <c r="E2039" s="124">
        <f>IF(K2039=1,VLOOKUP(A2038,[1]Plan1!$BO$80:$BQ$314,3),E2038)</f>
        <v>7111.86</v>
      </c>
      <c r="F2039" s="141">
        <f t="shared" si="789"/>
        <v>45673</v>
      </c>
      <c r="G2039" s="142">
        <f t="shared" si="776"/>
        <v>1.5998873318778806E-3</v>
      </c>
      <c r="H2039" s="141">
        <f t="shared" si="790"/>
        <v>45705</v>
      </c>
      <c r="I2039" s="141">
        <f t="shared" si="777"/>
        <v>45705</v>
      </c>
      <c r="J2039" s="125">
        <f t="shared" si="791"/>
        <v>23</v>
      </c>
      <c r="K2039" s="125">
        <f t="shared" si="797"/>
        <v>13</v>
      </c>
      <c r="L2039" s="139">
        <f t="shared" si="778"/>
        <v>1.00090396</v>
      </c>
      <c r="M2039" s="143">
        <f t="shared" si="798"/>
        <v>1.0051997699999999</v>
      </c>
      <c r="N2039" s="143">
        <f t="shared" si="794"/>
        <v>1.3598336555653991</v>
      </c>
      <c r="O2039" s="139">
        <f t="shared" si="796"/>
        <v>1.3610628899999999</v>
      </c>
      <c r="P2039" s="139">
        <f t="shared" si="779"/>
        <v>1361.0628899999999</v>
      </c>
      <c r="Q2039" s="144">
        <f t="shared" si="780"/>
        <v>0</v>
      </c>
      <c r="R2039" s="145">
        <f t="shared" si="781"/>
        <v>0</v>
      </c>
      <c r="S2039" s="139">
        <f t="shared" si="782"/>
        <v>0</v>
      </c>
      <c r="T2039" s="146">
        <f t="shared" si="792"/>
        <v>3.5999999999999997E-2</v>
      </c>
      <c r="U2039" s="144">
        <f t="shared" si="795"/>
        <v>13</v>
      </c>
      <c r="V2039" s="144">
        <v>252</v>
      </c>
      <c r="W2039" s="143">
        <f t="shared" si="783"/>
        <v>1.0018261610000001</v>
      </c>
      <c r="X2039" s="139">
        <f t="shared" si="784"/>
        <v>2.48551996</v>
      </c>
      <c r="Y2039" s="124">
        <f t="shared" si="785"/>
        <v>0</v>
      </c>
      <c r="Z2039" s="147" t="s">
        <v>64</v>
      </c>
      <c r="AA2039" s="141">
        <f t="shared" si="793"/>
        <v>45853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4"/>
      <c r="BL2039" s="1"/>
      <c r="BM2039" s="1"/>
      <c r="BN2039" s="1"/>
      <c r="BO2039" s="1"/>
      <c r="BP2039" s="1"/>
      <c r="BQ2039" s="1"/>
    </row>
    <row r="2040" spans="1:69" x14ac:dyDescent="0.15">
      <c r="A2040" s="138">
        <f t="shared" si="786"/>
        <v>45691</v>
      </c>
      <c r="B2040" s="148">
        <f t="shared" si="775"/>
        <v>1363.5484099599998</v>
      </c>
      <c r="C2040" s="139">
        <f t="shared" si="787"/>
        <v>1000</v>
      </c>
      <c r="D2040" s="140">
        <f t="shared" si="788"/>
        <v>7100.5</v>
      </c>
      <c r="E2040" s="124">
        <f>IF(K2040=1,VLOOKUP(A2039,[1]Plan1!$BO$80:$BQ$314,3),E2039)</f>
        <v>7111.86</v>
      </c>
      <c r="F2040" s="141">
        <f t="shared" si="789"/>
        <v>45673</v>
      </c>
      <c r="G2040" s="142">
        <f t="shared" si="776"/>
        <v>1.5998873318778806E-3</v>
      </c>
      <c r="H2040" s="141">
        <f t="shared" si="790"/>
        <v>45705</v>
      </c>
      <c r="I2040" s="141">
        <f t="shared" si="777"/>
        <v>45705</v>
      </c>
      <c r="J2040" s="125">
        <f t="shared" si="791"/>
        <v>23</v>
      </c>
      <c r="K2040" s="125">
        <f t="shared" si="797"/>
        <v>13</v>
      </c>
      <c r="L2040" s="139">
        <f t="shared" si="778"/>
        <v>1.00090396</v>
      </c>
      <c r="M2040" s="143">
        <f t="shared" si="798"/>
        <v>1.0051997699999999</v>
      </c>
      <c r="N2040" s="143">
        <f t="shared" si="794"/>
        <v>1.3598336555653991</v>
      </c>
      <c r="O2040" s="139">
        <f t="shared" si="796"/>
        <v>1.3610628899999999</v>
      </c>
      <c r="P2040" s="139">
        <f t="shared" si="779"/>
        <v>1361.0628899999999</v>
      </c>
      <c r="Q2040" s="144">
        <f t="shared" si="780"/>
        <v>0</v>
      </c>
      <c r="R2040" s="145">
        <f t="shared" si="781"/>
        <v>0</v>
      </c>
      <c r="S2040" s="139">
        <f t="shared" si="782"/>
        <v>0</v>
      </c>
      <c r="T2040" s="146">
        <f t="shared" si="792"/>
        <v>3.5999999999999997E-2</v>
      </c>
      <c r="U2040" s="144">
        <f t="shared" si="795"/>
        <v>13</v>
      </c>
      <c r="V2040" s="144">
        <v>252</v>
      </c>
      <c r="W2040" s="143">
        <f t="shared" si="783"/>
        <v>1.0018261610000001</v>
      </c>
      <c r="X2040" s="139">
        <f t="shared" si="784"/>
        <v>2.48551996</v>
      </c>
      <c r="Y2040" s="124">
        <f t="shared" si="785"/>
        <v>0</v>
      </c>
      <c r="Z2040" s="147" t="s">
        <v>64</v>
      </c>
      <c r="AA2040" s="141">
        <f t="shared" si="793"/>
        <v>45853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4"/>
      <c r="BL2040" s="1"/>
      <c r="BM2040" s="1"/>
      <c r="BN2040" s="1"/>
      <c r="BO2040" s="1"/>
      <c r="BP2040" s="1"/>
      <c r="BQ2040" s="1"/>
    </row>
    <row r="2041" spans="1:69" x14ac:dyDescent="0.15">
      <c r="A2041" s="138">
        <f t="shared" si="786"/>
        <v>45692</v>
      </c>
      <c r="B2041" s="148">
        <f t="shared" si="775"/>
        <v>1363.8345778</v>
      </c>
      <c r="C2041" s="139">
        <f t="shared" si="787"/>
        <v>1000</v>
      </c>
      <c r="D2041" s="140">
        <f t="shared" si="788"/>
        <v>7100.5</v>
      </c>
      <c r="E2041" s="124">
        <f>IF(K2041=1,VLOOKUP(A2040,[1]Plan1!$BO$80:$BQ$314,3),E2040)</f>
        <v>7111.86</v>
      </c>
      <c r="F2041" s="141">
        <f t="shared" si="789"/>
        <v>45673</v>
      </c>
      <c r="G2041" s="142">
        <f t="shared" si="776"/>
        <v>1.5998873318778806E-3</v>
      </c>
      <c r="H2041" s="141">
        <f t="shared" si="790"/>
        <v>45705</v>
      </c>
      <c r="I2041" s="141">
        <f t="shared" si="777"/>
        <v>45705</v>
      </c>
      <c r="J2041" s="125">
        <f t="shared" si="791"/>
        <v>23</v>
      </c>
      <c r="K2041" s="125">
        <f t="shared" si="797"/>
        <v>14</v>
      </c>
      <c r="L2041" s="139">
        <f t="shared" si="778"/>
        <v>1.00097353</v>
      </c>
      <c r="M2041" s="143">
        <f t="shared" si="798"/>
        <v>1.0051997699999999</v>
      </c>
      <c r="N2041" s="143">
        <f t="shared" si="794"/>
        <v>1.3598336555653991</v>
      </c>
      <c r="O2041" s="139">
        <f t="shared" si="796"/>
        <v>1.3611574900000001</v>
      </c>
      <c r="P2041" s="139">
        <f t="shared" si="779"/>
        <v>1361.1574900000001</v>
      </c>
      <c r="Q2041" s="144">
        <f t="shared" si="780"/>
        <v>0</v>
      </c>
      <c r="R2041" s="145">
        <f t="shared" si="781"/>
        <v>0</v>
      </c>
      <c r="S2041" s="139">
        <f t="shared" si="782"/>
        <v>0</v>
      </c>
      <c r="T2041" s="146">
        <f t="shared" si="792"/>
        <v>3.5999999999999997E-2</v>
      </c>
      <c r="U2041" s="144">
        <f t="shared" si="795"/>
        <v>14</v>
      </c>
      <c r="V2041" s="144">
        <v>252</v>
      </c>
      <c r="W2041" s="143">
        <f t="shared" si="783"/>
        <v>1.0019667729999999</v>
      </c>
      <c r="X2041" s="139">
        <f t="shared" si="784"/>
        <v>2.6770877999999998</v>
      </c>
      <c r="Y2041" s="124">
        <f t="shared" si="785"/>
        <v>0</v>
      </c>
      <c r="Z2041" s="147" t="s">
        <v>64</v>
      </c>
      <c r="AA2041" s="141">
        <f t="shared" si="793"/>
        <v>45853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4"/>
      <c r="BL2041" s="1"/>
      <c r="BM2041" s="1"/>
      <c r="BN2041" s="1"/>
      <c r="BO2041" s="1"/>
      <c r="BP2041" s="1"/>
      <c r="BQ2041" s="1"/>
    </row>
    <row r="2042" spans="1:69" x14ac:dyDescent="0.15">
      <c r="A2042" s="138">
        <f t="shared" si="786"/>
        <v>45693</v>
      </c>
      <c r="B2042" s="148">
        <f t="shared" si="775"/>
        <v>1364.1208194999999</v>
      </c>
      <c r="C2042" s="139">
        <f t="shared" si="787"/>
        <v>1000</v>
      </c>
      <c r="D2042" s="140">
        <f t="shared" si="788"/>
        <v>7100.5</v>
      </c>
      <c r="E2042" s="124">
        <f>IF(K2042=1,VLOOKUP(A2041,[1]Plan1!$BO$80:$BQ$314,3),E2041)</f>
        <v>7111.86</v>
      </c>
      <c r="F2042" s="141">
        <f t="shared" si="789"/>
        <v>45673</v>
      </c>
      <c r="G2042" s="142">
        <f t="shared" si="776"/>
        <v>1.5998873318778806E-3</v>
      </c>
      <c r="H2042" s="141">
        <f t="shared" si="790"/>
        <v>45705</v>
      </c>
      <c r="I2042" s="141">
        <f t="shared" si="777"/>
        <v>45705</v>
      </c>
      <c r="J2042" s="125">
        <f t="shared" si="791"/>
        <v>23</v>
      </c>
      <c r="K2042" s="125">
        <f t="shared" si="797"/>
        <v>15</v>
      </c>
      <c r="L2042" s="139">
        <f t="shared" si="778"/>
        <v>1.0010431099999999</v>
      </c>
      <c r="M2042" s="143">
        <f t="shared" si="798"/>
        <v>1.0051997699999999</v>
      </c>
      <c r="N2042" s="143">
        <f t="shared" si="794"/>
        <v>1.3598336555653991</v>
      </c>
      <c r="O2042" s="139">
        <f t="shared" si="796"/>
        <v>1.3612521099999999</v>
      </c>
      <c r="P2042" s="139">
        <f t="shared" si="779"/>
        <v>1361.2521099999999</v>
      </c>
      <c r="Q2042" s="144">
        <f t="shared" si="780"/>
        <v>0</v>
      </c>
      <c r="R2042" s="145">
        <f t="shared" si="781"/>
        <v>0</v>
      </c>
      <c r="S2042" s="139">
        <f t="shared" si="782"/>
        <v>0</v>
      </c>
      <c r="T2042" s="146">
        <f t="shared" si="792"/>
        <v>3.5999999999999997E-2</v>
      </c>
      <c r="U2042" s="144">
        <f t="shared" si="795"/>
        <v>15</v>
      </c>
      <c r="V2042" s="144">
        <v>252</v>
      </c>
      <c r="W2042" s="143">
        <f t="shared" si="783"/>
        <v>1.0021074050000001</v>
      </c>
      <c r="X2042" s="139">
        <f t="shared" si="784"/>
        <v>2.8687095</v>
      </c>
      <c r="Y2042" s="124">
        <f t="shared" si="785"/>
        <v>0</v>
      </c>
      <c r="Z2042" s="147" t="s">
        <v>64</v>
      </c>
      <c r="AA2042" s="141">
        <f t="shared" si="793"/>
        <v>45853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4"/>
      <c r="BL2042" s="1"/>
      <c r="BM2042" s="1"/>
      <c r="BN2042" s="1"/>
      <c r="BO2042" s="1"/>
      <c r="BP2042" s="1"/>
      <c r="BQ2042" s="1"/>
    </row>
    <row r="2043" spans="1:69" x14ac:dyDescent="0.15">
      <c r="A2043" s="138">
        <f t="shared" si="786"/>
        <v>45694</v>
      </c>
      <c r="B2043" s="148">
        <f t="shared" si="775"/>
        <v>1364.4071036600001</v>
      </c>
      <c r="C2043" s="139">
        <f t="shared" si="787"/>
        <v>1000</v>
      </c>
      <c r="D2043" s="140">
        <f t="shared" si="788"/>
        <v>7100.5</v>
      </c>
      <c r="E2043" s="124">
        <f>IF(K2043=1,VLOOKUP(A2042,[1]Plan1!$BO$80:$BQ$314,3),E2042)</f>
        <v>7111.86</v>
      </c>
      <c r="F2043" s="141">
        <f t="shared" si="789"/>
        <v>45673</v>
      </c>
      <c r="G2043" s="142">
        <f t="shared" si="776"/>
        <v>1.5998873318778806E-3</v>
      </c>
      <c r="H2043" s="141">
        <f t="shared" si="790"/>
        <v>45705</v>
      </c>
      <c r="I2043" s="141">
        <f t="shared" si="777"/>
        <v>45705</v>
      </c>
      <c r="J2043" s="125">
        <f t="shared" si="791"/>
        <v>23</v>
      </c>
      <c r="K2043" s="125">
        <f t="shared" si="797"/>
        <v>16</v>
      </c>
      <c r="L2043" s="139">
        <f t="shared" si="778"/>
        <v>1.00111269</v>
      </c>
      <c r="M2043" s="143">
        <f t="shared" si="798"/>
        <v>1.0051997699999999</v>
      </c>
      <c r="N2043" s="143">
        <f t="shared" si="794"/>
        <v>1.3598336555653991</v>
      </c>
      <c r="O2043" s="139">
        <f t="shared" si="796"/>
        <v>1.36134672</v>
      </c>
      <c r="P2043" s="139">
        <f t="shared" si="779"/>
        <v>1361.34672</v>
      </c>
      <c r="Q2043" s="144">
        <f t="shared" si="780"/>
        <v>0</v>
      </c>
      <c r="R2043" s="145">
        <f t="shared" si="781"/>
        <v>0</v>
      </c>
      <c r="S2043" s="139">
        <f t="shared" si="782"/>
        <v>0</v>
      </c>
      <c r="T2043" s="146">
        <f t="shared" si="792"/>
        <v>3.5999999999999997E-2</v>
      </c>
      <c r="U2043" s="144">
        <f t="shared" si="795"/>
        <v>16</v>
      </c>
      <c r="V2043" s="144">
        <v>252</v>
      </c>
      <c r="W2043" s="143">
        <f t="shared" si="783"/>
        <v>1.002248056</v>
      </c>
      <c r="X2043" s="139">
        <f t="shared" si="784"/>
        <v>3.0603836599999998</v>
      </c>
      <c r="Y2043" s="124">
        <f t="shared" si="785"/>
        <v>0</v>
      </c>
      <c r="Z2043" s="147" t="s">
        <v>64</v>
      </c>
      <c r="AA2043" s="141">
        <f t="shared" si="793"/>
        <v>45853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4"/>
      <c r="BL2043" s="1"/>
      <c r="BM2043" s="1"/>
      <c r="BN2043" s="1"/>
      <c r="BO2043" s="1"/>
      <c r="BP2043" s="1"/>
      <c r="BQ2043" s="1"/>
    </row>
    <row r="2044" spans="1:69" x14ac:dyDescent="0.15">
      <c r="A2044" s="138">
        <f t="shared" si="786"/>
        <v>45695</v>
      </c>
      <c r="B2044" s="148">
        <f t="shared" si="775"/>
        <v>1364.6934516800002</v>
      </c>
      <c r="C2044" s="139">
        <f t="shared" si="787"/>
        <v>1000</v>
      </c>
      <c r="D2044" s="140">
        <f t="shared" si="788"/>
        <v>7100.5</v>
      </c>
      <c r="E2044" s="124">
        <f>IF(K2044=1,VLOOKUP(A2043,[1]Plan1!$BO$80:$BQ$314,3),E2043)</f>
        <v>7111.86</v>
      </c>
      <c r="F2044" s="141">
        <f t="shared" si="789"/>
        <v>45673</v>
      </c>
      <c r="G2044" s="142">
        <f t="shared" si="776"/>
        <v>1.5998873318778806E-3</v>
      </c>
      <c r="H2044" s="141">
        <f t="shared" si="790"/>
        <v>45705</v>
      </c>
      <c r="I2044" s="141">
        <f t="shared" si="777"/>
        <v>45705</v>
      </c>
      <c r="J2044" s="125">
        <f t="shared" si="791"/>
        <v>23</v>
      </c>
      <c r="K2044" s="125">
        <f t="shared" si="797"/>
        <v>17</v>
      </c>
      <c r="L2044" s="139">
        <f t="shared" si="778"/>
        <v>1.0011822699999999</v>
      </c>
      <c r="M2044" s="143">
        <f t="shared" si="798"/>
        <v>1.0051997699999999</v>
      </c>
      <c r="N2044" s="143">
        <f t="shared" si="794"/>
        <v>1.3598336555653991</v>
      </c>
      <c r="O2044" s="139">
        <f t="shared" si="796"/>
        <v>1.3614413400000001</v>
      </c>
      <c r="P2044" s="139">
        <f t="shared" si="779"/>
        <v>1361.4413400000001</v>
      </c>
      <c r="Q2044" s="144">
        <f t="shared" si="780"/>
        <v>0</v>
      </c>
      <c r="R2044" s="145">
        <f t="shared" si="781"/>
        <v>0</v>
      </c>
      <c r="S2044" s="139">
        <f t="shared" si="782"/>
        <v>0</v>
      </c>
      <c r="T2044" s="146">
        <f t="shared" si="792"/>
        <v>3.5999999999999997E-2</v>
      </c>
      <c r="U2044" s="144">
        <f t="shared" si="795"/>
        <v>17</v>
      </c>
      <c r="V2044" s="144">
        <v>252</v>
      </c>
      <c r="W2044" s="143">
        <f t="shared" si="783"/>
        <v>1.002388727</v>
      </c>
      <c r="X2044" s="139">
        <f t="shared" si="784"/>
        <v>3.2521116800000001</v>
      </c>
      <c r="Y2044" s="124">
        <f t="shared" si="785"/>
        <v>0</v>
      </c>
      <c r="Z2044" s="147" t="s">
        <v>64</v>
      </c>
      <c r="AA2044" s="141">
        <f t="shared" si="793"/>
        <v>45853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4"/>
      <c r="BL2044" s="1"/>
      <c r="BM2044" s="1"/>
      <c r="BN2044" s="1"/>
      <c r="BO2044" s="1"/>
      <c r="BP2044" s="1"/>
      <c r="BQ2044" s="1"/>
    </row>
    <row r="2045" spans="1:69" x14ac:dyDescent="0.15">
      <c r="A2045" s="138">
        <f t="shared" si="786"/>
        <v>45696</v>
      </c>
      <c r="B2045" s="148">
        <f t="shared" si="775"/>
        <v>1364.9798635899999</v>
      </c>
      <c r="C2045" s="139">
        <f t="shared" si="787"/>
        <v>1000</v>
      </c>
      <c r="D2045" s="140">
        <f t="shared" si="788"/>
        <v>7100.5</v>
      </c>
      <c r="E2045" s="124">
        <f>IF(K2045=1,VLOOKUP(A2044,[1]Plan1!$BO$80:$BQ$314,3),E2044)</f>
        <v>7111.86</v>
      </c>
      <c r="F2045" s="141">
        <f t="shared" si="789"/>
        <v>45673</v>
      </c>
      <c r="G2045" s="142">
        <f t="shared" si="776"/>
        <v>1.5998873318778806E-3</v>
      </c>
      <c r="H2045" s="141">
        <f t="shared" si="790"/>
        <v>45705</v>
      </c>
      <c r="I2045" s="141">
        <f t="shared" si="777"/>
        <v>45705</v>
      </c>
      <c r="J2045" s="125">
        <f t="shared" si="791"/>
        <v>23</v>
      </c>
      <c r="K2045" s="125">
        <f t="shared" si="797"/>
        <v>18</v>
      </c>
      <c r="L2045" s="139">
        <f t="shared" si="778"/>
        <v>1.00125186</v>
      </c>
      <c r="M2045" s="143">
        <f t="shared" si="798"/>
        <v>1.0051997699999999</v>
      </c>
      <c r="N2045" s="143">
        <f t="shared" si="794"/>
        <v>1.3598336555653991</v>
      </c>
      <c r="O2045" s="139">
        <f t="shared" si="796"/>
        <v>1.36153597</v>
      </c>
      <c r="P2045" s="139">
        <f t="shared" si="779"/>
        <v>1361.5359699999999</v>
      </c>
      <c r="Q2045" s="144">
        <f t="shared" si="780"/>
        <v>0</v>
      </c>
      <c r="R2045" s="145">
        <f t="shared" si="781"/>
        <v>0</v>
      </c>
      <c r="S2045" s="139">
        <f t="shared" si="782"/>
        <v>0</v>
      </c>
      <c r="T2045" s="146">
        <f t="shared" si="792"/>
        <v>3.5999999999999997E-2</v>
      </c>
      <c r="U2045" s="144">
        <f t="shared" si="795"/>
        <v>18</v>
      </c>
      <c r="V2045" s="144">
        <v>252</v>
      </c>
      <c r="W2045" s="143">
        <f t="shared" si="783"/>
        <v>1.0025294179999999</v>
      </c>
      <c r="X2045" s="139">
        <f t="shared" si="784"/>
        <v>3.4438935900000001</v>
      </c>
      <c r="Y2045" s="124">
        <f t="shared" si="785"/>
        <v>0</v>
      </c>
      <c r="Z2045" s="147" t="s">
        <v>64</v>
      </c>
      <c r="AA2045" s="141">
        <f t="shared" si="793"/>
        <v>45853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4"/>
      <c r="BL2045" s="1"/>
      <c r="BM2045" s="1"/>
      <c r="BN2045" s="1"/>
      <c r="BO2045" s="1"/>
      <c r="BP2045" s="1"/>
      <c r="BQ2045" s="1"/>
    </row>
    <row r="2046" spans="1:69" x14ac:dyDescent="0.15">
      <c r="A2046" s="138">
        <f t="shared" si="786"/>
        <v>45697</v>
      </c>
      <c r="B2046" s="148">
        <f t="shared" si="775"/>
        <v>1364.9798635899999</v>
      </c>
      <c r="C2046" s="139">
        <f t="shared" si="787"/>
        <v>1000</v>
      </c>
      <c r="D2046" s="140">
        <f t="shared" si="788"/>
        <v>7100.5</v>
      </c>
      <c r="E2046" s="124">
        <f>IF(K2046=1,VLOOKUP(A2045,[1]Plan1!$BO$80:$BQ$314,3),E2045)</f>
        <v>7111.86</v>
      </c>
      <c r="F2046" s="141">
        <f t="shared" si="789"/>
        <v>45673</v>
      </c>
      <c r="G2046" s="142">
        <f t="shared" si="776"/>
        <v>1.5998873318778806E-3</v>
      </c>
      <c r="H2046" s="141">
        <f t="shared" si="790"/>
        <v>45705</v>
      </c>
      <c r="I2046" s="141">
        <f t="shared" si="777"/>
        <v>45705</v>
      </c>
      <c r="J2046" s="125">
        <f t="shared" si="791"/>
        <v>23</v>
      </c>
      <c r="K2046" s="125">
        <f t="shared" si="797"/>
        <v>18</v>
      </c>
      <c r="L2046" s="139">
        <f t="shared" si="778"/>
        <v>1.00125186</v>
      </c>
      <c r="M2046" s="143">
        <f t="shared" si="798"/>
        <v>1.0051997699999999</v>
      </c>
      <c r="N2046" s="143">
        <f t="shared" si="794"/>
        <v>1.3598336555653991</v>
      </c>
      <c r="O2046" s="139">
        <f t="shared" si="796"/>
        <v>1.36153597</v>
      </c>
      <c r="P2046" s="139">
        <f t="shared" si="779"/>
        <v>1361.5359699999999</v>
      </c>
      <c r="Q2046" s="144">
        <f t="shared" si="780"/>
        <v>0</v>
      </c>
      <c r="R2046" s="145">
        <f t="shared" si="781"/>
        <v>0</v>
      </c>
      <c r="S2046" s="139">
        <f t="shared" si="782"/>
        <v>0</v>
      </c>
      <c r="T2046" s="146">
        <f t="shared" si="792"/>
        <v>3.5999999999999997E-2</v>
      </c>
      <c r="U2046" s="144">
        <f t="shared" si="795"/>
        <v>18</v>
      </c>
      <c r="V2046" s="144">
        <v>252</v>
      </c>
      <c r="W2046" s="143">
        <f t="shared" si="783"/>
        <v>1.0025294179999999</v>
      </c>
      <c r="X2046" s="139">
        <f t="shared" si="784"/>
        <v>3.4438935900000001</v>
      </c>
      <c r="Y2046" s="124">
        <f t="shared" si="785"/>
        <v>0</v>
      </c>
      <c r="Z2046" s="147" t="s">
        <v>64</v>
      </c>
      <c r="AA2046" s="141">
        <f t="shared" si="793"/>
        <v>45853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4"/>
      <c r="BL2046" s="1"/>
      <c r="BM2046" s="1"/>
      <c r="BN2046" s="1"/>
      <c r="BO2046" s="1"/>
      <c r="BP2046" s="1"/>
      <c r="BQ2046" s="1"/>
    </row>
    <row r="2047" spans="1:69" x14ac:dyDescent="0.15">
      <c r="A2047" s="138">
        <f t="shared" si="786"/>
        <v>45698</v>
      </c>
      <c r="B2047" s="148">
        <f t="shared" si="775"/>
        <v>1364.9798635899999</v>
      </c>
      <c r="C2047" s="139">
        <f t="shared" si="787"/>
        <v>1000</v>
      </c>
      <c r="D2047" s="140">
        <f t="shared" si="788"/>
        <v>7100.5</v>
      </c>
      <c r="E2047" s="124">
        <f>IF(K2047=1,VLOOKUP(A2046,[1]Plan1!$BO$80:$BQ$314,3),E2046)</f>
        <v>7111.86</v>
      </c>
      <c r="F2047" s="141">
        <f t="shared" si="789"/>
        <v>45673</v>
      </c>
      <c r="G2047" s="142">
        <f t="shared" si="776"/>
        <v>1.5998873318778806E-3</v>
      </c>
      <c r="H2047" s="141">
        <f t="shared" si="790"/>
        <v>45705</v>
      </c>
      <c r="I2047" s="141">
        <f t="shared" si="777"/>
        <v>45705</v>
      </c>
      <c r="J2047" s="125">
        <f t="shared" si="791"/>
        <v>23</v>
      </c>
      <c r="K2047" s="125">
        <f t="shared" si="797"/>
        <v>18</v>
      </c>
      <c r="L2047" s="139">
        <f t="shared" si="778"/>
        <v>1.00125186</v>
      </c>
      <c r="M2047" s="143">
        <f t="shared" si="798"/>
        <v>1.0051997699999999</v>
      </c>
      <c r="N2047" s="143">
        <f t="shared" si="794"/>
        <v>1.3598336555653991</v>
      </c>
      <c r="O2047" s="139">
        <f t="shared" si="796"/>
        <v>1.36153597</v>
      </c>
      <c r="P2047" s="139">
        <f t="shared" si="779"/>
        <v>1361.5359699999999</v>
      </c>
      <c r="Q2047" s="144">
        <f t="shared" si="780"/>
        <v>0</v>
      </c>
      <c r="R2047" s="145">
        <f t="shared" si="781"/>
        <v>0</v>
      </c>
      <c r="S2047" s="139">
        <f t="shared" si="782"/>
        <v>0</v>
      </c>
      <c r="T2047" s="146">
        <f t="shared" si="792"/>
        <v>3.5999999999999997E-2</v>
      </c>
      <c r="U2047" s="144">
        <f t="shared" si="795"/>
        <v>18</v>
      </c>
      <c r="V2047" s="144">
        <v>252</v>
      </c>
      <c r="W2047" s="143">
        <f t="shared" si="783"/>
        <v>1.0025294179999999</v>
      </c>
      <c r="X2047" s="139">
        <f t="shared" si="784"/>
        <v>3.4438935900000001</v>
      </c>
      <c r="Y2047" s="124">
        <f t="shared" si="785"/>
        <v>0</v>
      </c>
      <c r="Z2047" s="147" t="s">
        <v>64</v>
      </c>
      <c r="AA2047" s="141">
        <f t="shared" si="793"/>
        <v>45853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4"/>
      <c r="BL2047" s="1"/>
      <c r="BM2047" s="1"/>
      <c r="BN2047" s="1"/>
      <c r="BO2047" s="1"/>
      <c r="BP2047" s="1"/>
      <c r="BQ2047" s="1"/>
    </row>
    <row r="2048" spans="1:69" x14ac:dyDescent="0.15">
      <c r="A2048" s="138">
        <f t="shared" si="786"/>
        <v>45699</v>
      </c>
      <c r="B2048" s="148">
        <f t="shared" si="775"/>
        <v>1365.2663493999999</v>
      </c>
      <c r="C2048" s="139">
        <f t="shared" si="787"/>
        <v>1000</v>
      </c>
      <c r="D2048" s="140">
        <f t="shared" si="788"/>
        <v>7100.5</v>
      </c>
      <c r="E2048" s="124">
        <f>IF(K2048=1,VLOOKUP(A2047,[1]Plan1!$BO$80:$BQ$314,3),E2047)</f>
        <v>7111.86</v>
      </c>
      <c r="F2048" s="141">
        <f t="shared" si="789"/>
        <v>45673</v>
      </c>
      <c r="G2048" s="142">
        <f t="shared" si="776"/>
        <v>1.5998873318778806E-3</v>
      </c>
      <c r="H2048" s="141">
        <f t="shared" si="790"/>
        <v>45705</v>
      </c>
      <c r="I2048" s="141">
        <f t="shared" si="777"/>
        <v>45705</v>
      </c>
      <c r="J2048" s="125">
        <f t="shared" si="791"/>
        <v>23</v>
      </c>
      <c r="K2048" s="125">
        <f t="shared" si="797"/>
        <v>19</v>
      </c>
      <c r="L2048" s="139">
        <f t="shared" si="778"/>
        <v>1.00132146</v>
      </c>
      <c r="M2048" s="143">
        <f t="shared" si="798"/>
        <v>1.0051997699999999</v>
      </c>
      <c r="N2048" s="143">
        <f t="shared" si="794"/>
        <v>1.3598336555653991</v>
      </c>
      <c r="O2048" s="139">
        <f t="shared" si="796"/>
        <v>1.3616306199999999</v>
      </c>
      <c r="P2048" s="139">
        <f t="shared" si="779"/>
        <v>1361.6306199999999</v>
      </c>
      <c r="Q2048" s="144">
        <f t="shared" si="780"/>
        <v>0</v>
      </c>
      <c r="R2048" s="145">
        <f t="shared" si="781"/>
        <v>0</v>
      </c>
      <c r="S2048" s="139">
        <f t="shared" si="782"/>
        <v>0</v>
      </c>
      <c r="T2048" s="146">
        <f t="shared" si="792"/>
        <v>3.5999999999999997E-2</v>
      </c>
      <c r="U2048" s="144">
        <f t="shared" si="795"/>
        <v>19</v>
      </c>
      <c r="V2048" s="144">
        <v>252</v>
      </c>
      <c r="W2048" s="143">
        <f t="shared" si="783"/>
        <v>1.002670129</v>
      </c>
      <c r="X2048" s="139">
        <f t="shared" si="784"/>
        <v>3.6357293999999998</v>
      </c>
      <c r="Y2048" s="124">
        <f t="shared" si="785"/>
        <v>0</v>
      </c>
      <c r="Z2048" s="147" t="s">
        <v>64</v>
      </c>
      <c r="AA2048" s="141">
        <f t="shared" si="793"/>
        <v>45853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4"/>
      <c r="BL2048" s="1"/>
      <c r="BM2048" s="1"/>
      <c r="BN2048" s="1"/>
      <c r="BO2048" s="1"/>
      <c r="BP2048" s="1"/>
      <c r="BQ2048" s="1"/>
    </row>
    <row r="2049" spans="1:69" x14ac:dyDescent="0.15">
      <c r="A2049" s="138">
        <f t="shared" si="786"/>
        <v>45700</v>
      </c>
      <c r="B2049" s="148">
        <f t="shared" si="775"/>
        <v>1365.5528777</v>
      </c>
      <c r="C2049" s="139">
        <f t="shared" si="787"/>
        <v>1000</v>
      </c>
      <c r="D2049" s="140">
        <f t="shared" si="788"/>
        <v>7100.5</v>
      </c>
      <c r="E2049" s="124">
        <f>IF(K2049=1,VLOOKUP(A2048,[1]Plan1!$BO$80:$BQ$314,3),E2048)</f>
        <v>7111.86</v>
      </c>
      <c r="F2049" s="141">
        <f t="shared" si="789"/>
        <v>45673</v>
      </c>
      <c r="G2049" s="142">
        <f t="shared" si="776"/>
        <v>1.5998873318778806E-3</v>
      </c>
      <c r="H2049" s="141">
        <f t="shared" si="790"/>
        <v>45705</v>
      </c>
      <c r="I2049" s="141">
        <f t="shared" si="777"/>
        <v>45705</v>
      </c>
      <c r="J2049" s="125">
        <f t="shared" si="791"/>
        <v>23</v>
      </c>
      <c r="K2049" s="125">
        <f t="shared" si="797"/>
        <v>20</v>
      </c>
      <c r="L2049" s="139">
        <f t="shared" si="778"/>
        <v>1.00139106</v>
      </c>
      <c r="M2049" s="143">
        <f t="shared" si="798"/>
        <v>1.0051997699999999</v>
      </c>
      <c r="N2049" s="143">
        <f t="shared" si="794"/>
        <v>1.3598336555653991</v>
      </c>
      <c r="O2049" s="139">
        <f t="shared" si="796"/>
        <v>1.36172526</v>
      </c>
      <c r="P2049" s="139">
        <f t="shared" si="779"/>
        <v>1361.7252599999999</v>
      </c>
      <c r="Q2049" s="144">
        <f t="shared" si="780"/>
        <v>0</v>
      </c>
      <c r="R2049" s="145">
        <f t="shared" si="781"/>
        <v>0</v>
      </c>
      <c r="S2049" s="139">
        <f t="shared" si="782"/>
        <v>0</v>
      </c>
      <c r="T2049" s="146">
        <f t="shared" si="792"/>
        <v>3.5999999999999997E-2</v>
      </c>
      <c r="U2049" s="144">
        <f t="shared" si="795"/>
        <v>20</v>
      </c>
      <c r="V2049" s="144">
        <v>252</v>
      </c>
      <c r="W2049" s="143">
        <f t="shared" si="783"/>
        <v>1.002810859</v>
      </c>
      <c r="X2049" s="139">
        <f t="shared" si="784"/>
        <v>3.8276176999999998</v>
      </c>
      <c r="Y2049" s="124">
        <f t="shared" si="785"/>
        <v>0</v>
      </c>
      <c r="Z2049" s="147" t="s">
        <v>64</v>
      </c>
      <c r="AA2049" s="141">
        <f t="shared" si="793"/>
        <v>45853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4"/>
      <c r="BL2049" s="1"/>
      <c r="BM2049" s="1"/>
      <c r="BN2049" s="1"/>
      <c r="BO2049" s="1"/>
      <c r="BP2049" s="1"/>
      <c r="BQ2049" s="1"/>
    </row>
    <row r="2050" spans="1:69" x14ac:dyDescent="0.15">
      <c r="A2050" s="138">
        <f t="shared" si="786"/>
        <v>45701</v>
      </c>
      <c r="B2050" s="148">
        <f t="shared" si="775"/>
        <v>1365.8394699</v>
      </c>
      <c r="C2050" s="139">
        <f t="shared" si="787"/>
        <v>1000</v>
      </c>
      <c r="D2050" s="140">
        <f t="shared" si="788"/>
        <v>7100.5</v>
      </c>
      <c r="E2050" s="124">
        <f>IF(K2050=1,VLOOKUP(A2049,[1]Plan1!$BO$80:$BQ$314,3),E2049)</f>
        <v>7111.86</v>
      </c>
      <c r="F2050" s="141">
        <f t="shared" si="789"/>
        <v>45673</v>
      </c>
      <c r="G2050" s="142">
        <f t="shared" si="776"/>
        <v>1.5998873318778806E-3</v>
      </c>
      <c r="H2050" s="141">
        <f t="shared" si="790"/>
        <v>45705</v>
      </c>
      <c r="I2050" s="141">
        <f t="shared" si="777"/>
        <v>45705</v>
      </c>
      <c r="J2050" s="125">
        <f t="shared" si="791"/>
        <v>23</v>
      </c>
      <c r="K2050" s="125">
        <f t="shared" si="797"/>
        <v>21</v>
      </c>
      <c r="L2050" s="139">
        <f t="shared" si="778"/>
        <v>1.00146066</v>
      </c>
      <c r="M2050" s="143">
        <f t="shared" si="798"/>
        <v>1.0051997699999999</v>
      </c>
      <c r="N2050" s="143">
        <f t="shared" si="794"/>
        <v>1.3598336555653991</v>
      </c>
      <c r="O2050" s="139">
        <f t="shared" si="796"/>
        <v>1.3618199099999999</v>
      </c>
      <c r="P2050" s="139">
        <f t="shared" si="779"/>
        <v>1361.8199099999999</v>
      </c>
      <c r="Q2050" s="144">
        <f t="shared" si="780"/>
        <v>0</v>
      </c>
      <c r="R2050" s="145">
        <f t="shared" si="781"/>
        <v>0</v>
      </c>
      <c r="S2050" s="139">
        <f t="shared" si="782"/>
        <v>0</v>
      </c>
      <c r="T2050" s="146">
        <f t="shared" si="792"/>
        <v>3.5999999999999997E-2</v>
      </c>
      <c r="U2050" s="144">
        <f t="shared" si="795"/>
        <v>21</v>
      </c>
      <c r="V2050" s="144">
        <v>252</v>
      </c>
      <c r="W2050" s="143">
        <f t="shared" si="783"/>
        <v>1.0029516089999999</v>
      </c>
      <c r="X2050" s="139">
        <f t="shared" si="784"/>
        <v>4.0195599</v>
      </c>
      <c r="Y2050" s="124">
        <f t="shared" si="785"/>
        <v>0</v>
      </c>
      <c r="Z2050" s="147" t="s">
        <v>64</v>
      </c>
      <c r="AA2050" s="141">
        <f t="shared" si="793"/>
        <v>45853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4"/>
      <c r="BL2050" s="1"/>
      <c r="BM2050" s="1"/>
      <c r="BN2050" s="1"/>
      <c r="BO2050" s="1"/>
      <c r="BP2050" s="1"/>
      <c r="BQ2050" s="1"/>
    </row>
    <row r="2051" spans="1:69" x14ac:dyDescent="0.15">
      <c r="A2051" s="138">
        <f t="shared" si="786"/>
        <v>45702</v>
      </c>
      <c r="B2051" s="148">
        <f t="shared" si="775"/>
        <v>1366.1261159799999</v>
      </c>
      <c r="C2051" s="139">
        <f t="shared" si="787"/>
        <v>1000</v>
      </c>
      <c r="D2051" s="140">
        <f t="shared" si="788"/>
        <v>7100.5</v>
      </c>
      <c r="E2051" s="124">
        <f>IF(K2051=1,VLOOKUP(A2050,[1]Plan1!$BO$80:$BQ$314,3),E2050)</f>
        <v>7111.86</v>
      </c>
      <c r="F2051" s="141">
        <f t="shared" si="789"/>
        <v>45673</v>
      </c>
      <c r="G2051" s="142">
        <f t="shared" si="776"/>
        <v>1.5998873318778806E-3</v>
      </c>
      <c r="H2051" s="141">
        <f t="shared" si="790"/>
        <v>45705</v>
      </c>
      <c r="I2051" s="141">
        <f t="shared" si="777"/>
        <v>45705</v>
      </c>
      <c r="J2051" s="125">
        <f t="shared" si="791"/>
        <v>23</v>
      </c>
      <c r="K2051" s="125">
        <f t="shared" si="797"/>
        <v>22</v>
      </c>
      <c r="L2051" s="139">
        <f t="shared" si="778"/>
        <v>1.0015302699999999</v>
      </c>
      <c r="M2051" s="143">
        <f t="shared" si="798"/>
        <v>1.0051997699999999</v>
      </c>
      <c r="N2051" s="143">
        <f t="shared" si="794"/>
        <v>1.3598336555653991</v>
      </c>
      <c r="O2051" s="139">
        <f t="shared" si="796"/>
        <v>1.36191456</v>
      </c>
      <c r="P2051" s="139">
        <f t="shared" si="779"/>
        <v>1361.9145599999999</v>
      </c>
      <c r="Q2051" s="144">
        <f t="shared" si="780"/>
        <v>0</v>
      </c>
      <c r="R2051" s="145">
        <f t="shared" si="781"/>
        <v>0</v>
      </c>
      <c r="S2051" s="139">
        <f t="shared" si="782"/>
        <v>0</v>
      </c>
      <c r="T2051" s="146">
        <f t="shared" si="792"/>
        <v>3.5999999999999997E-2</v>
      </c>
      <c r="U2051" s="144">
        <f t="shared" si="795"/>
        <v>22</v>
      </c>
      <c r="V2051" s="144">
        <v>252</v>
      </c>
      <c r="W2051" s="143">
        <f t="shared" si="783"/>
        <v>1.0030923789999999</v>
      </c>
      <c r="X2051" s="139">
        <f t="shared" si="784"/>
        <v>4.21155598</v>
      </c>
      <c r="Y2051" s="124">
        <f t="shared" si="785"/>
        <v>0</v>
      </c>
      <c r="Z2051" s="147" t="s">
        <v>64</v>
      </c>
      <c r="AA2051" s="141">
        <f t="shared" si="793"/>
        <v>45853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4"/>
      <c r="BL2051" s="1"/>
      <c r="BM2051" s="1"/>
      <c r="BN2051" s="1"/>
      <c r="BO2051" s="1"/>
      <c r="BP2051" s="1"/>
      <c r="BQ2051" s="1"/>
    </row>
    <row r="2052" spans="1:69" x14ac:dyDescent="0.15">
      <c r="A2052" s="138">
        <f t="shared" si="786"/>
        <v>45703</v>
      </c>
      <c r="B2052" s="148">
        <f t="shared" si="775"/>
        <v>1366.41282598</v>
      </c>
      <c r="C2052" s="139">
        <f t="shared" si="787"/>
        <v>1000</v>
      </c>
      <c r="D2052" s="140">
        <f t="shared" si="788"/>
        <v>7100.5</v>
      </c>
      <c r="E2052" s="124">
        <f>IF(K2052=1,VLOOKUP(A2051,[1]Plan1!$BO$80:$BQ$314,3),E2051)</f>
        <v>7111.86</v>
      </c>
      <c r="F2052" s="141">
        <f t="shared" si="789"/>
        <v>45673</v>
      </c>
      <c r="G2052" s="142">
        <f t="shared" si="776"/>
        <v>1.5998873318778806E-3</v>
      </c>
      <c r="H2052" s="141">
        <f t="shared" si="790"/>
        <v>45733</v>
      </c>
      <c r="I2052" s="141">
        <f t="shared" si="777"/>
        <v>45705</v>
      </c>
      <c r="J2052" s="125">
        <f t="shared" si="791"/>
        <v>23</v>
      </c>
      <c r="K2052" s="125">
        <f t="shared" si="797"/>
        <v>23</v>
      </c>
      <c r="L2052" s="139">
        <f t="shared" si="778"/>
        <v>1.0015998800000001</v>
      </c>
      <c r="M2052" s="143">
        <f t="shared" si="798"/>
        <v>1.0051997699999999</v>
      </c>
      <c r="N2052" s="143">
        <f t="shared" si="794"/>
        <v>1.3598336555653991</v>
      </c>
      <c r="O2052" s="139">
        <f t="shared" si="796"/>
        <v>1.36200922</v>
      </c>
      <c r="P2052" s="139">
        <f t="shared" si="779"/>
        <v>1362.0092199999999</v>
      </c>
      <c r="Q2052" s="144">
        <f t="shared" si="780"/>
        <v>0</v>
      </c>
      <c r="R2052" s="145">
        <f t="shared" si="781"/>
        <v>0</v>
      </c>
      <c r="S2052" s="139">
        <f t="shared" si="782"/>
        <v>0</v>
      </c>
      <c r="T2052" s="146">
        <f t="shared" si="792"/>
        <v>3.5999999999999997E-2</v>
      </c>
      <c r="U2052" s="144">
        <f t="shared" si="795"/>
        <v>23</v>
      </c>
      <c r="V2052" s="144">
        <v>252</v>
      </c>
      <c r="W2052" s="143">
        <f t="shared" si="783"/>
        <v>1.003233169</v>
      </c>
      <c r="X2052" s="139">
        <f t="shared" si="784"/>
        <v>4.40360598</v>
      </c>
      <c r="Y2052" s="124">
        <f t="shared" si="785"/>
        <v>0</v>
      </c>
      <c r="Z2052" s="147" t="s">
        <v>64</v>
      </c>
      <c r="AA2052" s="141">
        <f t="shared" si="793"/>
        <v>45853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4"/>
      <c r="BL2052" s="1"/>
      <c r="BM2052" s="1"/>
      <c r="BN2052" s="1"/>
      <c r="BO2052" s="1"/>
      <c r="BP2052" s="1"/>
      <c r="BQ2052" s="1"/>
    </row>
    <row r="2053" spans="1:69" x14ac:dyDescent="0.15">
      <c r="A2053" s="138">
        <f t="shared" si="786"/>
        <v>45704</v>
      </c>
      <c r="B2053" s="148">
        <f t="shared" si="775"/>
        <v>1366.41282598</v>
      </c>
      <c r="C2053" s="139">
        <f t="shared" si="787"/>
        <v>1000</v>
      </c>
      <c r="D2053" s="140">
        <f t="shared" si="788"/>
        <v>7100.5</v>
      </c>
      <c r="E2053" s="124">
        <f>IF(K2053=1,VLOOKUP(A2052,[1]Plan1!$BO$80:$BQ$314,3),E2052)</f>
        <v>7111.86</v>
      </c>
      <c r="F2053" s="141">
        <f t="shared" si="789"/>
        <v>45673</v>
      </c>
      <c r="G2053" s="142">
        <f t="shared" si="776"/>
        <v>1.5998873318778806E-3</v>
      </c>
      <c r="H2053" s="141">
        <f t="shared" si="790"/>
        <v>45733</v>
      </c>
      <c r="I2053" s="141">
        <f t="shared" si="777"/>
        <v>45705</v>
      </c>
      <c r="J2053" s="125">
        <f t="shared" si="791"/>
        <v>23</v>
      </c>
      <c r="K2053" s="125">
        <f t="shared" si="797"/>
        <v>23</v>
      </c>
      <c r="L2053" s="139">
        <f t="shared" si="778"/>
        <v>1.0015998800000001</v>
      </c>
      <c r="M2053" s="143">
        <f t="shared" si="798"/>
        <v>1.0051997699999999</v>
      </c>
      <c r="N2053" s="143">
        <f t="shared" si="794"/>
        <v>1.3598336555653991</v>
      </c>
      <c r="O2053" s="139">
        <f t="shared" si="796"/>
        <v>1.36200922</v>
      </c>
      <c r="P2053" s="139">
        <f t="shared" si="779"/>
        <v>1362.0092199999999</v>
      </c>
      <c r="Q2053" s="144">
        <f t="shared" si="780"/>
        <v>0</v>
      </c>
      <c r="R2053" s="145">
        <f t="shared" si="781"/>
        <v>0</v>
      </c>
      <c r="S2053" s="139">
        <f t="shared" si="782"/>
        <v>0</v>
      </c>
      <c r="T2053" s="146">
        <f t="shared" si="792"/>
        <v>3.5999999999999997E-2</v>
      </c>
      <c r="U2053" s="144">
        <f t="shared" si="795"/>
        <v>23</v>
      </c>
      <c r="V2053" s="144">
        <v>252</v>
      </c>
      <c r="W2053" s="143">
        <f t="shared" si="783"/>
        <v>1.003233169</v>
      </c>
      <c r="X2053" s="139">
        <f t="shared" si="784"/>
        <v>4.40360598</v>
      </c>
      <c r="Y2053" s="124">
        <f t="shared" si="785"/>
        <v>0</v>
      </c>
      <c r="Z2053" s="147" t="s">
        <v>64</v>
      </c>
      <c r="AA2053" s="141">
        <f t="shared" si="793"/>
        <v>45853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4"/>
      <c r="BL2053" s="1"/>
      <c r="BM2053" s="1"/>
      <c r="BN2053" s="1"/>
      <c r="BO2053" s="1"/>
      <c r="BP2053" s="1"/>
      <c r="BQ2053" s="1"/>
    </row>
    <row r="2054" spans="1:69" x14ac:dyDescent="0.15">
      <c r="A2054" s="138">
        <f t="shared" si="786"/>
        <v>45705</v>
      </c>
      <c r="B2054" s="148">
        <f t="shared" si="775"/>
        <v>1366.41282598</v>
      </c>
      <c r="C2054" s="139">
        <f t="shared" si="787"/>
        <v>1000</v>
      </c>
      <c r="D2054" s="140">
        <f t="shared" si="788"/>
        <v>7100.5</v>
      </c>
      <c r="E2054" s="124">
        <f>IF(K2054=1,VLOOKUP(A2053,[1]Plan1!$BO$80:$BQ$314,3),E2053)</f>
        <v>7111.86</v>
      </c>
      <c r="F2054" s="141">
        <f t="shared" si="789"/>
        <v>45673</v>
      </c>
      <c r="G2054" s="142">
        <f t="shared" si="776"/>
        <v>1.5998873318778806E-3</v>
      </c>
      <c r="H2054" s="141">
        <f t="shared" si="790"/>
        <v>45733</v>
      </c>
      <c r="I2054" s="141">
        <f t="shared" si="777"/>
        <v>45705</v>
      </c>
      <c r="J2054" s="125">
        <f t="shared" si="791"/>
        <v>23</v>
      </c>
      <c r="K2054" s="125">
        <f t="shared" si="797"/>
        <v>23</v>
      </c>
      <c r="L2054" s="139">
        <f t="shared" si="778"/>
        <v>1.0015998800000001</v>
      </c>
      <c r="M2054" s="143">
        <f t="shared" si="798"/>
        <v>1.0051997699999999</v>
      </c>
      <c r="N2054" s="143">
        <f t="shared" si="794"/>
        <v>1.3598336555653991</v>
      </c>
      <c r="O2054" s="139">
        <f t="shared" si="796"/>
        <v>1.36200922</v>
      </c>
      <c r="P2054" s="139">
        <f t="shared" si="779"/>
        <v>1362.0092199999999</v>
      </c>
      <c r="Q2054" s="144">
        <f t="shared" si="780"/>
        <v>0</v>
      </c>
      <c r="R2054" s="145">
        <f t="shared" si="781"/>
        <v>0</v>
      </c>
      <c r="S2054" s="139">
        <f t="shared" si="782"/>
        <v>0</v>
      </c>
      <c r="T2054" s="146">
        <f t="shared" si="792"/>
        <v>3.5999999999999997E-2</v>
      </c>
      <c r="U2054" s="144">
        <f t="shared" si="795"/>
        <v>23</v>
      </c>
      <c r="V2054" s="144">
        <v>252</v>
      </c>
      <c r="W2054" s="143">
        <f t="shared" si="783"/>
        <v>1.003233169</v>
      </c>
      <c r="X2054" s="139">
        <f t="shared" si="784"/>
        <v>4.40360598</v>
      </c>
      <c r="Y2054" s="124">
        <f t="shared" si="785"/>
        <v>0</v>
      </c>
      <c r="Z2054" s="147" t="s">
        <v>64</v>
      </c>
      <c r="AA2054" s="141">
        <f t="shared" si="793"/>
        <v>45853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4"/>
      <c r="BL2054" s="1"/>
      <c r="BM2054" s="1"/>
      <c r="BN2054" s="1"/>
      <c r="BO2054" s="1"/>
      <c r="BP2054" s="1"/>
      <c r="BQ2054" s="1"/>
    </row>
    <row r="2055" spans="1:69" x14ac:dyDescent="0.15">
      <c r="A2055" s="138">
        <f t="shared" si="786"/>
        <v>45706</v>
      </c>
      <c r="B2055" s="148">
        <f t="shared" si="775"/>
        <v>1367.59313318</v>
      </c>
      <c r="C2055" s="139">
        <f t="shared" si="787"/>
        <v>1000</v>
      </c>
      <c r="D2055" s="140">
        <f t="shared" si="788"/>
        <v>7111.86</v>
      </c>
      <c r="E2055" s="124">
        <f>IF(K2055=1,VLOOKUP(A2054,[1]Plan1!$BO$80:$BQ$314,3),E2054)</f>
        <v>7205.03</v>
      </c>
      <c r="F2055" s="141">
        <f t="shared" si="789"/>
        <v>45706</v>
      </c>
      <c r="G2055" s="142">
        <f t="shared" si="776"/>
        <v>1.3100651587629741E-2</v>
      </c>
      <c r="H2055" s="141">
        <f t="shared" si="790"/>
        <v>45733</v>
      </c>
      <c r="I2055" s="141">
        <f t="shared" si="777"/>
        <v>45733</v>
      </c>
      <c r="J2055" s="125">
        <f t="shared" si="791"/>
        <v>18</v>
      </c>
      <c r="K2055" s="125">
        <f t="shared" si="797"/>
        <v>1</v>
      </c>
      <c r="L2055" s="139">
        <f t="shared" si="778"/>
        <v>1.00072334</v>
      </c>
      <c r="M2055" s="143">
        <f t="shared" si="798"/>
        <v>1.0015998800000001</v>
      </c>
      <c r="N2055" s="143">
        <f t="shared" si="794"/>
        <v>1.3620092262342653</v>
      </c>
      <c r="O2055" s="139">
        <f t="shared" si="796"/>
        <v>1.3629944199999999</v>
      </c>
      <c r="P2055" s="139">
        <f t="shared" si="779"/>
        <v>1362.99442</v>
      </c>
      <c r="Q2055" s="144">
        <f t="shared" si="780"/>
        <v>0</v>
      </c>
      <c r="R2055" s="145">
        <f t="shared" si="781"/>
        <v>0</v>
      </c>
      <c r="S2055" s="139">
        <f t="shared" si="782"/>
        <v>0</v>
      </c>
      <c r="T2055" s="146">
        <f t="shared" si="792"/>
        <v>3.5999999999999997E-2</v>
      </c>
      <c r="U2055" s="144">
        <f t="shared" si="795"/>
        <v>24</v>
      </c>
      <c r="V2055" s="144">
        <v>252</v>
      </c>
      <c r="W2055" s="143">
        <f t="shared" si="783"/>
        <v>1.0033739779999999</v>
      </c>
      <c r="X2055" s="139">
        <f t="shared" si="784"/>
        <v>4.5987131799999998</v>
      </c>
      <c r="Y2055" s="124">
        <f t="shared" si="785"/>
        <v>0</v>
      </c>
      <c r="Z2055" s="147" t="s">
        <v>64</v>
      </c>
      <c r="AA2055" s="141">
        <f t="shared" si="793"/>
        <v>45853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4"/>
      <c r="BL2055" s="1"/>
      <c r="BM2055" s="1"/>
      <c r="BN2055" s="1"/>
      <c r="BO2055" s="1"/>
      <c r="BP2055" s="1"/>
      <c r="BQ2055" s="1"/>
    </row>
    <row r="2056" spans="1:69" x14ac:dyDescent="0.15">
      <c r="A2056" s="138">
        <f t="shared" si="786"/>
        <v>45707</v>
      </c>
      <c r="B2056" s="148">
        <f t="shared" si="775"/>
        <v>1368.77447904</v>
      </c>
      <c r="C2056" s="139">
        <f t="shared" si="787"/>
        <v>1000</v>
      </c>
      <c r="D2056" s="140">
        <f t="shared" si="788"/>
        <v>7111.86</v>
      </c>
      <c r="E2056" s="124">
        <f>IF(K2056=1,VLOOKUP(A2055,[1]Plan1!$BO$80:$BQ$314,3),E2055)</f>
        <v>7205.03</v>
      </c>
      <c r="F2056" s="141">
        <f t="shared" si="789"/>
        <v>45706</v>
      </c>
      <c r="G2056" s="142">
        <f t="shared" si="776"/>
        <v>1.3100651587629741E-2</v>
      </c>
      <c r="H2056" s="141">
        <f t="shared" si="790"/>
        <v>45733</v>
      </c>
      <c r="I2056" s="141">
        <f t="shared" si="777"/>
        <v>45733</v>
      </c>
      <c r="J2056" s="125">
        <f t="shared" si="791"/>
        <v>18</v>
      </c>
      <c r="K2056" s="125">
        <f t="shared" si="797"/>
        <v>2</v>
      </c>
      <c r="L2056" s="139">
        <f t="shared" si="778"/>
        <v>1.00144722</v>
      </c>
      <c r="M2056" s="143">
        <f t="shared" si="798"/>
        <v>1.0015998800000001</v>
      </c>
      <c r="N2056" s="143">
        <f t="shared" si="794"/>
        <v>1.3620092262342653</v>
      </c>
      <c r="O2056" s="139">
        <f t="shared" si="796"/>
        <v>1.3639803500000001</v>
      </c>
      <c r="P2056" s="139">
        <f t="shared" si="779"/>
        <v>1363.98035</v>
      </c>
      <c r="Q2056" s="144">
        <f t="shared" si="780"/>
        <v>0</v>
      </c>
      <c r="R2056" s="145">
        <f t="shared" si="781"/>
        <v>0</v>
      </c>
      <c r="S2056" s="139">
        <f t="shared" si="782"/>
        <v>0</v>
      </c>
      <c r="T2056" s="146">
        <f t="shared" si="792"/>
        <v>3.5999999999999997E-2</v>
      </c>
      <c r="U2056" s="144">
        <f t="shared" si="795"/>
        <v>25</v>
      </c>
      <c r="V2056" s="144">
        <v>252</v>
      </c>
      <c r="W2056" s="143">
        <f t="shared" si="783"/>
        <v>1.003514808</v>
      </c>
      <c r="X2056" s="139">
        <f t="shared" si="784"/>
        <v>4.7941290399999996</v>
      </c>
      <c r="Y2056" s="124">
        <f t="shared" si="785"/>
        <v>0</v>
      </c>
      <c r="Z2056" s="147" t="s">
        <v>64</v>
      </c>
      <c r="AA2056" s="141">
        <f t="shared" si="793"/>
        <v>45853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4"/>
      <c r="BL2056" s="1"/>
      <c r="BM2056" s="1"/>
      <c r="BN2056" s="1"/>
      <c r="BO2056" s="1"/>
      <c r="BP2056" s="1"/>
      <c r="BQ2056" s="1"/>
    </row>
    <row r="2057" spans="1:69" x14ac:dyDescent="0.15">
      <c r="A2057" s="138">
        <f t="shared" si="786"/>
        <v>45708</v>
      </c>
      <c r="B2057" s="148">
        <f t="shared" si="775"/>
        <v>1369.9568210499999</v>
      </c>
      <c r="C2057" s="139">
        <f t="shared" si="787"/>
        <v>1000</v>
      </c>
      <c r="D2057" s="140">
        <f t="shared" si="788"/>
        <v>7111.86</v>
      </c>
      <c r="E2057" s="124">
        <f>IF(K2057=1,VLOOKUP(A2056,[1]Plan1!$BO$80:$BQ$314,3),E2056)</f>
        <v>7205.03</v>
      </c>
      <c r="F2057" s="141">
        <f t="shared" si="789"/>
        <v>45706</v>
      </c>
      <c r="G2057" s="142">
        <f t="shared" si="776"/>
        <v>1.3100651587629741E-2</v>
      </c>
      <c r="H2057" s="141">
        <f t="shared" si="790"/>
        <v>45733</v>
      </c>
      <c r="I2057" s="141">
        <f t="shared" si="777"/>
        <v>45733</v>
      </c>
      <c r="J2057" s="125">
        <f t="shared" si="791"/>
        <v>18</v>
      </c>
      <c r="K2057" s="125">
        <f t="shared" si="797"/>
        <v>3</v>
      </c>
      <c r="L2057" s="139">
        <f t="shared" si="778"/>
        <v>1.00217161</v>
      </c>
      <c r="M2057" s="143">
        <f t="shared" si="798"/>
        <v>1.0015998800000001</v>
      </c>
      <c r="N2057" s="143">
        <f t="shared" si="794"/>
        <v>1.3620092262342653</v>
      </c>
      <c r="O2057" s="139">
        <f t="shared" si="796"/>
        <v>1.36496697</v>
      </c>
      <c r="P2057" s="139">
        <f t="shared" si="779"/>
        <v>1364.9669699999999</v>
      </c>
      <c r="Q2057" s="144">
        <f t="shared" si="780"/>
        <v>0</v>
      </c>
      <c r="R2057" s="145">
        <f t="shared" si="781"/>
        <v>0</v>
      </c>
      <c r="S2057" s="139">
        <f t="shared" si="782"/>
        <v>0</v>
      </c>
      <c r="T2057" s="146">
        <f t="shared" si="792"/>
        <v>3.5999999999999997E-2</v>
      </c>
      <c r="U2057" s="144">
        <f t="shared" si="795"/>
        <v>26</v>
      </c>
      <c r="V2057" s="144">
        <v>252</v>
      </c>
      <c r="W2057" s="143">
        <f t="shared" si="783"/>
        <v>1.0036556569999999</v>
      </c>
      <c r="X2057" s="139">
        <f t="shared" si="784"/>
        <v>4.9898510500000004</v>
      </c>
      <c r="Y2057" s="124">
        <f t="shared" si="785"/>
        <v>0</v>
      </c>
      <c r="Z2057" s="147" t="s">
        <v>64</v>
      </c>
      <c r="AA2057" s="141">
        <f t="shared" si="793"/>
        <v>45853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4"/>
      <c r="BL2057" s="1"/>
      <c r="BM2057" s="1"/>
      <c r="BN2057" s="1"/>
      <c r="BO2057" s="1"/>
      <c r="BP2057" s="1"/>
      <c r="BQ2057" s="1"/>
    </row>
    <row r="2058" spans="1:69" x14ac:dyDescent="0.15">
      <c r="A2058" s="138">
        <f t="shared" si="786"/>
        <v>45709</v>
      </c>
      <c r="B2058" s="148">
        <f t="shared" ref="B2058:B2121" si="799">(P2058+X2058)</f>
        <v>1371.1401997200001</v>
      </c>
      <c r="C2058" s="139">
        <f t="shared" si="787"/>
        <v>1000</v>
      </c>
      <c r="D2058" s="140">
        <f t="shared" si="788"/>
        <v>7111.86</v>
      </c>
      <c r="E2058" s="124">
        <f>IF(K2058=1,VLOOKUP(A2057,[1]Plan1!$BO$80:$BQ$314,3),E2057)</f>
        <v>7205.03</v>
      </c>
      <c r="F2058" s="141">
        <f t="shared" si="789"/>
        <v>45706</v>
      </c>
      <c r="G2058" s="142">
        <f t="shared" ref="G2058:G2121" si="800">(E2058/D2058)-1</f>
        <v>1.3100651587629741E-2</v>
      </c>
      <c r="H2058" s="141">
        <f t="shared" si="790"/>
        <v>45733</v>
      </c>
      <c r="I2058" s="141">
        <f t="shared" ref="I2058:I2121" si="801">IF(A2058&gt;I2057,H2058,I2057)</f>
        <v>45733</v>
      </c>
      <c r="J2058" s="125">
        <f t="shared" si="791"/>
        <v>18</v>
      </c>
      <c r="K2058" s="125">
        <f t="shared" si="797"/>
        <v>4</v>
      </c>
      <c r="L2058" s="139">
        <f t="shared" ref="L2058:L2121" si="802">TRUNC((E2058/D2058)^TRUNC((K2058/J2058),9),8)</f>
        <v>1.0028965299999999</v>
      </c>
      <c r="M2058" s="143">
        <f t="shared" si="798"/>
        <v>1.0015998800000001</v>
      </c>
      <c r="N2058" s="143">
        <f t="shared" si="794"/>
        <v>1.3620092262342653</v>
      </c>
      <c r="O2058" s="139">
        <f t="shared" si="796"/>
        <v>1.3659543199999999</v>
      </c>
      <c r="P2058" s="139">
        <f t="shared" ref="P2058:P2121" si="803">TRUNC(C2058*O2058,8)</f>
        <v>1365.9543200000001</v>
      </c>
      <c r="Q2058" s="144">
        <f t="shared" ref="Q2058:Q2121" si="804">IF(VLOOKUP(A2058,AD$10:AK$114,8)=VLOOKUP(A2057,AD$10:AK$114,8),0,VLOOKUP(A2058,AD$10:AK$114,8))</f>
        <v>0</v>
      </c>
      <c r="R2058" s="145">
        <f t="shared" ref="R2058:R2121" si="805">IF(Q2058&gt;0,VLOOKUP($A2058,$AD$10:$AI$114,6),0)</f>
        <v>0</v>
      </c>
      <c r="S2058" s="139">
        <f t="shared" ref="S2058:S2121" si="806">IF(R2058&gt;0,TRUNC(R2058*P2058,8),0)</f>
        <v>0</v>
      </c>
      <c r="T2058" s="146">
        <f t="shared" si="792"/>
        <v>3.5999999999999997E-2</v>
      </c>
      <c r="U2058" s="144">
        <f t="shared" si="795"/>
        <v>27</v>
      </c>
      <c r="V2058" s="144">
        <v>252</v>
      </c>
      <c r="W2058" s="143">
        <f t="shared" ref="W2058:W2121" si="807">ROUND((1+T2058)^TRUNC((U2058/V2058),9),9)</f>
        <v>1.0037965250000001</v>
      </c>
      <c r="X2058" s="139">
        <f t="shared" ref="X2058:X2121" si="808">TRUNC((P2058*(W2058-1)),8)</f>
        <v>5.18587972</v>
      </c>
      <c r="Y2058" s="124">
        <f t="shared" ref="Y2058:Y2121" si="809">IF(Q2058&gt;0,S2058+X2058,0)</f>
        <v>0</v>
      </c>
      <c r="Z2058" s="147" t="s">
        <v>64</v>
      </c>
      <c r="AA2058" s="141">
        <f t="shared" si="793"/>
        <v>45853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4"/>
      <c r="BL2058" s="1"/>
      <c r="BM2058" s="1"/>
      <c r="BN2058" s="1"/>
      <c r="BO2058" s="1"/>
      <c r="BP2058" s="1"/>
      <c r="BQ2058" s="1"/>
    </row>
    <row r="2059" spans="1:69" x14ac:dyDescent="0.15">
      <c r="A2059" s="138">
        <f t="shared" ref="A2059:A2122" si="810">(A2058+1)</f>
        <v>45710</v>
      </c>
      <c r="B2059" s="148">
        <f t="shared" si="799"/>
        <v>1372.3246081</v>
      </c>
      <c r="C2059" s="139">
        <f t="shared" ref="C2059:C2122" si="811">TRUNC(IF(Q2058&gt;0,VLOOKUP(A2058,$AD$12:$AE$114,2),C2058),8)</f>
        <v>1000</v>
      </c>
      <c r="D2059" s="140">
        <f t="shared" ref="D2059:D2122" si="812">IF(E2059=E2058,D2058,E2058)</f>
        <v>7111.86</v>
      </c>
      <c r="E2059" s="124">
        <f>IF(K2059=1,VLOOKUP(A2058,[1]Plan1!$BO$80:$BQ$314,3),E2058)</f>
        <v>7205.03</v>
      </c>
      <c r="F2059" s="141">
        <f t="shared" ref="F2059:F2122" si="813">IF(D2059=D2058,F2058,A2059)</f>
        <v>45706</v>
      </c>
      <c r="G2059" s="142">
        <f t="shared" si="800"/>
        <v>1.3100651587629741E-2</v>
      </c>
      <c r="H2059" s="141">
        <f t="shared" ref="H2059:H2122" si="814">IF(DAY(A2059)=15,VLOOKUP(A2059,AH$118:AM$450,4),H2058)</f>
        <v>45733</v>
      </c>
      <c r="I2059" s="141">
        <f t="shared" si="801"/>
        <v>45733</v>
      </c>
      <c r="J2059" s="125">
        <f t="shared" ref="J2059:J2122" si="815">IF(I2059=I2058,J2058,NETWORKDAYS(I2058,I2059,$AD$118:$AD$502)-1)</f>
        <v>18</v>
      </c>
      <c r="K2059" s="125">
        <f t="shared" si="797"/>
        <v>5</v>
      </c>
      <c r="L2059" s="139">
        <f t="shared" si="802"/>
        <v>1.0036219799999999</v>
      </c>
      <c r="M2059" s="143">
        <f t="shared" si="798"/>
        <v>1.0015998800000001</v>
      </c>
      <c r="N2059" s="143">
        <f t="shared" si="794"/>
        <v>1.3620092262342653</v>
      </c>
      <c r="O2059" s="139">
        <f t="shared" si="796"/>
        <v>1.36694239</v>
      </c>
      <c r="P2059" s="139">
        <f t="shared" si="803"/>
        <v>1366.9423899999999</v>
      </c>
      <c r="Q2059" s="144">
        <f t="shared" si="804"/>
        <v>0</v>
      </c>
      <c r="R2059" s="145">
        <f t="shared" si="805"/>
        <v>0</v>
      </c>
      <c r="S2059" s="139">
        <f t="shared" si="806"/>
        <v>0</v>
      </c>
      <c r="T2059" s="146">
        <f t="shared" ref="T2059:T2122" si="816">(T2058)</f>
        <v>3.5999999999999997E-2</v>
      </c>
      <c r="U2059" s="144">
        <f t="shared" si="795"/>
        <v>28</v>
      </c>
      <c r="V2059" s="144">
        <v>252</v>
      </c>
      <c r="W2059" s="143">
        <f t="shared" si="807"/>
        <v>1.0039374139999999</v>
      </c>
      <c r="X2059" s="139">
        <f t="shared" si="808"/>
        <v>5.3822181000000002</v>
      </c>
      <c r="Y2059" s="124">
        <f t="shared" si="809"/>
        <v>0</v>
      </c>
      <c r="Z2059" s="147" t="s">
        <v>64</v>
      </c>
      <c r="AA2059" s="141">
        <f t="shared" ref="AA2059:AA2122" si="817">IF(Q2058&gt;0,VLOOKUP(A2058,$AD$10:$AL$114,9),AA2058)</f>
        <v>45853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4"/>
      <c r="BL2059" s="1"/>
      <c r="BM2059" s="1"/>
      <c r="BN2059" s="1"/>
      <c r="BO2059" s="1"/>
      <c r="BP2059" s="1"/>
      <c r="BQ2059" s="1"/>
    </row>
    <row r="2060" spans="1:69" x14ac:dyDescent="0.15">
      <c r="A2060" s="138">
        <f t="shared" si="810"/>
        <v>45711</v>
      </c>
      <c r="B2060" s="148">
        <f t="shared" si="799"/>
        <v>1372.3246081</v>
      </c>
      <c r="C2060" s="139">
        <f t="shared" si="811"/>
        <v>1000</v>
      </c>
      <c r="D2060" s="140">
        <f t="shared" si="812"/>
        <v>7111.86</v>
      </c>
      <c r="E2060" s="124">
        <f>IF(K2060=1,VLOOKUP(A2059,[1]Plan1!$BO$80:$BQ$314,3),E2059)</f>
        <v>7205.03</v>
      </c>
      <c r="F2060" s="141">
        <f t="shared" si="813"/>
        <v>45706</v>
      </c>
      <c r="G2060" s="142">
        <f t="shared" si="800"/>
        <v>1.3100651587629741E-2</v>
      </c>
      <c r="H2060" s="141">
        <f t="shared" si="814"/>
        <v>45733</v>
      </c>
      <c r="I2060" s="141">
        <f t="shared" si="801"/>
        <v>45733</v>
      </c>
      <c r="J2060" s="125">
        <f t="shared" si="815"/>
        <v>18</v>
      </c>
      <c r="K2060" s="125">
        <f t="shared" si="797"/>
        <v>5</v>
      </c>
      <c r="L2060" s="139">
        <f t="shared" si="802"/>
        <v>1.0036219799999999</v>
      </c>
      <c r="M2060" s="143">
        <f t="shared" si="798"/>
        <v>1.0015998800000001</v>
      </c>
      <c r="N2060" s="143">
        <f t="shared" si="794"/>
        <v>1.3620092262342653</v>
      </c>
      <c r="O2060" s="139">
        <f t="shared" si="796"/>
        <v>1.36694239</v>
      </c>
      <c r="P2060" s="139">
        <f t="shared" si="803"/>
        <v>1366.9423899999999</v>
      </c>
      <c r="Q2060" s="144">
        <f t="shared" si="804"/>
        <v>0</v>
      </c>
      <c r="R2060" s="145">
        <f t="shared" si="805"/>
        <v>0</v>
      </c>
      <c r="S2060" s="139">
        <f t="shared" si="806"/>
        <v>0</v>
      </c>
      <c r="T2060" s="146">
        <f t="shared" si="816"/>
        <v>3.5999999999999997E-2</v>
      </c>
      <c r="U2060" s="144">
        <f t="shared" si="795"/>
        <v>28</v>
      </c>
      <c r="V2060" s="144">
        <v>252</v>
      </c>
      <c r="W2060" s="143">
        <f t="shared" si="807"/>
        <v>1.0039374139999999</v>
      </c>
      <c r="X2060" s="139">
        <f t="shared" si="808"/>
        <v>5.3822181000000002</v>
      </c>
      <c r="Y2060" s="124">
        <f t="shared" si="809"/>
        <v>0</v>
      </c>
      <c r="Z2060" s="147" t="s">
        <v>64</v>
      </c>
      <c r="AA2060" s="141">
        <f t="shared" si="817"/>
        <v>45853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4"/>
      <c r="BL2060" s="1"/>
      <c r="BM2060" s="1"/>
      <c r="BN2060" s="1"/>
      <c r="BO2060" s="1"/>
      <c r="BP2060" s="1"/>
      <c r="BQ2060" s="1"/>
    </row>
    <row r="2061" spans="1:69" x14ac:dyDescent="0.15">
      <c r="A2061" s="138">
        <f t="shared" si="810"/>
        <v>45712</v>
      </c>
      <c r="B2061" s="148">
        <f t="shared" si="799"/>
        <v>1372.3246081</v>
      </c>
      <c r="C2061" s="139">
        <f t="shared" si="811"/>
        <v>1000</v>
      </c>
      <c r="D2061" s="140">
        <f t="shared" si="812"/>
        <v>7111.86</v>
      </c>
      <c r="E2061" s="124">
        <f>IF(K2061=1,VLOOKUP(A2060,[1]Plan1!$BO$80:$BQ$314,3),E2060)</f>
        <v>7205.03</v>
      </c>
      <c r="F2061" s="141">
        <f t="shared" si="813"/>
        <v>45706</v>
      </c>
      <c r="G2061" s="142">
        <f t="shared" si="800"/>
        <v>1.3100651587629741E-2</v>
      </c>
      <c r="H2061" s="141">
        <f t="shared" si="814"/>
        <v>45733</v>
      </c>
      <c r="I2061" s="141">
        <f t="shared" si="801"/>
        <v>45733</v>
      </c>
      <c r="J2061" s="125">
        <f t="shared" si="815"/>
        <v>18</v>
      </c>
      <c r="K2061" s="125">
        <f t="shared" si="797"/>
        <v>5</v>
      </c>
      <c r="L2061" s="139">
        <f t="shared" si="802"/>
        <v>1.0036219799999999</v>
      </c>
      <c r="M2061" s="143">
        <f t="shared" si="798"/>
        <v>1.0015998800000001</v>
      </c>
      <c r="N2061" s="143">
        <f t="shared" si="794"/>
        <v>1.3620092262342653</v>
      </c>
      <c r="O2061" s="139">
        <f t="shared" si="796"/>
        <v>1.36694239</v>
      </c>
      <c r="P2061" s="139">
        <f t="shared" si="803"/>
        <v>1366.9423899999999</v>
      </c>
      <c r="Q2061" s="144">
        <f t="shared" si="804"/>
        <v>0</v>
      </c>
      <c r="R2061" s="145">
        <f t="shared" si="805"/>
        <v>0</v>
      </c>
      <c r="S2061" s="139">
        <f t="shared" si="806"/>
        <v>0</v>
      </c>
      <c r="T2061" s="146">
        <f t="shared" si="816"/>
        <v>3.5999999999999997E-2</v>
      </c>
      <c r="U2061" s="144">
        <f t="shared" si="795"/>
        <v>28</v>
      </c>
      <c r="V2061" s="144">
        <v>252</v>
      </c>
      <c r="W2061" s="143">
        <f t="shared" si="807"/>
        <v>1.0039374139999999</v>
      </c>
      <c r="X2061" s="139">
        <f t="shared" si="808"/>
        <v>5.3822181000000002</v>
      </c>
      <c r="Y2061" s="124">
        <f t="shared" si="809"/>
        <v>0</v>
      </c>
      <c r="Z2061" s="147" t="s">
        <v>64</v>
      </c>
      <c r="AA2061" s="141">
        <f t="shared" si="817"/>
        <v>45853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4"/>
      <c r="BL2061" s="1"/>
      <c r="BM2061" s="1"/>
      <c r="BN2061" s="1"/>
      <c r="BO2061" s="1"/>
      <c r="BP2061" s="1"/>
      <c r="BQ2061" s="1"/>
    </row>
    <row r="2062" spans="1:69" x14ac:dyDescent="0.15">
      <c r="A2062" s="138">
        <f t="shared" si="810"/>
        <v>45713</v>
      </c>
      <c r="B2062" s="148">
        <f t="shared" si="799"/>
        <v>1373.51003378</v>
      </c>
      <c r="C2062" s="139">
        <f t="shared" si="811"/>
        <v>1000</v>
      </c>
      <c r="D2062" s="140">
        <f t="shared" si="812"/>
        <v>7111.86</v>
      </c>
      <c r="E2062" s="124">
        <f>IF(K2062=1,VLOOKUP(A2061,[1]Plan1!$BO$80:$BQ$314,3),E2061)</f>
        <v>7205.03</v>
      </c>
      <c r="F2062" s="141">
        <f t="shared" si="813"/>
        <v>45706</v>
      </c>
      <c r="G2062" s="142">
        <f t="shared" si="800"/>
        <v>1.3100651587629741E-2</v>
      </c>
      <c r="H2062" s="141">
        <f t="shared" si="814"/>
        <v>45733</v>
      </c>
      <c r="I2062" s="141">
        <f t="shared" si="801"/>
        <v>45733</v>
      </c>
      <c r="J2062" s="125">
        <f t="shared" si="815"/>
        <v>18</v>
      </c>
      <c r="K2062" s="125">
        <f t="shared" si="797"/>
        <v>6</v>
      </c>
      <c r="L2062" s="139">
        <f t="shared" si="802"/>
        <v>1.0043479500000001</v>
      </c>
      <c r="M2062" s="143">
        <f t="shared" si="798"/>
        <v>1.0015998800000001</v>
      </c>
      <c r="N2062" s="143">
        <f t="shared" si="794"/>
        <v>1.3620092262342653</v>
      </c>
      <c r="O2062" s="139">
        <f t="shared" si="796"/>
        <v>1.3679311700000001</v>
      </c>
      <c r="P2062" s="139">
        <f t="shared" si="803"/>
        <v>1367.9311700000001</v>
      </c>
      <c r="Q2062" s="144">
        <f t="shared" si="804"/>
        <v>0</v>
      </c>
      <c r="R2062" s="145">
        <f t="shared" si="805"/>
        <v>0</v>
      </c>
      <c r="S2062" s="139">
        <f t="shared" si="806"/>
        <v>0</v>
      </c>
      <c r="T2062" s="146">
        <f t="shared" si="816"/>
        <v>3.5999999999999997E-2</v>
      </c>
      <c r="U2062" s="144">
        <f t="shared" si="795"/>
        <v>29</v>
      </c>
      <c r="V2062" s="144">
        <v>252</v>
      </c>
      <c r="W2062" s="143">
        <f t="shared" si="807"/>
        <v>1.004078322</v>
      </c>
      <c r="X2062" s="139">
        <f t="shared" si="808"/>
        <v>5.5788637799999998</v>
      </c>
      <c r="Y2062" s="124">
        <f t="shared" si="809"/>
        <v>0</v>
      </c>
      <c r="Z2062" s="147" t="s">
        <v>64</v>
      </c>
      <c r="AA2062" s="141">
        <f t="shared" si="817"/>
        <v>45853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4"/>
      <c r="BL2062" s="1"/>
      <c r="BM2062" s="1"/>
      <c r="BN2062" s="1"/>
      <c r="BO2062" s="1"/>
      <c r="BP2062" s="1"/>
      <c r="BQ2062" s="1"/>
    </row>
    <row r="2063" spans="1:69" x14ac:dyDescent="0.15">
      <c r="A2063" s="138">
        <f t="shared" si="810"/>
        <v>45714</v>
      </c>
      <c r="B2063" s="148">
        <f t="shared" si="799"/>
        <v>1374.6964784899999</v>
      </c>
      <c r="C2063" s="139">
        <f t="shared" si="811"/>
        <v>1000</v>
      </c>
      <c r="D2063" s="140">
        <f t="shared" si="812"/>
        <v>7111.86</v>
      </c>
      <c r="E2063" s="124">
        <f>IF(K2063=1,VLOOKUP(A2062,[1]Plan1!$BO$80:$BQ$314,3),E2062)</f>
        <v>7205.03</v>
      </c>
      <c r="F2063" s="141">
        <f t="shared" si="813"/>
        <v>45706</v>
      </c>
      <c r="G2063" s="142">
        <f t="shared" si="800"/>
        <v>1.3100651587629741E-2</v>
      </c>
      <c r="H2063" s="141">
        <f t="shared" si="814"/>
        <v>45733</v>
      </c>
      <c r="I2063" s="141">
        <f t="shared" si="801"/>
        <v>45733</v>
      </c>
      <c r="J2063" s="125">
        <f t="shared" si="815"/>
        <v>18</v>
      </c>
      <c r="K2063" s="125">
        <f t="shared" si="797"/>
        <v>7</v>
      </c>
      <c r="L2063" s="139">
        <f t="shared" si="802"/>
        <v>1.00507444</v>
      </c>
      <c r="M2063" s="143">
        <f t="shared" si="798"/>
        <v>1.0015998800000001</v>
      </c>
      <c r="N2063" s="143">
        <f t="shared" si="794"/>
        <v>1.3620092262342653</v>
      </c>
      <c r="O2063" s="139">
        <f t="shared" si="796"/>
        <v>1.3689206599999999</v>
      </c>
      <c r="P2063" s="139">
        <f t="shared" si="803"/>
        <v>1368.92066</v>
      </c>
      <c r="Q2063" s="144">
        <f t="shared" si="804"/>
        <v>0</v>
      </c>
      <c r="R2063" s="145">
        <f t="shared" si="805"/>
        <v>0</v>
      </c>
      <c r="S2063" s="139">
        <f t="shared" si="806"/>
        <v>0</v>
      </c>
      <c r="T2063" s="146">
        <f t="shared" si="816"/>
        <v>3.5999999999999997E-2</v>
      </c>
      <c r="U2063" s="144">
        <f t="shared" si="795"/>
        <v>30</v>
      </c>
      <c r="V2063" s="144">
        <v>252</v>
      </c>
      <c r="W2063" s="143">
        <f t="shared" si="807"/>
        <v>1.00421925</v>
      </c>
      <c r="X2063" s="139">
        <f t="shared" si="808"/>
        <v>5.7758184899999998</v>
      </c>
      <c r="Y2063" s="124">
        <f t="shared" si="809"/>
        <v>0</v>
      </c>
      <c r="Z2063" s="147" t="s">
        <v>64</v>
      </c>
      <c r="AA2063" s="141">
        <f t="shared" si="817"/>
        <v>45853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4"/>
      <c r="BL2063" s="1"/>
      <c r="BM2063" s="1"/>
      <c r="BN2063" s="1"/>
      <c r="BO2063" s="1"/>
      <c r="BP2063" s="1"/>
      <c r="BQ2063" s="1"/>
    </row>
    <row r="2064" spans="1:69" x14ac:dyDescent="0.15">
      <c r="A2064" s="138">
        <f t="shared" si="810"/>
        <v>45715</v>
      </c>
      <c r="B2064" s="148">
        <f t="shared" si="799"/>
        <v>1375.8839425900001</v>
      </c>
      <c r="C2064" s="139">
        <f t="shared" si="811"/>
        <v>1000</v>
      </c>
      <c r="D2064" s="140">
        <f t="shared" si="812"/>
        <v>7111.86</v>
      </c>
      <c r="E2064" s="124">
        <f>IF(K2064=1,VLOOKUP(A2063,[1]Plan1!$BO$80:$BQ$314,3),E2063)</f>
        <v>7205.03</v>
      </c>
      <c r="F2064" s="141">
        <f t="shared" si="813"/>
        <v>45706</v>
      </c>
      <c r="G2064" s="142">
        <f t="shared" si="800"/>
        <v>1.3100651587629741E-2</v>
      </c>
      <c r="H2064" s="141">
        <f t="shared" si="814"/>
        <v>45733</v>
      </c>
      <c r="I2064" s="141">
        <f t="shared" si="801"/>
        <v>45733</v>
      </c>
      <c r="J2064" s="125">
        <f t="shared" si="815"/>
        <v>18</v>
      </c>
      <c r="K2064" s="125">
        <f t="shared" si="797"/>
        <v>8</v>
      </c>
      <c r="L2064" s="139">
        <f t="shared" si="802"/>
        <v>1.00580146</v>
      </c>
      <c r="M2064" s="143">
        <f t="shared" si="798"/>
        <v>1.0015998800000001</v>
      </c>
      <c r="N2064" s="143">
        <f t="shared" si="794"/>
        <v>1.3620092262342653</v>
      </c>
      <c r="O2064" s="139">
        <f t="shared" si="796"/>
        <v>1.3699108600000001</v>
      </c>
      <c r="P2064" s="139">
        <f t="shared" si="803"/>
        <v>1369.91086</v>
      </c>
      <c r="Q2064" s="144">
        <f t="shared" si="804"/>
        <v>0</v>
      </c>
      <c r="R2064" s="145">
        <f t="shared" si="805"/>
        <v>0</v>
      </c>
      <c r="S2064" s="139">
        <f t="shared" si="806"/>
        <v>0</v>
      </c>
      <c r="T2064" s="146">
        <f t="shared" si="816"/>
        <v>3.5999999999999997E-2</v>
      </c>
      <c r="U2064" s="144">
        <f t="shared" si="795"/>
        <v>31</v>
      </c>
      <c r="V2064" s="144">
        <v>252</v>
      </c>
      <c r="W2064" s="143">
        <f t="shared" si="807"/>
        <v>1.0043601980000001</v>
      </c>
      <c r="X2064" s="139">
        <f t="shared" si="808"/>
        <v>5.9730825899999997</v>
      </c>
      <c r="Y2064" s="124">
        <f t="shared" si="809"/>
        <v>0</v>
      </c>
      <c r="Z2064" s="147" t="s">
        <v>64</v>
      </c>
      <c r="AA2064" s="141">
        <f t="shared" si="817"/>
        <v>45853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4"/>
      <c r="BL2064" s="1"/>
      <c r="BM2064" s="1"/>
      <c r="BN2064" s="1"/>
      <c r="BO2064" s="1"/>
      <c r="BP2064" s="1"/>
      <c r="BQ2064" s="1"/>
    </row>
    <row r="2065" spans="1:69" x14ac:dyDescent="0.15">
      <c r="A2065" s="138">
        <f t="shared" si="810"/>
        <v>45716</v>
      </c>
      <c r="B2065" s="148">
        <f t="shared" si="799"/>
        <v>1377.0724465199999</v>
      </c>
      <c r="C2065" s="139">
        <f t="shared" si="811"/>
        <v>1000</v>
      </c>
      <c r="D2065" s="140">
        <f t="shared" si="812"/>
        <v>7111.86</v>
      </c>
      <c r="E2065" s="124">
        <f>IF(K2065=1,VLOOKUP(A2064,[1]Plan1!$BO$80:$BQ$314,3),E2064)</f>
        <v>7205.03</v>
      </c>
      <c r="F2065" s="141">
        <f t="shared" si="813"/>
        <v>45706</v>
      </c>
      <c r="G2065" s="142">
        <f t="shared" si="800"/>
        <v>1.3100651587629741E-2</v>
      </c>
      <c r="H2065" s="141">
        <f t="shared" si="814"/>
        <v>45733</v>
      </c>
      <c r="I2065" s="141">
        <f t="shared" si="801"/>
        <v>45733</v>
      </c>
      <c r="J2065" s="125">
        <f t="shared" si="815"/>
        <v>18</v>
      </c>
      <c r="K2065" s="125">
        <f t="shared" si="797"/>
        <v>9</v>
      </c>
      <c r="L2065" s="139">
        <f t="shared" si="802"/>
        <v>1.0065290099999999</v>
      </c>
      <c r="M2065" s="143">
        <f t="shared" si="798"/>
        <v>1.0015998800000001</v>
      </c>
      <c r="N2065" s="143">
        <f t="shared" si="794"/>
        <v>1.3620092262342653</v>
      </c>
      <c r="O2065" s="139">
        <f t="shared" si="796"/>
        <v>1.37090179</v>
      </c>
      <c r="P2065" s="139">
        <f t="shared" si="803"/>
        <v>1370.9017899999999</v>
      </c>
      <c r="Q2065" s="144">
        <f t="shared" si="804"/>
        <v>0</v>
      </c>
      <c r="R2065" s="145">
        <f t="shared" si="805"/>
        <v>0</v>
      </c>
      <c r="S2065" s="139">
        <f t="shared" si="806"/>
        <v>0</v>
      </c>
      <c r="T2065" s="146">
        <f t="shared" si="816"/>
        <v>3.5999999999999997E-2</v>
      </c>
      <c r="U2065" s="144">
        <f t="shared" si="795"/>
        <v>32</v>
      </c>
      <c r="V2065" s="144">
        <v>252</v>
      </c>
      <c r="W2065" s="143">
        <f t="shared" si="807"/>
        <v>1.0045011660000001</v>
      </c>
      <c r="X2065" s="139">
        <f t="shared" si="808"/>
        <v>6.1706565199999996</v>
      </c>
      <c r="Y2065" s="124">
        <f t="shared" si="809"/>
        <v>0</v>
      </c>
      <c r="Z2065" s="147" t="s">
        <v>64</v>
      </c>
      <c r="AA2065" s="141">
        <f t="shared" si="817"/>
        <v>45853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4"/>
      <c r="BL2065" s="1"/>
      <c r="BM2065" s="1"/>
      <c r="BN2065" s="1"/>
      <c r="BO2065" s="1"/>
      <c r="BP2065" s="1"/>
      <c r="BQ2065" s="1"/>
    </row>
    <row r="2066" spans="1:69" x14ac:dyDescent="0.15">
      <c r="A2066" s="138">
        <f t="shared" si="810"/>
        <v>45717</v>
      </c>
      <c r="B2066" s="148">
        <f t="shared" si="799"/>
        <v>1378.2619692000001</v>
      </c>
      <c r="C2066" s="139">
        <f t="shared" si="811"/>
        <v>1000</v>
      </c>
      <c r="D2066" s="140">
        <f t="shared" si="812"/>
        <v>7111.86</v>
      </c>
      <c r="E2066" s="124">
        <f>IF(K2066=1,VLOOKUP(A2065,[1]Plan1!$BO$80:$BQ$314,3),E2065)</f>
        <v>7205.03</v>
      </c>
      <c r="F2066" s="141">
        <f t="shared" si="813"/>
        <v>45706</v>
      </c>
      <c r="G2066" s="142">
        <f t="shared" si="800"/>
        <v>1.3100651587629741E-2</v>
      </c>
      <c r="H2066" s="141">
        <f t="shared" si="814"/>
        <v>45733</v>
      </c>
      <c r="I2066" s="141">
        <f t="shared" si="801"/>
        <v>45733</v>
      </c>
      <c r="J2066" s="125">
        <f t="shared" si="815"/>
        <v>18</v>
      </c>
      <c r="K2066" s="125">
        <f t="shared" si="797"/>
        <v>10</v>
      </c>
      <c r="L2066" s="139">
        <f t="shared" si="802"/>
        <v>1.00725708</v>
      </c>
      <c r="M2066" s="143">
        <f t="shared" si="798"/>
        <v>1.0015998800000001</v>
      </c>
      <c r="N2066" s="143">
        <f t="shared" si="794"/>
        <v>1.3620092262342653</v>
      </c>
      <c r="O2066" s="139">
        <f t="shared" si="796"/>
        <v>1.3718934300000001</v>
      </c>
      <c r="P2066" s="139">
        <f t="shared" si="803"/>
        <v>1371.8934300000001</v>
      </c>
      <c r="Q2066" s="144">
        <f t="shared" si="804"/>
        <v>0</v>
      </c>
      <c r="R2066" s="145">
        <f t="shared" si="805"/>
        <v>0</v>
      </c>
      <c r="S2066" s="139">
        <f t="shared" si="806"/>
        <v>0</v>
      </c>
      <c r="T2066" s="146">
        <f t="shared" si="816"/>
        <v>3.5999999999999997E-2</v>
      </c>
      <c r="U2066" s="144">
        <f t="shared" si="795"/>
        <v>33</v>
      </c>
      <c r="V2066" s="144">
        <v>252</v>
      </c>
      <c r="W2066" s="143">
        <f t="shared" si="807"/>
        <v>1.004642153</v>
      </c>
      <c r="X2066" s="139">
        <f t="shared" si="808"/>
        <v>6.3685391999999998</v>
      </c>
      <c r="Y2066" s="124">
        <f t="shared" si="809"/>
        <v>0</v>
      </c>
      <c r="Z2066" s="147" t="s">
        <v>64</v>
      </c>
      <c r="AA2066" s="141">
        <f t="shared" si="817"/>
        <v>45853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4"/>
      <c r="BL2066" s="1"/>
      <c r="BM2066" s="1"/>
      <c r="BN2066" s="1"/>
      <c r="BO2066" s="1"/>
      <c r="BP2066" s="1"/>
      <c r="BQ2066" s="1"/>
    </row>
    <row r="2067" spans="1:69" x14ac:dyDescent="0.15">
      <c r="A2067" s="138">
        <f t="shared" si="810"/>
        <v>45718</v>
      </c>
      <c r="B2067" s="148">
        <f t="shared" si="799"/>
        <v>1378.2619692000001</v>
      </c>
      <c r="C2067" s="139">
        <f t="shared" si="811"/>
        <v>1000</v>
      </c>
      <c r="D2067" s="140">
        <f t="shared" si="812"/>
        <v>7111.86</v>
      </c>
      <c r="E2067" s="124">
        <f>IF(K2067=1,VLOOKUP(A2066,[1]Plan1!$BO$80:$BQ$314,3),E2066)</f>
        <v>7205.03</v>
      </c>
      <c r="F2067" s="141">
        <f t="shared" si="813"/>
        <v>45706</v>
      </c>
      <c r="G2067" s="142">
        <f t="shared" si="800"/>
        <v>1.3100651587629741E-2</v>
      </c>
      <c r="H2067" s="141">
        <f t="shared" si="814"/>
        <v>45733</v>
      </c>
      <c r="I2067" s="141">
        <f t="shared" si="801"/>
        <v>45733</v>
      </c>
      <c r="J2067" s="125">
        <f t="shared" si="815"/>
        <v>18</v>
      </c>
      <c r="K2067" s="125">
        <f t="shared" si="797"/>
        <v>10</v>
      </c>
      <c r="L2067" s="139">
        <f t="shared" si="802"/>
        <v>1.00725708</v>
      </c>
      <c r="M2067" s="143">
        <f t="shared" si="798"/>
        <v>1.0015998800000001</v>
      </c>
      <c r="N2067" s="143">
        <f t="shared" si="794"/>
        <v>1.3620092262342653</v>
      </c>
      <c r="O2067" s="139">
        <f t="shared" si="796"/>
        <v>1.3718934300000001</v>
      </c>
      <c r="P2067" s="139">
        <f t="shared" si="803"/>
        <v>1371.8934300000001</v>
      </c>
      <c r="Q2067" s="144">
        <f t="shared" si="804"/>
        <v>0</v>
      </c>
      <c r="R2067" s="145">
        <f t="shared" si="805"/>
        <v>0</v>
      </c>
      <c r="S2067" s="139">
        <f t="shared" si="806"/>
        <v>0</v>
      </c>
      <c r="T2067" s="146">
        <f t="shared" si="816"/>
        <v>3.5999999999999997E-2</v>
      </c>
      <c r="U2067" s="144">
        <f t="shared" si="795"/>
        <v>33</v>
      </c>
      <c r="V2067" s="144">
        <v>252</v>
      </c>
      <c r="W2067" s="143">
        <f t="shared" si="807"/>
        <v>1.004642153</v>
      </c>
      <c r="X2067" s="139">
        <f t="shared" si="808"/>
        <v>6.3685391999999998</v>
      </c>
      <c r="Y2067" s="124">
        <f t="shared" si="809"/>
        <v>0</v>
      </c>
      <c r="Z2067" s="147" t="s">
        <v>64</v>
      </c>
      <c r="AA2067" s="141">
        <f t="shared" si="817"/>
        <v>45853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4"/>
      <c r="BL2067" s="1"/>
      <c r="BM2067" s="1"/>
      <c r="BN2067" s="1"/>
      <c r="BO2067" s="1"/>
      <c r="BP2067" s="1"/>
      <c r="BQ2067" s="1"/>
    </row>
    <row r="2068" spans="1:69" x14ac:dyDescent="0.15">
      <c r="A2068" s="138">
        <f t="shared" si="810"/>
        <v>45719</v>
      </c>
      <c r="B2068" s="148">
        <f t="shared" si="799"/>
        <v>1378.2619692000001</v>
      </c>
      <c r="C2068" s="139">
        <f t="shared" si="811"/>
        <v>1000</v>
      </c>
      <c r="D2068" s="140">
        <f t="shared" si="812"/>
        <v>7111.86</v>
      </c>
      <c r="E2068" s="124">
        <f>IF(K2068=1,VLOOKUP(A2067,[1]Plan1!$BO$80:$BQ$314,3),E2067)</f>
        <v>7205.03</v>
      </c>
      <c r="F2068" s="141">
        <f t="shared" si="813"/>
        <v>45706</v>
      </c>
      <c r="G2068" s="142">
        <f t="shared" si="800"/>
        <v>1.3100651587629741E-2</v>
      </c>
      <c r="H2068" s="141">
        <f t="shared" si="814"/>
        <v>45733</v>
      </c>
      <c r="I2068" s="141">
        <f t="shared" si="801"/>
        <v>45733</v>
      </c>
      <c r="J2068" s="125">
        <f t="shared" si="815"/>
        <v>18</v>
      </c>
      <c r="K2068" s="125">
        <f t="shared" si="797"/>
        <v>10</v>
      </c>
      <c r="L2068" s="139">
        <f t="shared" si="802"/>
        <v>1.00725708</v>
      </c>
      <c r="M2068" s="143">
        <f t="shared" si="798"/>
        <v>1.0015998800000001</v>
      </c>
      <c r="N2068" s="143">
        <f t="shared" si="794"/>
        <v>1.3620092262342653</v>
      </c>
      <c r="O2068" s="139">
        <f t="shared" si="796"/>
        <v>1.3718934300000001</v>
      </c>
      <c r="P2068" s="139">
        <f t="shared" si="803"/>
        <v>1371.8934300000001</v>
      </c>
      <c r="Q2068" s="144">
        <f t="shared" si="804"/>
        <v>0</v>
      </c>
      <c r="R2068" s="145">
        <f t="shared" si="805"/>
        <v>0</v>
      </c>
      <c r="S2068" s="139">
        <f t="shared" si="806"/>
        <v>0</v>
      </c>
      <c r="T2068" s="146">
        <f t="shared" si="816"/>
        <v>3.5999999999999997E-2</v>
      </c>
      <c r="U2068" s="144">
        <f t="shared" si="795"/>
        <v>33</v>
      </c>
      <c r="V2068" s="144">
        <v>252</v>
      </c>
      <c r="W2068" s="143">
        <f t="shared" si="807"/>
        <v>1.004642153</v>
      </c>
      <c r="X2068" s="139">
        <f t="shared" si="808"/>
        <v>6.3685391999999998</v>
      </c>
      <c r="Y2068" s="124">
        <f t="shared" si="809"/>
        <v>0</v>
      </c>
      <c r="Z2068" s="147" t="s">
        <v>64</v>
      </c>
      <c r="AA2068" s="141">
        <f t="shared" si="817"/>
        <v>45853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4"/>
      <c r="BL2068" s="1"/>
      <c r="BM2068" s="1"/>
      <c r="BN2068" s="1"/>
      <c r="BO2068" s="1"/>
      <c r="BP2068" s="1"/>
      <c r="BQ2068" s="1"/>
    </row>
    <row r="2069" spans="1:69" x14ac:dyDescent="0.15">
      <c r="A2069" s="138">
        <f t="shared" si="810"/>
        <v>45720</v>
      </c>
      <c r="B2069" s="148">
        <f t="shared" si="799"/>
        <v>1378.2619692000001</v>
      </c>
      <c r="C2069" s="139">
        <f t="shared" si="811"/>
        <v>1000</v>
      </c>
      <c r="D2069" s="140">
        <f t="shared" si="812"/>
        <v>7111.86</v>
      </c>
      <c r="E2069" s="124">
        <f>IF(K2069=1,VLOOKUP(A2068,[1]Plan1!$BO$80:$BQ$314,3),E2068)</f>
        <v>7205.03</v>
      </c>
      <c r="F2069" s="141">
        <f t="shared" si="813"/>
        <v>45706</v>
      </c>
      <c r="G2069" s="142">
        <f t="shared" si="800"/>
        <v>1.3100651587629741E-2</v>
      </c>
      <c r="H2069" s="141">
        <f t="shared" si="814"/>
        <v>45733</v>
      </c>
      <c r="I2069" s="141">
        <f t="shared" si="801"/>
        <v>45733</v>
      </c>
      <c r="J2069" s="125">
        <f t="shared" si="815"/>
        <v>18</v>
      </c>
      <c r="K2069" s="125">
        <f t="shared" si="797"/>
        <v>10</v>
      </c>
      <c r="L2069" s="139">
        <f t="shared" si="802"/>
        <v>1.00725708</v>
      </c>
      <c r="M2069" s="143">
        <f t="shared" si="798"/>
        <v>1.0015998800000001</v>
      </c>
      <c r="N2069" s="143">
        <f t="shared" si="794"/>
        <v>1.3620092262342653</v>
      </c>
      <c r="O2069" s="139">
        <f t="shared" si="796"/>
        <v>1.3718934300000001</v>
      </c>
      <c r="P2069" s="139">
        <f t="shared" si="803"/>
        <v>1371.8934300000001</v>
      </c>
      <c r="Q2069" s="144">
        <f t="shared" si="804"/>
        <v>0</v>
      </c>
      <c r="R2069" s="145">
        <f t="shared" si="805"/>
        <v>0</v>
      </c>
      <c r="S2069" s="139">
        <f t="shared" si="806"/>
        <v>0</v>
      </c>
      <c r="T2069" s="146">
        <f t="shared" si="816"/>
        <v>3.5999999999999997E-2</v>
      </c>
      <c r="U2069" s="144">
        <f t="shared" si="795"/>
        <v>33</v>
      </c>
      <c r="V2069" s="144">
        <v>252</v>
      </c>
      <c r="W2069" s="143">
        <f t="shared" si="807"/>
        <v>1.004642153</v>
      </c>
      <c r="X2069" s="139">
        <f t="shared" si="808"/>
        <v>6.3685391999999998</v>
      </c>
      <c r="Y2069" s="124">
        <f t="shared" si="809"/>
        <v>0</v>
      </c>
      <c r="Z2069" s="147" t="s">
        <v>64</v>
      </c>
      <c r="AA2069" s="141">
        <f t="shared" si="817"/>
        <v>45853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4"/>
      <c r="BL2069" s="1"/>
      <c r="BM2069" s="1"/>
      <c r="BN2069" s="1"/>
      <c r="BO2069" s="1"/>
      <c r="BP2069" s="1"/>
      <c r="BQ2069" s="1"/>
    </row>
    <row r="2070" spans="1:69" x14ac:dyDescent="0.15">
      <c r="A2070" s="138">
        <f t="shared" si="810"/>
        <v>45721</v>
      </c>
      <c r="B2070" s="148">
        <f t="shared" si="799"/>
        <v>1378.2619692000001</v>
      </c>
      <c r="C2070" s="139">
        <f t="shared" si="811"/>
        <v>1000</v>
      </c>
      <c r="D2070" s="140">
        <f t="shared" si="812"/>
        <v>7111.86</v>
      </c>
      <c r="E2070" s="124">
        <f>IF(K2070=1,VLOOKUP(A2069,[1]Plan1!$BO$80:$BQ$314,3),E2069)</f>
        <v>7205.03</v>
      </c>
      <c r="F2070" s="141">
        <f t="shared" si="813"/>
        <v>45706</v>
      </c>
      <c r="G2070" s="142">
        <f t="shared" si="800"/>
        <v>1.3100651587629741E-2</v>
      </c>
      <c r="H2070" s="141">
        <f t="shared" si="814"/>
        <v>45733</v>
      </c>
      <c r="I2070" s="141">
        <f t="shared" si="801"/>
        <v>45733</v>
      </c>
      <c r="J2070" s="125">
        <f t="shared" si="815"/>
        <v>18</v>
      </c>
      <c r="K2070" s="125">
        <f t="shared" si="797"/>
        <v>10</v>
      </c>
      <c r="L2070" s="139">
        <f t="shared" si="802"/>
        <v>1.00725708</v>
      </c>
      <c r="M2070" s="143">
        <f t="shared" si="798"/>
        <v>1.0015998800000001</v>
      </c>
      <c r="N2070" s="143">
        <f t="shared" si="794"/>
        <v>1.3620092262342653</v>
      </c>
      <c r="O2070" s="139">
        <f t="shared" si="796"/>
        <v>1.3718934300000001</v>
      </c>
      <c r="P2070" s="139">
        <f t="shared" si="803"/>
        <v>1371.8934300000001</v>
      </c>
      <c r="Q2070" s="144">
        <f t="shared" si="804"/>
        <v>0</v>
      </c>
      <c r="R2070" s="145">
        <f t="shared" si="805"/>
        <v>0</v>
      </c>
      <c r="S2070" s="139">
        <f t="shared" si="806"/>
        <v>0</v>
      </c>
      <c r="T2070" s="146">
        <f t="shared" si="816"/>
        <v>3.5999999999999997E-2</v>
      </c>
      <c r="U2070" s="144">
        <f t="shared" si="795"/>
        <v>33</v>
      </c>
      <c r="V2070" s="144">
        <v>252</v>
      </c>
      <c r="W2070" s="143">
        <f t="shared" si="807"/>
        <v>1.004642153</v>
      </c>
      <c r="X2070" s="139">
        <f t="shared" si="808"/>
        <v>6.3685391999999998</v>
      </c>
      <c r="Y2070" s="124">
        <f t="shared" si="809"/>
        <v>0</v>
      </c>
      <c r="Z2070" s="147" t="s">
        <v>64</v>
      </c>
      <c r="AA2070" s="141">
        <f t="shared" si="817"/>
        <v>45853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4"/>
      <c r="BL2070" s="1"/>
      <c r="BM2070" s="1"/>
      <c r="BN2070" s="1"/>
      <c r="BO2070" s="1"/>
      <c r="BP2070" s="1"/>
      <c r="BQ2070" s="1"/>
    </row>
    <row r="2071" spans="1:69" x14ac:dyDescent="0.15">
      <c r="A2071" s="138">
        <f t="shared" si="810"/>
        <v>45722</v>
      </c>
      <c r="B2071" s="148">
        <f t="shared" si="799"/>
        <v>1379.45252239</v>
      </c>
      <c r="C2071" s="139">
        <f t="shared" si="811"/>
        <v>1000</v>
      </c>
      <c r="D2071" s="140">
        <f t="shared" si="812"/>
        <v>7111.86</v>
      </c>
      <c r="E2071" s="124">
        <f>IF(K2071=1,VLOOKUP(A2070,[1]Plan1!$BO$80:$BQ$314,3),E2070)</f>
        <v>7205.03</v>
      </c>
      <c r="F2071" s="141">
        <f t="shared" si="813"/>
        <v>45706</v>
      </c>
      <c r="G2071" s="142">
        <f t="shared" si="800"/>
        <v>1.3100651587629741E-2</v>
      </c>
      <c r="H2071" s="141">
        <f t="shared" si="814"/>
        <v>45733</v>
      </c>
      <c r="I2071" s="141">
        <f t="shared" si="801"/>
        <v>45733</v>
      </c>
      <c r="J2071" s="125">
        <f t="shared" si="815"/>
        <v>18</v>
      </c>
      <c r="K2071" s="125">
        <f t="shared" si="797"/>
        <v>11</v>
      </c>
      <c r="L2071" s="139">
        <f t="shared" si="802"/>
        <v>1.00798568</v>
      </c>
      <c r="M2071" s="143">
        <f t="shared" si="798"/>
        <v>1.0015998800000001</v>
      </c>
      <c r="N2071" s="143">
        <f t="shared" si="794"/>
        <v>1.3620092262342653</v>
      </c>
      <c r="O2071" s="139">
        <f t="shared" si="796"/>
        <v>1.37288579</v>
      </c>
      <c r="P2071" s="139">
        <f t="shared" si="803"/>
        <v>1372.88579</v>
      </c>
      <c r="Q2071" s="144">
        <f t="shared" si="804"/>
        <v>0</v>
      </c>
      <c r="R2071" s="145">
        <f t="shared" si="805"/>
        <v>0</v>
      </c>
      <c r="S2071" s="139">
        <f t="shared" si="806"/>
        <v>0</v>
      </c>
      <c r="T2071" s="146">
        <f t="shared" si="816"/>
        <v>3.5999999999999997E-2</v>
      </c>
      <c r="U2071" s="144">
        <f t="shared" si="795"/>
        <v>34</v>
      </c>
      <c r="V2071" s="144">
        <v>252</v>
      </c>
      <c r="W2071" s="143">
        <f t="shared" si="807"/>
        <v>1.0047831599999999</v>
      </c>
      <c r="X2071" s="139">
        <f t="shared" si="808"/>
        <v>6.5667323900000003</v>
      </c>
      <c r="Y2071" s="124">
        <f t="shared" si="809"/>
        <v>0</v>
      </c>
      <c r="Z2071" s="147" t="s">
        <v>64</v>
      </c>
      <c r="AA2071" s="141">
        <f t="shared" si="817"/>
        <v>45853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4"/>
      <c r="BL2071" s="1"/>
      <c r="BM2071" s="1"/>
      <c r="BN2071" s="1"/>
      <c r="BO2071" s="1"/>
      <c r="BP2071" s="1"/>
      <c r="BQ2071" s="1"/>
    </row>
    <row r="2072" spans="1:69" x14ac:dyDescent="0.15">
      <c r="A2072" s="138">
        <f t="shared" si="810"/>
        <v>45723</v>
      </c>
      <c r="B2072" s="148">
        <f t="shared" si="799"/>
        <v>1380.6440964200001</v>
      </c>
      <c r="C2072" s="139">
        <f t="shared" si="811"/>
        <v>1000</v>
      </c>
      <c r="D2072" s="140">
        <f t="shared" si="812"/>
        <v>7111.86</v>
      </c>
      <c r="E2072" s="124">
        <f>IF(K2072=1,VLOOKUP(A2071,[1]Plan1!$BO$80:$BQ$314,3),E2071)</f>
        <v>7205.03</v>
      </c>
      <c r="F2072" s="141">
        <f t="shared" si="813"/>
        <v>45706</v>
      </c>
      <c r="G2072" s="142">
        <f t="shared" si="800"/>
        <v>1.3100651587629741E-2</v>
      </c>
      <c r="H2072" s="141">
        <f t="shared" si="814"/>
        <v>45733</v>
      </c>
      <c r="I2072" s="141">
        <f t="shared" si="801"/>
        <v>45733</v>
      </c>
      <c r="J2072" s="125">
        <f t="shared" si="815"/>
        <v>18</v>
      </c>
      <c r="K2072" s="125">
        <f t="shared" si="797"/>
        <v>12</v>
      </c>
      <c r="L2072" s="139">
        <f t="shared" si="802"/>
        <v>1.0087147999999999</v>
      </c>
      <c r="M2072" s="143">
        <f t="shared" si="798"/>
        <v>1.0015998800000001</v>
      </c>
      <c r="N2072" s="143">
        <f t="shared" si="794"/>
        <v>1.3620092262342653</v>
      </c>
      <c r="O2072" s="139">
        <f t="shared" si="796"/>
        <v>1.37387886</v>
      </c>
      <c r="P2072" s="139">
        <f t="shared" si="803"/>
        <v>1373.87886</v>
      </c>
      <c r="Q2072" s="144">
        <f t="shared" si="804"/>
        <v>0</v>
      </c>
      <c r="R2072" s="145">
        <f t="shared" si="805"/>
        <v>0</v>
      </c>
      <c r="S2072" s="139">
        <f t="shared" si="806"/>
        <v>0</v>
      </c>
      <c r="T2072" s="146">
        <f t="shared" si="816"/>
        <v>3.5999999999999997E-2</v>
      </c>
      <c r="U2072" s="144">
        <f t="shared" si="795"/>
        <v>35</v>
      </c>
      <c r="V2072" s="144">
        <v>252</v>
      </c>
      <c r="W2072" s="143">
        <f t="shared" si="807"/>
        <v>1.0049241870000001</v>
      </c>
      <c r="X2072" s="139">
        <f t="shared" si="808"/>
        <v>6.7652364199999999</v>
      </c>
      <c r="Y2072" s="124">
        <f t="shared" si="809"/>
        <v>0</v>
      </c>
      <c r="Z2072" s="147" t="s">
        <v>64</v>
      </c>
      <c r="AA2072" s="141">
        <f t="shared" si="817"/>
        <v>45853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4"/>
      <c r="BL2072" s="1"/>
      <c r="BM2072" s="1"/>
      <c r="BN2072" s="1"/>
      <c r="BO2072" s="1"/>
      <c r="BP2072" s="1"/>
      <c r="BQ2072" s="1"/>
    </row>
    <row r="2073" spans="1:69" x14ac:dyDescent="0.15">
      <c r="A2073" s="138">
        <f t="shared" si="810"/>
        <v>45724</v>
      </c>
      <c r="B2073" s="148">
        <f t="shared" si="799"/>
        <v>1381.8367117400001</v>
      </c>
      <c r="C2073" s="139">
        <f t="shared" si="811"/>
        <v>1000</v>
      </c>
      <c r="D2073" s="140">
        <f t="shared" si="812"/>
        <v>7111.86</v>
      </c>
      <c r="E2073" s="124">
        <f>IF(K2073=1,VLOOKUP(A2072,[1]Plan1!$BO$80:$BQ$314,3),E2072)</f>
        <v>7205.03</v>
      </c>
      <c r="F2073" s="141">
        <f t="shared" si="813"/>
        <v>45706</v>
      </c>
      <c r="G2073" s="142">
        <f t="shared" si="800"/>
        <v>1.3100651587629741E-2</v>
      </c>
      <c r="H2073" s="141">
        <f t="shared" si="814"/>
        <v>45733</v>
      </c>
      <c r="I2073" s="141">
        <f t="shared" si="801"/>
        <v>45733</v>
      </c>
      <c r="J2073" s="125">
        <f t="shared" si="815"/>
        <v>18</v>
      </c>
      <c r="K2073" s="125">
        <f t="shared" si="797"/>
        <v>13</v>
      </c>
      <c r="L2073" s="139">
        <f t="shared" si="802"/>
        <v>1.0094444600000001</v>
      </c>
      <c r="M2073" s="143">
        <f t="shared" si="798"/>
        <v>1.0015998800000001</v>
      </c>
      <c r="N2073" s="143">
        <f t="shared" si="794"/>
        <v>1.3620092262342653</v>
      </c>
      <c r="O2073" s="139">
        <f t="shared" si="796"/>
        <v>1.3748726600000001</v>
      </c>
      <c r="P2073" s="139">
        <f t="shared" si="803"/>
        <v>1374.87266</v>
      </c>
      <c r="Q2073" s="144">
        <f t="shared" si="804"/>
        <v>0</v>
      </c>
      <c r="R2073" s="145">
        <f t="shared" si="805"/>
        <v>0</v>
      </c>
      <c r="S2073" s="139">
        <f t="shared" si="806"/>
        <v>0</v>
      </c>
      <c r="T2073" s="146">
        <f t="shared" si="816"/>
        <v>3.5999999999999997E-2</v>
      </c>
      <c r="U2073" s="144">
        <f t="shared" si="795"/>
        <v>36</v>
      </c>
      <c r="V2073" s="144">
        <v>252</v>
      </c>
      <c r="W2073" s="143">
        <f t="shared" si="807"/>
        <v>1.0050652339999999</v>
      </c>
      <c r="X2073" s="139">
        <f t="shared" si="808"/>
        <v>6.9640517400000004</v>
      </c>
      <c r="Y2073" s="124">
        <f t="shared" si="809"/>
        <v>0</v>
      </c>
      <c r="Z2073" s="147" t="s">
        <v>64</v>
      </c>
      <c r="AA2073" s="141">
        <f t="shared" si="817"/>
        <v>45853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4"/>
      <c r="BL2073" s="1"/>
      <c r="BM2073" s="1"/>
      <c r="BN2073" s="1"/>
      <c r="BO2073" s="1"/>
      <c r="BP2073" s="1"/>
      <c r="BQ2073" s="1"/>
    </row>
    <row r="2074" spans="1:69" x14ac:dyDescent="0.15">
      <c r="A2074" s="138">
        <f t="shared" si="810"/>
        <v>45725</v>
      </c>
      <c r="B2074" s="148">
        <f t="shared" si="799"/>
        <v>1381.8367117400001</v>
      </c>
      <c r="C2074" s="139">
        <f t="shared" si="811"/>
        <v>1000</v>
      </c>
      <c r="D2074" s="140">
        <f t="shared" si="812"/>
        <v>7111.86</v>
      </c>
      <c r="E2074" s="124">
        <f>IF(K2074=1,VLOOKUP(A2073,[1]Plan1!$BO$80:$BQ$314,3),E2073)</f>
        <v>7205.03</v>
      </c>
      <c r="F2074" s="141">
        <f t="shared" si="813"/>
        <v>45706</v>
      </c>
      <c r="G2074" s="142">
        <f t="shared" si="800"/>
        <v>1.3100651587629741E-2</v>
      </c>
      <c r="H2074" s="141">
        <f t="shared" si="814"/>
        <v>45733</v>
      </c>
      <c r="I2074" s="141">
        <f t="shared" si="801"/>
        <v>45733</v>
      </c>
      <c r="J2074" s="125">
        <f t="shared" si="815"/>
        <v>18</v>
      </c>
      <c r="K2074" s="125">
        <f t="shared" si="797"/>
        <v>13</v>
      </c>
      <c r="L2074" s="139">
        <f t="shared" si="802"/>
        <v>1.0094444600000001</v>
      </c>
      <c r="M2074" s="143">
        <f t="shared" si="798"/>
        <v>1.0015998800000001</v>
      </c>
      <c r="N2074" s="143">
        <f t="shared" si="794"/>
        <v>1.3620092262342653</v>
      </c>
      <c r="O2074" s="139">
        <f t="shared" si="796"/>
        <v>1.3748726600000001</v>
      </c>
      <c r="P2074" s="139">
        <f t="shared" si="803"/>
        <v>1374.87266</v>
      </c>
      <c r="Q2074" s="144">
        <f t="shared" si="804"/>
        <v>0</v>
      </c>
      <c r="R2074" s="145">
        <f t="shared" si="805"/>
        <v>0</v>
      </c>
      <c r="S2074" s="139">
        <f t="shared" si="806"/>
        <v>0</v>
      </c>
      <c r="T2074" s="146">
        <f t="shared" si="816"/>
        <v>3.5999999999999997E-2</v>
      </c>
      <c r="U2074" s="144">
        <f t="shared" si="795"/>
        <v>36</v>
      </c>
      <c r="V2074" s="144">
        <v>252</v>
      </c>
      <c r="W2074" s="143">
        <f t="shared" si="807"/>
        <v>1.0050652339999999</v>
      </c>
      <c r="X2074" s="139">
        <f t="shared" si="808"/>
        <v>6.9640517400000004</v>
      </c>
      <c r="Y2074" s="124">
        <f t="shared" si="809"/>
        <v>0</v>
      </c>
      <c r="Z2074" s="147" t="s">
        <v>64</v>
      </c>
      <c r="AA2074" s="141">
        <f t="shared" si="817"/>
        <v>45853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4"/>
      <c r="BL2074" s="1"/>
      <c r="BM2074" s="1"/>
      <c r="BN2074" s="1"/>
      <c r="BO2074" s="1"/>
      <c r="BP2074" s="1"/>
      <c r="BQ2074" s="1"/>
    </row>
    <row r="2075" spans="1:69" x14ac:dyDescent="0.15">
      <c r="A2075" s="138">
        <f t="shared" si="810"/>
        <v>45726</v>
      </c>
      <c r="B2075" s="148">
        <f t="shared" si="799"/>
        <v>1381.8367117400001</v>
      </c>
      <c r="C2075" s="139">
        <f t="shared" si="811"/>
        <v>1000</v>
      </c>
      <c r="D2075" s="140">
        <f t="shared" si="812"/>
        <v>7111.86</v>
      </c>
      <c r="E2075" s="124">
        <f>IF(K2075=1,VLOOKUP(A2074,[1]Plan1!$BO$80:$BQ$314,3),E2074)</f>
        <v>7205.03</v>
      </c>
      <c r="F2075" s="141">
        <f t="shared" si="813"/>
        <v>45706</v>
      </c>
      <c r="G2075" s="142">
        <f t="shared" si="800"/>
        <v>1.3100651587629741E-2</v>
      </c>
      <c r="H2075" s="141">
        <f t="shared" si="814"/>
        <v>45733</v>
      </c>
      <c r="I2075" s="141">
        <f t="shared" si="801"/>
        <v>45733</v>
      </c>
      <c r="J2075" s="125">
        <f t="shared" si="815"/>
        <v>18</v>
      </c>
      <c r="K2075" s="125">
        <f t="shared" si="797"/>
        <v>13</v>
      </c>
      <c r="L2075" s="139">
        <f t="shared" si="802"/>
        <v>1.0094444600000001</v>
      </c>
      <c r="M2075" s="143">
        <f t="shared" si="798"/>
        <v>1.0015998800000001</v>
      </c>
      <c r="N2075" s="143">
        <f t="shared" si="794"/>
        <v>1.3620092262342653</v>
      </c>
      <c r="O2075" s="139">
        <f t="shared" si="796"/>
        <v>1.3748726600000001</v>
      </c>
      <c r="P2075" s="139">
        <f t="shared" si="803"/>
        <v>1374.87266</v>
      </c>
      <c r="Q2075" s="144">
        <f t="shared" si="804"/>
        <v>0</v>
      </c>
      <c r="R2075" s="145">
        <f t="shared" si="805"/>
        <v>0</v>
      </c>
      <c r="S2075" s="139">
        <f t="shared" si="806"/>
        <v>0</v>
      </c>
      <c r="T2075" s="146">
        <f t="shared" si="816"/>
        <v>3.5999999999999997E-2</v>
      </c>
      <c r="U2075" s="144">
        <f t="shared" si="795"/>
        <v>36</v>
      </c>
      <c r="V2075" s="144">
        <v>252</v>
      </c>
      <c r="W2075" s="143">
        <f t="shared" si="807"/>
        <v>1.0050652339999999</v>
      </c>
      <c r="X2075" s="139">
        <f t="shared" si="808"/>
        <v>6.9640517400000004</v>
      </c>
      <c r="Y2075" s="124">
        <f t="shared" si="809"/>
        <v>0</v>
      </c>
      <c r="Z2075" s="147" t="s">
        <v>64</v>
      </c>
      <c r="AA2075" s="141">
        <f t="shared" si="817"/>
        <v>45853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4"/>
      <c r="BL2075" s="1"/>
      <c r="BM2075" s="1"/>
      <c r="BN2075" s="1"/>
      <c r="BO2075" s="1"/>
      <c r="BP2075" s="1"/>
      <c r="BQ2075" s="1"/>
    </row>
    <row r="2076" spans="1:69" x14ac:dyDescent="0.15">
      <c r="A2076" s="138">
        <f t="shared" si="810"/>
        <v>45727</v>
      </c>
      <c r="B2076" s="148">
        <f t="shared" si="799"/>
        <v>1383.03034862</v>
      </c>
      <c r="C2076" s="139">
        <f t="shared" si="811"/>
        <v>1000</v>
      </c>
      <c r="D2076" s="140">
        <f t="shared" si="812"/>
        <v>7111.86</v>
      </c>
      <c r="E2076" s="124">
        <f>IF(K2076=1,VLOOKUP(A2075,[1]Plan1!$BO$80:$BQ$314,3),E2075)</f>
        <v>7205.03</v>
      </c>
      <c r="F2076" s="141">
        <f t="shared" si="813"/>
        <v>45706</v>
      </c>
      <c r="G2076" s="142">
        <f t="shared" si="800"/>
        <v>1.3100651587629741E-2</v>
      </c>
      <c r="H2076" s="141">
        <f t="shared" si="814"/>
        <v>45733</v>
      </c>
      <c r="I2076" s="141">
        <f t="shared" si="801"/>
        <v>45733</v>
      </c>
      <c r="J2076" s="125">
        <f t="shared" si="815"/>
        <v>18</v>
      </c>
      <c r="K2076" s="125">
        <f t="shared" si="797"/>
        <v>14</v>
      </c>
      <c r="L2076" s="139">
        <f t="shared" si="802"/>
        <v>1.01017464</v>
      </c>
      <c r="M2076" s="143">
        <f t="shared" si="798"/>
        <v>1.0015998800000001</v>
      </c>
      <c r="N2076" s="143">
        <f t="shared" si="794"/>
        <v>1.3620092262342653</v>
      </c>
      <c r="O2076" s="139">
        <f t="shared" si="796"/>
        <v>1.37586717</v>
      </c>
      <c r="P2076" s="139">
        <f t="shared" si="803"/>
        <v>1375.86717</v>
      </c>
      <c r="Q2076" s="144">
        <f t="shared" si="804"/>
        <v>0</v>
      </c>
      <c r="R2076" s="145">
        <f t="shared" si="805"/>
        <v>0</v>
      </c>
      <c r="S2076" s="139">
        <f t="shared" si="806"/>
        <v>0</v>
      </c>
      <c r="T2076" s="146">
        <f t="shared" si="816"/>
        <v>3.5999999999999997E-2</v>
      </c>
      <c r="U2076" s="144">
        <f t="shared" si="795"/>
        <v>37</v>
      </c>
      <c r="V2076" s="144">
        <v>252</v>
      </c>
      <c r="W2076" s="143">
        <f t="shared" si="807"/>
        <v>1.0052063010000001</v>
      </c>
      <c r="X2076" s="139">
        <f t="shared" si="808"/>
        <v>7.1631786200000001</v>
      </c>
      <c r="Y2076" s="124">
        <f t="shared" si="809"/>
        <v>0</v>
      </c>
      <c r="Z2076" s="147" t="s">
        <v>64</v>
      </c>
      <c r="AA2076" s="141">
        <f t="shared" si="817"/>
        <v>45853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4"/>
      <c r="BL2076" s="1"/>
      <c r="BM2076" s="1"/>
      <c r="BN2076" s="1"/>
      <c r="BO2076" s="1"/>
      <c r="BP2076" s="1"/>
      <c r="BQ2076" s="1"/>
    </row>
    <row r="2077" spans="1:69" x14ac:dyDescent="0.15">
      <c r="A2077" s="138">
        <f t="shared" si="810"/>
        <v>45728</v>
      </c>
      <c r="B2077" s="148">
        <f t="shared" si="799"/>
        <v>1384.2250261499998</v>
      </c>
      <c r="C2077" s="139">
        <f t="shared" si="811"/>
        <v>1000</v>
      </c>
      <c r="D2077" s="140">
        <f t="shared" si="812"/>
        <v>7111.86</v>
      </c>
      <c r="E2077" s="124">
        <f>IF(K2077=1,VLOOKUP(A2076,[1]Plan1!$BO$80:$BQ$314,3),E2076)</f>
        <v>7205.03</v>
      </c>
      <c r="F2077" s="141">
        <f t="shared" si="813"/>
        <v>45706</v>
      </c>
      <c r="G2077" s="142">
        <f t="shared" si="800"/>
        <v>1.3100651587629741E-2</v>
      </c>
      <c r="H2077" s="141">
        <f t="shared" si="814"/>
        <v>45733</v>
      </c>
      <c r="I2077" s="141">
        <f t="shared" si="801"/>
        <v>45733</v>
      </c>
      <c r="J2077" s="125">
        <f t="shared" si="815"/>
        <v>18</v>
      </c>
      <c r="K2077" s="125">
        <f t="shared" si="797"/>
        <v>15</v>
      </c>
      <c r="L2077" s="139">
        <f t="shared" si="802"/>
        <v>1.01090535</v>
      </c>
      <c r="M2077" s="143">
        <f t="shared" si="798"/>
        <v>1.0015998800000001</v>
      </c>
      <c r="N2077" s="143">
        <f t="shared" si="794"/>
        <v>1.3620092262342653</v>
      </c>
      <c r="O2077" s="139">
        <f t="shared" si="796"/>
        <v>1.37686241</v>
      </c>
      <c r="P2077" s="139">
        <f t="shared" si="803"/>
        <v>1376.86241</v>
      </c>
      <c r="Q2077" s="144">
        <f t="shared" si="804"/>
        <v>0</v>
      </c>
      <c r="R2077" s="145">
        <f t="shared" si="805"/>
        <v>0</v>
      </c>
      <c r="S2077" s="139">
        <f t="shared" si="806"/>
        <v>0</v>
      </c>
      <c r="T2077" s="146">
        <f t="shared" si="816"/>
        <v>3.5999999999999997E-2</v>
      </c>
      <c r="U2077" s="144">
        <f t="shared" si="795"/>
        <v>38</v>
      </c>
      <c r="V2077" s="144">
        <v>252</v>
      </c>
      <c r="W2077" s="143">
        <f t="shared" si="807"/>
        <v>1.005347387</v>
      </c>
      <c r="X2077" s="139">
        <f t="shared" si="808"/>
        <v>7.36261615</v>
      </c>
      <c r="Y2077" s="124">
        <f t="shared" si="809"/>
        <v>0</v>
      </c>
      <c r="Z2077" s="147" t="s">
        <v>64</v>
      </c>
      <c r="AA2077" s="141">
        <f t="shared" si="817"/>
        <v>45853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4"/>
      <c r="BL2077" s="1"/>
      <c r="BM2077" s="1"/>
      <c r="BN2077" s="1"/>
      <c r="BO2077" s="1"/>
      <c r="BP2077" s="1"/>
      <c r="BQ2077" s="1"/>
    </row>
    <row r="2078" spans="1:69" x14ac:dyDescent="0.15">
      <c r="A2078" s="138">
        <f t="shared" si="810"/>
        <v>45729</v>
      </c>
      <c r="B2078" s="148">
        <f t="shared" si="799"/>
        <v>1385.4207159</v>
      </c>
      <c r="C2078" s="139">
        <f t="shared" si="811"/>
        <v>1000</v>
      </c>
      <c r="D2078" s="140">
        <f t="shared" si="812"/>
        <v>7111.86</v>
      </c>
      <c r="E2078" s="124">
        <f>IF(K2078=1,VLOOKUP(A2077,[1]Plan1!$BO$80:$BQ$314,3),E2077)</f>
        <v>7205.03</v>
      </c>
      <c r="F2078" s="141">
        <f t="shared" si="813"/>
        <v>45706</v>
      </c>
      <c r="G2078" s="142">
        <f t="shared" si="800"/>
        <v>1.3100651587629741E-2</v>
      </c>
      <c r="H2078" s="141">
        <f t="shared" si="814"/>
        <v>45733</v>
      </c>
      <c r="I2078" s="141">
        <f t="shared" si="801"/>
        <v>45733</v>
      </c>
      <c r="J2078" s="125">
        <f t="shared" si="815"/>
        <v>18</v>
      </c>
      <c r="K2078" s="125">
        <f t="shared" si="797"/>
        <v>16</v>
      </c>
      <c r="L2078" s="139">
        <f t="shared" si="802"/>
        <v>1.01163658</v>
      </c>
      <c r="M2078" s="143">
        <f t="shared" si="798"/>
        <v>1.0015998800000001</v>
      </c>
      <c r="N2078" s="143">
        <f t="shared" si="794"/>
        <v>1.3620092262342653</v>
      </c>
      <c r="O2078" s="139">
        <f t="shared" si="796"/>
        <v>1.3778583499999999</v>
      </c>
      <c r="P2078" s="139">
        <f t="shared" si="803"/>
        <v>1377.85835</v>
      </c>
      <c r="Q2078" s="144">
        <f t="shared" si="804"/>
        <v>0</v>
      </c>
      <c r="R2078" s="145">
        <f t="shared" si="805"/>
        <v>0</v>
      </c>
      <c r="S2078" s="139">
        <f t="shared" si="806"/>
        <v>0</v>
      </c>
      <c r="T2078" s="146">
        <f t="shared" si="816"/>
        <v>3.5999999999999997E-2</v>
      </c>
      <c r="U2078" s="144">
        <f t="shared" si="795"/>
        <v>39</v>
      </c>
      <c r="V2078" s="144">
        <v>252</v>
      </c>
      <c r="W2078" s="143">
        <f t="shared" si="807"/>
        <v>1.0054884930000001</v>
      </c>
      <c r="X2078" s="139">
        <f t="shared" si="808"/>
        <v>7.5623658999999996</v>
      </c>
      <c r="Y2078" s="124">
        <f t="shared" si="809"/>
        <v>0</v>
      </c>
      <c r="Z2078" s="147" t="s">
        <v>64</v>
      </c>
      <c r="AA2078" s="141">
        <f t="shared" si="817"/>
        <v>45853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4"/>
      <c r="BL2078" s="1"/>
      <c r="BM2078" s="1"/>
      <c r="BN2078" s="1"/>
      <c r="BO2078" s="1"/>
      <c r="BP2078" s="1"/>
      <c r="BQ2078" s="1"/>
    </row>
    <row r="2079" spans="1:69" x14ac:dyDescent="0.15">
      <c r="A2079" s="138">
        <f t="shared" si="810"/>
        <v>45730</v>
      </c>
      <c r="B2079" s="148">
        <f t="shared" si="799"/>
        <v>1386.61745847</v>
      </c>
      <c r="C2079" s="139">
        <f t="shared" si="811"/>
        <v>1000</v>
      </c>
      <c r="D2079" s="140">
        <f t="shared" si="812"/>
        <v>7111.86</v>
      </c>
      <c r="E2079" s="124">
        <f>IF(K2079=1,VLOOKUP(A2078,[1]Plan1!$BO$80:$BQ$314,3),E2078)</f>
        <v>7205.03</v>
      </c>
      <c r="F2079" s="141">
        <f t="shared" si="813"/>
        <v>45706</v>
      </c>
      <c r="G2079" s="142">
        <f t="shared" si="800"/>
        <v>1.3100651587629741E-2</v>
      </c>
      <c r="H2079" s="141">
        <f t="shared" si="814"/>
        <v>45733</v>
      </c>
      <c r="I2079" s="141">
        <f t="shared" si="801"/>
        <v>45733</v>
      </c>
      <c r="J2079" s="125">
        <f t="shared" si="815"/>
        <v>18</v>
      </c>
      <c r="K2079" s="125">
        <f t="shared" si="797"/>
        <v>17</v>
      </c>
      <c r="L2079" s="139">
        <f t="shared" si="802"/>
        <v>1.01236835</v>
      </c>
      <c r="M2079" s="143">
        <f t="shared" si="798"/>
        <v>1.0015998800000001</v>
      </c>
      <c r="N2079" s="143">
        <f t="shared" ref="N2079:N2142" si="818">IF(I2079&gt;I2078,N2078*M2079,N2078)</f>
        <v>1.3620092262342653</v>
      </c>
      <c r="O2079" s="139">
        <f t="shared" si="796"/>
        <v>1.37885503</v>
      </c>
      <c r="P2079" s="139">
        <f t="shared" si="803"/>
        <v>1378.8550299999999</v>
      </c>
      <c r="Q2079" s="144">
        <f t="shared" si="804"/>
        <v>0</v>
      </c>
      <c r="R2079" s="145">
        <f t="shared" si="805"/>
        <v>0</v>
      </c>
      <c r="S2079" s="139">
        <f t="shared" si="806"/>
        <v>0</v>
      </c>
      <c r="T2079" s="146">
        <f t="shared" si="816"/>
        <v>3.5999999999999997E-2</v>
      </c>
      <c r="U2079" s="144">
        <f t="shared" si="795"/>
        <v>40</v>
      </c>
      <c r="V2079" s="144">
        <v>252</v>
      </c>
      <c r="W2079" s="143">
        <f t="shared" si="807"/>
        <v>1.005629619</v>
      </c>
      <c r="X2079" s="139">
        <f t="shared" si="808"/>
        <v>7.7624284699999997</v>
      </c>
      <c r="Y2079" s="124">
        <f t="shared" si="809"/>
        <v>0</v>
      </c>
      <c r="Z2079" s="147" t="s">
        <v>64</v>
      </c>
      <c r="AA2079" s="141">
        <f t="shared" si="817"/>
        <v>45853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4"/>
      <c r="BL2079" s="1"/>
      <c r="BM2079" s="1"/>
      <c r="BN2079" s="1"/>
      <c r="BO2079" s="1"/>
      <c r="BP2079" s="1"/>
      <c r="BQ2079" s="1"/>
    </row>
    <row r="2080" spans="1:69" x14ac:dyDescent="0.15">
      <c r="A2080" s="138">
        <f t="shared" si="810"/>
        <v>45731</v>
      </c>
      <c r="B2080" s="148">
        <f t="shared" si="799"/>
        <v>1387.8152341</v>
      </c>
      <c r="C2080" s="139">
        <f t="shared" si="811"/>
        <v>1000</v>
      </c>
      <c r="D2080" s="140">
        <f t="shared" si="812"/>
        <v>7111.86</v>
      </c>
      <c r="E2080" s="124">
        <f>IF(K2080=1,VLOOKUP(A2079,[1]Plan1!$BO$80:$BQ$314,3),E2079)</f>
        <v>7205.03</v>
      </c>
      <c r="F2080" s="141">
        <f t="shared" si="813"/>
        <v>45706</v>
      </c>
      <c r="G2080" s="142">
        <f t="shared" si="800"/>
        <v>1.3100651587629741E-2</v>
      </c>
      <c r="H2080" s="141">
        <f t="shared" si="814"/>
        <v>45762</v>
      </c>
      <c r="I2080" s="141">
        <f t="shared" si="801"/>
        <v>45733</v>
      </c>
      <c r="J2080" s="125">
        <f t="shared" si="815"/>
        <v>18</v>
      </c>
      <c r="K2080" s="125">
        <f t="shared" si="797"/>
        <v>18</v>
      </c>
      <c r="L2080" s="139">
        <f t="shared" si="802"/>
        <v>1.0131006499999999</v>
      </c>
      <c r="M2080" s="143">
        <f t="shared" si="798"/>
        <v>1.0015998800000001</v>
      </c>
      <c r="N2080" s="143">
        <f t="shared" si="818"/>
        <v>1.3620092262342653</v>
      </c>
      <c r="O2080" s="139">
        <f t="shared" si="796"/>
        <v>1.3798524299999999</v>
      </c>
      <c r="P2080" s="139">
        <f t="shared" si="803"/>
        <v>1379.8524299999999</v>
      </c>
      <c r="Q2080" s="144">
        <f t="shared" si="804"/>
        <v>0</v>
      </c>
      <c r="R2080" s="145">
        <f t="shared" si="805"/>
        <v>0</v>
      </c>
      <c r="S2080" s="139">
        <f t="shared" si="806"/>
        <v>0</v>
      </c>
      <c r="T2080" s="146">
        <f t="shared" si="816"/>
        <v>3.5999999999999997E-2</v>
      </c>
      <c r="U2080" s="144">
        <f t="shared" si="795"/>
        <v>41</v>
      </c>
      <c r="V2080" s="144">
        <v>252</v>
      </c>
      <c r="W2080" s="143">
        <f t="shared" si="807"/>
        <v>1.0057707650000001</v>
      </c>
      <c r="X2080" s="139">
        <f t="shared" si="808"/>
        <v>7.9628040999999996</v>
      </c>
      <c r="Y2080" s="124">
        <f t="shared" si="809"/>
        <v>0</v>
      </c>
      <c r="Z2080" s="147" t="s">
        <v>64</v>
      </c>
      <c r="AA2080" s="141">
        <f t="shared" si="817"/>
        <v>45853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4"/>
      <c r="BL2080" s="1"/>
      <c r="BM2080" s="1"/>
      <c r="BN2080" s="1"/>
      <c r="BO2080" s="1"/>
      <c r="BP2080" s="1"/>
      <c r="BQ2080" s="1"/>
    </row>
    <row r="2081" spans="1:69" x14ac:dyDescent="0.15">
      <c r="A2081" s="138">
        <f t="shared" si="810"/>
        <v>45732</v>
      </c>
      <c r="B2081" s="148">
        <f t="shared" si="799"/>
        <v>1387.8152341</v>
      </c>
      <c r="C2081" s="139">
        <f t="shared" si="811"/>
        <v>1000</v>
      </c>
      <c r="D2081" s="140">
        <f t="shared" si="812"/>
        <v>7111.86</v>
      </c>
      <c r="E2081" s="124">
        <f>IF(K2081=1,VLOOKUP(A2080,[1]Plan1!$BO$80:$BQ$314,3),E2080)</f>
        <v>7205.03</v>
      </c>
      <c r="F2081" s="141">
        <f t="shared" si="813"/>
        <v>45706</v>
      </c>
      <c r="G2081" s="142">
        <f t="shared" si="800"/>
        <v>1.3100651587629741E-2</v>
      </c>
      <c r="H2081" s="141">
        <f t="shared" si="814"/>
        <v>45762</v>
      </c>
      <c r="I2081" s="141">
        <f t="shared" si="801"/>
        <v>45733</v>
      </c>
      <c r="J2081" s="125">
        <f t="shared" si="815"/>
        <v>18</v>
      </c>
      <c r="K2081" s="125">
        <f t="shared" si="797"/>
        <v>18</v>
      </c>
      <c r="L2081" s="139">
        <f t="shared" si="802"/>
        <v>1.0131006499999999</v>
      </c>
      <c r="M2081" s="143">
        <f t="shared" si="798"/>
        <v>1.0015998800000001</v>
      </c>
      <c r="N2081" s="143">
        <f t="shared" si="818"/>
        <v>1.3620092262342653</v>
      </c>
      <c r="O2081" s="139">
        <f t="shared" si="796"/>
        <v>1.3798524299999999</v>
      </c>
      <c r="P2081" s="139">
        <f t="shared" si="803"/>
        <v>1379.8524299999999</v>
      </c>
      <c r="Q2081" s="144">
        <f t="shared" si="804"/>
        <v>0</v>
      </c>
      <c r="R2081" s="145">
        <f t="shared" si="805"/>
        <v>0</v>
      </c>
      <c r="S2081" s="139">
        <f t="shared" si="806"/>
        <v>0</v>
      </c>
      <c r="T2081" s="146">
        <f t="shared" si="816"/>
        <v>3.5999999999999997E-2</v>
      </c>
      <c r="U2081" s="144">
        <f t="shared" si="795"/>
        <v>41</v>
      </c>
      <c r="V2081" s="144">
        <v>252</v>
      </c>
      <c r="W2081" s="143">
        <f t="shared" si="807"/>
        <v>1.0057707650000001</v>
      </c>
      <c r="X2081" s="139">
        <f t="shared" si="808"/>
        <v>7.9628040999999996</v>
      </c>
      <c r="Y2081" s="124">
        <f t="shared" si="809"/>
        <v>0</v>
      </c>
      <c r="Z2081" s="147" t="s">
        <v>64</v>
      </c>
      <c r="AA2081" s="141">
        <f t="shared" si="817"/>
        <v>45853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4"/>
      <c r="BL2081" s="1"/>
      <c r="BM2081" s="1"/>
      <c r="BN2081" s="1"/>
      <c r="BO2081" s="1"/>
      <c r="BP2081" s="1"/>
      <c r="BQ2081" s="1"/>
    </row>
    <row r="2082" spans="1:69" x14ac:dyDescent="0.15">
      <c r="A2082" s="138">
        <f t="shared" si="810"/>
        <v>45733</v>
      </c>
      <c r="B2082" s="148">
        <f t="shared" si="799"/>
        <v>1387.8152341</v>
      </c>
      <c r="C2082" s="139">
        <f t="shared" si="811"/>
        <v>1000</v>
      </c>
      <c r="D2082" s="140">
        <f t="shared" si="812"/>
        <v>7111.86</v>
      </c>
      <c r="E2082" s="124">
        <f>IF(K2082=1,VLOOKUP(A2081,[1]Plan1!$BO$80:$BQ$314,3),E2081)</f>
        <v>7205.03</v>
      </c>
      <c r="F2082" s="141">
        <f t="shared" si="813"/>
        <v>45706</v>
      </c>
      <c r="G2082" s="142">
        <f t="shared" si="800"/>
        <v>1.3100651587629741E-2</v>
      </c>
      <c r="H2082" s="141">
        <f t="shared" si="814"/>
        <v>45762</v>
      </c>
      <c r="I2082" s="141">
        <f t="shared" si="801"/>
        <v>45733</v>
      </c>
      <c r="J2082" s="125">
        <f t="shared" si="815"/>
        <v>18</v>
      </c>
      <c r="K2082" s="125">
        <f t="shared" si="797"/>
        <v>18</v>
      </c>
      <c r="L2082" s="139">
        <f t="shared" si="802"/>
        <v>1.0131006499999999</v>
      </c>
      <c r="M2082" s="143">
        <f t="shared" si="798"/>
        <v>1.0015998800000001</v>
      </c>
      <c r="N2082" s="143">
        <f t="shared" si="818"/>
        <v>1.3620092262342653</v>
      </c>
      <c r="O2082" s="139">
        <f t="shared" si="796"/>
        <v>1.3798524299999999</v>
      </c>
      <c r="P2082" s="139">
        <f t="shared" si="803"/>
        <v>1379.8524299999999</v>
      </c>
      <c r="Q2082" s="144">
        <f t="shared" si="804"/>
        <v>0</v>
      </c>
      <c r="R2082" s="145">
        <f t="shared" si="805"/>
        <v>0</v>
      </c>
      <c r="S2082" s="139">
        <f t="shared" si="806"/>
        <v>0</v>
      </c>
      <c r="T2082" s="146">
        <f t="shared" si="816"/>
        <v>3.5999999999999997E-2</v>
      </c>
      <c r="U2082" s="144">
        <f t="shared" si="795"/>
        <v>41</v>
      </c>
      <c r="V2082" s="144">
        <v>252</v>
      </c>
      <c r="W2082" s="143">
        <f t="shared" si="807"/>
        <v>1.0057707650000001</v>
      </c>
      <c r="X2082" s="139">
        <f t="shared" si="808"/>
        <v>7.9628040999999996</v>
      </c>
      <c r="Y2082" s="124">
        <f t="shared" si="809"/>
        <v>0</v>
      </c>
      <c r="Z2082" s="147" t="s">
        <v>64</v>
      </c>
      <c r="AA2082" s="141">
        <f t="shared" si="817"/>
        <v>45853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4"/>
      <c r="BL2082" s="1"/>
      <c r="BM2082" s="1"/>
      <c r="BN2082" s="1"/>
      <c r="BO2082" s="1"/>
      <c r="BP2082" s="1"/>
      <c r="BQ2082" s="1"/>
    </row>
    <row r="2083" spans="1:69" x14ac:dyDescent="0.15">
      <c r="A2083" s="138">
        <f t="shared" si="810"/>
        <v>45734</v>
      </c>
      <c r="B2083" s="148">
        <f t="shared" si="799"/>
        <v>1388.37919203</v>
      </c>
      <c r="C2083" s="139">
        <f t="shared" si="811"/>
        <v>1000</v>
      </c>
      <c r="D2083" s="140">
        <f t="shared" si="812"/>
        <v>7205.03</v>
      </c>
      <c r="E2083" s="124">
        <f>IF(K2083=1,VLOOKUP(A2082,[1]Plan1!$BO$80:$BQ$314,3),E2082)</f>
        <v>7245.38</v>
      </c>
      <c r="F2083" s="141">
        <f t="shared" si="813"/>
        <v>45734</v>
      </c>
      <c r="G2083" s="142">
        <f t="shared" si="800"/>
        <v>5.6002542668107669E-3</v>
      </c>
      <c r="H2083" s="141">
        <f t="shared" si="814"/>
        <v>45762</v>
      </c>
      <c r="I2083" s="141">
        <f t="shared" si="801"/>
        <v>45762</v>
      </c>
      <c r="J2083" s="125">
        <f t="shared" si="815"/>
        <v>21</v>
      </c>
      <c r="K2083" s="125">
        <f t="shared" si="797"/>
        <v>1</v>
      </c>
      <c r="L2083" s="139">
        <f t="shared" si="802"/>
        <v>1.0002659700000001</v>
      </c>
      <c r="M2083" s="143">
        <f t="shared" si="798"/>
        <v>1.0131006499999999</v>
      </c>
      <c r="N2083" s="143">
        <f t="shared" si="818"/>
        <v>1.3798524324039312</v>
      </c>
      <c r="O2083" s="139">
        <f t="shared" si="796"/>
        <v>1.3802194299999999</v>
      </c>
      <c r="P2083" s="139">
        <f t="shared" si="803"/>
        <v>1380.2194300000001</v>
      </c>
      <c r="Q2083" s="144">
        <f t="shared" si="804"/>
        <v>0</v>
      </c>
      <c r="R2083" s="145">
        <f t="shared" si="805"/>
        <v>0</v>
      </c>
      <c r="S2083" s="139">
        <f t="shared" si="806"/>
        <v>0</v>
      </c>
      <c r="T2083" s="146">
        <f t="shared" si="816"/>
        <v>3.5999999999999997E-2</v>
      </c>
      <c r="U2083" s="144">
        <f t="shared" si="795"/>
        <v>42</v>
      </c>
      <c r="V2083" s="144">
        <v>252</v>
      </c>
      <c r="W2083" s="143">
        <f t="shared" si="807"/>
        <v>1.005911931</v>
      </c>
      <c r="X2083" s="139">
        <f t="shared" si="808"/>
        <v>8.1597620299999996</v>
      </c>
      <c r="Y2083" s="124">
        <f t="shared" si="809"/>
        <v>0</v>
      </c>
      <c r="Z2083" s="147" t="s">
        <v>64</v>
      </c>
      <c r="AA2083" s="141">
        <f t="shared" si="817"/>
        <v>45853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4"/>
      <c r="BL2083" s="1"/>
      <c r="BM2083" s="1"/>
      <c r="BN2083" s="1"/>
      <c r="BO2083" s="1"/>
      <c r="BP2083" s="1"/>
      <c r="BQ2083" s="1"/>
    </row>
    <row r="2084" spans="1:69" x14ac:dyDescent="0.15">
      <c r="A2084" s="138">
        <f t="shared" si="810"/>
        <v>45735</v>
      </c>
      <c r="B2084" s="148">
        <f t="shared" si="799"/>
        <v>1388.9433703500001</v>
      </c>
      <c r="C2084" s="139">
        <f t="shared" si="811"/>
        <v>1000</v>
      </c>
      <c r="D2084" s="140">
        <f t="shared" si="812"/>
        <v>7205.03</v>
      </c>
      <c r="E2084" s="124">
        <f>IF(K2084=1,VLOOKUP(A2083,[1]Plan1!$BO$80:$BQ$314,3),E2083)</f>
        <v>7245.38</v>
      </c>
      <c r="F2084" s="141">
        <f t="shared" si="813"/>
        <v>45734</v>
      </c>
      <c r="G2084" s="142">
        <f t="shared" si="800"/>
        <v>5.6002542668107669E-3</v>
      </c>
      <c r="H2084" s="141">
        <f t="shared" si="814"/>
        <v>45762</v>
      </c>
      <c r="I2084" s="141">
        <f t="shared" si="801"/>
        <v>45762</v>
      </c>
      <c r="J2084" s="125">
        <f t="shared" si="815"/>
        <v>21</v>
      </c>
      <c r="K2084" s="125">
        <f t="shared" si="797"/>
        <v>2</v>
      </c>
      <c r="L2084" s="139">
        <f t="shared" si="802"/>
        <v>1.0005320099999999</v>
      </c>
      <c r="M2084" s="143">
        <f t="shared" si="798"/>
        <v>1.0131006499999999</v>
      </c>
      <c r="N2084" s="143">
        <f t="shared" si="818"/>
        <v>1.3798524324039312</v>
      </c>
      <c r="O2084" s="139">
        <f t="shared" si="796"/>
        <v>1.38058652</v>
      </c>
      <c r="P2084" s="139">
        <f t="shared" si="803"/>
        <v>1380.5865200000001</v>
      </c>
      <c r="Q2084" s="144">
        <f t="shared" si="804"/>
        <v>0</v>
      </c>
      <c r="R2084" s="145">
        <f t="shared" si="805"/>
        <v>0</v>
      </c>
      <c r="S2084" s="139">
        <f t="shared" si="806"/>
        <v>0</v>
      </c>
      <c r="T2084" s="146">
        <f t="shared" si="816"/>
        <v>3.5999999999999997E-2</v>
      </c>
      <c r="U2084" s="144">
        <f t="shared" si="795"/>
        <v>43</v>
      </c>
      <c r="V2084" s="144">
        <v>252</v>
      </c>
      <c r="W2084" s="143">
        <f t="shared" si="807"/>
        <v>1.0060531159999999</v>
      </c>
      <c r="X2084" s="139">
        <f t="shared" si="808"/>
        <v>8.3568503500000002</v>
      </c>
      <c r="Y2084" s="124">
        <f t="shared" si="809"/>
        <v>0</v>
      </c>
      <c r="Z2084" s="147" t="s">
        <v>64</v>
      </c>
      <c r="AA2084" s="141">
        <f t="shared" si="817"/>
        <v>45853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4"/>
      <c r="BL2084" s="1"/>
      <c r="BM2084" s="1"/>
      <c r="BN2084" s="1"/>
      <c r="BO2084" s="1"/>
      <c r="BP2084" s="1"/>
      <c r="BQ2084" s="1"/>
    </row>
    <row r="2085" spans="1:69" x14ac:dyDescent="0.15">
      <c r="A2085" s="138">
        <f t="shared" si="810"/>
        <v>45736</v>
      </c>
      <c r="B2085" s="148">
        <f t="shared" si="799"/>
        <v>1389.5077919999999</v>
      </c>
      <c r="C2085" s="139">
        <f t="shared" si="811"/>
        <v>1000</v>
      </c>
      <c r="D2085" s="140">
        <f t="shared" si="812"/>
        <v>7205.03</v>
      </c>
      <c r="E2085" s="124">
        <f>IF(K2085=1,VLOOKUP(A2084,[1]Plan1!$BO$80:$BQ$314,3),E2084)</f>
        <v>7245.38</v>
      </c>
      <c r="F2085" s="141">
        <f t="shared" si="813"/>
        <v>45734</v>
      </c>
      <c r="G2085" s="142">
        <f t="shared" si="800"/>
        <v>5.6002542668107669E-3</v>
      </c>
      <c r="H2085" s="141">
        <f t="shared" si="814"/>
        <v>45762</v>
      </c>
      <c r="I2085" s="141">
        <f t="shared" si="801"/>
        <v>45762</v>
      </c>
      <c r="J2085" s="125">
        <f t="shared" si="815"/>
        <v>21</v>
      </c>
      <c r="K2085" s="125">
        <f t="shared" si="797"/>
        <v>3</v>
      </c>
      <c r="L2085" s="139">
        <f t="shared" si="802"/>
        <v>1.00079812</v>
      </c>
      <c r="M2085" s="143">
        <f t="shared" si="798"/>
        <v>1.0131006499999999</v>
      </c>
      <c r="N2085" s="143">
        <f t="shared" si="818"/>
        <v>1.3798524324039312</v>
      </c>
      <c r="O2085" s="139">
        <f t="shared" si="796"/>
        <v>1.3809537199999999</v>
      </c>
      <c r="P2085" s="139">
        <f t="shared" si="803"/>
        <v>1380.95372</v>
      </c>
      <c r="Q2085" s="144">
        <f t="shared" si="804"/>
        <v>0</v>
      </c>
      <c r="R2085" s="145">
        <f t="shared" si="805"/>
        <v>0</v>
      </c>
      <c r="S2085" s="139">
        <f t="shared" si="806"/>
        <v>0</v>
      </c>
      <c r="T2085" s="146">
        <f t="shared" si="816"/>
        <v>3.5999999999999997E-2</v>
      </c>
      <c r="U2085" s="144">
        <f t="shared" ref="U2085:U2148" si="819">IF(Q2084&gt;0,1,IF(K2085=K2084,U2084,U2084+1))</f>
        <v>44</v>
      </c>
      <c r="V2085" s="144">
        <v>252</v>
      </c>
      <c r="W2085" s="143">
        <f t="shared" si="807"/>
        <v>1.006194322</v>
      </c>
      <c r="X2085" s="139">
        <f t="shared" si="808"/>
        <v>8.5540719999999997</v>
      </c>
      <c r="Y2085" s="124">
        <f t="shared" si="809"/>
        <v>0</v>
      </c>
      <c r="Z2085" s="147" t="s">
        <v>64</v>
      </c>
      <c r="AA2085" s="141">
        <f t="shared" si="817"/>
        <v>45853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4"/>
      <c r="BL2085" s="1"/>
      <c r="BM2085" s="1"/>
      <c r="BN2085" s="1"/>
      <c r="BO2085" s="1"/>
      <c r="BP2085" s="1"/>
      <c r="BQ2085" s="1"/>
    </row>
    <row r="2086" spans="1:69" x14ac:dyDescent="0.15">
      <c r="A2086" s="138">
        <f t="shared" si="810"/>
        <v>45737</v>
      </c>
      <c r="B2086" s="148">
        <f t="shared" si="799"/>
        <v>1390.0724241099999</v>
      </c>
      <c r="C2086" s="139">
        <f t="shared" si="811"/>
        <v>1000</v>
      </c>
      <c r="D2086" s="140">
        <f t="shared" si="812"/>
        <v>7205.03</v>
      </c>
      <c r="E2086" s="124">
        <f>IF(K2086=1,VLOOKUP(A2085,[1]Plan1!$BO$80:$BQ$314,3),E2085)</f>
        <v>7245.38</v>
      </c>
      <c r="F2086" s="141">
        <f t="shared" si="813"/>
        <v>45734</v>
      </c>
      <c r="G2086" s="142">
        <f t="shared" si="800"/>
        <v>5.6002542668107669E-3</v>
      </c>
      <c r="H2086" s="141">
        <f t="shared" si="814"/>
        <v>45762</v>
      </c>
      <c r="I2086" s="141">
        <f t="shared" si="801"/>
        <v>45762</v>
      </c>
      <c r="J2086" s="125">
        <f t="shared" si="815"/>
        <v>21</v>
      </c>
      <c r="K2086" s="125">
        <f t="shared" si="797"/>
        <v>4</v>
      </c>
      <c r="L2086" s="139">
        <f t="shared" si="802"/>
        <v>1.0010642999999999</v>
      </c>
      <c r="M2086" s="143">
        <f t="shared" si="798"/>
        <v>1.0131006499999999</v>
      </c>
      <c r="N2086" s="143">
        <f t="shared" si="818"/>
        <v>1.3798524324039312</v>
      </c>
      <c r="O2086" s="139">
        <f t="shared" si="796"/>
        <v>1.381321</v>
      </c>
      <c r="P2086" s="139">
        <f t="shared" si="803"/>
        <v>1381.3209999999999</v>
      </c>
      <c r="Q2086" s="144">
        <f t="shared" si="804"/>
        <v>0</v>
      </c>
      <c r="R2086" s="145">
        <f t="shared" si="805"/>
        <v>0</v>
      </c>
      <c r="S2086" s="139">
        <f t="shared" si="806"/>
        <v>0</v>
      </c>
      <c r="T2086" s="146">
        <f t="shared" si="816"/>
        <v>3.5999999999999997E-2</v>
      </c>
      <c r="U2086" s="144">
        <f t="shared" si="819"/>
        <v>45</v>
      </c>
      <c r="V2086" s="144">
        <v>252</v>
      </c>
      <c r="W2086" s="143">
        <f t="shared" si="807"/>
        <v>1.0063355469999999</v>
      </c>
      <c r="X2086" s="139">
        <f t="shared" si="808"/>
        <v>8.7514241100000003</v>
      </c>
      <c r="Y2086" s="124">
        <f t="shared" si="809"/>
        <v>0</v>
      </c>
      <c r="Z2086" s="147" t="s">
        <v>64</v>
      </c>
      <c r="AA2086" s="141">
        <f t="shared" si="817"/>
        <v>45853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4"/>
      <c r="BL2086" s="1"/>
      <c r="BM2086" s="1"/>
      <c r="BN2086" s="1"/>
      <c r="BO2086" s="1"/>
      <c r="BP2086" s="1"/>
      <c r="BQ2086" s="1"/>
    </row>
    <row r="2087" spans="1:69" x14ac:dyDescent="0.15">
      <c r="A2087" s="138">
        <f t="shared" si="810"/>
        <v>45738</v>
      </c>
      <c r="B2087" s="148">
        <f t="shared" si="799"/>
        <v>1390.6372969199999</v>
      </c>
      <c r="C2087" s="139">
        <f t="shared" si="811"/>
        <v>1000</v>
      </c>
      <c r="D2087" s="140">
        <f t="shared" si="812"/>
        <v>7205.03</v>
      </c>
      <c r="E2087" s="124">
        <f>IF(K2087=1,VLOOKUP(A2086,[1]Plan1!$BO$80:$BQ$314,3),E2086)</f>
        <v>7245.38</v>
      </c>
      <c r="F2087" s="141">
        <f t="shared" si="813"/>
        <v>45734</v>
      </c>
      <c r="G2087" s="142">
        <f t="shared" si="800"/>
        <v>5.6002542668107669E-3</v>
      </c>
      <c r="H2087" s="141">
        <f t="shared" si="814"/>
        <v>45762</v>
      </c>
      <c r="I2087" s="141">
        <f t="shared" si="801"/>
        <v>45762</v>
      </c>
      <c r="J2087" s="125">
        <f t="shared" si="815"/>
        <v>21</v>
      </c>
      <c r="K2087" s="125">
        <f t="shared" si="797"/>
        <v>5</v>
      </c>
      <c r="L2087" s="139">
        <f t="shared" si="802"/>
        <v>1.00133055</v>
      </c>
      <c r="M2087" s="143">
        <f t="shared" si="798"/>
        <v>1.0131006499999999</v>
      </c>
      <c r="N2087" s="143">
        <f t="shared" si="818"/>
        <v>1.3798524324039312</v>
      </c>
      <c r="O2087" s="139">
        <f t="shared" si="796"/>
        <v>1.3816883900000001</v>
      </c>
      <c r="P2087" s="139">
        <f t="shared" si="803"/>
        <v>1381.68839</v>
      </c>
      <c r="Q2087" s="144">
        <f t="shared" si="804"/>
        <v>0</v>
      </c>
      <c r="R2087" s="145">
        <f t="shared" si="805"/>
        <v>0</v>
      </c>
      <c r="S2087" s="139">
        <f t="shared" si="806"/>
        <v>0</v>
      </c>
      <c r="T2087" s="146">
        <f t="shared" si="816"/>
        <v>3.5999999999999997E-2</v>
      </c>
      <c r="U2087" s="144">
        <f t="shared" si="819"/>
        <v>46</v>
      </c>
      <c r="V2087" s="144">
        <v>252</v>
      </c>
      <c r="W2087" s="143">
        <f t="shared" si="807"/>
        <v>1.0064767910000001</v>
      </c>
      <c r="X2087" s="139">
        <f t="shared" si="808"/>
        <v>8.9489069200000007</v>
      </c>
      <c r="Y2087" s="124">
        <f t="shared" si="809"/>
        <v>0</v>
      </c>
      <c r="Z2087" s="147" t="s">
        <v>64</v>
      </c>
      <c r="AA2087" s="141">
        <f t="shared" si="817"/>
        <v>45853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4"/>
      <c r="BL2087" s="1"/>
      <c r="BM2087" s="1"/>
      <c r="BN2087" s="1"/>
      <c r="BO2087" s="1"/>
      <c r="BP2087" s="1"/>
      <c r="BQ2087" s="1"/>
    </row>
    <row r="2088" spans="1:69" x14ac:dyDescent="0.15">
      <c r="A2088" s="138">
        <f t="shared" si="810"/>
        <v>45739</v>
      </c>
      <c r="B2088" s="148">
        <f t="shared" si="799"/>
        <v>1390.6372969199999</v>
      </c>
      <c r="C2088" s="139">
        <f t="shared" si="811"/>
        <v>1000</v>
      </c>
      <c r="D2088" s="140">
        <f t="shared" si="812"/>
        <v>7205.03</v>
      </c>
      <c r="E2088" s="124">
        <f>IF(K2088=1,VLOOKUP(A2087,[1]Plan1!$BO$80:$BQ$314,3),E2087)</f>
        <v>7245.38</v>
      </c>
      <c r="F2088" s="141">
        <f t="shared" si="813"/>
        <v>45734</v>
      </c>
      <c r="G2088" s="142">
        <f t="shared" si="800"/>
        <v>5.6002542668107669E-3</v>
      </c>
      <c r="H2088" s="141">
        <f t="shared" si="814"/>
        <v>45762</v>
      </c>
      <c r="I2088" s="141">
        <f t="shared" si="801"/>
        <v>45762</v>
      </c>
      <c r="J2088" s="125">
        <f t="shared" si="815"/>
        <v>21</v>
      </c>
      <c r="K2088" s="125">
        <f t="shared" si="797"/>
        <v>5</v>
      </c>
      <c r="L2088" s="139">
        <f t="shared" si="802"/>
        <v>1.00133055</v>
      </c>
      <c r="M2088" s="143">
        <f t="shared" si="798"/>
        <v>1.0131006499999999</v>
      </c>
      <c r="N2088" s="143">
        <f t="shared" si="818"/>
        <v>1.3798524324039312</v>
      </c>
      <c r="O2088" s="139">
        <f t="shared" si="796"/>
        <v>1.3816883900000001</v>
      </c>
      <c r="P2088" s="139">
        <f t="shared" si="803"/>
        <v>1381.68839</v>
      </c>
      <c r="Q2088" s="144">
        <f t="shared" si="804"/>
        <v>0</v>
      </c>
      <c r="R2088" s="145">
        <f t="shared" si="805"/>
        <v>0</v>
      </c>
      <c r="S2088" s="139">
        <f t="shared" si="806"/>
        <v>0</v>
      </c>
      <c r="T2088" s="146">
        <f t="shared" si="816"/>
        <v>3.5999999999999997E-2</v>
      </c>
      <c r="U2088" s="144">
        <f t="shared" si="819"/>
        <v>46</v>
      </c>
      <c r="V2088" s="144">
        <v>252</v>
      </c>
      <c r="W2088" s="143">
        <f t="shared" si="807"/>
        <v>1.0064767910000001</v>
      </c>
      <c r="X2088" s="139">
        <f t="shared" si="808"/>
        <v>8.9489069200000007</v>
      </c>
      <c r="Y2088" s="124">
        <f t="shared" si="809"/>
        <v>0</v>
      </c>
      <c r="Z2088" s="147" t="s">
        <v>64</v>
      </c>
      <c r="AA2088" s="141">
        <f t="shared" si="817"/>
        <v>45853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4"/>
      <c r="BL2088" s="1"/>
      <c r="BM2088" s="1"/>
      <c r="BN2088" s="1"/>
      <c r="BO2088" s="1"/>
      <c r="BP2088" s="1"/>
      <c r="BQ2088" s="1"/>
    </row>
    <row r="2089" spans="1:69" x14ac:dyDescent="0.15">
      <c r="A2089" s="138">
        <f t="shared" si="810"/>
        <v>45740</v>
      </c>
      <c r="B2089" s="148">
        <f t="shared" si="799"/>
        <v>1390.6372969199999</v>
      </c>
      <c r="C2089" s="139">
        <f t="shared" si="811"/>
        <v>1000</v>
      </c>
      <c r="D2089" s="140">
        <f t="shared" si="812"/>
        <v>7205.03</v>
      </c>
      <c r="E2089" s="124">
        <f>IF(K2089=1,VLOOKUP(A2088,[1]Plan1!$BO$80:$BQ$314,3),E2088)</f>
        <v>7245.38</v>
      </c>
      <c r="F2089" s="141">
        <f t="shared" si="813"/>
        <v>45734</v>
      </c>
      <c r="G2089" s="142">
        <f t="shared" si="800"/>
        <v>5.6002542668107669E-3</v>
      </c>
      <c r="H2089" s="141">
        <f t="shared" si="814"/>
        <v>45762</v>
      </c>
      <c r="I2089" s="141">
        <f t="shared" si="801"/>
        <v>45762</v>
      </c>
      <c r="J2089" s="125">
        <f t="shared" si="815"/>
        <v>21</v>
      </c>
      <c r="K2089" s="125">
        <f t="shared" si="797"/>
        <v>5</v>
      </c>
      <c r="L2089" s="139">
        <f t="shared" si="802"/>
        <v>1.00133055</v>
      </c>
      <c r="M2089" s="143">
        <f t="shared" si="798"/>
        <v>1.0131006499999999</v>
      </c>
      <c r="N2089" s="143">
        <f t="shared" si="818"/>
        <v>1.3798524324039312</v>
      </c>
      <c r="O2089" s="139">
        <f t="shared" ref="O2089:O2152" si="820">TRUNC(TRUNC((L2089*N2089),15),8)</f>
        <v>1.3816883900000001</v>
      </c>
      <c r="P2089" s="139">
        <f t="shared" si="803"/>
        <v>1381.68839</v>
      </c>
      <c r="Q2089" s="144">
        <f t="shared" si="804"/>
        <v>0</v>
      </c>
      <c r="R2089" s="145">
        <f t="shared" si="805"/>
        <v>0</v>
      </c>
      <c r="S2089" s="139">
        <f t="shared" si="806"/>
        <v>0</v>
      </c>
      <c r="T2089" s="146">
        <f t="shared" si="816"/>
        <v>3.5999999999999997E-2</v>
      </c>
      <c r="U2089" s="144">
        <f t="shared" si="819"/>
        <v>46</v>
      </c>
      <c r="V2089" s="144">
        <v>252</v>
      </c>
      <c r="W2089" s="143">
        <f t="shared" si="807"/>
        <v>1.0064767910000001</v>
      </c>
      <c r="X2089" s="139">
        <f t="shared" si="808"/>
        <v>8.9489069200000007</v>
      </c>
      <c r="Y2089" s="124">
        <f t="shared" si="809"/>
        <v>0</v>
      </c>
      <c r="Z2089" s="147" t="s">
        <v>64</v>
      </c>
      <c r="AA2089" s="141">
        <f t="shared" si="817"/>
        <v>45853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4"/>
      <c r="BL2089" s="1"/>
      <c r="BM2089" s="1"/>
      <c r="BN2089" s="1"/>
      <c r="BO2089" s="1"/>
      <c r="BP2089" s="1"/>
      <c r="BQ2089" s="1"/>
    </row>
    <row r="2090" spans="1:69" x14ac:dyDescent="0.15">
      <c r="A2090" s="138">
        <f t="shared" si="810"/>
        <v>45741</v>
      </c>
      <c r="B2090" s="148">
        <f t="shared" si="799"/>
        <v>1391.2024132700001</v>
      </c>
      <c r="C2090" s="139">
        <f t="shared" si="811"/>
        <v>1000</v>
      </c>
      <c r="D2090" s="140">
        <f t="shared" si="812"/>
        <v>7205.03</v>
      </c>
      <c r="E2090" s="124">
        <f>IF(K2090=1,VLOOKUP(A2089,[1]Plan1!$BO$80:$BQ$314,3),E2089)</f>
        <v>7245.38</v>
      </c>
      <c r="F2090" s="141">
        <f t="shared" si="813"/>
        <v>45734</v>
      </c>
      <c r="G2090" s="142">
        <f t="shared" si="800"/>
        <v>5.6002542668107669E-3</v>
      </c>
      <c r="H2090" s="141">
        <f t="shared" si="814"/>
        <v>45762</v>
      </c>
      <c r="I2090" s="141">
        <f t="shared" si="801"/>
        <v>45762</v>
      </c>
      <c r="J2090" s="125">
        <f t="shared" si="815"/>
        <v>21</v>
      </c>
      <c r="K2090" s="125">
        <f t="shared" ref="K2090:K2153" si="821">(J2090-(NETWORKDAYS(A2090,I2090,AD$118:AD$502)-1))</f>
        <v>6</v>
      </c>
      <c r="L2090" s="139">
        <f t="shared" si="802"/>
        <v>1.0015968799999999</v>
      </c>
      <c r="M2090" s="143">
        <f t="shared" ref="M2090:M2153" si="822">IF(I2090&gt;I2089,L2089,M2089)</f>
        <v>1.0131006499999999</v>
      </c>
      <c r="N2090" s="143">
        <f t="shared" si="818"/>
        <v>1.3798524324039312</v>
      </c>
      <c r="O2090" s="139">
        <f t="shared" si="820"/>
        <v>1.38205589</v>
      </c>
      <c r="P2090" s="139">
        <f t="shared" si="803"/>
        <v>1382.0558900000001</v>
      </c>
      <c r="Q2090" s="144">
        <f t="shared" si="804"/>
        <v>0</v>
      </c>
      <c r="R2090" s="145">
        <f t="shared" si="805"/>
        <v>0</v>
      </c>
      <c r="S2090" s="139">
        <f t="shared" si="806"/>
        <v>0</v>
      </c>
      <c r="T2090" s="146">
        <f t="shared" si="816"/>
        <v>3.5999999999999997E-2</v>
      </c>
      <c r="U2090" s="144">
        <f t="shared" si="819"/>
        <v>47</v>
      </c>
      <c r="V2090" s="144">
        <v>252</v>
      </c>
      <c r="W2090" s="143">
        <f t="shared" si="807"/>
        <v>1.006618056</v>
      </c>
      <c r="X2090" s="139">
        <f t="shared" si="808"/>
        <v>9.1465232699999994</v>
      </c>
      <c r="Y2090" s="124">
        <f t="shared" si="809"/>
        <v>0</v>
      </c>
      <c r="Z2090" s="147" t="s">
        <v>64</v>
      </c>
      <c r="AA2090" s="141">
        <f t="shared" si="817"/>
        <v>45853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4"/>
      <c r="BL2090" s="1"/>
      <c r="BM2090" s="1"/>
      <c r="BN2090" s="1"/>
      <c r="BO2090" s="1"/>
      <c r="BP2090" s="1"/>
      <c r="BQ2090" s="1"/>
    </row>
    <row r="2091" spans="1:69" x14ac:dyDescent="0.15">
      <c r="A2091" s="138">
        <f t="shared" si="810"/>
        <v>45742</v>
      </c>
      <c r="B2091" s="148">
        <f t="shared" si="799"/>
        <v>1391.7677416399999</v>
      </c>
      <c r="C2091" s="139">
        <f t="shared" si="811"/>
        <v>1000</v>
      </c>
      <c r="D2091" s="140">
        <f t="shared" si="812"/>
        <v>7205.03</v>
      </c>
      <c r="E2091" s="124">
        <f>IF(K2091=1,VLOOKUP(A2090,[1]Plan1!$BO$80:$BQ$314,3),E2090)</f>
        <v>7245.38</v>
      </c>
      <c r="F2091" s="141">
        <f t="shared" si="813"/>
        <v>45734</v>
      </c>
      <c r="G2091" s="142">
        <f t="shared" si="800"/>
        <v>5.6002542668107669E-3</v>
      </c>
      <c r="H2091" s="141">
        <f t="shared" si="814"/>
        <v>45762</v>
      </c>
      <c r="I2091" s="141">
        <f t="shared" si="801"/>
        <v>45762</v>
      </c>
      <c r="J2091" s="125">
        <f t="shared" si="815"/>
        <v>21</v>
      </c>
      <c r="K2091" s="125">
        <f t="shared" si="821"/>
        <v>7</v>
      </c>
      <c r="L2091" s="139">
        <f t="shared" si="802"/>
        <v>1.0018632700000001</v>
      </c>
      <c r="M2091" s="143">
        <f t="shared" si="822"/>
        <v>1.0131006499999999</v>
      </c>
      <c r="N2091" s="143">
        <f t="shared" si="818"/>
        <v>1.3798524324039312</v>
      </c>
      <c r="O2091" s="139">
        <f t="shared" si="820"/>
        <v>1.38242347</v>
      </c>
      <c r="P2091" s="139">
        <f t="shared" si="803"/>
        <v>1382.42347</v>
      </c>
      <c r="Q2091" s="144">
        <f t="shared" si="804"/>
        <v>0</v>
      </c>
      <c r="R2091" s="145">
        <f t="shared" si="805"/>
        <v>0</v>
      </c>
      <c r="S2091" s="139">
        <f t="shared" si="806"/>
        <v>0</v>
      </c>
      <c r="T2091" s="146">
        <f t="shared" si="816"/>
        <v>3.5999999999999997E-2</v>
      </c>
      <c r="U2091" s="144">
        <f t="shared" si="819"/>
        <v>48</v>
      </c>
      <c r="V2091" s="144">
        <v>252</v>
      </c>
      <c r="W2091" s="143">
        <f t="shared" si="807"/>
        <v>1.006759341</v>
      </c>
      <c r="X2091" s="139">
        <f t="shared" si="808"/>
        <v>9.3442716400000005</v>
      </c>
      <c r="Y2091" s="124">
        <f t="shared" si="809"/>
        <v>0</v>
      </c>
      <c r="Z2091" s="147" t="s">
        <v>64</v>
      </c>
      <c r="AA2091" s="141">
        <f t="shared" si="817"/>
        <v>45853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4"/>
      <c r="BL2091" s="1"/>
      <c r="BM2091" s="1"/>
      <c r="BN2091" s="1"/>
      <c r="BO2091" s="1"/>
      <c r="BP2091" s="1"/>
      <c r="BQ2091" s="1"/>
    </row>
    <row r="2092" spans="1:69" x14ac:dyDescent="0.15">
      <c r="A2092" s="138">
        <f t="shared" si="810"/>
        <v>45743</v>
      </c>
      <c r="B2092" s="148">
        <f t="shared" si="799"/>
        <v>1392.3333008300001</v>
      </c>
      <c r="C2092" s="139">
        <f t="shared" si="811"/>
        <v>1000</v>
      </c>
      <c r="D2092" s="140">
        <f t="shared" si="812"/>
        <v>7205.03</v>
      </c>
      <c r="E2092" s="124">
        <f>IF(K2092=1,VLOOKUP(A2091,[1]Plan1!$BO$80:$BQ$314,3),E2091)</f>
        <v>7245.38</v>
      </c>
      <c r="F2092" s="141">
        <f t="shared" si="813"/>
        <v>45734</v>
      </c>
      <c r="G2092" s="142">
        <f t="shared" si="800"/>
        <v>5.6002542668107669E-3</v>
      </c>
      <c r="H2092" s="141">
        <f t="shared" si="814"/>
        <v>45762</v>
      </c>
      <c r="I2092" s="141">
        <f t="shared" si="801"/>
        <v>45762</v>
      </c>
      <c r="J2092" s="125">
        <f t="shared" si="815"/>
        <v>21</v>
      </c>
      <c r="K2092" s="125">
        <f t="shared" si="821"/>
        <v>8</v>
      </c>
      <c r="L2092" s="139">
        <f t="shared" si="802"/>
        <v>1.00212974</v>
      </c>
      <c r="M2092" s="143">
        <f t="shared" si="822"/>
        <v>1.0131006499999999</v>
      </c>
      <c r="N2092" s="143">
        <f t="shared" si="818"/>
        <v>1.3798524324039312</v>
      </c>
      <c r="O2092" s="139">
        <f t="shared" si="820"/>
        <v>1.3827911500000001</v>
      </c>
      <c r="P2092" s="139">
        <f t="shared" si="803"/>
        <v>1382.79115</v>
      </c>
      <c r="Q2092" s="144">
        <f t="shared" si="804"/>
        <v>0</v>
      </c>
      <c r="R2092" s="145">
        <f t="shared" si="805"/>
        <v>0</v>
      </c>
      <c r="S2092" s="139">
        <f t="shared" si="806"/>
        <v>0</v>
      </c>
      <c r="T2092" s="146">
        <f t="shared" si="816"/>
        <v>3.5999999999999997E-2</v>
      </c>
      <c r="U2092" s="144">
        <f t="shared" si="819"/>
        <v>49</v>
      </c>
      <c r="V2092" s="144">
        <v>252</v>
      </c>
      <c r="W2092" s="143">
        <f t="shared" si="807"/>
        <v>1.006900645</v>
      </c>
      <c r="X2092" s="139">
        <f t="shared" si="808"/>
        <v>9.5421508300000006</v>
      </c>
      <c r="Y2092" s="124">
        <f t="shared" si="809"/>
        <v>0</v>
      </c>
      <c r="Z2092" s="147" t="s">
        <v>64</v>
      </c>
      <c r="AA2092" s="141">
        <f t="shared" si="817"/>
        <v>45853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4"/>
      <c r="BL2092" s="1"/>
      <c r="BM2092" s="1"/>
      <c r="BN2092" s="1"/>
      <c r="BO2092" s="1"/>
      <c r="BP2092" s="1"/>
      <c r="BQ2092" s="1"/>
    </row>
    <row r="2093" spans="1:69" x14ac:dyDescent="0.15">
      <c r="A2093" s="138">
        <f t="shared" si="810"/>
        <v>45744</v>
      </c>
      <c r="B2093" s="148">
        <f t="shared" si="799"/>
        <v>1392.8990923000001</v>
      </c>
      <c r="C2093" s="139">
        <f t="shared" si="811"/>
        <v>1000</v>
      </c>
      <c r="D2093" s="140">
        <f t="shared" si="812"/>
        <v>7205.03</v>
      </c>
      <c r="E2093" s="124">
        <f>IF(K2093=1,VLOOKUP(A2092,[1]Plan1!$BO$80:$BQ$314,3),E2092)</f>
        <v>7245.38</v>
      </c>
      <c r="F2093" s="141">
        <f t="shared" si="813"/>
        <v>45734</v>
      </c>
      <c r="G2093" s="142">
        <f t="shared" si="800"/>
        <v>5.6002542668107669E-3</v>
      </c>
      <c r="H2093" s="141">
        <f t="shared" si="814"/>
        <v>45762</v>
      </c>
      <c r="I2093" s="141">
        <f t="shared" si="801"/>
        <v>45762</v>
      </c>
      <c r="J2093" s="125">
        <f t="shared" si="815"/>
        <v>21</v>
      </c>
      <c r="K2093" s="125">
        <f t="shared" si="821"/>
        <v>9</v>
      </c>
      <c r="L2093" s="139">
        <f t="shared" si="802"/>
        <v>1.00239627</v>
      </c>
      <c r="M2093" s="143">
        <f t="shared" si="822"/>
        <v>1.0131006499999999</v>
      </c>
      <c r="N2093" s="143">
        <f t="shared" si="818"/>
        <v>1.3798524324039312</v>
      </c>
      <c r="O2093" s="139">
        <f t="shared" si="820"/>
        <v>1.38315893</v>
      </c>
      <c r="P2093" s="139">
        <f t="shared" si="803"/>
        <v>1383.1589300000001</v>
      </c>
      <c r="Q2093" s="144">
        <f t="shared" si="804"/>
        <v>0</v>
      </c>
      <c r="R2093" s="145">
        <f t="shared" si="805"/>
        <v>0</v>
      </c>
      <c r="S2093" s="139">
        <f t="shared" si="806"/>
        <v>0</v>
      </c>
      <c r="T2093" s="146">
        <f t="shared" si="816"/>
        <v>3.5999999999999997E-2</v>
      </c>
      <c r="U2093" s="144">
        <f t="shared" si="819"/>
        <v>50</v>
      </c>
      <c r="V2093" s="144">
        <v>252</v>
      </c>
      <c r="W2093" s="143">
        <f t="shared" si="807"/>
        <v>1.0070419690000001</v>
      </c>
      <c r="X2093" s="139">
        <f t="shared" si="808"/>
        <v>9.7401622999999997</v>
      </c>
      <c r="Y2093" s="124">
        <f t="shared" si="809"/>
        <v>0</v>
      </c>
      <c r="Z2093" s="147" t="s">
        <v>64</v>
      </c>
      <c r="AA2093" s="141">
        <f t="shared" si="817"/>
        <v>45853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4"/>
      <c r="BL2093" s="1"/>
      <c r="BM2093" s="1"/>
      <c r="BN2093" s="1"/>
      <c r="BO2093" s="1"/>
      <c r="BP2093" s="1"/>
      <c r="BQ2093" s="1"/>
    </row>
    <row r="2094" spans="1:69" x14ac:dyDescent="0.15">
      <c r="A2094" s="138">
        <f t="shared" si="810"/>
        <v>45745</v>
      </c>
      <c r="B2094" s="148">
        <f t="shared" si="799"/>
        <v>1393.4651161200002</v>
      </c>
      <c r="C2094" s="139">
        <f t="shared" si="811"/>
        <v>1000</v>
      </c>
      <c r="D2094" s="140">
        <f t="shared" si="812"/>
        <v>7205.03</v>
      </c>
      <c r="E2094" s="124">
        <f>IF(K2094=1,VLOOKUP(A2093,[1]Plan1!$BO$80:$BQ$314,3),E2093)</f>
        <v>7245.38</v>
      </c>
      <c r="F2094" s="141">
        <f t="shared" si="813"/>
        <v>45734</v>
      </c>
      <c r="G2094" s="142">
        <f t="shared" si="800"/>
        <v>5.6002542668107669E-3</v>
      </c>
      <c r="H2094" s="141">
        <f t="shared" si="814"/>
        <v>45762</v>
      </c>
      <c r="I2094" s="141">
        <f t="shared" si="801"/>
        <v>45762</v>
      </c>
      <c r="J2094" s="125">
        <f t="shared" si="815"/>
        <v>21</v>
      </c>
      <c r="K2094" s="125">
        <f t="shared" si="821"/>
        <v>10</v>
      </c>
      <c r="L2094" s="139">
        <f t="shared" si="802"/>
        <v>1.0026628799999999</v>
      </c>
      <c r="M2094" s="143">
        <f t="shared" si="822"/>
        <v>1.0131006499999999</v>
      </c>
      <c r="N2094" s="143">
        <f t="shared" si="818"/>
        <v>1.3798524324039312</v>
      </c>
      <c r="O2094" s="139">
        <f t="shared" si="820"/>
        <v>1.38352681</v>
      </c>
      <c r="P2094" s="139">
        <f t="shared" si="803"/>
        <v>1383.5268100000001</v>
      </c>
      <c r="Q2094" s="144">
        <f t="shared" si="804"/>
        <v>0</v>
      </c>
      <c r="R2094" s="145">
        <f t="shared" si="805"/>
        <v>0</v>
      </c>
      <c r="S2094" s="139">
        <f t="shared" si="806"/>
        <v>0</v>
      </c>
      <c r="T2094" s="146">
        <f t="shared" si="816"/>
        <v>3.5999999999999997E-2</v>
      </c>
      <c r="U2094" s="144">
        <f t="shared" si="819"/>
        <v>51</v>
      </c>
      <c r="V2094" s="144">
        <v>252</v>
      </c>
      <c r="W2094" s="143">
        <f t="shared" si="807"/>
        <v>1.0071833130000001</v>
      </c>
      <c r="X2094" s="139">
        <f t="shared" si="808"/>
        <v>9.93830612</v>
      </c>
      <c r="Y2094" s="124">
        <f t="shared" si="809"/>
        <v>0</v>
      </c>
      <c r="Z2094" s="147" t="s">
        <v>64</v>
      </c>
      <c r="AA2094" s="141">
        <f t="shared" si="817"/>
        <v>45853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4"/>
      <c r="BL2094" s="1"/>
      <c r="BM2094" s="1"/>
      <c r="BN2094" s="1"/>
      <c r="BO2094" s="1"/>
      <c r="BP2094" s="1"/>
      <c r="BQ2094" s="1"/>
    </row>
    <row r="2095" spans="1:69" x14ac:dyDescent="0.15">
      <c r="A2095" s="138">
        <f t="shared" si="810"/>
        <v>45746</v>
      </c>
      <c r="B2095" s="148">
        <f t="shared" si="799"/>
        <v>1393.4651161200002</v>
      </c>
      <c r="C2095" s="139">
        <f t="shared" si="811"/>
        <v>1000</v>
      </c>
      <c r="D2095" s="140">
        <f t="shared" si="812"/>
        <v>7205.03</v>
      </c>
      <c r="E2095" s="124">
        <f>IF(K2095=1,VLOOKUP(A2094,[1]Plan1!$BO$80:$BQ$314,3),E2094)</f>
        <v>7245.38</v>
      </c>
      <c r="F2095" s="141">
        <f t="shared" si="813"/>
        <v>45734</v>
      </c>
      <c r="G2095" s="142">
        <f t="shared" si="800"/>
        <v>5.6002542668107669E-3</v>
      </c>
      <c r="H2095" s="141">
        <f t="shared" si="814"/>
        <v>45762</v>
      </c>
      <c r="I2095" s="141">
        <f t="shared" si="801"/>
        <v>45762</v>
      </c>
      <c r="J2095" s="125">
        <f t="shared" si="815"/>
        <v>21</v>
      </c>
      <c r="K2095" s="125">
        <f t="shared" si="821"/>
        <v>10</v>
      </c>
      <c r="L2095" s="139">
        <f t="shared" si="802"/>
        <v>1.0026628799999999</v>
      </c>
      <c r="M2095" s="143">
        <f t="shared" si="822"/>
        <v>1.0131006499999999</v>
      </c>
      <c r="N2095" s="143">
        <f t="shared" si="818"/>
        <v>1.3798524324039312</v>
      </c>
      <c r="O2095" s="139">
        <f t="shared" si="820"/>
        <v>1.38352681</v>
      </c>
      <c r="P2095" s="139">
        <f t="shared" si="803"/>
        <v>1383.5268100000001</v>
      </c>
      <c r="Q2095" s="144">
        <f t="shared" si="804"/>
        <v>0</v>
      </c>
      <c r="R2095" s="145">
        <f t="shared" si="805"/>
        <v>0</v>
      </c>
      <c r="S2095" s="139">
        <f t="shared" si="806"/>
        <v>0</v>
      </c>
      <c r="T2095" s="146">
        <f t="shared" si="816"/>
        <v>3.5999999999999997E-2</v>
      </c>
      <c r="U2095" s="144">
        <f t="shared" si="819"/>
        <v>51</v>
      </c>
      <c r="V2095" s="144">
        <v>252</v>
      </c>
      <c r="W2095" s="143">
        <f t="shared" si="807"/>
        <v>1.0071833130000001</v>
      </c>
      <c r="X2095" s="139">
        <f t="shared" si="808"/>
        <v>9.93830612</v>
      </c>
      <c r="Y2095" s="124">
        <f t="shared" si="809"/>
        <v>0</v>
      </c>
      <c r="Z2095" s="147" t="s">
        <v>64</v>
      </c>
      <c r="AA2095" s="141">
        <f t="shared" si="817"/>
        <v>45853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4"/>
      <c r="BL2095" s="1"/>
      <c r="BM2095" s="1"/>
      <c r="BN2095" s="1"/>
      <c r="BO2095" s="1"/>
      <c r="BP2095" s="1"/>
      <c r="BQ2095" s="1"/>
    </row>
    <row r="2096" spans="1:69" x14ac:dyDescent="0.15">
      <c r="A2096" s="138">
        <f t="shared" si="810"/>
        <v>45747</v>
      </c>
      <c r="B2096" s="148">
        <f t="shared" si="799"/>
        <v>1393.4651161200002</v>
      </c>
      <c r="C2096" s="139">
        <f t="shared" si="811"/>
        <v>1000</v>
      </c>
      <c r="D2096" s="140">
        <f t="shared" si="812"/>
        <v>7205.03</v>
      </c>
      <c r="E2096" s="124">
        <f>IF(K2096=1,VLOOKUP(A2095,[1]Plan1!$BO$80:$BQ$314,3),E2095)</f>
        <v>7245.38</v>
      </c>
      <c r="F2096" s="141">
        <f t="shared" si="813"/>
        <v>45734</v>
      </c>
      <c r="G2096" s="142">
        <f t="shared" si="800"/>
        <v>5.6002542668107669E-3</v>
      </c>
      <c r="H2096" s="141">
        <f t="shared" si="814"/>
        <v>45762</v>
      </c>
      <c r="I2096" s="141">
        <f t="shared" si="801"/>
        <v>45762</v>
      </c>
      <c r="J2096" s="125">
        <f t="shared" si="815"/>
        <v>21</v>
      </c>
      <c r="K2096" s="125">
        <f t="shared" si="821"/>
        <v>10</v>
      </c>
      <c r="L2096" s="139">
        <f t="shared" si="802"/>
        <v>1.0026628799999999</v>
      </c>
      <c r="M2096" s="143">
        <f t="shared" si="822"/>
        <v>1.0131006499999999</v>
      </c>
      <c r="N2096" s="143">
        <f t="shared" si="818"/>
        <v>1.3798524324039312</v>
      </c>
      <c r="O2096" s="139">
        <f t="shared" si="820"/>
        <v>1.38352681</v>
      </c>
      <c r="P2096" s="139">
        <f t="shared" si="803"/>
        <v>1383.5268100000001</v>
      </c>
      <c r="Q2096" s="144">
        <f t="shared" si="804"/>
        <v>0</v>
      </c>
      <c r="R2096" s="145">
        <f t="shared" si="805"/>
        <v>0</v>
      </c>
      <c r="S2096" s="139">
        <f t="shared" si="806"/>
        <v>0</v>
      </c>
      <c r="T2096" s="146">
        <f t="shared" si="816"/>
        <v>3.5999999999999997E-2</v>
      </c>
      <c r="U2096" s="144">
        <f t="shared" si="819"/>
        <v>51</v>
      </c>
      <c r="V2096" s="144">
        <v>252</v>
      </c>
      <c r="W2096" s="143">
        <f t="shared" si="807"/>
        <v>1.0071833130000001</v>
      </c>
      <c r="X2096" s="139">
        <f t="shared" si="808"/>
        <v>9.93830612</v>
      </c>
      <c r="Y2096" s="124">
        <f t="shared" si="809"/>
        <v>0</v>
      </c>
      <c r="Z2096" s="147" t="s">
        <v>64</v>
      </c>
      <c r="AA2096" s="141">
        <f t="shared" si="817"/>
        <v>45853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4"/>
      <c r="BL2096" s="1"/>
      <c r="BM2096" s="1"/>
      <c r="BN2096" s="1"/>
      <c r="BO2096" s="1"/>
      <c r="BP2096" s="1"/>
      <c r="BQ2096" s="1"/>
    </row>
    <row r="2097" spans="1:69" x14ac:dyDescent="0.15">
      <c r="A2097" s="138">
        <f t="shared" si="810"/>
        <v>45748</v>
      </c>
      <c r="B2097" s="148">
        <f t="shared" si="799"/>
        <v>1394.0313723300001</v>
      </c>
      <c r="C2097" s="139">
        <f t="shared" si="811"/>
        <v>1000</v>
      </c>
      <c r="D2097" s="140">
        <f t="shared" si="812"/>
        <v>7205.03</v>
      </c>
      <c r="E2097" s="124">
        <f>IF(K2097=1,VLOOKUP(A2096,[1]Plan1!$BO$80:$BQ$314,3),E2096)</f>
        <v>7245.38</v>
      </c>
      <c r="F2097" s="141">
        <f t="shared" si="813"/>
        <v>45734</v>
      </c>
      <c r="G2097" s="142">
        <f t="shared" si="800"/>
        <v>5.6002542668107669E-3</v>
      </c>
      <c r="H2097" s="141">
        <f t="shared" si="814"/>
        <v>45762</v>
      </c>
      <c r="I2097" s="141">
        <f t="shared" si="801"/>
        <v>45762</v>
      </c>
      <c r="J2097" s="125">
        <f t="shared" si="815"/>
        <v>21</v>
      </c>
      <c r="K2097" s="125">
        <f t="shared" si="821"/>
        <v>11</v>
      </c>
      <c r="L2097" s="139">
        <f t="shared" si="802"/>
        <v>1.0029295600000001</v>
      </c>
      <c r="M2097" s="143">
        <f t="shared" si="822"/>
        <v>1.0131006499999999</v>
      </c>
      <c r="N2097" s="143">
        <f t="shared" si="818"/>
        <v>1.3798524324039312</v>
      </c>
      <c r="O2097" s="139">
        <f t="shared" si="820"/>
        <v>1.38389479</v>
      </c>
      <c r="P2097" s="139">
        <f t="shared" si="803"/>
        <v>1383.8947900000001</v>
      </c>
      <c r="Q2097" s="144">
        <f t="shared" si="804"/>
        <v>0</v>
      </c>
      <c r="R2097" s="145">
        <f t="shared" si="805"/>
        <v>0</v>
      </c>
      <c r="S2097" s="139">
        <f t="shared" si="806"/>
        <v>0</v>
      </c>
      <c r="T2097" s="146">
        <f t="shared" si="816"/>
        <v>3.5999999999999997E-2</v>
      </c>
      <c r="U2097" s="144">
        <f t="shared" si="819"/>
        <v>52</v>
      </c>
      <c r="V2097" s="144">
        <v>252</v>
      </c>
      <c r="W2097" s="143">
        <f t="shared" si="807"/>
        <v>1.0073246769999999</v>
      </c>
      <c r="X2097" s="139">
        <f t="shared" si="808"/>
        <v>10.13658233</v>
      </c>
      <c r="Y2097" s="124">
        <f t="shared" si="809"/>
        <v>0</v>
      </c>
      <c r="Z2097" s="147" t="s">
        <v>64</v>
      </c>
      <c r="AA2097" s="141">
        <f t="shared" si="817"/>
        <v>45853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4"/>
      <c r="BL2097" s="1"/>
      <c r="BM2097" s="1"/>
      <c r="BN2097" s="1"/>
      <c r="BO2097" s="1"/>
      <c r="BP2097" s="1"/>
      <c r="BQ2097" s="1"/>
    </row>
    <row r="2098" spans="1:69" x14ac:dyDescent="0.15">
      <c r="A2098" s="138">
        <f t="shared" si="810"/>
        <v>45749</v>
      </c>
      <c r="B2098" s="148">
        <f t="shared" si="799"/>
        <v>1394.5978509500001</v>
      </c>
      <c r="C2098" s="139">
        <f t="shared" si="811"/>
        <v>1000</v>
      </c>
      <c r="D2098" s="140">
        <f t="shared" si="812"/>
        <v>7205.03</v>
      </c>
      <c r="E2098" s="124">
        <f>IF(K2098=1,VLOOKUP(A2097,[1]Plan1!$BO$80:$BQ$314,3),E2097)</f>
        <v>7245.38</v>
      </c>
      <c r="F2098" s="141">
        <f t="shared" si="813"/>
        <v>45734</v>
      </c>
      <c r="G2098" s="142">
        <f t="shared" si="800"/>
        <v>5.6002542668107669E-3</v>
      </c>
      <c r="H2098" s="141">
        <f t="shared" si="814"/>
        <v>45762</v>
      </c>
      <c r="I2098" s="141">
        <f t="shared" si="801"/>
        <v>45762</v>
      </c>
      <c r="J2098" s="125">
        <f t="shared" si="815"/>
        <v>21</v>
      </c>
      <c r="K2098" s="125">
        <f t="shared" si="821"/>
        <v>12</v>
      </c>
      <c r="L2098" s="139">
        <f t="shared" si="802"/>
        <v>1.0031963100000001</v>
      </c>
      <c r="M2098" s="143">
        <f t="shared" si="822"/>
        <v>1.0131006499999999</v>
      </c>
      <c r="N2098" s="143">
        <f t="shared" si="818"/>
        <v>1.3798524324039312</v>
      </c>
      <c r="O2098" s="139">
        <f t="shared" si="820"/>
        <v>1.38426286</v>
      </c>
      <c r="P2098" s="139">
        <f t="shared" si="803"/>
        <v>1384.26286</v>
      </c>
      <c r="Q2098" s="144">
        <f t="shared" si="804"/>
        <v>0</v>
      </c>
      <c r="R2098" s="145">
        <f t="shared" si="805"/>
        <v>0</v>
      </c>
      <c r="S2098" s="139">
        <f t="shared" si="806"/>
        <v>0</v>
      </c>
      <c r="T2098" s="146">
        <f t="shared" si="816"/>
        <v>3.5999999999999997E-2</v>
      </c>
      <c r="U2098" s="144">
        <f t="shared" si="819"/>
        <v>53</v>
      </c>
      <c r="V2098" s="144">
        <v>252</v>
      </c>
      <c r="W2098" s="143">
        <f t="shared" si="807"/>
        <v>1.0074660609999999</v>
      </c>
      <c r="X2098" s="139">
        <f t="shared" si="808"/>
        <v>10.33499095</v>
      </c>
      <c r="Y2098" s="124">
        <f t="shared" si="809"/>
        <v>0</v>
      </c>
      <c r="Z2098" s="147" t="s">
        <v>64</v>
      </c>
      <c r="AA2098" s="141">
        <f t="shared" si="817"/>
        <v>45853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4"/>
      <c r="BL2098" s="1"/>
      <c r="BM2098" s="1"/>
      <c r="BN2098" s="1"/>
      <c r="BO2098" s="1"/>
      <c r="BP2098" s="1"/>
      <c r="BQ2098" s="1"/>
    </row>
    <row r="2099" spans="1:69" x14ac:dyDescent="0.15">
      <c r="A2099" s="138">
        <f t="shared" si="810"/>
        <v>45750</v>
      </c>
      <c r="B2099" s="148">
        <f t="shared" si="799"/>
        <v>1395.1645721699999</v>
      </c>
      <c r="C2099" s="139">
        <f t="shared" si="811"/>
        <v>1000</v>
      </c>
      <c r="D2099" s="140">
        <f t="shared" si="812"/>
        <v>7205.03</v>
      </c>
      <c r="E2099" s="124">
        <f>IF(K2099=1,VLOOKUP(A2098,[1]Plan1!$BO$80:$BQ$314,3),E2098)</f>
        <v>7245.38</v>
      </c>
      <c r="F2099" s="141">
        <f t="shared" si="813"/>
        <v>45734</v>
      </c>
      <c r="G2099" s="142">
        <f t="shared" si="800"/>
        <v>5.6002542668107669E-3</v>
      </c>
      <c r="H2099" s="141">
        <f t="shared" si="814"/>
        <v>45762</v>
      </c>
      <c r="I2099" s="141">
        <f t="shared" si="801"/>
        <v>45762</v>
      </c>
      <c r="J2099" s="125">
        <f t="shared" si="815"/>
        <v>21</v>
      </c>
      <c r="K2099" s="125">
        <f t="shared" si="821"/>
        <v>13</v>
      </c>
      <c r="L2099" s="139">
        <f t="shared" si="802"/>
        <v>1.0034631300000001</v>
      </c>
      <c r="M2099" s="143">
        <f t="shared" si="822"/>
        <v>1.0131006499999999</v>
      </c>
      <c r="N2099" s="143">
        <f t="shared" si="818"/>
        <v>1.3798524324039312</v>
      </c>
      <c r="O2099" s="139">
        <f t="shared" si="820"/>
        <v>1.3846310399999999</v>
      </c>
      <c r="P2099" s="139">
        <f t="shared" si="803"/>
        <v>1384.63104</v>
      </c>
      <c r="Q2099" s="144">
        <f t="shared" si="804"/>
        <v>0</v>
      </c>
      <c r="R2099" s="145">
        <f t="shared" si="805"/>
        <v>0</v>
      </c>
      <c r="S2099" s="139">
        <f t="shared" si="806"/>
        <v>0</v>
      </c>
      <c r="T2099" s="146">
        <f t="shared" si="816"/>
        <v>3.5999999999999997E-2</v>
      </c>
      <c r="U2099" s="144">
        <f t="shared" si="819"/>
        <v>54</v>
      </c>
      <c r="V2099" s="144">
        <v>252</v>
      </c>
      <c r="W2099" s="143">
        <f t="shared" si="807"/>
        <v>1.007607465</v>
      </c>
      <c r="X2099" s="139">
        <f t="shared" si="808"/>
        <v>10.533532170000001</v>
      </c>
      <c r="Y2099" s="124">
        <f t="shared" si="809"/>
        <v>0</v>
      </c>
      <c r="Z2099" s="147" t="s">
        <v>64</v>
      </c>
      <c r="AA2099" s="141">
        <f t="shared" si="817"/>
        <v>45853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4"/>
      <c r="BL2099" s="1"/>
      <c r="BM2099" s="1"/>
      <c r="BN2099" s="1"/>
      <c r="BO2099" s="1"/>
      <c r="BP2099" s="1"/>
      <c r="BQ2099" s="1"/>
    </row>
    <row r="2100" spans="1:69" x14ac:dyDescent="0.15">
      <c r="A2100" s="138">
        <f t="shared" si="810"/>
        <v>45751</v>
      </c>
      <c r="B2100" s="148">
        <f t="shared" si="799"/>
        <v>1395.7315044499999</v>
      </c>
      <c r="C2100" s="139">
        <f t="shared" si="811"/>
        <v>1000</v>
      </c>
      <c r="D2100" s="140">
        <f t="shared" si="812"/>
        <v>7205.03</v>
      </c>
      <c r="E2100" s="124">
        <f>IF(K2100=1,VLOOKUP(A2099,[1]Plan1!$BO$80:$BQ$314,3),E2099)</f>
        <v>7245.38</v>
      </c>
      <c r="F2100" s="141">
        <f t="shared" si="813"/>
        <v>45734</v>
      </c>
      <c r="G2100" s="142">
        <f t="shared" si="800"/>
        <v>5.6002542668107669E-3</v>
      </c>
      <c r="H2100" s="141">
        <f t="shared" si="814"/>
        <v>45762</v>
      </c>
      <c r="I2100" s="141">
        <f t="shared" si="801"/>
        <v>45762</v>
      </c>
      <c r="J2100" s="125">
        <f t="shared" si="815"/>
        <v>21</v>
      </c>
      <c r="K2100" s="125">
        <f t="shared" si="821"/>
        <v>14</v>
      </c>
      <c r="L2100" s="139">
        <f t="shared" si="802"/>
        <v>1.0037300199999999</v>
      </c>
      <c r="M2100" s="143">
        <f t="shared" si="822"/>
        <v>1.0131006499999999</v>
      </c>
      <c r="N2100" s="143">
        <f t="shared" si="818"/>
        <v>1.3798524324039312</v>
      </c>
      <c r="O2100" s="139">
        <f t="shared" si="820"/>
        <v>1.3849993</v>
      </c>
      <c r="P2100" s="139">
        <f t="shared" si="803"/>
        <v>1384.9992999999999</v>
      </c>
      <c r="Q2100" s="144">
        <f t="shared" si="804"/>
        <v>0</v>
      </c>
      <c r="R2100" s="145">
        <f t="shared" si="805"/>
        <v>0</v>
      </c>
      <c r="S2100" s="139">
        <f t="shared" si="806"/>
        <v>0</v>
      </c>
      <c r="T2100" s="146">
        <f t="shared" si="816"/>
        <v>3.5999999999999997E-2</v>
      </c>
      <c r="U2100" s="144">
        <f t="shared" si="819"/>
        <v>55</v>
      </c>
      <c r="V2100" s="144">
        <v>252</v>
      </c>
      <c r="W2100" s="143">
        <f t="shared" si="807"/>
        <v>1.0077488880000001</v>
      </c>
      <c r="X2100" s="139">
        <f t="shared" si="808"/>
        <v>10.732204449999999</v>
      </c>
      <c r="Y2100" s="124">
        <f t="shared" si="809"/>
        <v>0</v>
      </c>
      <c r="Z2100" s="147" t="s">
        <v>64</v>
      </c>
      <c r="AA2100" s="141">
        <f t="shared" si="817"/>
        <v>45853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4"/>
      <c r="BL2100" s="1"/>
      <c r="BM2100" s="1"/>
      <c r="BN2100" s="1"/>
      <c r="BO2100" s="1"/>
      <c r="BP2100" s="1"/>
      <c r="BQ2100" s="1"/>
    </row>
    <row r="2101" spans="1:69" x14ac:dyDescent="0.15">
      <c r="A2101" s="138">
        <f t="shared" si="810"/>
        <v>45752</v>
      </c>
      <c r="B2101" s="148">
        <f t="shared" si="799"/>
        <v>1396.29867947</v>
      </c>
      <c r="C2101" s="139">
        <f t="shared" si="811"/>
        <v>1000</v>
      </c>
      <c r="D2101" s="140">
        <f t="shared" si="812"/>
        <v>7205.03</v>
      </c>
      <c r="E2101" s="124">
        <f>IF(K2101=1,VLOOKUP(A2100,[1]Plan1!$BO$80:$BQ$314,3),E2100)</f>
        <v>7245.38</v>
      </c>
      <c r="F2101" s="141">
        <f t="shared" si="813"/>
        <v>45734</v>
      </c>
      <c r="G2101" s="142">
        <f t="shared" si="800"/>
        <v>5.6002542668107669E-3</v>
      </c>
      <c r="H2101" s="141">
        <f t="shared" si="814"/>
        <v>45762</v>
      </c>
      <c r="I2101" s="141">
        <f t="shared" si="801"/>
        <v>45762</v>
      </c>
      <c r="J2101" s="125">
        <f t="shared" si="815"/>
        <v>21</v>
      </c>
      <c r="K2101" s="125">
        <f t="shared" si="821"/>
        <v>15</v>
      </c>
      <c r="L2101" s="139">
        <f t="shared" si="802"/>
        <v>1.0039969799999999</v>
      </c>
      <c r="M2101" s="143">
        <f t="shared" si="822"/>
        <v>1.0131006499999999</v>
      </c>
      <c r="N2101" s="143">
        <f t="shared" si="818"/>
        <v>1.3798524324039312</v>
      </c>
      <c r="O2101" s="139">
        <f t="shared" si="820"/>
        <v>1.3853676699999999</v>
      </c>
      <c r="P2101" s="139">
        <f t="shared" si="803"/>
        <v>1385.3676700000001</v>
      </c>
      <c r="Q2101" s="144">
        <f t="shared" si="804"/>
        <v>0</v>
      </c>
      <c r="R2101" s="145">
        <f t="shared" si="805"/>
        <v>0</v>
      </c>
      <c r="S2101" s="139">
        <f t="shared" si="806"/>
        <v>0</v>
      </c>
      <c r="T2101" s="146">
        <f t="shared" si="816"/>
        <v>3.5999999999999997E-2</v>
      </c>
      <c r="U2101" s="144">
        <f t="shared" si="819"/>
        <v>56</v>
      </c>
      <c r="V2101" s="144">
        <v>252</v>
      </c>
      <c r="W2101" s="143">
        <f t="shared" si="807"/>
        <v>1.007890331</v>
      </c>
      <c r="X2101" s="139">
        <f t="shared" si="808"/>
        <v>10.931009469999999</v>
      </c>
      <c r="Y2101" s="124">
        <f t="shared" si="809"/>
        <v>0</v>
      </c>
      <c r="Z2101" s="147" t="s">
        <v>64</v>
      </c>
      <c r="AA2101" s="141">
        <f t="shared" si="817"/>
        <v>45853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4"/>
      <c r="BL2101" s="1"/>
      <c r="BM2101" s="1"/>
      <c r="BN2101" s="1"/>
      <c r="BO2101" s="1"/>
      <c r="BP2101" s="1"/>
      <c r="BQ2101" s="1"/>
    </row>
    <row r="2102" spans="1:69" x14ac:dyDescent="0.15">
      <c r="A2102" s="138">
        <f t="shared" si="810"/>
        <v>45753</v>
      </c>
      <c r="B2102" s="148">
        <f t="shared" si="799"/>
        <v>1396.29867947</v>
      </c>
      <c r="C2102" s="139">
        <f t="shared" si="811"/>
        <v>1000</v>
      </c>
      <c r="D2102" s="140">
        <f t="shared" si="812"/>
        <v>7205.03</v>
      </c>
      <c r="E2102" s="124">
        <f>IF(K2102=1,VLOOKUP(A2101,[1]Plan1!$BO$80:$BQ$314,3),E2101)</f>
        <v>7245.38</v>
      </c>
      <c r="F2102" s="141">
        <f t="shared" si="813"/>
        <v>45734</v>
      </c>
      <c r="G2102" s="142">
        <f t="shared" si="800"/>
        <v>5.6002542668107669E-3</v>
      </c>
      <c r="H2102" s="141">
        <f t="shared" si="814"/>
        <v>45762</v>
      </c>
      <c r="I2102" s="141">
        <f t="shared" si="801"/>
        <v>45762</v>
      </c>
      <c r="J2102" s="125">
        <f t="shared" si="815"/>
        <v>21</v>
      </c>
      <c r="K2102" s="125">
        <f t="shared" si="821"/>
        <v>15</v>
      </c>
      <c r="L2102" s="139">
        <f t="shared" si="802"/>
        <v>1.0039969799999999</v>
      </c>
      <c r="M2102" s="143">
        <f t="shared" si="822"/>
        <v>1.0131006499999999</v>
      </c>
      <c r="N2102" s="143">
        <f t="shared" si="818"/>
        <v>1.3798524324039312</v>
      </c>
      <c r="O2102" s="139">
        <f t="shared" si="820"/>
        <v>1.3853676699999999</v>
      </c>
      <c r="P2102" s="139">
        <f t="shared" si="803"/>
        <v>1385.3676700000001</v>
      </c>
      <c r="Q2102" s="144">
        <f t="shared" si="804"/>
        <v>0</v>
      </c>
      <c r="R2102" s="145">
        <f t="shared" si="805"/>
        <v>0</v>
      </c>
      <c r="S2102" s="139">
        <f t="shared" si="806"/>
        <v>0</v>
      </c>
      <c r="T2102" s="146">
        <f t="shared" si="816"/>
        <v>3.5999999999999997E-2</v>
      </c>
      <c r="U2102" s="144">
        <f t="shared" si="819"/>
        <v>56</v>
      </c>
      <c r="V2102" s="144">
        <v>252</v>
      </c>
      <c r="W2102" s="143">
        <f t="shared" si="807"/>
        <v>1.007890331</v>
      </c>
      <c r="X2102" s="139">
        <f t="shared" si="808"/>
        <v>10.931009469999999</v>
      </c>
      <c r="Y2102" s="124">
        <f t="shared" si="809"/>
        <v>0</v>
      </c>
      <c r="Z2102" s="147" t="s">
        <v>64</v>
      </c>
      <c r="AA2102" s="141">
        <f t="shared" si="817"/>
        <v>45853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4"/>
      <c r="BL2102" s="1"/>
      <c r="BM2102" s="1"/>
      <c r="BN2102" s="1"/>
      <c r="BO2102" s="1"/>
      <c r="BP2102" s="1"/>
      <c r="BQ2102" s="1"/>
    </row>
    <row r="2103" spans="1:69" x14ac:dyDescent="0.15">
      <c r="A2103" s="138">
        <f t="shared" si="810"/>
        <v>45754</v>
      </c>
      <c r="B2103" s="148">
        <f t="shared" si="799"/>
        <v>1396.29867947</v>
      </c>
      <c r="C2103" s="139">
        <f t="shared" si="811"/>
        <v>1000</v>
      </c>
      <c r="D2103" s="140">
        <f t="shared" si="812"/>
        <v>7205.03</v>
      </c>
      <c r="E2103" s="124">
        <f>IF(K2103=1,VLOOKUP(A2102,[1]Plan1!$BO$80:$BQ$314,3),E2102)</f>
        <v>7245.38</v>
      </c>
      <c r="F2103" s="141">
        <f t="shared" si="813"/>
        <v>45734</v>
      </c>
      <c r="G2103" s="142">
        <f t="shared" si="800"/>
        <v>5.6002542668107669E-3</v>
      </c>
      <c r="H2103" s="141">
        <f t="shared" si="814"/>
        <v>45762</v>
      </c>
      <c r="I2103" s="141">
        <f t="shared" si="801"/>
        <v>45762</v>
      </c>
      <c r="J2103" s="125">
        <f t="shared" si="815"/>
        <v>21</v>
      </c>
      <c r="K2103" s="125">
        <f t="shared" si="821"/>
        <v>15</v>
      </c>
      <c r="L2103" s="139">
        <f t="shared" si="802"/>
        <v>1.0039969799999999</v>
      </c>
      <c r="M2103" s="143">
        <f t="shared" si="822"/>
        <v>1.0131006499999999</v>
      </c>
      <c r="N2103" s="143">
        <f t="shared" si="818"/>
        <v>1.3798524324039312</v>
      </c>
      <c r="O2103" s="139">
        <f t="shared" si="820"/>
        <v>1.3853676699999999</v>
      </c>
      <c r="P2103" s="139">
        <f t="shared" si="803"/>
        <v>1385.3676700000001</v>
      </c>
      <c r="Q2103" s="144">
        <f t="shared" si="804"/>
        <v>0</v>
      </c>
      <c r="R2103" s="145">
        <f t="shared" si="805"/>
        <v>0</v>
      </c>
      <c r="S2103" s="139">
        <f t="shared" si="806"/>
        <v>0</v>
      </c>
      <c r="T2103" s="146">
        <f t="shared" si="816"/>
        <v>3.5999999999999997E-2</v>
      </c>
      <c r="U2103" s="144">
        <f t="shared" si="819"/>
        <v>56</v>
      </c>
      <c r="V2103" s="144">
        <v>252</v>
      </c>
      <c r="W2103" s="143">
        <f t="shared" si="807"/>
        <v>1.007890331</v>
      </c>
      <c r="X2103" s="139">
        <f t="shared" si="808"/>
        <v>10.931009469999999</v>
      </c>
      <c r="Y2103" s="124">
        <f t="shared" si="809"/>
        <v>0</v>
      </c>
      <c r="Z2103" s="147" t="s">
        <v>64</v>
      </c>
      <c r="AA2103" s="141">
        <f t="shared" si="817"/>
        <v>45853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4"/>
      <c r="BL2103" s="1"/>
      <c r="BM2103" s="1"/>
      <c r="BN2103" s="1"/>
      <c r="BO2103" s="1"/>
      <c r="BP2103" s="1"/>
      <c r="BQ2103" s="1"/>
    </row>
    <row r="2104" spans="1:69" x14ac:dyDescent="0.15">
      <c r="A2104" s="138">
        <f t="shared" si="810"/>
        <v>45755</v>
      </c>
      <c r="B2104" s="148">
        <f t="shared" si="799"/>
        <v>1396.86609729</v>
      </c>
      <c r="C2104" s="139">
        <f t="shared" si="811"/>
        <v>1000</v>
      </c>
      <c r="D2104" s="140">
        <f t="shared" si="812"/>
        <v>7205.03</v>
      </c>
      <c r="E2104" s="124">
        <f>IF(K2104=1,VLOOKUP(A2103,[1]Plan1!$BO$80:$BQ$314,3),E2103)</f>
        <v>7245.38</v>
      </c>
      <c r="F2104" s="141">
        <f t="shared" si="813"/>
        <v>45734</v>
      </c>
      <c r="G2104" s="142">
        <f t="shared" si="800"/>
        <v>5.6002542668107669E-3</v>
      </c>
      <c r="H2104" s="141">
        <f t="shared" si="814"/>
        <v>45762</v>
      </c>
      <c r="I2104" s="141">
        <f t="shared" si="801"/>
        <v>45762</v>
      </c>
      <c r="J2104" s="125">
        <f t="shared" si="815"/>
        <v>21</v>
      </c>
      <c r="K2104" s="125">
        <f t="shared" si="821"/>
        <v>16</v>
      </c>
      <c r="L2104" s="139">
        <f t="shared" si="802"/>
        <v>1.0042640199999999</v>
      </c>
      <c r="M2104" s="143">
        <f t="shared" si="822"/>
        <v>1.0131006499999999</v>
      </c>
      <c r="N2104" s="143">
        <f t="shared" si="818"/>
        <v>1.3798524324039312</v>
      </c>
      <c r="O2104" s="139">
        <f t="shared" si="820"/>
        <v>1.3857361500000001</v>
      </c>
      <c r="P2104" s="139">
        <f t="shared" si="803"/>
        <v>1385.73615</v>
      </c>
      <c r="Q2104" s="144">
        <f t="shared" si="804"/>
        <v>0</v>
      </c>
      <c r="R2104" s="145">
        <f t="shared" si="805"/>
        <v>0</v>
      </c>
      <c r="S2104" s="139">
        <f t="shared" si="806"/>
        <v>0</v>
      </c>
      <c r="T2104" s="146">
        <f t="shared" si="816"/>
        <v>3.5999999999999997E-2</v>
      </c>
      <c r="U2104" s="144">
        <f t="shared" si="819"/>
        <v>57</v>
      </c>
      <c r="V2104" s="144">
        <v>252</v>
      </c>
      <c r="W2104" s="143">
        <f t="shared" si="807"/>
        <v>1.0080317940000001</v>
      </c>
      <c r="X2104" s="139">
        <f t="shared" si="808"/>
        <v>11.12994729</v>
      </c>
      <c r="Y2104" s="124">
        <f t="shared" si="809"/>
        <v>0</v>
      </c>
      <c r="Z2104" s="147" t="s">
        <v>64</v>
      </c>
      <c r="AA2104" s="141">
        <f t="shared" si="817"/>
        <v>45853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4"/>
      <c r="BL2104" s="1"/>
      <c r="BM2104" s="1"/>
      <c r="BN2104" s="1"/>
      <c r="BO2104" s="1"/>
      <c r="BP2104" s="1"/>
      <c r="BQ2104" s="1"/>
    </row>
    <row r="2105" spans="1:69" x14ac:dyDescent="0.15">
      <c r="A2105" s="138">
        <f t="shared" si="810"/>
        <v>45756</v>
      </c>
      <c r="B2105" s="148">
        <f t="shared" si="799"/>
        <v>1397.4337176600002</v>
      </c>
      <c r="C2105" s="139">
        <f t="shared" si="811"/>
        <v>1000</v>
      </c>
      <c r="D2105" s="140">
        <f t="shared" si="812"/>
        <v>7205.03</v>
      </c>
      <c r="E2105" s="124">
        <f>IF(K2105=1,VLOOKUP(A2104,[1]Plan1!$BO$80:$BQ$314,3),E2104)</f>
        <v>7245.38</v>
      </c>
      <c r="F2105" s="141">
        <f t="shared" si="813"/>
        <v>45734</v>
      </c>
      <c r="G2105" s="142">
        <f t="shared" si="800"/>
        <v>5.6002542668107669E-3</v>
      </c>
      <c r="H2105" s="141">
        <f t="shared" si="814"/>
        <v>45762</v>
      </c>
      <c r="I2105" s="141">
        <f t="shared" si="801"/>
        <v>45762</v>
      </c>
      <c r="J2105" s="125">
        <f t="shared" si="815"/>
        <v>21</v>
      </c>
      <c r="K2105" s="125">
        <f t="shared" si="821"/>
        <v>17</v>
      </c>
      <c r="L2105" s="139">
        <f t="shared" si="802"/>
        <v>1.00453112</v>
      </c>
      <c r="M2105" s="143">
        <f t="shared" si="822"/>
        <v>1.0131006499999999</v>
      </c>
      <c r="N2105" s="143">
        <f t="shared" si="818"/>
        <v>1.3798524324039312</v>
      </c>
      <c r="O2105" s="139">
        <f t="shared" si="820"/>
        <v>1.3861047</v>
      </c>
      <c r="P2105" s="139">
        <f t="shared" si="803"/>
        <v>1386.1047000000001</v>
      </c>
      <c r="Q2105" s="144">
        <f t="shared" si="804"/>
        <v>0</v>
      </c>
      <c r="R2105" s="145">
        <f t="shared" si="805"/>
        <v>0</v>
      </c>
      <c r="S2105" s="139">
        <f t="shared" si="806"/>
        <v>0</v>
      </c>
      <c r="T2105" s="146">
        <f t="shared" si="816"/>
        <v>3.5999999999999997E-2</v>
      </c>
      <c r="U2105" s="144">
        <f t="shared" si="819"/>
        <v>58</v>
      </c>
      <c r="V2105" s="144">
        <v>252</v>
      </c>
      <c r="W2105" s="143">
        <f t="shared" si="807"/>
        <v>1.008173277</v>
      </c>
      <c r="X2105" s="139">
        <f t="shared" si="808"/>
        <v>11.32901766</v>
      </c>
      <c r="Y2105" s="124">
        <f t="shared" si="809"/>
        <v>0</v>
      </c>
      <c r="Z2105" s="147" t="s">
        <v>64</v>
      </c>
      <c r="AA2105" s="141">
        <f t="shared" si="817"/>
        <v>45853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4"/>
      <c r="BL2105" s="1"/>
      <c r="BM2105" s="1"/>
      <c r="BN2105" s="1"/>
      <c r="BO2105" s="1"/>
      <c r="BP2105" s="1"/>
      <c r="BQ2105" s="1"/>
    </row>
    <row r="2106" spans="1:69" x14ac:dyDescent="0.15">
      <c r="A2106" s="138">
        <f t="shared" si="810"/>
        <v>45757</v>
      </c>
      <c r="B2106" s="148">
        <f t="shared" si="799"/>
        <v>1398.00159104</v>
      </c>
      <c r="C2106" s="139">
        <f t="shared" si="811"/>
        <v>1000</v>
      </c>
      <c r="D2106" s="140">
        <f t="shared" si="812"/>
        <v>7205.03</v>
      </c>
      <c r="E2106" s="124">
        <f>IF(K2106=1,VLOOKUP(A2105,[1]Plan1!$BO$80:$BQ$314,3),E2105)</f>
        <v>7245.38</v>
      </c>
      <c r="F2106" s="141">
        <f t="shared" si="813"/>
        <v>45734</v>
      </c>
      <c r="G2106" s="142">
        <f t="shared" si="800"/>
        <v>5.6002542668107669E-3</v>
      </c>
      <c r="H2106" s="141">
        <f t="shared" si="814"/>
        <v>45762</v>
      </c>
      <c r="I2106" s="141">
        <f t="shared" si="801"/>
        <v>45762</v>
      </c>
      <c r="J2106" s="125">
        <f t="shared" si="815"/>
        <v>21</v>
      </c>
      <c r="K2106" s="125">
        <f t="shared" si="821"/>
        <v>18</v>
      </c>
      <c r="L2106" s="139">
        <f t="shared" si="802"/>
        <v>1.0047983</v>
      </c>
      <c r="M2106" s="143">
        <f t="shared" si="822"/>
        <v>1.0131006499999999</v>
      </c>
      <c r="N2106" s="143">
        <f t="shared" si="818"/>
        <v>1.3798524324039312</v>
      </c>
      <c r="O2106" s="139">
        <f t="shared" si="820"/>
        <v>1.38647337</v>
      </c>
      <c r="P2106" s="139">
        <f t="shared" si="803"/>
        <v>1386.4733699999999</v>
      </c>
      <c r="Q2106" s="144">
        <f t="shared" si="804"/>
        <v>0</v>
      </c>
      <c r="R2106" s="145">
        <f t="shared" si="805"/>
        <v>0</v>
      </c>
      <c r="S2106" s="139">
        <f t="shared" si="806"/>
        <v>0</v>
      </c>
      <c r="T2106" s="146">
        <f t="shared" si="816"/>
        <v>3.5999999999999997E-2</v>
      </c>
      <c r="U2106" s="144">
        <f t="shared" si="819"/>
        <v>59</v>
      </c>
      <c r="V2106" s="144">
        <v>252</v>
      </c>
      <c r="W2106" s="143">
        <f t="shared" si="807"/>
        <v>1.0083147800000001</v>
      </c>
      <c r="X2106" s="139">
        <f t="shared" si="808"/>
        <v>11.52822104</v>
      </c>
      <c r="Y2106" s="124">
        <f t="shared" si="809"/>
        <v>0</v>
      </c>
      <c r="Z2106" s="147" t="s">
        <v>64</v>
      </c>
      <c r="AA2106" s="141">
        <f t="shared" si="817"/>
        <v>45853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4"/>
      <c r="BL2106" s="1"/>
      <c r="BM2106" s="1"/>
      <c r="BN2106" s="1"/>
      <c r="BO2106" s="1"/>
      <c r="BP2106" s="1"/>
      <c r="BQ2106" s="1"/>
    </row>
    <row r="2107" spans="1:69" x14ac:dyDescent="0.15">
      <c r="A2107" s="138">
        <f t="shared" si="810"/>
        <v>45758</v>
      </c>
      <c r="B2107" s="148">
        <f t="shared" si="799"/>
        <v>1398.5696872599999</v>
      </c>
      <c r="C2107" s="139">
        <f t="shared" si="811"/>
        <v>1000</v>
      </c>
      <c r="D2107" s="140">
        <f t="shared" si="812"/>
        <v>7205.03</v>
      </c>
      <c r="E2107" s="124">
        <f>IF(K2107=1,VLOOKUP(A2106,[1]Plan1!$BO$80:$BQ$314,3),E2106)</f>
        <v>7245.38</v>
      </c>
      <c r="F2107" s="141">
        <f t="shared" si="813"/>
        <v>45734</v>
      </c>
      <c r="G2107" s="142">
        <f t="shared" si="800"/>
        <v>5.6002542668107669E-3</v>
      </c>
      <c r="H2107" s="141">
        <f t="shared" si="814"/>
        <v>45762</v>
      </c>
      <c r="I2107" s="141">
        <f t="shared" si="801"/>
        <v>45762</v>
      </c>
      <c r="J2107" s="125">
        <f t="shared" si="815"/>
        <v>21</v>
      </c>
      <c r="K2107" s="125">
        <f t="shared" si="821"/>
        <v>19</v>
      </c>
      <c r="L2107" s="139">
        <f t="shared" si="802"/>
        <v>1.0050655399999999</v>
      </c>
      <c r="M2107" s="143">
        <f t="shared" si="822"/>
        <v>1.0131006499999999</v>
      </c>
      <c r="N2107" s="143">
        <f t="shared" si="818"/>
        <v>1.3798524324039312</v>
      </c>
      <c r="O2107" s="139">
        <f t="shared" si="820"/>
        <v>1.38684213</v>
      </c>
      <c r="P2107" s="139">
        <f t="shared" si="803"/>
        <v>1386.84213</v>
      </c>
      <c r="Q2107" s="144">
        <f t="shared" si="804"/>
        <v>0</v>
      </c>
      <c r="R2107" s="145">
        <f t="shared" si="805"/>
        <v>0</v>
      </c>
      <c r="S2107" s="139">
        <f t="shared" si="806"/>
        <v>0</v>
      </c>
      <c r="T2107" s="146">
        <f t="shared" si="816"/>
        <v>3.5999999999999997E-2</v>
      </c>
      <c r="U2107" s="144">
        <f t="shared" si="819"/>
        <v>60</v>
      </c>
      <c r="V2107" s="144">
        <v>252</v>
      </c>
      <c r="W2107" s="143">
        <f t="shared" si="807"/>
        <v>1.008456303</v>
      </c>
      <c r="X2107" s="139">
        <f t="shared" si="808"/>
        <v>11.727557259999999</v>
      </c>
      <c r="Y2107" s="124">
        <f t="shared" si="809"/>
        <v>0</v>
      </c>
      <c r="Z2107" s="147" t="s">
        <v>64</v>
      </c>
      <c r="AA2107" s="141">
        <f t="shared" si="817"/>
        <v>45853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4"/>
      <c r="BL2107" s="1"/>
      <c r="BM2107" s="1"/>
      <c r="BN2107" s="1"/>
      <c r="BO2107" s="1"/>
      <c r="BP2107" s="1"/>
      <c r="BQ2107" s="1"/>
    </row>
    <row r="2108" spans="1:69" x14ac:dyDescent="0.15">
      <c r="A2108" s="138">
        <f t="shared" si="810"/>
        <v>45759</v>
      </c>
      <c r="B2108" s="148">
        <f t="shared" si="799"/>
        <v>1399.1380150699999</v>
      </c>
      <c r="C2108" s="139">
        <f t="shared" si="811"/>
        <v>1000</v>
      </c>
      <c r="D2108" s="140">
        <f t="shared" si="812"/>
        <v>7205.03</v>
      </c>
      <c r="E2108" s="124">
        <f>IF(K2108=1,VLOOKUP(A2107,[1]Plan1!$BO$80:$BQ$314,3),E2107)</f>
        <v>7245.38</v>
      </c>
      <c r="F2108" s="141">
        <f t="shared" si="813"/>
        <v>45734</v>
      </c>
      <c r="G2108" s="142">
        <f t="shared" si="800"/>
        <v>5.6002542668107669E-3</v>
      </c>
      <c r="H2108" s="141">
        <f t="shared" si="814"/>
        <v>45762</v>
      </c>
      <c r="I2108" s="141">
        <f t="shared" si="801"/>
        <v>45762</v>
      </c>
      <c r="J2108" s="125">
        <f t="shared" si="815"/>
        <v>21</v>
      </c>
      <c r="K2108" s="125">
        <f t="shared" si="821"/>
        <v>20</v>
      </c>
      <c r="L2108" s="139">
        <f t="shared" si="802"/>
        <v>1.00533286</v>
      </c>
      <c r="M2108" s="143">
        <f t="shared" si="822"/>
        <v>1.0131006499999999</v>
      </c>
      <c r="N2108" s="143">
        <f t="shared" si="818"/>
        <v>1.3798524324039312</v>
      </c>
      <c r="O2108" s="139">
        <f t="shared" si="820"/>
        <v>1.38721099</v>
      </c>
      <c r="P2108" s="139">
        <f t="shared" si="803"/>
        <v>1387.21099</v>
      </c>
      <c r="Q2108" s="144">
        <f t="shared" si="804"/>
        <v>0</v>
      </c>
      <c r="R2108" s="145">
        <f t="shared" si="805"/>
        <v>0</v>
      </c>
      <c r="S2108" s="139">
        <f t="shared" si="806"/>
        <v>0</v>
      </c>
      <c r="T2108" s="146">
        <f t="shared" si="816"/>
        <v>3.5999999999999997E-2</v>
      </c>
      <c r="U2108" s="144">
        <f t="shared" si="819"/>
        <v>61</v>
      </c>
      <c r="V2108" s="144">
        <v>252</v>
      </c>
      <c r="W2108" s="143">
        <f t="shared" si="807"/>
        <v>1.0085978449999999</v>
      </c>
      <c r="X2108" s="139">
        <f t="shared" si="808"/>
        <v>11.927025069999999</v>
      </c>
      <c r="Y2108" s="124">
        <f t="shared" si="809"/>
        <v>0</v>
      </c>
      <c r="Z2108" s="147" t="s">
        <v>64</v>
      </c>
      <c r="AA2108" s="141">
        <f t="shared" si="817"/>
        <v>45853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4"/>
      <c r="BL2108" s="1"/>
      <c r="BM2108" s="1"/>
      <c r="BN2108" s="1"/>
      <c r="BO2108" s="1"/>
      <c r="BP2108" s="1"/>
      <c r="BQ2108" s="1"/>
    </row>
    <row r="2109" spans="1:69" x14ac:dyDescent="0.15">
      <c r="A2109" s="138">
        <f t="shared" si="810"/>
        <v>45760</v>
      </c>
      <c r="B2109" s="148">
        <f t="shared" si="799"/>
        <v>1399.1380150699999</v>
      </c>
      <c r="C2109" s="139">
        <f t="shared" si="811"/>
        <v>1000</v>
      </c>
      <c r="D2109" s="140">
        <f t="shared" si="812"/>
        <v>7205.03</v>
      </c>
      <c r="E2109" s="124">
        <f>IF(K2109=1,VLOOKUP(A2108,[1]Plan1!$BO$80:$BQ$314,3),E2108)</f>
        <v>7245.38</v>
      </c>
      <c r="F2109" s="141">
        <f t="shared" si="813"/>
        <v>45734</v>
      </c>
      <c r="G2109" s="142">
        <f t="shared" si="800"/>
        <v>5.6002542668107669E-3</v>
      </c>
      <c r="H2109" s="141">
        <f t="shared" si="814"/>
        <v>45762</v>
      </c>
      <c r="I2109" s="141">
        <f t="shared" si="801"/>
        <v>45762</v>
      </c>
      <c r="J2109" s="125">
        <f t="shared" si="815"/>
        <v>21</v>
      </c>
      <c r="K2109" s="125">
        <f t="shared" si="821"/>
        <v>20</v>
      </c>
      <c r="L2109" s="139">
        <f t="shared" si="802"/>
        <v>1.00533286</v>
      </c>
      <c r="M2109" s="143">
        <f t="shared" si="822"/>
        <v>1.0131006499999999</v>
      </c>
      <c r="N2109" s="143">
        <f t="shared" si="818"/>
        <v>1.3798524324039312</v>
      </c>
      <c r="O2109" s="139">
        <f t="shared" si="820"/>
        <v>1.38721099</v>
      </c>
      <c r="P2109" s="139">
        <f t="shared" si="803"/>
        <v>1387.21099</v>
      </c>
      <c r="Q2109" s="144">
        <f t="shared" si="804"/>
        <v>0</v>
      </c>
      <c r="R2109" s="145">
        <f t="shared" si="805"/>
        <v>0</v>
      </c>
      <c r="S2109" s="139">
        <f t="shared" si="806"/>
        <v>0</v>
      </c>
      <c r="T2109" s="146">
        <f t="shared" si="816"/>
        <v>3.5999999999999997E-2</v>
      </c>
      <c r="U2109" s="144">
        <f t="shared" si="819"/>
        <v>61</v>
      </c>
      <c r="V2109" s="144">
        <v>252</v>
      </c>
      <c r="W2109" s="143">
        <f t="shared" si="807"/>
        <v>1.0085978449999999</v>
      </c>
      <c r="X2109" s="139">
        <f t="shared" si="808"/>
        <v>11.927025069999999</v>
      </c>
      <c r="Y2109" s="124">
        <f t="shared" si="809"/>
        <v>0</v>
      </c>
      <c r="Z2109" s="147" t="s">
        <v>64</v>
      </c>
      <c r="AA2109" s="141">
        <f t="shared" si="817"/>
        <v>45853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4"/>
      <c r="BL2109" s="1"/>
      <c r="BM2109" s="1"/>
      <c r="BN2109" s="1"/>
      <c r="BO2109" s="1"/>
      <c r="BP2109" s="1"/>
      <c r="BQ2109" s="1"/>
    </row>
    <row r="2110" spans="1:69" x14ac:dyDescent="0.15">
      <c r="A2110" s="138">
        <f t="shared" si="810"/>
        <v>45761</v>
      </c>
      <c r="B2110" s="148">
        <f t="shared" si="799"/>
        <v>1399.1380150699999</v>
      </c>
      <c r="C2110" s="139">
        <f t="shared" si="811"/>
        <v>1000</v>
      </c>
      <c r="D2110" s="140">
        <f t="shared" si="812"/>
        <v>7205.03</v>
      </c>
      <c r="E2110" s="124">
        <f>IF(K2110=1,VLOOKUP(A2109,[1]Plan1!$BO$80:$BQ$314,3),E2109)</f>
        <v>7245.38</v>
      </c>
      <c r="F2110" s="141">
        <f t="shared" si="813"/>
        <v>45734</v>
      </c>
      <c r="G2110" s="142">
        <f t="shared" si="800"/>
        <v>5.6002542668107669E-3</v>
      </c>
      <c r="H2110" s="141">
        <f t="shared" si="814"/>
        <v>45762</v>
      </c>
      <c r="I2110" s="141">
        <f t="shared" si="801"/>
        <v>45762</v>
      </c>
      <c r="J2110" s="125">
        <f t="shared" si="815"/>
        <v>21</v>
      </c>
      <c r="K2110" s="125">
        <f t="shared" si="821"/>
        <v>20</v>
      </c>
      <c r="L2110" s="139">
        <f t="shared" si="802"/>
        <v>1.00533286</v>
      </c>
      <c r="M2110" s="143">
        <f t="shared" si="822"/>
        <v>1.0131006499999999</v>
      </c>
      <c r="N2110" s="143">
        <f t="shared" si="818"/>
        <v>1.3798524324039312</v>
      </c>
      <c r="O2110" s="139">
        <f t="shared" si="820"/>
        <v>1.38721099</v>
      </c>
      <c r="P2110" s="139">
        <f t="shared" si="803"/>
        <v>1387.21099</v>
      </c>
      <c r="Q2110" s="144">
        <f t="shared" si="804"/>
        <v>0</v>
      </c>
      <c r="R2110" s="145">
        <f t="shared" si="805"/>
        <v>0</v>
      </c>
      <c r="S2110" s="139">
        <f t="shared" si="806"/>
        <v>0</v>
      </c>
      <c r="T2110" s="146">
        <f t="shared" si="816"/>
        <v>3.5999999999999997E-2</v>
      </c>
      <c r="U2110" s="144">
        <f t="shared" si="819"/>
        <v>61</v>
      </c>
      <c r="V2110" s="144">
        <v>252</v>
      </c>
      <c r="W2110" s="143">
        <f t="shared" si="807"/>
        <v>1.0085978449999999</v>
      </c>
      <c r="X2110" s="139">
        <f t="shared" si="808"/>
        <v>11.927025069999999</v>
      </c>
      <c r="Y2110" s="124">
        <f t="shared" si="809"/>
        <v>0</v>
      </c>
      <c r="Z2110" s="147" t="s">
        <v>64</v>
      </c>
      <c r="AA2110" s="141">
        <f t="shared" si="817"/>
        <v>45853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4"/>
      <c r="BL2110" s="1"/>
      <c r="BM2110" s="1"/>
      <c r="BN2110" s="1"/>
      <c r="BO2110" s="1"/>
      <c r="BP2110" s="1"/>
      <c r="BQ2110" s="1"/>
    </row>
    <row r="2111" spans="1:69" x14ac:dyDescent="0.15">
      <c r="A2111" s="138">
        <f t="shared" si="810"/>
        <v>45762</v>
      </c>
      <c r="B2111" s="148">
        <f t="shared" si="799"/>
        <v>1399.7065773100001</v>
      </c>
      <c r="C2111" s="139">
        <f t="shared" si="811"/>
        <v>1000</v>
      </c>
      <c r="D2111" s="140">
        <f t="shared" si="812"/>
        <v>7205.03</v>
      </c>
      <c r="E2111" s="124">
        <f>IF(K2111=1,VLOOKUP(A2110,[1]Plan1!$BO$80:$BQ$314,3),E2110)</f>
        <v>7245.38</v>
      </c>
      <c r="F2111" s="141">
        <f t="shared" si="813"/>
        <v>45734</v>
      </c>
      <c r="G2111" s="142">
        <f t="shared" si="800"/>
        <v>5.6002542668107669E-3</v>
      </c>
      <c r="H2111" s="141">
        <f t="shared" si="814"/>
        <v>45792</v>
      </c>
      <c r="I2111" s="141">
        <f t="shared" si="801"/>
        <v>45762</v>
      </c>
      <c r="J2111" s="125">
        <f t="shared" si="815"/>
        <v>21</v>
      </c>
      <c r="K2111" s="125">
        <f t="shared" si="821"/>
        <v>21</v>
      </c>
      <c r="L2111" s="139">
        <f t="shared" si="802"/>
        <v>1.0056002500000001</v>
      </c>
      <c r="M2111" s="143">
        <f t="shared" si="822"/>
        <v>1.0131006499999999</v>
      </c>
      <c r="N2111" s="143">
        <f t="shared" si="818"/>
        <v>1.3798524324039312</v>
      </c>
      <c r="O2111" s="139">
        <f t="shared" si="820"/>
        <v>1.3875799499999999</v>
      </c>
      <c r="P2111" s="139">
        <f t="shared" si="803"/>
        <v>1387.5799500000001</v>
      </c>
      <c r="Q2111" s="144">
        <f t="shared" si="804"/>
        <v>0</v>
      </c>
      <c r="R2111" s="145">
        <f t="shared" si="805"/>
        <v>0</v>
      </c>
      <c r="S2111" s="139">
        <f t="shared" si="806"/>
        <v>0</v>
      </c>
      <c r="T2111" s="146">
        <f t="shared" si="816"/>
        <v>3.5999999999999997E-2</v>
      </c>
      <c r="U2111" s="144">
        <f t="shared" si="819"/>
        <v>62</v>
      </c>
      <c r="V2111" s="144">
        <v>252</v>
      </c>
      <c r="W2111" s="143">
        <f t="shared" si="807"/>
        <v>1.0087394080000001</v>
      </c>
      <c r="X2111" s="139">
        <f t="shared" si="808"/>
        <v>12.12662731</v>
      </c>
      <c r="Y2111" s="124">
        <f t="shared" si="809"/>
        <v>0</v>
      </c>
      <c r="Z2111" s="147" t="s">
        <v>64</v>
      </c>
      <c r="AA2111" s="141">
        <f t="shared" si="817"/>
        <v>45853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4"/>
      <c r="BL2111" s="1"/>
      <c r="BM2111" s="1"/>
      <c r="BN2111" s="1"/>
      <c r="BO2111" s="1"/>
      <c r="BP2111" s="1"/>
      <c r="BQ2111" s="1"/>
    </row>
    <row r="2112" spans="1:69" x14ac:dyDescent="0.15">
      <c r="A2112" s="138">
        <f t="shared" si="810"/>
        <v>45763</v>
      </c>
      <c r="B2112" s="148">
        <f t="shared" si="799"/>
        <v>1400.2192573099999</v>
      </c>
      <c r="C2112" s="139">
        <f t="shared" si="811"/>
        <v>1000</v>
      </c>
      <c r="D2112" s="140">
        <f t="shared" si="812"/>
        <v>7245.38</v>
      </c>
      <c r="E2112" s="124">
        <f>IF(K2112=1,VLOOKUP(A2111,[1]Plan1!$BO$80:$BQ$314,3),E2111)</f>
        <v>7276.54</v>
      </c>
      <c r="F2112" s="141">
        <f t="shared" si="813"/>
        <v>45763</v>
      </c>
      <c r="G2112" s="142">
        <f t="shared" si="800"/>
        <v>4.3006716003852752E-3</v>
      </c>
      <c r="H2112" s="141">
        <f t="shared" si="814"/>
        <v>45792</v>
      </c>
      <c r="I2112" s="141">
        <f t="shared" si="801"/>
        <v>45792</v>
      </c>
      <c r="J2112" s="125">
        <f t="shared" si="815"/>
        <v>19</v>
      </c>
      <c r="K2112" s="125">
        <f t="shared" si="821"/>
        <v>1</v>
      </c>
      <c r="L2112" s="139">
        <f t="shared" si="802"/>
        <v>1.0002258900000001</v>
      </c>
      <c r="M2112" s="143">
        <f t="shared" si="822"/>
        <v>1.0056002500000001</v>
      </c>
      <c r="N2112" s="143">
        <f t="shared" si="818"/>
        <v>1.3875799509885014</v>
      </c>
      <c r="O2112" s="139">
        <f t="shared" si="820"/>
        <v>1.3878933899999999</v>
      </c>
      <c r="P2112" s="139">
        <f t="shared" si="803"/>
        <v>1387.89339</v>
      </c>
      <c r="Q2112" s="144">
        <f t="shared" si="804"/>
        <v>0</v>
      </c>
      <c r="R2112" s="145">
        <f t="shared" si="805"/>
        <v>0</v>
      </c>
      <c r="S2112" s="139">
        <f t="shared" si="806"/>
        <v>0</v>
      </c>
      <c r="T2112" s="146">
        <f t="shared" si="816"/>
        <v>3.5999999999999997E-2</v>
      </c>
      <c r="U2112" s="144">
        <f t="shared" si="819"/>
        <v>63</v>
      </c>
      <c r="V2112" s="144">
        <v>252</v>
      </c>
      <c r="W2112" s="143">
        <f t="shared" si="807"/>
        <v>1.00888099</v>
      </c>
      <c r="X2112" s="139">
        <f t="shared" si="808"/>
        <v>12.32586731</v>
      </c>
      <c r="Y2112" s="124">
        <f t="shared" si="809"/>
        <v>0</v>
      </c>
      <c r="Z2112" s="147" t="s">
        <v>64</v>
      </c>
      <c r="AA2112" s="141">
        <f t="shared" si="817"/>
        <v>45853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4"/>
      <c r="BL2112" s="1"/>
      <c r="BM2112" s="1"/>
      <c r="BN2112" s="1"/>
      <c r="BO2112" s="1"/>
      <c r="BP2112" s="1"/>
      <c r="BQ2112" s="1"/>
    </row>
    <row r="2113" spans="1:69" x14ac:dyDescent="0.15">
      <c r="A2113" s="138">
        <f t="shared" si="810"/>
        <v>45764</v>
      </c>
      <c r="B2113" s="148">
        <f t="shared" si="799"/>
        <v>1400.7321244699999</v>
      </c>
      <c r="C2113" s="139">
        <f t="shared" si="811"/>
        <v>1000</v>
      </c>
      <c r="D2113" s="140">
        <f t="shared" si="812"/>
        <v>7245.38</v>
      </c>
      <c r="E2113" s="124">
        <f>IF(K2113=1,VLOOKUP(A2112,[1]Plan1!$BO$80:$BQ$314,3),E2112)</f>
        <v>7276.54</v>
      </c>
      <c r="F2113" s="141">
        <f t="shared" si="813"/>
        <v>45763</v>
      </c>
      <c r="G2113" s="142">
        <f t="shared" si="800"/>
        <v>4.3006716003852752E-3</v>
      </c>
      <c r="H2113" s="141">
        <f t="shared" si="814"/>
        <v>45792</v>
      </c>
      <c r="I2113" s="141">
        <f t="shared" si="801"/>
        <v>45792</v>
      </c>
      <c r="J2113" s="125">
        <f t="shared" si="815"/>
        <v>19</v>
      </c>
      <c r="K2113" s="125">
        <f t="shared" si="821"/>
        <v>2</v>
      </c>
      <c r="L2113" s="139">
        <f t="shared" si="802"/>
        <v>1.00045183</v>
      </c>
      <c r="M2113" s="143">
        <f t="shared" si="822"/>
        <v>1.0056002500000001</v>
      </c>
      <c r="N2113" s="143">
        <f t="shared" si="818"/>
        <v>1.3875799509885014</v>
      </c>
      <c r="O2113" s="139">
        <f t="shared" si="820"/>
        <v>1.3882068999999999</v>
      </c>
      <c r="P2113" s="139">
        <f t="shared" si="803"/>
        <v>1388.2068999999999</v>
      </c>
      <c r="Q2113" s="144">
        <f t="shared" si="804"/>
        <v>0</v>
      </c>
      <c r="R2113" s="145">
        <f t="shared" si="805"/>
        <v>0</v>
      </c>
      <c r="S2113" s="139">
        <f t="shared" si="806"/>
        <v>0</v>
      </c>
      <c r="T2113" s="146">
        <f t="shared" si="816"/>
        <v>3.5999999999999997E-2</v>
      </c>
      <c r="U2113" s="144">
        <f t="shared" si="819"/>
        <v>64</v>
      </c>
      <c r="V2113" s="144">
        <v>252</v>
      </c>
      <c r="W2113" s="143">
        <f t="shared" si="807"/>
        <v>1.009022592</v>
      </c>
      <c r="X2113" s="139">
        <f t="shared" si="808"/>
        <v>12.525224469999999</v>
      </c>
      <c r="Y2113" s="124">
        <f t="shared" si="809"/>
        <v>0</v>
      </c>
      <c r="Z2113" s="147" t="s">
        <v>64</v>
      </c>
      <c r="AA2113" s="141">
        <f t="shared" si="817"/>
        <v>45853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4"/>
      <c r="BL2113" s="1"/>
      <c r="BM2113" s="1"/>
      <c r="BN2113" s="1"/>
      <c r="BO2113" s="1"/>
      <c r="BP2113" s="1"/>
      <c r="BQ2113" s="1"/>
    </row>
    <row r="2114" spans="1:69" x14ac:dyDescent="0.15">
      <c r="A2114" s="138">
        <f t="shared" si="810"/>
        <v>45765</v>
      </c>
      <c r="B2114" s="148">
        <f t="shared" si="799"/>
        <v>1401.2451788199999</v>
      </c>
      <c r="C2114" s="139">
        <f t="shared" si="811"/>
        <v>1000</v>
      </c>
      <c r="D2114" s="140">
        <f t="shared" si="812"/>
        <v>7245.38</v>
      </c>
      <c r="E2114" s="124">
        <f>IF(K2114=1,VLOOKUP(A2113,[1]Plan1!$BO$80:$BQ$314,3),E2113)</f>
        <v>7276.54</v>
      </c>
      <c r="F2114" s="141">
        <f t="shared" si="813"/>
        <v>45763</v>
      </c>
      <c r="G2114" s="142">
        <f t="shared" si="800"/>
        <v>4.3006716003852752E-3</v>
      </c>
      <c r="H2114" s="141">
        <f t="shared" si="814"/>
        <v>45792</v>
      </c>
      <c r="I2114" s="141">
        <f t="shared" si="801"/>
        <v>45792</v>
      </c>
      <c r="J2114" s="125">
        <f t="shared" si="815"/>
        <v>19</v>
      </c>
      <c r="K2114" s="125">
        <f t="shared" si="821"/>
        <v>3</v>
      </c>
      <c r="L2114" s="139">
        <f t="shared" si="802"/>
        <v>1.0006778199999999</v>
      </c>
      <c r="M2114" s="143">
        <f t="shared" si="822"/>
        <v>1.0056002500000001</v>
      </c>
      <c r="N2114" s="143">
        <f t="shared" si="818"/>
        <v>1.3875799509885014</v>
      </c>
      <c r="O2114" s="139">
        <f t="shared" si="820"/>
        <v>1.3885204799999999</v>
      </c>
      <c r="P2114" s="139">
        <f t="shared" si="803"/>
        <v>1388.5204799999999</v>
      </c>
      <c r="Q2114" s="144">
        <f t="shared" si="804"/>
        <v>0</v>
      </c>
      <c r="R2114" s="145">
        <f t="shared" si="805"/>
        <v>0</v>
      </c>
      <c r="S2114" s="139">
        <f t="shared" si="806"/>
        <v>0</v>
      </c>
      <c r="T2114" s="146">
        <f t="shared" si="816"/>
        <v>3.5999999999999997E-2</v>
      </c>
      <c r="U2114" s="144">
        <f t="shared" si="819"/>
        <v>65</v>
      </c>
      <c r="V2114" s="144">
        <v>252</v>
      </c>
      <c r="W2114" s="143">
        <f t="shared" si="807"/>
        <v>1.0091642139999999</v>
      </c>
      <c r="X2114" s="139">
        <f t="shared" si="808"/>
        <v>12.72469882</v>
      </c>
      <c r="Y2114" s="124">
        <f t="shared" si="809"/>
        <v>0</v>
      </c>
      <c r="Z2114" s="147" t="s">
        <v>64</v>
      </c>
      <c r="AA2114" s="141">
        <f t="shared" si="817"/>
        <v>45853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4"/>
      <c r="BL2114" s="1"/>
      <c r="BM2114" s="1"/>
      <c r="BN2114" s="1"/>
      <c r="BO2114" s="1"/>
      <c r="BP2114" s="1"/>
      <c r="BQ2114" s="1"/>
    </row>
    <row r="2115" spans="1:69" x14ac:dyDescent="0.15">
      <c r="A2115" s="138">
        <f t="shared" si="810"/>
        <v>45766</v>
      </c>
      <c r="B2115" s="148">
        <f t="shared" si="799"/>
        <v>1401.2451788199999</v>
      </c>
      <c r="C2115" s="139">
        <f t="shared" si="811"/>
        <v>1000</v>
      </c>
      <c r="D2115" s="140">
        <f t="shared" si="812"/>
        <v>7245.38</v>
      </c>
      <c r="E2115" s="124">
        <f>IF(K2115=1,VLOOKUP(A2114,[1]Plan1!$BO$80:$BQ$314,3),E2114)</f>
        <v>7276.54</v>
      </c>
      <c r="F2115" s="141">
        <f t="shared" si="813"/>
        <v>45763</v>
      </c>
      <c r="G2115" s="142">
        <f t="shared" si="800"/>
        <v>4.3006716003852752E-3</v>
      </c>
      <c r="H2115" s="141">
        <f t="shared" si="814"/>
        <v>45792</v>
      </c>
      <c r="I2115" s="141">
        <f t="shared" si="801"/>
        <v>45792</v>
      </c>
      <c r="J2115" s="125">
        <f t="shared" si="815"/>
        <v>19</v>
      </c>
      <c r="K2115" s="125">
        <f t="shared" si="821"/>
        <v>3</v>
      </c>
      <c r="L2115" s="139">
        <f t="shared" si="802"/>
        <v>1.0006778199999999</v>
      </c>
      <c r="M2115" s="143">
        <f t="shared" si="822"/>
        <v>1.0056002500000001</v>
      </c>
      <c r="N2115" s="143">
        <f t="shared" si="818"/>
        <v>1.3875799509885014</v>
      </c>
      <c r="O2115" s="139">
        <f t="shared" si="820"/>
        <v>1.3885204799999999</v>
      </c>
      <c r="P2115" s="139">
        <f t="shared" si="803"/>
        <v>1388.5204799999999</v>
      </c>
      <c r="Q2115" s="144">
        <f t="shared" si="804"/>
        <v>0</v>
      </c>
      <c r="R2115" s="145">
        <f t="shared" si="805"/>
        <v>0</v>
      </c>
      <c r="S2115" s="139">
        <f t="shared" si="806"/>
        <v>0</v>
      </c>
      <c r="T2115" s="146">
        <f t="shared" si="816"/>
        <v>3.5999999999999997E-2</v>
      </c>
      <c r="U2115" s="144">
        <f t="shared" si="819"/>
        <v>65</v>
      </c>
      <c r="V2115" s="144">
        <v>252</v>
      </c>
      <c r="W2115" s="143">
        <f t="shared" si="807"/>
        <v>1.0091642139999999</v>
      </c>
      <c r="X2115" s="139">
        <f t="shared" si="808"/>
        <v>12.72469882</v>
      </c>
      <c r="Y2115" s="124">
        <f t="shared" si="809"/>
        <v>0</v>
      </c>
      <c r="Z2115" s="147" t="s">
        <v>64</v>
      </c>
      <c r="AA2115" s="141">
        <f t="shared" si="817"/>
        <v>45853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4"/>
      <c r="BL2115" s="1"/>
      <c r="BM2115" s="1"/>
      <c r="BN2115" s="1"/>
      <c r="BO2115" s="1"/>
      <c r="BP2115" s="1"/>
      <c r="BQ2115" s="1"/>
    </row>
    <row r="2116" spans="1:69" x14ac:dyDescent="0.15">
      <c r="A2116" s="138">
        <f t="shared" si="810"/>
        <v>45767</v>
      </c>
      <c r="B2116" s="148">
        <f t="shared" si="799"/>
        <v>1401.2451788199999</v>
      </c>
      <c r="C2116" s="139">
        <f t="shared" si="811"/>
        <v>1000</v>
      </c>
      <c r="D2116" s="140">
        <f t="shared" si="812"/>
        <v>7245.38</v>
      </c>
      <c r="E2116" s="124">
        <f>IF(K2116=1,VLOOKUP(A2115,[1]Plan1!$BO$80:$BQ$314,3),E2115)</f>
        <v>7276.54</v>
      </c>
      <c r="F2116" s="141">
        <f t="shared" si="813"/>
        <v>45763</v>
      </c>
      <c r="G2116" s="142">
        <f t="shared" si="800"/>
        <v>4.3006716003852752E-3</v>
      </c>
      <c r="H2116" s="141">
        <f t="shared" si="814"/>
        <v>45792</v>
      </c>
      <c r="I2116" s="141">
        <f t="shared" si="801"/>
        <v>45792</v>
      </c>
      <c r="J2116" s="125">
        <f t="shared" si="815"/>
        <v>19</v>
      </c>
      <c r="K2116" s="125">
        <f t="shared" si="821"/>
        <v>3</v>
      </c>
      <c r="L2116" s="139">
        <f t="shared" si="802"/>
        <v>1.0006778199999999</v>
      </c>
      <c r="M2116" s="143">
        <f t="shared" si="822"/>
        <v>1.0056002500000001</v>
      </c>
      <c r="N2116" s="143">
        <f t="shared" si="818"/>
        <v>1.3875799509885014</v>
      </c>
      <c r="O2116" s="139">
        <f t="shared" si="820"/>
        <v>1.3885204799999999</v>
      </c>
      <c r="P2116" s="139">
        <f t="shared" si="803"/>
        <v>1388.5204799999999</v>
      </c>
      <c r="Q2116" s="144">
        <f t="shared" si="804"/>
        <v>0</v>
      </c>
      <c r="R2116" s="145">
        <f t="shared" si="805"/>
        <v>0</v>
      </c>
      <c r="S2116" s="139">
        <f t="shared" si="806"/>
        <v>0</v>
      </c>
      <c r="T2116" s="146">
        <f t="shared" si="816"/>
        <v>3.5999999999999997E-2</v>
      </c>
      <c r="U2116" s="144">
        <f t="shared" si="819"/>
        <v>65</v>
      </c>
      <c r="V2116" s="144">
        <v>252</v>
      </c>
      <c r="W2116" s="143">
        <f t="shared" si="807"/>
        <v>1.0091642139999999</v>
      </c>
      <c r="X2116" s="139">
        <f t="shared" si="808"/>
        <v>12.72469882</v>
      </c>
      <c r="Y2116" s="124">
        <f t="shared" si="809"/>
        <v>0</v>
      </c>
      <c r="Z2116" s="147" t="s">
        <v>64</v>
      </c>
      <c r="AA2116" s="141">
        <f t="shared" si="817"/>
        <v>45853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4"/>
      <c r="BL2116" s="1"/>
      <c r="BM2116" s="1"/>
      <c r="BN2116" s="1"/>
      <c r="BO2116" s="1"/>
      <c r="BP2116" s="1"/>
      <c r="BQ2116" s="1"/>
    </row>
    <row r="2117" spans="1:69" x14ac:dyDescent="0.15">
      <c r="A2117" s="138">
        <f t="shared" si="810"/>
        <v>45768</v>
      </c>
      <c r="B2117" s="148">
        <f t="shared" si="799"/>
        <v>1401.2451788199999</v>
      </c>
      <c r="C2117" s="139">
        <f t="shared" si="811"/>
        <v>1000</v>
      </c>
      <c r="D2117" s="140">
        <f t="shared" si="812"/>
        <v>7245.38</v>
      </c>
      <c r="E2117" s="124">
        <f>IF(K2117=1,VLOOKUP(A2116,[1]Plan1!$BO$80:$BQ$314,3),E2116)</f>
        <v>7276.54</v>
      </c>
      <c r="F2117" s="141">
        <f t="shared" si="813"/>
        <v>45763</v>
      </c>
      <c r="G2117" s="142">
        <f t="shared" si="800"/>
        <v>4.3006716003852752E-3</v>
      </c>
      <c r="H2117" s="141">
        <f t="shared" si="814"/>
        <v>45792</v>
      </c>
      <c r="I2117" s="141">
        <f t="shared" si="801"/>
        <v>45792</v>
      </c>
      <c r="J2117" s="125">
        <f t="shared" si="815"/>
        <v>19</v>
      </c>
      <c r="K2117" s="125">
        <f t="shared" si="821"/>
        <v>3</v>
      </c>
      <c r="L2117" s="139">
        <f t="shared" si="802"/>
        <v>1.0006778199999999</v>
      </c>
      <c r="M2117" s="143">
        <f t="shared" si="822"/>
        <v>1.0056002500000001</v>
      </c>
      <c r="N2117" s="143">
        <f t="shared" si="818"/>
        <v>1.3875799509885014</v>
      </c>
      <c r="O2117" s="139">
        <f t="shared" si="820"/>
        <v>1.3885204799999999</v>
      </c>
      <c r="P2117" s="139">
        <f t="shared" si="803"/>
        <v>1388.5204799999999</v>
      </c>
      <c r="Q2117" s="144">
        <f t="shared" si="804"/>
        <v>0</v>
      </c>
      <c r="R2117" s="145">
        <f t="shared" si="805"/>
        <v>0</v>
      </c>
      <c r="S2117" s="139">
        <f t="shared" si="806"/>
        <v>0</v>
      </c>
      <c r="T2117" s="146">
        <f t="shared" si="816"/>
        <v>3.5999999999999997E-2</v>
      </c>
      <c r="U2117" s="144">
        <f t="shared" si="819"/>
        <v>65</v>
      </c>
      <c r="V2117" s="144">
        <v>252</v>
      </c>
      <c r="W2117" s="143">
        <f t="shared" si="807"/>
        <v>1.0091642139999999</v>
      </c>
      <c r="X2117" s="139">
        <f t="shared" si="808"/>
        <v>12.72469882</v>
      </c>
      <c r="Y2117" s="124">
        <f t="shared" si="809"/>
        <v>0</v>
      </c>
      <c r="Z2117" s="147" t="s">
        <v>64</v>
      </c>
      <c r="AA2117" s="141">
        <f t="shared" si="817"/>
        <v>45853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4"/>
      <c r="BL2117" s="1"/>
      <c r="BM2117" s="1"/>
      <c r="BN2117" s="1"/>
      <c r="BO2117" s="1"/>
      <c r="BP2117" s="1"/>
      <c r="BQ2117" s="1"/>
    </row>
    <row r="2118" spans="1:69" x14ac:dyDescent="0.15">
      <c r="A2118" s="138">
        <f t="shared" si="810"/>
        <v>45769</v>
      </c>
      <c r="B2118" s="148">
        <f t="shared" si="799"/>
        <v>1401.2451788199999</v>
      </c>
      <c r="C2118" s="139">
        <f t="shared" si="811"/>
        <v>1000</v>
      </c>
      <c r="D2118" s="140">
        <f t="shared" si="812"/>
        <v>7245.38</v>
      </c>
      <c r="E2118" s="124">
        <f>IF(K2118=1,VLOOKUP(A2117,[1]Plan1!$BO$80:$BQ$314,3),E2117)</f>
        <v>7276.54</v>
      </c>
      <c r="F2118" s="141">
        <f t="shared" si="813"/>
        <v>45763</v>
      </c>
      <c r="G2118" s="142">
        <f t="shared" si="800"/>
        <v>4.3006716003852752E-3</v>
      </c>
      <c r="H2118" s="141">
        <f t="shared" si="814"/>
        <v>45792</v>
      </c>
      <c r="I2118" s="141">
        <f t="shared" si="801"/>
        <v>45792</v>
      </c>
      <c r="J2118" s="125">
        <f t="shared" si="815"/>
        <v>19</v>
      </c>
      <c r="K2118" s="125">
        <f t="shared" si="821"/>
        <v>3</v>
      </c>
      <c r="L2118" s="139">
        <f t="shared" si="802"/>
        <v>1.0006778199999999</v>
      </c>
      <c r="M2118" s="143">
        <f t="shared" si="822"/>
        <v>1.0056002500000001</v>
      </c>
      <c r="N2118" s="143">
        <f t="shared" si="818"/>
        <v>1.3875799509885014</v>
      </c>
      <c r="O2118" s="139">
        <f t="shared" si="820"/>
        <v>1.3885204799999999</v>
      </c>
      <c r="P2118" s="139">
        <f t="shared" si="803"/>
        <v>1388.5204799999999</v>
      </c>
      <c r="Q2118" s="144">
        <f t="shared" si="804"/>
        <v>0</v>
      </c>
      <c r="R2118" s="145">
        <f t="shared" si="805"/>
        <v>0</v>
      </c>
      <c r="S2118" s="139">
        <f t="shared" si="806"/>
        <v>0</v>
      </c>
      <c r="T2118" s="146">
        <f t="shared" si="816"/>
        <v>3.5999999999999997E-2</v>
      </c>
      <c r="U2118" s="144">
        <f t="shared" si="819"/>
        <v>65</v>
      </c>
      <c r="V2118" s="144">
        <v>252</v>
      </c>
      <c r="W2118" s="143">
        <f t="shared" si="807"/>
        <v>1.0091642139999999</v>
      </c>
      <c r="X2118" s="139">
        <f t="shared" si="808"/>
        <v>12.72469882</v>
      </c>
      <c r="Y2118" s="124">
        <f t="shared" si="809"/>
        <v>0</v>
      </c>
      <c r="Z2118" s="147" t="s">
        <v>64</v>
      </c>
      <c r="AA2118" s="141">
        <f t="shared" si="817"/>
        <v>45853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4"/>
      <c r="BL2118" s="1"/>
      <c r="BM2118" s="1"/>
      <c r="BN2118" s="1"/>
      <c r="BO2118" s="1"/>
      <c r="BP2118" s="1"/>
      <c r="BQ2118" s="1"/>
    </row>
    <row r="2119" spans="1:69" x14ac:dyDescent="0.15">
      <c r="A2119" s="138">
        <f t="shared" si="810"/>
        <v>45770</v>
      </c>
      <c r="B2119" s="148">
        <f t="shared" si="799"/>
        <v>1401.7584305099999</v>
      </c>
      <c r="C2119" s="139">
        <f t="shared" si="811"/>
        <v>1000</v>
      </c>
      <c r="D2119" s="140">
        <f t="shared" si="812"/>
        <v>7245.38</v>
      </c>
      <c r="E2119" s="124">
        <f>IF(K2119=1,VLOOKUP(A2118,[1]Plan1!$BO$80:$BQ$314,3),E2118)</f>
        <v>7276.54</v>
      </c>
      <c r="F2119" s="141">
        <f t="shared" si="813"/>
        <v>45763</v>
      </c>
      <c r="G2119" s="142">
        <f t="shared" si="800"/>
        <v>4.3006716003852752E-3</v>
      </c>
      <c r="H2119" s="141">
        <f t="shared" si="814"/>
        <v>45792</v>
      </c>
      <c r="I2119" s="141">
        <f t="shared" si="801"/>
        <v>45792</v>
      </c>
      <c r="J2119" s="125">
        <f t="shared" si="815"/>
        <v>19</v>
      </c>
      <c r="K2119" s="125">
        <f t="shared" si="821"/>
        <v>4</v>
      </c>
      <c r="L2119" s="139">
        <f t="shared" si="802"/>
        <v>1.0009038699999999</v>
      </c>
      <c r="M2119" s="143">
        <f t="shared" si="822"/>
        <v>1.0056002500000001</v>
      </c>
      <c r="N2119" s="143">
        <f t="shared" si="818"/>
        <v>1.3875799509885014</v>
      </c>
      <c r="O2119" s="139">
        <f t="shared" si="820"/>
        <v>1.3888341399999999</v>
      </c>
      <c r="P2119" s="139">
        <f t="shared" si="803"/>
        <v>1388.8341399999999</v>
      </c>
      <c r="Q2119" s="144">
        <f t="shared" si="804"/>
        <v>0</v>
      </c>
      <c r="R2119" s="145">
        <f t="shared" si="805"/>
        <v>0</v>
      </c>
      <c r="S2119" s="139">
        <f t="shared" si="806"/>
        <v>0</v>
      </c>
      <c r="T2119" s="146">
        <f t="shared" si="816"/>
        <v>3.5999999999999997E-2</v>
      </c>
      <c r="U2119" s="144">
        <f t="shared" si="819"/>
        <v>66</v>
      </c>
      <c r="V2119" s="144">
        <v>252</v>
      </c>
      <c r="W2119" s="143">
        <f t="shared" si="807"/>
        <v>1.0093058559999999</v>
      </c>
      <c r="X2119" s="139">
        <f t="shared" si="808"/>
        <v>12.924290510000001</v>
      </c>
      <c r="Y2119" s="124">
        <f t="shared" si="809"/>
        <v>0</v>
      </c>
      <c r="Z2119" s="147" t="s">
        <v>64</v>
      </c>
      <c r="AA2119" s="141">
        <f t="shared" si="817"/>
        <v>45853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4"/>
      <c r="BL2119" s="1"/>
      <c r="BM2119" s="1"/>
      <c r="BN2119" s="1"/>
      <c r="BO2119" s="1"/>
      <c r="BP2119" s="1"/>
      <c r="BQ2119" s="1"/>
    </row>
    <row r="2120" spans="1:69" x14ac:dyDescent="0.15">
      <c r="A2120" s="138">
        <f t="shared" si="810"/>
        <v>45771</v>
      </c>
      <c r="B2120" s="148">
        <f t="shared" si="799"/>
        <v>1402.2718594099999</v>
      </c>
      <c r="C2120" s="139">
        <f t="shared" si="811"/>
        <v>1000</v>
      </c>
      <c r="D2120" s="140">
        <f t="shared" si="812"/>
        <v>7245.38</v>
      </c>
      <c r="E2120" s="124">
        <f>IF(K2120=1,VLOOKUP(A2119,[1]Plan1!$BO$80:$BQ$314,3),E2119)</f>
        <v>7276.54</v>
      </c>
      <c r="F2120" s="141">
        <f t="shared" si="813"/>
        <v>45763</v>
      </c>
      <c r="G2120" s="142">
        <f t="shared" si="800"/>
        <v>4.3006716003852752E-3</v>
      </c>
      <c r="H2120" s="141">
        <f t="shared" si="814"/>
        <v>45792</v>
      </c>
      <c r="I2120" s="141">
        <f t="shared" si="801"/>
        <v>45792</v>
      </c>
      <c r="J2120" s="125">
        <f t="shared" si="815"/>
        <v>19</v>
      </c>
      <c r="K2120" s="125">
        <f t="shared" si="821"/>
        <v>5</v>
      </c>
      <c r="L2120" s="139">
        <f t="shared" si="802"/>
        <v>1.0011299600000001</v>
      </c>
      <c r="M2120" s="143">
        <f t="shared" si="822"/>
        <v>1.0056002500000001</v>
      </c>
      <c r="N2120" s="143">
        <f t="shared" si="818"/>
        <v>1.3875799509885014</v>
      </c>
      <c r="O2120" s="139">
        <f t="shared" si="820"/>
        <v>1.38914786</v>
      </c>
      <c r="P2120" s="139">
        <f t="shared" si="803"/>
        <v>1389.14786</v>
      </c>
      <c r="Q2120" s="144">
        <f t="shared" si="804"/>
        <v>0</v>
      </c>
      <c r="R2120" s="145">
        <f t="shared" si="805"/>
        <v>0</v>
      </c>
      <c r="S2120" s="139">
        <f t="shared" si="806"/>
        <v>0</v>
      </c>
      <c r="T2120" s="146">
        <f t="shared" si="816"/>
        <v>3.5999999999999997E-2</v>
      </c>
      <c r="U2120" s="144">
        <f t="shared" si="819"/>
        <v>67</v>
      </c>
      <c r="V2120" s="144">
        <v>252</v>
      </c>
      <c r="W2120" s="143">
        <f t="shared" si="807"/>
        <v>1.009447518</v>
      </c>
      <c r="X2120" s="139">
        <f t="shared" si="808"/>
        <v>13.12399941</v>
      </c>
      <c r="Y2120" s="124">
        <f t="shared" si="809"/>
        <v>0</v>
      </c>
      <c r="Z2120" s="147" t="s">
        <v>64</v>
      </c>
      <c r="AA2120" s="141">
        <f t="shared" si="817"/>
        <v>45853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4"/>
      <c r="BL2120" s="1"/>
      <c r="BM2120" s="1"/>
      <c r="BN2120" s="1"/>
      <c r="BO2120" s="1"/>
      <c r="BP2120" s="1"/>
      <c r="BQ2120" s="1"/>
    </row>
    <row r="2121" spans="1:69" x14ac:dyDescent="0.15">
      <c r="A2121" s="138">
        <f t="shared" si="810"/>
        <v>45772</v>
      </c>
      <c r="B2121" s="148">
        <f t="shared" si="799"/>
        <v>1402.7854857499999</v>
      </c>
      <c r="C2121" s="139">
        <f t="shared" si="811"/>
        <v>1000</v>
      </c>
      <c r="D2121" s="140">
        <f t="shared" si="812"/>
        <v>7245.38</v>
      </c>
      <c r="E2121" s="124">
        <f>IF(K2121=1,VLOOKUP(A2120,[1]Plan1!$BO$80:$BQ$314,3),E2120)</f>
        <v>7276.54</v>
      </c>
      <c r="F2121" s="141">
        <f t="shared" si="813"/>
        <v>45763</v>
      </c>
      <c r="G2121" s="142">
        <f t="shared" si="800"/>
        <v>4.3006716003852752E-3</v>
      </c>
      <c r="H2121" s="141">
        <f t="shared" si="814"/>
        <v>45792</v>
      </c>
      <c r="I2121" s="141">
        <f t="shared" si="801"/>
        <v>45792</v>
      </c>
      <c r="J2121" s="125">
        <f t="shared" si="815"/>
        <v>19</v>
      </c>
      <c r="K2121" s="125">
        <f t="shared" si="821"/>
        <v>6</v>
      </c>
      <c r="L2121" s="139">
        <f t="shared" si="802"/>
        <v>1.0013561099999999</v>
      </c>
      <c r="M2121" s="143">
        <f t="shared" si="822"/>
        <v>1.0056002500000001</v>
      </c>
      <c r="N2121" s="143">
        <f t="shared" si="818"/>
        <v>1.3875799509885014</v>
      </c>
      <c r="O2121" s="139">
        <f t="shared" si="820"/>
        <v>1.38946166</v>
      </c>
      <c r="P2121" s="139">
        <f t="shared" si="803"/>
        <v>1389.4616599999999</v>
      </c>
      <c r="Q2121" s="144">
        <f t="shared" si="804"/>
        <v>0</v>
      </c>
      <c r="R2121" s="145">
        <f t="shared" si="805"/>
        <v>0</v>
      </c>
      <c r="S2121" s="139">
        <f t="shared" si="806"/>
        <v>0</v>
      </c>
      <c r="T2121" s="146">
        <f t="shared" si="816"/>
        <v>3.5999999999999997E-2</v>
      </c>
      <c r="U2121" s="144">
        <f t="shared" si="819"/>
        <v>68</v>
      </c>
      <c r="V2121" s="144">
        <v>252</v>
      </c>
      <c r="W2121" s="143">
        <f t="shared" si="807"/>
        <v>1.0095892</v>
      </c>
      <c r="X2121" s="139">
        <f t="shared" si="808"/>
        <v>13.323825749999999</v>
      </c>
      <c r="Y2121" s="124">
        <f t="shared" si="809"/>
        <v>0</v>
      </c>
      <c r="Z2121" s="147" t="s">
        <v>64</v>
      </c>
      <c r="AA2121" s="141">
        <f t="shared" si="817"/>
        <v>45853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4"/>
      <c r="BL2121" s="1"/>
      <c r="BM2121" s="1"/>
      <c r="BN2121" s="1"/>
      <c r="BO2121" s="1"/>
      <c r="BP2121" s="1"/>
      <c r="BQ2121" s="1"/>
    </row>
    <row r="2122" spans="1:69" x14ac:dyDescent="0.15">
      <c r="A2122" s="138">
        <f t="shared" si="810"/>
        <v>45773</v>
      </c>
      <c r="B2122" s="148">
        <f t="shared" ref="B2122:B2185" si="823">(P2122+X2122)</f>
        <v>1403.2992980899999</v>
      </c>
      <c r="C2122" s="139">
        <f t="shared" si="811"/>
        <v>1000</v>
      </c>
      <c r="D2122" s="140">
        <f t="shared" si="812"/>
        <v>7245.38</v>
      </c>
      <c r="E2122" s="124">
        <f>IF(K2122=1,VLOOKUP(A2121,[1]Plan1!$BO$80:$BQ$314,3),E2121)</f>
        <v>7276.54</v>
      </c>
      <c r="F2122" s="141">
        <f t="shared" si="813"/>
        <v>45763</v>
      </c>
      <c r="G2122" s="142">
        <f t="shared" ref="G2122:G2185" si="824">(E2122/D2122)-1</f>
        <v>4.3006716003852752E-3</v>
      </c>
      <c r="H2122" s="141">
        <f t="shared" si="814"/>
        <v>45792</v>
      </c>
      <c r="I2122" s="141">
        <f t="shared" ref="I2122:I2185" si="825">IF(A2122&gt;I2121,H2122,I2121)</f>
        <v>45792</v>
      </c>
      <c r="J2122" s="125">
        <f t="shared" si="815"/>
        <v>19</v>
      </c>
      <c r="K2122" s="125">
        <f t="shared" si="821"/>
        <v>7</v>
      </c>
      <c r="L2122" s="139">
        <f t="shared" ref="L2122:L2185" si="826">TRUNC((E2122/D2122)^TRUNC((K2122/J2122),9),8)</f>
        <v>1.0015823100000001</v>
      </c>
      <c r="M2122" s="143">
        <f t="shared" si="822"/>
        <v>1.0056002500000001</v>
      </c>
      <c r="N2122" s="143">
        <f t="shared" si="818"/>
        <v>1.3875799509885014</v>
      </c>
      <c r="O2122" s="139">
        <f t="shared" si="820"/>
        <v>1.3897755300000001</v>
      </c>
      <c r="P2122" s="139">
        <f t="shared" ref="P2122:P2185" si="827">TRUNC(C2122*O2122,8)</f>
        <v>1389.7755299999999</v>
      </c>
      <c r="Q2122" s="144">
        <f t="shared" ref="Q2122:Q2185" si="828">IF(VLOOKUP(A2122,AD$10:AK$114,8)=VLOOKUP(A2121,AD$10:AK$114,8),0,VLOOKUP(A2122,AD$10:AK$114,8))</f>
        <v>0</v>
      </c>
      <c r="R2122" s="145">
        <f t="shared" ref="R2122:R2185" si="829">IF(Q2122&gt;0,VLOOKUP($A2122,$AD$10:$AI$114,6),0)</f>
        <v>0</v>
      </c>
      <c r="S2122" s="139">
        <f t="shared" ref="S2122:S2185" si="830">IF(R2122&gt;0,TRUNC(R2122*P2122,8),0)</f>
        <v>0</v>
      </c>
      <c r="T2122" s="146">
        <f t="shared" si="816"/>
        <v>3.5999999999999997E-2</v>
      </c>
      <c r="U2122" s="144">
        <f t="shared" si="819"/>
        <v>69</v>
      </c>
      <c r="V2122" s="144">
        <v>252</v>
      </c>
      <c r="W2122" s="143">
        <f t="shared" ref="W2122:W2185" si="831">ROUND((1+T2122)^TRUNC((U2122/V2122),9),9)</f>
        <v>1.009730901</v>
      </c>
      <c r="X2122" s="139">
        <f t="shared" ref="X2122:X2185" si="832">TRUNC((P2122*(W2122-1)),8)</f>
        <v>13.523768090000001</v>
      </c>
      <c r="Y2122" s="124">
        <f t="shared" ref="Y2122:Y2185" si="833">IF(Q2122&gt;0,S2122+X2122,0)</f>
        <v>0</v>
      </c>
      <c r="Z2122" s="147" t="s">
        <v>64</v>
      </c>
      <c r="AA2122" s="141">
        <f t="shared" si="817"/>
        <v>45853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4"/>
      <c r="BL2122" s="1"/>
      <c r="BM2122" s="1"/>
      <c r="BN2122" s="1"/>
      <c r="BO2122" s="1"/>
      <c r="BP2122" s="1"/>
      <c r="BQ2122" s="1"/>
    </row>
    <row r="2123" spans="1:69" x14ac:dyDescent="0.15">
      <c r="A2123" s="138">
        <f t="shared" ref="A2123:A2186" si="834">(A2122+1)</f>
        <v>45774</v>
      </c>
      <c r="B2123" s="148">
        <f t="shared" si="823"/>
        <v>1403.2992980899999</v>
      </c>
      <c r="C2123" s="139">
        <f t="shared" ref="C2123:C2186" si="835">TRUNC(IF(Q2122&gt;0,VLOOKUP(A2122,$AD$12:$AE$114,2),C2122),8)</f>
        <v>1000</v>
      </c>
      <c r="D2123" s="140">
        <f t="shared" ref="D2123:D2186" si="836">IF(E2123=E2122,D2122,E2122)</f>
        <v>7245.38</v>
      </c>
      <c r="E2123" s="124">
        <f>IF(K2123=1,VLOOKUP(A2122,[1]Plan1!$BO$80:$BQ$314,3),E2122)</f>
        <v>7276.54</v>
      </c>
      <c r="F2123" s="141">
        <f t="shared" ref="F2123:F2186" si="837">IF(D2123=D2122,F2122,A2123)</f>
        <v>45763</v>
      </c>
      <c r="G2123" s="142">
        <f t="shared" si="824"/>
        <v>4.3006716003852752E-3</v>
      </c>
      <c r="H2123" s="141">
        <f t="shared" ref="H2123:H2186" si="838">IF(DAY(A2123)=15,VLOOKUP(A2123,AH$118:AM$450,4),H2122)</f>
        <v>45792</v>
      </c>
      <c r="I2123" s="141">
        <f t="shared" si="825"/>
        <v>45792</v>
      </c>
      <c r="J2123" s="125">
        <f t="shared" ref="J2123:J2186" si="839">IF(I2123=I2122,J2122,NETWORKDAYS(I2122,I2123,$AD$118:$AD$502)-1)</f>
        <v>19</v>
      </c>
      <c r="K2123" s="125">
        <f t="shared" si="821"/>
        <v>7</v>
      </c>
      <c r="L2123" s="139">
        <f t="shared" si="826"/>
        <v>1.0015823100000001</v>
      </c>
      <c r="M2123" s="143">
        <f t="shared" si="822"/>
        <v>1.0056002500000001</v>
      </c>
      <c r="N2123" s="143">
        <f t="shared" si="818"/>
        <v>1.3875799509885014</v>
      </c>
      <c r="O2123" s="139">
        <f t="shared" si="820"/>
        <v>1.3897755300000001</v>
      </c>
      <c r="P2123" s="139">
        <f t="shared" si="827"/>
        <v>1389.7755299999999</v>
      </c>
      <c r="Q2123" s="144">
        <f t="shared" si="828"/>
        <v>0</v>
      </c>
      <c r="R2123" s="145">
        <f t="shared" si="829"/>
        <v>0</v>
      </c>
      <c r="S2123" s="139">
        <f t="shared" si="830"/>
        <v>0</v>
      </c>
      <c r="T2123" s="146">
        <f t="shared" ref="T2123:T2186" si="840">(T2122)</f>
        <v>3.5999999999999997E-2</v>
      </c>
      <c r="U2123" s="144">
        <f t="shared" si="819"/>
        <v>69</v>
      </c>
      <c r="V2123" s="144">
        <v>252</v>
      </c>
      <c r="W2123" s="143">
        <f t="shared" si="831"/>
        <v>1.009730901</v>
      </c>
      <c r="X2123" s="139">
        <f t="shared" si="832"/>
        <v>13.523768090000001</v>
      </c>
      <c r="Y2123" s="124">
        <f t="shared" si="833"/>
        <v>0</v>
      </c>
      <c r="Z2123" s="147" t="s">
        <v>64</v>
      </c>
      <c r="AA2123" s="141">
        <f t="shared" ref="AA2123:AA2186" si="841">IF(Q2122&gt;0,VLOOKUP(A2122,$AD$10:$AL$114,9),AA2122)</f>
        <v>45853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4"/>
      <c r="BL2123" s="1"/>
      <c r="BM2123" s="1"/>
      <c r="BN2123" s="1"/>
      <c r="BO2123" s="1"/>
      <c r="BP2123" s="1"/>
      <c r="BQ2123" s="1"/>
    </row>
    <row r="2124" spans="1:69" x14ac:dyDescent="0.15">
      <c r="A2124" s="138">
        <f t="shared" si="834"/>
        <v>45775</v>
      </c>
      <c r="B2124" s="148">
        <f t="shared" si="823"/>
        <v>1403.2992980899999</v>
      </c>
      <c r="C2124" s="139">
        <f t="shared" si="835"/>
        <v>1000</v>
      </c>
      <c r="D2124" s="140">
        <f t="shared" si="836"/>
        <v>7245.38</v>
      </c>
      <c r="E2124" s="124">
        <f>IF(K2124=1,VLOOKUP(A2123,[1]Plan1!$BO$80:$BQ$314,3),E2123)</f>
        <v>7276.54</v>
      </c>
      <c r="F2124" s="141">
        <f t="shared" si="837"/>
        <v>45763</v>
      </c>
      <c r="G2124" s="142">
        <f t="shared" si="824"/>
        <v>4.3006716003852752E-3</v>
      </c>
      <c r="H2124" s="141">
        <f t="shared" si="838"/>
        <v>45792</v>
      </c>
      <c r="I2124" s="141">
        <f t="shared" si="825"/>
        <v>45792</v>
      </c>
      <c r="J2124" s="125">
        <f t="shared" si="839"/>
        <v>19</v>
      </c>
      <c r="K2124" s="125">
        <f t="shared" si="821"/>
        <v>7</v>
      </c>
      <c r="L2124" s="139">
        <f t="shared" si="826"/>
        <v>1.0015823100000001</v>
      </c>
      <c r="M2124" s="143">
        <f t="shared" si="822"/>
        <v>1.0056002500000001</v>
      </c>
      <c r="N2124" s="143">
        <f t="shared" si="818"/>
        <v>1.3875799509885014</v>
      </c>
      <c r="O2124" s="139">
        <f t="shared" si="820"/>
        <v>1.3897755300000001</v>
      </c>
      <c r="P2124" s="139">
        <f t="shared" si="827"/>
        <v>1389.7755299999999</v>
      </c>
      <c r="Q2124" s="144">
        <f t="shared" si="828"/>
        <v>0</v>
      </c>
      <c r="R2124" s="145">
        <f t="shared" si="829"/>
        <v>0</v>
      </c>
      <c r="S2124" s="139">
        <f t="shared" si="830"/>
        <v>0</v>
      </c>
      <c r="T2124" s="146">
        <f t="shared" si="840"/>
        <v>3.5999999999999997E-2</v>
      </c>
      <c r="U2124" s="144">
        <f t="shared" si="819"/>
        <v>69</v>
      </c>
      <c r="V2124" s="144">
        <v>252</v>
      </c>
      <c r="W2124" s="143">
        <f t="shared" si="831"/>
        <v>1.009730901</v>
      </c>
      <c r="X2124" s="139">
        <f t="shared" si="832"/>
        <v>13.523768090000001</v>
      </c>
      <c r="Y2124" s="124">
        <f t="shared" si="833"/>
        <v>0</v>
      </c>
      <c r="Z2124" s="147" t="s">
        <v>64</v>
      </c>
      <c r="AA2124" s="141">
        <f t="shared" si="841"/>
        <v>45853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4"/>
      <c r="BL2124" s="1"/>
      <c r="BM2124" s="1"/>
      <c r="BN2124" s="1"/>
      <c r="BO2124" s="1"/>
      <c r="BP2124" s="1"/>
      <c r="BQ2124" s="1"/>
    </row>
    <row r="2125" spans="1:69" x14ac:dyDescent="0.15">
      <c r="A2125" s="138">
        <f t="shared" si="834"/>
        <v>45776</v>
      </c>
      <c r="B2125" s="148">
        <f t="shared" si="823"/>
        <v>1403.8132790699999</v>
      </c>
      <c r="C2125" s="139">
        <f t="shared" si="835"/>
        <v>1000</v>
      </c>
      <c r="D2125" s="140">
        <f t="shared" si="836"/>
        <v>7245.38</v>
      </c>
      <c r="E2125" s="124">
        <f>IF(K2125=1,VLOOKUP(A2124,[1]Plan1!$BO$80:$BQ$314,3),E2124)</f>
        <v>7276.54</v>
      </c>
      <c r="F2125" s="141">
        <f t="shared" si="837"/>
        <v>45763</v>
      </c>
      <c r="G2125" s="142">
        <f t="shared" si="824"/>
        <v>4.3006716003852752E-3</v>
      </c>
      <c r="H2125" s="141">
        <f t="shared" si="838"/>
        <v>45792</v>
      </c>
      <c r="I2125" s="141">
        <f t="shared" si="825"/>
        <v>45792</v>
      </c>
      <c r="J2125" s="125">
        <f t="shared" si="839"/>
        <v>19</v>
      </c>
      <c r="K2125" s="125">
        <f t="shared" si="821"/>
        <v>8</v>
      </c>
      <c r="L2125" s="139">
        <f t="shared" si="826"/>
        <v>1.00180855</v>
      </c>
      <c r="M2125" s="143">
        <f t="shared" si="822"/>
        <v>1.0056002500000001</v>
      </c>
      <c r="N2125" s="143">
        <f t="shared" si="818"/>
        <v>1.3875799509885014</v>
      </c>
      <c r="O2125" s="139">
        <f t="shared" si="820"/>
        <v>1.3900894500000001</v>
      </c>
      <c r="P2125" s="139">
        <f t="shared" si="827"/>
        <v>1390.0894499999999</v>
      </c>
      <c r="Q2125" s="144">
        <f t="shared" si="828"/>
        <v>0</v>
      </c>
      <c r="R2125" s="145">
        <f t="shared" si="829"/>
        <v>0</v>
      </c>
      <c r="S2125" s="139">
        <f t="shared" si="830"/>
        <v>0</v>
      </c>
      <c r="T2125" s="146">
        <f t="shared" si="840"/>
        <v>3.5999999999999997E-2</v>
      </c>
      <c r="U2125" s="144">
        <f t="shared" si="819"/>
        <v>70</v>
      </c>
      <c r="V2125" s="144">
        <v>252</v>
      </c>
      <c r="W2125" s="143">
        <f t="shared" si="831"/>
        <v>1.0098726229999999</v>
      </c>
      <c r="X2125" s="139">
        <f t="shared" si="832"/>
        <v>13.723829070000001</v>
      </c>
      <c r="Y2125" s="124">
        <f t="shared" si="833"/>
        <v>0</v>
      </c>
      <c r="Z2125" s="147" t="s">
        <v>64</v>
      </c>
      <c r="AA2125" s="141">
        <f t="shared" si="841"/>
        <v>45853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4"/>
      <c r="BL2125" s="1"/>
      <c r="BM2125" s="1"/>
      <c r="BN2125" s="1"/>
      <c r="BO2125" s="1"/>
      <c r="BP2125" s="1"/>
      <c r="BQ2125" s="1"/>
    </row>
    <row r="2126" spans="1:69" x14ac:dyDescent="0.15">
      <c r="A2126" s="138">
        <f t="shared" si="834"/>
        <v>45777</v>
      </c>
      <c r="B2126" s="148">
        <f t="shared" si="823"/>
        <v>1404.3274663499999</v>
      </c>
      <c r="C2126" s="139">
        <f t="shared" si="835"/>
        <v>1000</v>
      </c>
      <c r="D2126" s="140">
        <f t="shared" si="836"/>
        <v>7245.38</v>
      </c>
      <c r="E2126" s="124">
        <f>IF(K2126=1,VLOOKUP(A2125,[1]Plan1!$BO$80:$BQ$314,3),E2125)</f>
        <v>7276.54</v>
      </c>
      <c r="F2126" s="141">
        <f t="shared" si="837"/>
        <v>45763</v>
      </c>
      <c r="G2126" s="142">
        <f t="shared" si="824"/>
        <v>4.3006716003852752E-3</v>
      </c>
      <c r="H2126" s="141">
        <f t="shared" si="838"/>
        <v>45792</v>
      </c>
      <c r="I2126" s="141">
        <f t="shared" si="825"/>
        <v>45792</v>
      </c>
      <c r="J2126" s="125">
        <f t="shared" si="839"/>
        <v>19</v>
      </c>
      <c r="K2126" s="125">
        <f t="shared" si="821"/>
        <v>9</v>
      </c>
      <c r="L2126" s="139">
        <f t="shared" si="826"/>
        <v>1.00203485</v>
      </c>
      <c r="M2126" s="143">
        <f t="shared" si="822"/>
        <v>1.0056002500000001</v>
      </c>
      <c r="N2126" s="143">
        <f t="shared" si="818"/>
        <v>1.3875799509885014</v>
      </c>
      <c r="O2126" s="139">
        <f t="shared" si="820"/>
        <v>1.3904034599999999</v>
      </c>
      <c r="P2126" s="139">
        <f t="shared" si="827"/>
        <v>1390.40346</v>
      </c>
      <c r="Q2126" s="144">
        <f t="shared" si="828"/>
        <v>0</v>
      </c>
      <c r="R2126" s="145">
        <f t="shared" si="829"/>
        <v>0</v>
      </c>
      <c r="S2126" s="139">
        <f t="shared" si="830"/>
        <v>0</v>
      </c>
      <c r="T2126" s="146">
        <f t="shared" si="840"/>
        <v>3.5999999999999997E-2</v>
      </c>
      <c r="U2126" s="144">
        <f t="shared" si="819"/>
        <v>71</v>
      </c>
      <c r="V2126" s="144">
        <v>252</v>
      </c>
      <c r="W2126" s="143">
        <f t="shared" si="831"/>
        <v>1.0100143640000001</v>
      </c>
      <c r="X2126" s="139">
        <f t="shared" si="832"/>
        <v>13.924006350000001</v>
      </c>
      <c r="Y2126" s="124">
        <f t="shared" si="833"/>
        <v>0</v>
      </c>
      <c r="Z2126" s="147" t="s">
        <v>64</v>
      </c>
      <c r="AA2126" s="141">
        <f t="shared" si="841"/>
        <v>45853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4"/>
      <c r="BL2126" s="1"/>
      <c r="BM2126" s="1"/>
      <c r="BN2126" s="1"/>
      <c r="BO2126" s="1"/>
      <c r="BP2126" s="1"/>
      <c r="BQ2126" s="1"/>
    </row>
    <row r="2127" spans="1:69" x14ac:dyDescent="0.15">
      <c r="A2127" s="138">
        <f t="shared" si="834"/>
        <v>45778</v>
      </c>
      <c r="B2127" s="148">
        <f t="shared" si="823"/>
        <v>1404.8418613700001</v>
      </c>
      <c r="C2127" s="139">
        <f t="shared" si="835"/>
        <v>1000</v>
      </c>
      <c r="D2127" s="140">
        <f t="shared" si="836"/>
        <v>7245.38</v>
      </c>
      <c r="E2127" s="124">
        <f>IF(K2127=1,VLOOKUP(A2126,[1]Plan1!$BO$80:$BQ$314,3),E2126)</f>
        <v>7276.54</v>
      </c>
      <c r="F2127" s="141">
        <f t="shared" si="837"/>
        <v>45763</v>
      </c>
      <c r="G2127" s="142">
        <f t="shared" si="824"/>
        <v>4.3006716003852752E-3</v>
      </c>
      <c r="H2127" s="141">
        <f t="shared" si="838"/>
        <v>45792</v>
      </c>
      <c r="I2127" s="141">
        <f t="shared" si="825"/>
        <v>45792</v>
      </c>
      <c r="J2127" s="125">
        <f t="shared" si="839"/>
        <v>19</v>
      </c>
      <c r="K2127" s="125">
        <f t="shared" si="821"/>
        <v>10</v>
      </c>
      <c r="L2127" s="139">
        <f t="shared" si="826"/>
        <v>1.0022612099999999</v>
      </c>
      <c r="M2127" s="143">
        <f t="shared" si="822"/>
        <v>1.0056002500000001</v>
      </c>
      <c r="N2127" s="143">
        <f t="shared" si="818"/>
        <v>1.3875799509885014</v>
      </c>
      <c r="O2127" s="139">
        <f t="shared" si="820"/>
        <v>1.3907175599999999</v>
      </c>
      <c r="P2127" s="139">
        <f t="shared" si="827"/>
        <v>1390.71756</v>
      </c>
      <c r="Q2127" s="144">
        <f t="shared" si="828"/>
        <v>0</v>
      </c>
      <c r="R2127" s="145">
        <f t="shared" si="829"/>
        <v>0</v>
      </c>
      <c r="S2127" s="139">
        <f t="shared" si="830"/>
        <v>0</v>
      </c>
      <c r="T2127" s="146">
        <f t="shared" si="840"/>
        <v>3.5999999999999997E-2</v>
      </c>
      <c r="U2127" s="144">
        <f t="shared" si="819"/>
        <v>72</v>
      </c>
      <c r="V2127" s="144">
        <v>252</v>
      </c>
      <c r="W2127" s="143">
        <f t="shared" si="831"/>
        <v>1.010156125</v>
      </c>
      <c r="X2127" s="139">
        <f t="shared" si="832"/>
        <v>14.12430137</v>
      </c>
      <c r="Y2127" s="124">
        <f t="shared" si="833"/>
        <v>0</v>
      </c>
      <c r="Z2127" s="147" t="s">
        <v>64</v>
      </c>
      <c r="AA2127" s="141">
        <f t="shared" si="841"/>
        <v>45853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4"/>
      <c r="BL2127" s="1"/>
      <c r="BM2127" s="1"/>
      <c r="BN2127" s="1"/>
      <c r="BO2127" s="1"/>
      <c r="BP2127" s="1"/>
      <c r="BQ2127" s="1"/>
    </row>
    <row r="2128" spans="1:69" x14ac:dyDescent="0.15">
      <c r="A2128" s="138">
        <f t="shared" si="834"/>
        <v>45779</v>
      </c>
      <c r="B2128" s="148">
        <f t="shared" si="823"/>
        <v>1404.8418613700001</v>
      </c>
      <c r="C2128" s="139">
        <f t="shared" si="835"/>
        <v>1000</v>
      </c>
      <c r="D2128" s="140">
        <f t="shared" si="836"/>
        <v>7245.38</v>
      </c>
      <c r="E2128" s="124">
        <f>IF(K2128=1,VLOOKUP(A2127,[1]Plan1!$BO$80:$BQ$314,3),E2127)</f>
        <v>7276.54</v>
      </c>
      <c r="F2128" s="141">
        <f t="shared" si="837"/>
        <v>45763</v>
      </c>
      <c r="G2128" s="142">
        <f t="shared" si="824"/>
        <v>4.3006716003852752E-3</v>
      </c>
      <c r="H2128" s="141">
        <f t="shared" si="838"/>
        <v>45792</v>
      </c>
      <c r="I2128" s="141">
        <f t="shared" si="825"/>
        <v>45792</v>
      </c>
      <c r="J2128" s="125">
        <f t="shared" si="839"/>
        <v>19</v>
      </c>
      <c r="K2128" s="125">
        <f t="shared" si="821"/>
        <v>10</v>
      </c>
      <c r="L2128" s="139">
        <f t="shared" si="826"/>
        <v>1.0022612099999999</v>
      </c>
      <c r="M2128" s="143">
        <f t="shared" si="822"/>
        <v>1.0056002500000001</v>
      </c>
      <c r="N2128" s="143">
        <f t="shared" si="818"/>
        <v>1.3875799509885014</v>
      </c>
      <c r="O2128" s="139">
        <f t="shared" si="820"/>
        <v>1.3907175599999999</v>
      </c>
      <c r="P2128" s="139">
        <f t="shared" si="827"/>
        <v>1390.71756</v>
      </c>
      <c r="Q2128" s="144">
        <f t="shared" si="828"/>
        <v>0</v>
      </c>
      <c r="R2128" s="145">
        <f t="shared" si="829"/>
        <v>0</v>
      </c>
      <c r="S2128" s="139">
        <f t="shared" si="830"/>
        <v>0</v>
      </c>
      <c r="T2128" s="146">
        <f t="shared" si="840"/>
        <v>3.5999999999999997E-2</v>
      </c>
      <c r="U2128" s="144">
        <f t="shared" si="819"/>
        <v>72</v>
      </c>
      <c r="V2128" s="144">
        <v>252</v>
      </c>
      <c r="W2128" s="143">
        <f t="shared" si="831"/>
        <v>1.010156125</v>
      </c>
      <c r="X2128" s="139">
        <f t="shared" si="832"/>
        <v>14.12430137</v>
      </c>
      <c r="Y2128" s="124">
        <f t="shared" si="833"/>
        <v>0</v>
      </c>
      <c r="Z2128" s="147" t="s">
        <v>64</v>
      </c>
      <c r="AA2128" s="141">
        <f t="shared" si="841"/>
        <v>45853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4"/>
      <c r="BL2128" s="1"/>
      <c r="BM2128" s="1"/>
      <c r="BN2128" s="1"/>
      <c r="BO2128" s="1"/>
      <c r="BP2128" s="1"/>
      <c r="BQ2128" s="1"/>
    </row>
    <row r="2129" spans="1:69" x14ac:dyDescent="0.15">
      <c r="A2129" s="138">
        <f t="shared" si="834"/>
        <v>45780</v>
      </c>
      <c r="B2129" s="148">
        <f t="shared" si="823"/>
        <v>1405.3564136800001</v>
      </c>
      <c r="C2129" s="139">
        <f t="shared" si="835"/>
        <v>1000</v>
      </c>
      <c r="D2129" s="140">
        <f t="shared" si="836"/>
        <v>7245.38</v>
      </c>
      <c r="E2129" s="124">
        <f>IF(K2129=1,VLOOKUP(A2128,[1]Plan1!$BO$80:$BQ$314,3),E2128)</f>
        <v>7276.54</v>
      </c>
      <c r="F2129" s="141">
        <f t="shared" si="837"/>
        <v>45763</v>
      </c>
      <c r="G2129" s="142">
        <f t="shared" si="824"/>
        <v>4.3006716003852752E-3</v>
      </c>
      <c r="H2129" s="141">
        <f t="shared" si="838"/>
        <v>45792</v>
      </c>
      <c r="I2129" s="141">
        <f t="shared" si="825"/>
        <v>45792</v>
      </c>
      <c r="J2129" s="125">
        <f t="shared" si="839"/>
        <v>19</v>
      </c>
      <c r="K2129" s="125">
        <f t="shared" si="821"/>
        <v>11</v>
      </c>
      <c r="L2129" s="139">
        <f t="shared" si="826"/>
        <v>1.00248761</v>
      </c>
      <c r="M2129" s="143">
        <f t="shared" si="822"/>
        <v>1.0056002500000001</v>
      </c>
      <c r="N2129" s="143">
        <f t="shared" si="818"/>
        <v>1.3875799509885014</v>
      </c>
      <c r="O2129" s="139">
        <f t="shared" si="820"/>
        <v>1.3910317000000001</v>
      </c>
      <c r="P2129" s="139">
        <f t="shared" si="827"/>
        <v>1391.0317</v>
      </c>
      <c r="Q2129" s="144">
        <f t="shared" si="828"/>
        <v>0</v>
      </c>
      <c r="R2129" s="145">
        <f t="shared" si="829"/>
        <v>0</v>
      </c>
      <c r="S2129" s="139">
        <f t="shared" si="830"/>
        <v>0</v>
      </c>
      <c r="T2129" s="146">
        <f t="shared" si="840"/>
        <v>3.5999999999999997E-2</v>
      </c>
      <c r="U2129" s="144">
        <f t="shared" si="819"/>
        <v>73</v>
      </c>
      <c r="V2129" s="144">
        <v>252</v>
      </c>
      <c r="W2129" s="143">
        <f t="shared" si="831"/>
        <v>1.0102979059999999</v>
      </c>
      <c r="X2129" s="139">
        <f t="shared" si="832"/>
        <v>14.32471368</v>
      </c>
      <c r="Y2129" s="124">
        <f t="shared" si="833"/>
        <v>0</v>
      </c>
      <c r="Z2129" s="147" t="s">
        <v>64</v>
      </c>
      <c r="AA2129" s="141">
        <f t="shared" si="841"/>
        <v>45853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4"/>
      <c r="BL2129" s="1"/>
      <c r="BM2129" s="1"/>
      <c r="BN2129" s="1"/>
      <c r="BO2129" s="1"/>
      <c r="BP2129" s="1"/>
      <c r="BQ2129" s="1"/>
    </row>
    <row r="2130" spans="1:69" x14ac:dyDescent="0.15">
      <c r="A2130" s="138">
        <f t="shared" si="834"/>
        <v>45781</v>
      </c>
      <c r="B2130" s="148">
        <f t="shared" si="823"/>
        <v>1405.3564136800001</v>
      </c>
      <c r="C2130" s="139">
        <f t="shared" si="835"/>
        <v>1000</v>
      </c>
      <c r="D2130" s="140">
        <f t="shared" si="836"/>
        <v>7245.38</v>
      </c>
      <c r="E2130" s="124">
        <f>IF(K2130=1,VLOOKUP(A2129,[1]Plan1!$BO$80:$BQ$314,3),E2129)</f>
        <v>7276.54</v>
      </c>
      <c r="F2130" s="141">
        <f t="shared" si="837"/>
        <v>45763</v>
      </c>
      <c r="G2130" s="142">
        <f t="shared" si="824"/>
        <v>4.3006716003852752E-3</v>
      </c>
      <c r="H2130" s="141">
        <f t="shared" si="838"/>
        <v>45792</v>
      </c>
      <c r="I2130" s="141">
        <f t="shared" si="825"/>
        <v>45792</v>
      </c>
      <c r="J2130" s="125">
        <f t="shared" si="839"/>
        <v>19</v>
      </c>
      <c r="K2130" s="125">
        <f t="shared" si="821"/>
        <v>11</v>
      </c>
      <c r="L2130" s="139">
        <f t="shared" si="826"/>
        <v>1.00248761</v>
      </c>
      <c r="M2130" s="143">
        <f t="shared" si="822"/>
        <v>1.0056002500000001</v>
      </c>
      <c r="N2130" s="143">
        <f t="shared" si="818"/>
        <v>1.3875799509885014</v>
      </c>
      <c r="O2130" s="139">
        <f t="shared" si="820"/>
        <v>1.3910317000000001</v>
      </c>
      <c r="P2130" s="139">
        <f t="shared" si="827"/>
        <v>1391.0317</v>
      </c>
      <c r="Q2130" s="144">
        <f t="shared" si="828"/>
        <v>0</v>
      </c>
      <c r="R2130" s="145">
        <f t="shared" si="829"/>
        <v>0</v>
      </c>
      <c r="S2130" s="139">
        <f t="shared" si="830"/>
        <v>0</v>
      </c>
      <c r="T2130" s="146">
        <f t="shared" si="840"/>
        <v>3.5999999999999997E-2</v>
      </c>
      <c r="U2130" s="144">
        <f t="shared" si="819"/>
        <v>73</v>
      </c>
      <c r="V2130" s="144">
        <v>252</v>
      </c>
      <c r="W2130" s="143">
        <f t="shared" si="831"/>
        <v>1.0102979059999999</v>
      </c>
      <c r="X2130" s="139">
        <f t="shared" si="832"/>
        <v>14.32471368</v>
      </c>
      <c r="Y2130" s="124">
        <f t="shared" si="833"/>
        <v>0</v>
      </c>
      <c r="Z2130" s="147" t="s">
        <v>64</v>
      </c>
      <c r="AA2130" s="141">
        <f t="shared" si="841"/>
        <v>45853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4"/>
      <c r="BL2130" s="1"/>
      <c r="BM2130" s="1"/>
      <c r="BN2130" s="1"/>
      <c r="BO2130" s="1"/>
      <c r="BP2130" s="1"/>
      <c r="BQ2130" s="1"/>
    </row>
    <row r="2131" spans="1:69" x14ac:dyDescent="0.15">
      <c r="A2131" s="138">
        <f t="shared" si="834"/>
        <v>45782</v>
      </c>
      <c r="B2131" s="148">
        <f t="shared" si="823"/>
        <v>1405.3564136800001</v>
      </c>
      <c r="C2131" s="139">
        <f t="shared" si="835"/>
        <v>1000</v>
      </c>
      <c r="D2131" s="140">
        <f t="shared" si="836"/>
        <v>7245.38</v>
      </c>
      <c r="E2131" s="124">
        <f>IF(K2131=1,VLOOKUP(A2130,[1]Plan1!$BO$80:$BQ$314,3),E2130)</f>
        <v>7276.54</v>
      </c>
      <c r="F2131" s="141">
        <f t="shared" si="837"/>
        <v>45763</v>
      </c>
      <c r="G2131" s="142">
        <f t="shared" si="824"/>
        <v>4.3006716003852752E-3</v>
      </c>
      <c r="H2131" s="141">
        <f t="shared" si="838"/>
        <v>45792</v>
      </c>
      <c r="I2131" s="141">
        <f t="shared" si="825"/>
        <v>45792</v>
      </c>
      <c r="J2131" s="125">
        <f t="shared" si="839"/>
        <v>19</v>
      </c>
      <c r="K2131" s="125">
        <f t="shared" si="821"/>
        <v>11</v>
      </c>
      <c r="L2131" s="139">
        <f t="shared" si="826"/>
        <v>1.00248761</v>
      </c>
      <c r="M2131" s="143">
        <f t="shared" si="822"/>
        <v>1.0056002500000001</v>
      </c>
      <c r="N2131" s="143">
        <f t="shared" si="818"/>
        <v>1.3875799509885014</v>
      </c>
      <c r="O2131" s="139">
        <f t="shared" si="820"/>
        <v>1.3910317000000001</v>
      </c>
      <c r="P2131" s="139">
        <f t="shared" si="827"/>
        <v>1391.0317</v>
      </c>
      <c r="Q2131" s="144">
        <f t="shared" si="828"/>
        <v>0</v>
      </c>
      <c r="R2131" s="145">
        <f t="shared" si="829"/>
        <v>0</v>
      </c>
      <c r="S2131" s="139">
        <f t="shared" si="830"/>
        <v>0</v>
      </c>
      <c r="T2131" s="146">
        <f t="shared" si="840"/>
        <v>3.5999999999999997E-2</v>
      </c>
      <c r="U2131" s="144">
        <f t="shared" si="819"/>
        <v>73</v>
      </c>
      <c r="V2131" s="144">
        <v>252</v>
      </c>
      <c r="W2131" s="143">
        <f t="shared" si="831"/>
        <v>1.0102979059999999</v>
      </c>
      <c r="X2131" s="139">
        <f t="shared" si="832"/>
        <v>14.32471368</v>
      </c>
      <c r="Y2131" s="124">
        <f t="shared" si="833"/>
        <v>0</v>
      </c>
      <c r="Z2131" s="147" t="s">
        <v>64</v>
      </c>
      <c r="AA2131" s="141">
        <f t="shared" si="841"/>
        <v>45853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4"/>
      <c r="BL2131" s="1"/>
      <c r="BM2131" s="1"/>
      <c r="BN2131" s="1"/>
      <c r="BO2131" s="1"/>
      <c r="BP2131" s="1"/>
      <c r="BQ2131" s="1"/>
    </row>
    <row r="2132" spans="1:69" x14ac:dyDescent="0.15">
      <c r="A2132" s="138">
        <f t="shared" si="834"/>
        <v>45783</v>
      </c>
      <c r="B2132" s="148">
        <f t="shared" si="823"/>
        <v>1405.8711637399999</v>
      </c>
      <c r="C2132" s="139">
        <f t="shared" si="835"/>
        <v>1000</v>
      </c>
      <c r="D2132" s="140">
        <f t="shared" si="836"/>
        <v>7245.38</v>
      </c>
      <c r="E2132" s="124">
        <f>IF(K2132=1,VLOOKUP(A2131,[1]Plan1!$BO$80:$BQ$314,3),E2131)</f>
        <v>7276.54</v>
      </c>
      <c r="F2132" s="141">
        <f t="shared" si="837"/>
        <v>45763</v>
      </c>
      <c r="G2132" s="142">
        <f t="shared" si="824"/>
        <v>4.3006716003852752E-3</v>
      </c>
      <c r="H2132" s="141">
        <f t="shared" si="838"/>
        <v>45792</v>
      </c>
      <c r="I2132" s="141">
        <f t="shared" si="825"/>
        <v>45792</v>
      </c>
      <c r="J2132" s="125">
        <f t="shared" si="839"/>
        <v>19</v>
      </c>
      <c r="K2132" s="125">
        <f t="shared" si="821"/>
        <v>12</v>
      </c>
      <c r="L2132" s="139">
        <f t="shared" si="826"/>
        <v>1.00271406</v>
      </c>
      <c r="M2132" s="143">
        <f t="shared" si="822"/>
        <v>1.0056002500000001</v>
      </c>
      <c r="N2132" s="143">
        <f t="shared" si="818"/>
        <v>1.3875799509885014</v>
      </c>
      <c r="O2132" s="139">
        <f t="shared" si="820"/>
        <v>1.39134592</v>
      </c>
      <c r="P2132" s="139">
        <f t="shared" si="827"/>
        <v>1391.34592</v>
      </c>
      <c r="Q2132" s="144">
        <f t="shared" si="828"/>
        <v>0</v>
      </c>
      <c r="R2132" s="145">
        <f t="shared" si="829"/>
        <v>0</v>
      </c>
      <c r="S2132" s="139">
        <f t="shared" si="830"/>
        <v>0</v>
      </c>
      <c r="T2132" s="146">
        <f t="shared" si="840"/>
        <v>3.5999999999999997E-2</v>
      </c>
      <c r="U2132" s="144">
        <f t="shared" si="819"/>
        <v>74</v>
      </c>
      <c r="V2132" s="144">
        <v>252</v>
      </c>
      <c r="W2132" s="143">
        <f t="shared" si="831"/>
        <v>1.010439707</v>
      </c>
      <c r="X2132" s="139">
        <f t="shared" si="832"/>
        <v>14.525243740000001</v>
      </c>
      <c r="Y2132" s="124">
        <f t="shared" si="833"/>
        <v>0</v>
      </c>
      <c r="Z2132" s="147" t="s">
        <v>64</v>
      </c>
      <c r="AA2132" s="141">
        <f t="shared" si="841"/>
        <v>45853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4"/>
      <c r="BL2132" s="1"/>
      <c r="BM2132" s="1"/>
      <c r="BN2132" s="1"/>
      <c r="BO2132" s="1"/>
      <c r="BP2132" s="1"/>
      <c r="BQ2132" s="1"/>
    </row>
    <row r="2133" spans="1:69" x14ac:dyDescent="0.15">
      <c r="A2133" s="138">
        <f t="shared" si="834"/>
        <v>45784</v>
      </c>
      <c r="B2133" s="148">
        <f t="shared" si="823"/>
        <v>1406.38611158</v>
      </c>
      <c r="C2133" s="139">
        <f t="shared" si="835"/>
        <v>1000</v>
      </c>
      <c r="D2133" s="140">
        <f t="shared" si="836"/>
        <v>7245.38</v>
      </c>
      <c r="E2133" s="124">
        <f>IF(K2133=1,VLOOKUP(A2132,[1]Plan1!$BO$80:$BQ$314,3),E2132)</f>
        <v>7276.54</v>
      </c>
      <c r="F2133" s="141">
        <f t="shared" si="837"/>
        <v>45763</v>
      </c>
      <c r="G2133" s="142">
        <f t="shared" si="824"/>
        <v>4.3006716003852752E-3</v>
      </c>
      <c r="H2133" s="141">
        <f t="shared" si="838"/>
        <v>45792</v>
      </c>
      <c r="I2133" s="141">
        <f t="shared" si="825"/>
        <v>45792</v>
      </c>
      <c r="J2133" s="125">
        <f t="shared" si="839"/>
        <v>19</v>
      </c>
      <c r="K2133" s="125">
        <f t="shared" si="821"/>
        <v>13</v>
      </c>
      <c r="L2133" s="139">
        <f t="shared" si="826"/>
        <v>1.00294057</v>
      </c>
      <c r="M2133" s="143">
        <f t="shared" si="822"/>
        <v>1.0056002500000001</v>
      </c>
      <c r="N2133" s="143">
        <f t="shared" si="818"/>
        <v>1.3875799509885014</v>
      </c>
      <c r="O2133" s="139">
        <f t="shared" si="820"/>
        <v>1.3916602199999999</v>
      </c>
      <c r="P2133" s="139">
        <f t="shared" si="827"/>
        <v>1391.66022</v>
      </c>
      <c r="Q2133" s="144">
        <f t="shared" si="828"/>
        <v>0</v>
      </c>
      <c r="R2133" s="145">
        <f t="shared" si="829"/>
        <v>0</v>
      </c>
      <c r="S2133" s="139">
        <f t="shared" si="830"/>
        <v>0</v>
      </c>
      <c r="T2133" s="146">
        <f t="shared" si="840"/>
        <v>3.5999999999999997E-2</v>
      </c>
      <c r="U2133" s="144">
        <f t="shared" si="819"/>
        <v>75</v>
      </c>
      <c r="V2133" s="144">
        <v>252</v>
      </c>
      <c r="W2133" s="143">
        <f t="shared" si="831"/>
        <v>1.0105815279999999</v>
      </c>
      <c r="X2133" s="139">
        <f t="shared" si="832"/>
        <v>14.725891580000001</v>
      </c>
      <c r="Y2133" s="124">
        <f t="shared" si="833"/>
        <v>0</v>
      </c>
      <c r="Z2133" s="147" t="s">
        <v>64</v>
      </c>
      <c r="AA2133" s="141">
        <f t="shared" si="841"/>
        <v>45853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4"/>
      <c r="BL2133" s="1"/>
      <c r="BM2133" s="1"/>
      <c r="BN2133" s="1"/>
      <c r="BO2133" s="1"/>
      <c r="BP2133" s="1"/>
      <c r="BQ2133" s="1"/>
    </row>
    <row r="2134" spans="1:69" x14ac:dyDescent="0.15">
      <c r="A2134" s="138">
        <f t="shared" si="834"/>
        <v>45785</v>
      </c>
      <c r="B2134" s="148">
        <f t="shared" si="823"/>
        <v>1406.90123705</v>
      </c>
      <c r="C2134" s="139">
        <f t="shared" si="835"/>
        <v>1000</v>
      </c>
      <c r="D2134" s="140">
        <f t="shared" si="836"/>
        <v>7245.38</v>
      </c>
      <c r="E2134" s="124">
        <f>IF(K2134=1,VLOOKUP(A2133,[1]Plan1!$BO$80:$BQ$314,3),E2133)</f>
        <v>7276.54</v>
      </c>
      <c r="F2134" s="141">
        <f t="shared" si="837"/>
        <v>45763</v>
      </c>
      <c r="G2134" s="142">
        <f t="shared" si="824"/>
        <v>4.3006716003852752E-3</v>
      </c>
      <c r="H2134" s="141">
        <f t="shared" si="838"/>
        <v>45792</v>
      </c>
      <c r="I2134" s="141">
        <f t="shared" si="825"/>
        <v>45792</v>
      </c>
      <c r="J2134" s="125">
        <f t="shared" si="839"/>
        <v>19</v>
      </c>
      <c r="K2134" s="125">
        <f t="shared" si="821"/>
        <v>14</v>
      </c>
      <c r="L2134" s="139">
        <f t="shared" si="826"/>
        <v>1.0031671200000001</v>
      </c>
      <c r="M2134" s="143">
        <f t="shared" si="822"/>
        <v>1.0056002500000001</v>
      </c>
      <c r="N2134" s="143">
        <f t="shared" si="818"/>
        <v>1.3875799509885014</v>
      </c>
      <c r="O2134" s="139">
        <f t="shared" si="820"/>
        <v>1.3919745800000001</v>
      </c>
      <c r="P2134" s="139">
        <f t="shared" si="827"/>
        <v>1391.9745800000001</v>
      </c>
      <c r="Q2134" s="144">
        <f t="shared" si="828"/>
        <v>0</v>
      </c>
      <c r="R2134" s="145">
        <f t="shared" si="829"/>
        <v>0</v>
      </c>
      <c r="S2134" s="139">
        <f t="shared" si="830"/>
        <v>0</v>
      </c>
      <c r="T2134" s="146">
        <f t="shared" si="840"/>
        <v>3.5999999999999997E-2</v>
      </c>
      <c r="U2134" s="144">
        <f t="shared" si="819"/>
        <v>76</v>
      </c>
      <c r="V2134" s="144">
        <v>252</v>
      </c>
      <c r="W2134" s="143">
        <f t="shared" si="831"/>
        <v>1.0107233689999999</v>
      </c>
      <c r="X2134" s="139">
        <f t="shared" si="832"/>
        <v>14.926657049999999</v>
      </c>
      <c r="Y2134" s="124">
        <f t="shared" si="833"/>
        <v>0</v>
      </c>
      <c r="Z2134" s="147" t="s">
        <v>64</v>
      </c>
      <c r="AA2134" s="141">
        <f t="shared" si="841"/>
        <v>45853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4"/>
      <c r="BL2134" s="1"/>
      <c r="BM2134" s="1"/>
      <c r="BN2134" s="1"/>
      <c r="BO2134" s="1"/>
      <c r="BP2134" s="1"/>
      <c r="BQ2134" s="1"/>
    </row>
    <row r="2135" spans="1:69" x14ac:dyDescent="0.15">
      <c r="A2135" s="138">
        <f t="shared" si="834"/>
        <v>45786</v>
      </c>
      <c r="B2135" s="148">
        <f t="shared" si="823"/>
        <v>1407.41656042</v>
      </c>
      <c r="C2135" s="139">
        <f t="shared" si="835"/>
        <v>1000</v>
      </c>
      <c r="D2135" s="140">
        <f t="shared" si="836"/>
        <v>7245.38</v>
      </c>
      <c r="E2135" s="124">
        <f>IF(K2135=1,VLOOKUP(A2134,[1]Plan1!$BO$80:$BQ$314,3),E2134)</f>
        <v>7276.54</v>
      </c>
      <c r="F2135" s="141">
        <f t="shared" si="837"/>
        <v>45763</v>
      </c>
      <c r="G2135" s="142">
        <f t="shared" si="824"/>
        <v>4.3006716003852752E-3</v>
      </c>
      <c r="H2135" s="141">
        <f t="shared" si="838"/>
        <v>45792</v>
      </c>
      <c r="I2135" s="141">
        <f t="shared" si="825"/>
        <v>45792</v>
      </c>
      <c r="J2135" s="125">
        <f t="shared" si="839"/>
        <v>19</v>
      </c>
      <c r="K2135" s="125">
        <f t="shared" si="821"/>
        <v>15</v>
      </c>
      <c r="L2135" s="139">
        <f t="shared" si="826"/>
        <v>1.00339373</v>
      </c>
      <c r="M2135" s="143">
        <f t="shared" si="822"/>
        <v>1.0056002500000001</v>
      </c>
      <c r="N2135" s="143">
        <f t="shared" si="818"/>
        <v>1.3875799509885014</v>
      </c>
      <c r="O2135" s="139">
        <f t="shared" si="820"/>
        <v>1.39228902</v>
      </c>
      <c r="P2135" s="139">
        <f t="shared" si="827"/>
        <v>1392.2890199999999</v>
      </c>
      <c r="Q2135" s="144">
        <f t="shared" si="828"/>
        <v>0</v>
      </c>
      <c r="R2135" s="145">
        <f t="shared" si="829"/>
        <v>0</v>
      </c>
      <c r="S2135" s="139">
        <f t="shared" si="830"/>
        <v>0</v>
      </c>
      <c r="T2135" s="146">
        <f t="shared" si="840"/>
        <v>3.5999999999999997E-2</v>
      </c>
      <c r="U2135" s="144">
        <f t="shared" si="819"/>
        <v>77</v>
      </c>
      <c r="V2135" s="144">
        <v>252</v>
      </c>
      <c r="W2135" s="143">
        <f t="shared" si="831"/>
        <v>1.0108652300000001</v>
      </c>
      <c r="X2135" s="139">
        <f t="shared" si="832"/>
        <v>15.127540420000001</v>
      </c>
      <c r="Y2135" s="124">
        <f t="shared" si="833"/>
        <v>0</v>
      </c>
      <c r="Z2135" s="147" t="s">
        <v>64</v>
      </c>
      <c r="AA2135" s="141">
        <f t="shared" si="841"/>
        <v>45853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4"/>
      <c r="BL2135" s="1"/>
      <c r="BM2135" s="1"/>
      <c r="BN2135" s="1"/>
      <c r="BO2135" s="1"/>
      <c r="BP2135" s="1"/>
      <c r="BQ2135" s="1"/>
    </row>
    <row r="2136" spans="1:69" x14ac:dyDescent="0.15">
      <c r="A2136" s="138">
        <f t="shared" si="834"/>
        <v>45787</v>
      </c>
      <c r="B2136" s="148">
        <f t="shared" si="823"/>
        <v>1407.93207024</v>
      </c>
      <c r="C2136" s="139">
        <f t="shared" si="835"/>
        <v>1000</v>
      </c>
      <c r="D2136" s="140">
        <f t="shared" si="836"/>
        <v>7245.38</v>
      </c>
      <c r="E2136" s="124">
        <f>IF(K2136=1,VLOOKUP(A2135,[1]Plan1!$BO$80:$BQ$314,3),E2135)</f>
        <v>7276.54</v>
      </c>
      <c r="F2136" s="141">
        <f t="shared" si="837"/>
        <v>45763</v>
      </c>
      <c r="G2136" s="142">
        <f t="shared" si="824"/>
        <v>4.3006716003852752E-3</v>
      </c>
      <c r="H2136" s="141">
        <f t="shared" si="838"/>
        <v>45792</v>
      </c>
      <c r="I2136" s="141">
        <f t="shared" si="825"/>
        <v>45792</v>
      </c>
      <c r="J2136" s="125">
        <f t="shared" si="839"/>
        <v>19</v>
      </c>
      <c r="K2136" s="125">
        <f t="shared" si="821"/>
        <v>16</v>
      </c>
      <c r="L2136" s="139">
        <f t="shared" si="826"/>
        <v>1.00362039</v>
      </c>
      <c r="M2136" s="143">
        <f t="shared" si="822"/>
        <v>1.0056002500000001</v>
      </c>
      <c r="N2136" s="143">
        <f t="shared" si="818"/>
        <v>1.3875799509885014</v>
      </c>
      <c r="O2136" s="139">
        <f t="shared" si="820"/>
        <v>1.3926035299999999</v>
      </c>
      <c r="P2136" s="139">
        <f t="shared" si="827"/>
        <v>1392.6035300000001</v>
      </c>
      <c r="Q2136" s="144">
        <f t="shared" si="828"/>
        <v>0</v>
      </c>
      <c r="R2136" s="145">
        <f t="shared" si="829"/>
        <v>0</v>
      </c>
      <c r="S2136" s="139">
        <f t="shared" si="830"/>
        <v>0</v>
      </c>
      <c r="T2136" s="146">
        <f t="shared" si="840"/>
        <v>3.5999999999999997E-2</v>
      </c>
      <c r="U2136" s="144">
        <f t="shared" si="819"/>
        <v>78</v>
      </c>
      <c r="V2136" s="144">
        <v>252</v>
      </c>
      <c r="W2136" s="143">
        <f t="shared" si="831"/>
        <v>1.01100711</v>
      </c>
      <c r="X2136" s="139">
        <f t="shared" si="832"/>
        <v>15.328540240000001</v>
      </c>
      <c r="Y2136" s="124">
        <f t="shared" si="833"/>
        <v>0</v>
      </c>
      <c r="Z2136" s="147" t="s">
        <v>64</v>
      </c>
      <c r="AA2136" s="141">
        <f t="shared" si="841"/>
        <v>45853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4"/>
      <c r="BL2136" s="1"/>
      <c r="BM2136" s="1"/>
      <c r="BN2136" s="1"/>
      <c r="BO2136" s="1"/>
      <c r="BP2136" s="1"/>
      <c r="BQ2136" s="1"/>
    </row>
    <row r="2137" spans="1:69" x14ac:dyDescent="0.15">
      <c r="A2137" s="138">
        <f t="shared" si="834"/>
        <v>45788</v>
      </c>
      <c r="B2137" s="148">
        <f t="shared" si="823"/>
        <v>1407.93207024</v>
      </c>
      <c r="C2137" s="139">
        <f t="shared" si="835"/>
        <v>1000</v>
      </c>
      <c r="D2137" s="140">
        <f t="shared" si="836"/>
        <v>7245.38</v>
      </c>
      <c r="E2137" s="124">
        <f>IF(K2137=1,VLOOKUP(A2136,[1]Plan1!$BO$80:$BQ$314,3),E2136)</f>
        <v>7276.54</v>
      </c>
      <c r="F2137" s="141">
        <f t="shared" si="837"/>
        <v>45763</v>
      </c>
      <c r="G2137" s="142">
        <f t="shared" si="824"/>
        <v>4.3006716003852752E-3</v>
      </c>
      <c r="H2137" s="141">
        <f t="shared" si="838"/>
        <v>45792</v>
      </c>
      <c r="I2137" s="141">
        <f t="shared" si="825"/>
        <v>45792</v>
      </c>
      <c r="J2137" s="125">
        <f t="shared" si="839"/>
        <v>19</v>
      </c>
      <c r="K2137" s="125">
        <f t="shared" si="821"/>
        <v>16</v>
      </c>
      <c r="L2137" s="139">
        <f t="shared" si="826"/>
        <v>1.00362039</v>
      </c>
      <c r="M2137" s="143">
        <f t="shared" si="822"/>
        <v>1.0056002500000001</v>
      </c>
      <c r="N2137" s="143">
        <f t="shared" si="818"/>
        <v>1.3875799509885014</v>
      </c>
      <c r="O2137" s="139">
        <f t="shared" si="820"/>
        <v>1.3926035299999999</v>
      </c>
      <c r="P2137" s="139">
        <f t="shared" si="827"/>
        <v>1392.6035300000001</v>
      </c>
      <c r="Q2137" s="144">
        <f t="shared" si="828"/>
        <v>0</v>
      </c>
      <c r="R2137" s="145">
        <f t="shared" si="829"/>
        <v>0</v>
      </c>
      <c r="S2137" s="139">
        <f t="shared" si="830"/>
        <v>0</v>
      </c>
      <c r="T2137" s="146">
        <f t="shared" si="840"/>
        <v>3.5999999999999997E-2</v>
      </c>
      <c r="U2137" s="144">
        <f t="shared" si="819"/>
        <v>78</v>
      </c>
      <c r="V2137" s="144">
        <v>252</v>
      </c>
      <c r="W2137" s="143">
        <f t="shared" si="831"/>
        <v>1.01100711</v>
      </c>
      <c r="X2137" s="139">
        <f t="shared" si="832"/>
        <v>15.328540240000001</v>
      </c>
      <c r="Y2137" s="124">
        <f t="shared" si="833"/>
        <v>0</v>
      </c>
      <c r="Z2137" s="147" t="s">
        <v>64</v>
      </c>
      <c r="AA2137" s="141">
        <f t="shared" si="841"/>
        <v>45853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4"/>
      <c r="BL2137" s="1"/>
      <c r="BM2137" s="1"/>
      <c r="BN2137" s="1"/>
      <c r="BO2137" s="1"/>
      <c r="BP2137" s="1"/>
      <c r="BQ2137" s="1"/>
    </row>
    <row r="2138" spans="1:69" x14ac:dyDescent="0.15">
      <c r="A2138" s="138">
        <f t="shared" si="834"/>
        <v>45789</v>
      </c>
      <c r="B2138" s="148">
        <f t="shared" si="823"/>
        <v>1407.93207024</v>
      </c>
      <c r="C2138" s="139">
        <f t="shared" si="835"/>
        <v>1000</v>
      </c>
      <c r="D2138" s="140">
        <f t="shared" si="836"/>
        <v>7245.38</v>
      </c>
      <c r="E2138" s="124">
        <f>IF(K2138=1,VLOOKUP(A2137,[1]Plan1!$BO$80:$BQ$314,3),E2137)</f>
        <v>7276.54</v>
      </c>
      <c r="F2138" s="141">
        <f t="shared" si="837"/>
        <v>45763</v>
      </c>
      <c r="G2138" s="142">
        <f t="shared" si="824"/>
        <v>4.3006716003852752E-3</v>
      </c>
      <c r="H2138" s="141">
        <f t="shared" si="838"/>
        <v>45792</v>
      </c>
      <c r="I2138" s="141">
        <f t="shared" si="825"/>
        <v>45792</v>
      </c>
      <c r="J2138" s="125">
        <f t="shared" si="839"/>
        <v>19</v>
      </c>
      <c r="K2138" s="125">
        <f t="shared" si="821"/>
        <v>16</v>
      </c>
      <c r="L2138" s="139">
        <f t="shared" si="826"/>
        <v>1.00362039</v>
      </c>
      <c r="M2138" s="143">
        <f t="shared" si="822"/>
        <v>1.0056002500000001</v>
      </c>
      <c r="N2138" s="143">
        <f t="shared" si="818"/>
        <v>1.3875799509885014</v>
      </c>
      <c r="O2138" s="139">
        <f t="shared" si="820"/>
        <v>1.3926035299999999</v>
      </c>
      <c r="P2138" s="139">
        <f t="shared" si="827"/>
        <v>1392.6035300000001</v>
      </c>
      <c r="Q2138" s="144">
        <f t="shared" si="828"/>
        <v>0</v>
      </c>
      <c r="R2138" s="145">
        <f t="shared" si="829"/>
        <v>0</v>
      </c>
      <c r="S2138" s="139">
        <f t="shared" si="830"/>
        <v>0</v>
      </c>
      <c r="T2138" s="146">
        <f t="shared" si="840"/>
        <v>3.5999999999999997E-2</v>
      </c>
      <c r="U2138" s="144">
        <f t="shared" si="819"/>
        <v>78</v>
      </c>
      <c r="V2138" s="144">
        <v>252</v>
      </c>
      <c r="W2138" s="143">
        <f t="shared" si="831"/>
        <v>1.01100711</v>
      </c>
      <c r="X2138" s="139">
        <f t="shared" si="832"/>
        <v>15.328540240000001</v>
      </c>
      <c r="Y2138" s="124">
        <f t="shared" si="833"/>
        <v>0</v>
      </c>
      <c r="Z2138" s="147" t="s">
        <v>64</v>
      </c>
      <c r="AA2138" s="141">
        <f t="shared" si="841"/>
        <v>45853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4"/>
      <c r="BL2138" s="1"/>
      <c r="BM2138" s="1"/>
      <c r="BN2138" s="1"/>
      <c r="BO2138" s="1"/>
      <c r="BP2138" s="1"/>
      <c r="BQ2138" s="1"/>
    </row>
    <row r="2139" spans="1:69" x14ac:dyDescent="0.15">
      <c r="A2139" s="138">
        <f t="shared" si="834"/>
        <v>45790</v>
      </c>
      <c r="B2139" s="148">
        <f t="shared" si="823"/>
        <v>1408.4477490999998</v>
      </c>
      <c r="C2139" s="139">
        <f t="shared" si="835"/>
        <v>1000</v>
      </c>
      <c r="D2139" s="140">
        <f t="shared" si="836"/>
        <v>7245.38</v>
      </c>
      <c r="E2139" s="124">
        <f>IF(K2139=1,VLOOKUP(A2138,[1]Plan1!$BO$80:$BQ$314,3),E2138)</f>
        <v>7276.54</v>
      </c>
      <c r="F2139" s="141">
        <f t="shared" si="837"/>
        <v>45763</v>
      </c>
      <c r="G2139" s="142">
        <f t="shared" si="824"/>
        <v>4.3006716003852752E-3</v>
      </c>
      <c r="H2139" s="141">
        <f t="shared" si="838"/>
        <v>45792</v>
      </c>
      <c r="I2139" s="141">
        <f t="shared" si="825"/>
        <v>45792</v>
      </c>
      <c r="J2139" s="125">
        <f t="shared" si="839"/>
        <v>19</v>
      </c>
      <c r="K2139" s="125">
        <f t="shared" si="821"/>
        <v>17</v>
      </c>
      <c r="L2139" s="139">
        <f t="shared" si="826"/>
        <v>1.0038470900000001</v>
      </c>
      <c r="M2139" s="143">
        <f t="shared" si="822"/>
        <v>1.0056002500000001</v>
      </c>
      <c r="N2139" s="143">
        <f t="shared" si="818"/>
        <v>1.3875799509885014</v>
      </c>
      <c r="O2139" s="139">
        <f t="shared" si="820"/>
        <v>1.39291809</v>
      </c>
      <c r="P2139" s="139">
        <f t="shared" si="827"/>
        <v>1392.9180899999999</v>
      </c>
      <c r="Q2139" s="144">
        <f t="shared" si="828"/>
        <v>0</v>
      </c>
      <c r="R2139" s="145">
        <f t="shared" si="829"/>
        <v>0</v>
      </c>
      <c r="S2139" s="139">
        <f t="shared" si="830"/>
        <v>0</v>
      </c>
      <c r="T2139" s="146">
        <f t="shared" si="840"/>
        <v>3.5999999999999997E-2</v>
      </c>
      <c r="U2139" s="144">
        <f t="shared" si="819"/>
        <v>79</v>
      </c>
      <c r="V2139" s="144">
        <v>252</v>
      </c>
      <c r="W2139" s="143">
        <f t="shared" si="831"/>
        <v>1.0111490110000001</v>
      </c>
      <c r="X2139" s="139">
        <f t="shared" si="832"/>
        <v>15.5296591</v>
      </c>
      <c r="Y2139" s="124">
        <f t="shared" si="833"/>
        <v>0</v>
      </c>
      <c r="Z2139" s="147" t="s">
        <v>64</v>
      </c>
      <c r="AA2139" s="141">
        <f t="shared" si="841"/>
        <v>45853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4"/>
      <c r="BL2139" s="1"/>
      <c r="BM2139" s="1"/>
      <c r="BN2139" s="1"/>
      <c r="BO2139" s="1"/>
      <c r="BP2139" s="1"/>
      <c r="BQ2139" s="1"/>
    </row>
    <row r="2140" spans="1:69" x14ac:dyDescent="0.15">
      <c r="A2140" s="138">
        <f t="shared" si="834"/>
        <v>45791</v>
      </c>
      <c r="B2140" s="148">
        <f t="shared" si="823"/>
        <v>1408.9636448399999</v>
      </c>
      <c r="C2140" s="139">
        <f t="shared" si="835"/>
        <v>1000</v>
      </c>
      <c r="D2140" s="140">
        <f t="shared" si="836"/>
        <v>7245.38</v>
      </c>
      <c r="E2140" s="124">
        <f>IF(K2140=1,VLOOKUP(A2139,[1]Plan1!$BO$80:$BQ$314,3),E2139)</f>
        <v>7276.54</v>
      </c>
      <c r="F2140" s="141">
        <f t="shared" si="837"/>
        <v>45763</v>
      </c>
      <c r="G2140" s="142">
        <f t="shared" si="824"/>
        <v>4.3006716003852752E-3</v>
      </c>
      <c r="H2140" s="141">
        <f t="shared" si="838"/>
        <v>45792</v>
      </c>
      <c r="I2140" s="141">
        <f t="shared" si="825"/>
        <v>45792</v>
      </c>
      <c r="J2140" s="125">
        <f t="shared" si="839"/>
        <v>19</v>
      </c>
      <c r="K2140" s="125">
        <f t="shared" si="821"/>
        <v>18</v>
      </c>
      <c r="L2140" s="139">
        <f t="shared" si="826"/>
        <v>1.0040738600000001</v>
      </c>
      <c r="M2140" s="143">
        <f t="shared" si="822"/>
        <v>1.0056002500000001</v>
      </c>
      <c r="N2140" s="143">
        <f t="shared" si="818"/>
        <v>1.3875799509885014</v>
      </c>
      <c r="O2140" s="139">
        <f t="shared" si="820"/>
        <v>1.3932327499999999</v>
      </c>
      <c r="P2140" s="139">
        <f t="shared" si="827"/>
        <v>1393.2327499999999</v>
      </c>
      <c r="Q2140" s="144">
        <f t="shared" si="828"/>
        <v>0</v>
      </c>
      <c r="R2140" s="145">
        <f t="shared" si="829"/>
        <v>0</v>
      </c>
      <c r="S2140" s="139">
        <f t="shared" si="830"/>
        <v>0</v>
      </c>
      <c r="T2140" s="146">
        <f t="shared" si="840"/>
        <v>3.5999999999999997E-2</v>
      </c>
      <c r="U2140" s="144">
        <f t="shared" si="819"/>
        <v>80</v>
      </c>
      <c r="V2140" s="144">
        <v>252</v>
      </c>
      <c r="W2140" s="143">
        <f t="shared" si="831"/>
        <v>1.011290931</v>
      </c>
      <c r="X2140" s="139">
        <f t="shared" si="832"/>
        <v>15.730894839999999</v>
      </c>
      <c r="Y2140" s="124">
        <f t="shared" si="833"/>
        <v>0</v>
      </c>
      <c r="Z2140" s="147" t="s">
        <v>64</v>
      </c>
      <c r="AA2140" s="141">
        <f t="shared" si="841"/>
        <v>45853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4"/>
      <c r="BL2140" s="1"/>
      <c r="BM2140" s="1"/>
      <c r="BN2140" s="1"/>
      <c r="BO2140" s="1"/>
      <c r="BP2140" s="1"/>
      <c r="BQ2140" s="1"/>
    </row>
    <row r="2141" spans="1:69" x14ac:dyDescent="0.15">
      <c r="A2141" s="138">
        <f t="shared" si="834"/>
        <v>45792</v>
      </c>
      <c r="B2141" s="148">
        <f t="shared" si="823"/>
        <v>1409.47971985</v>
      </c>
      <c r="C2141" s="139">
        <f t="shared" si="835"/>
        <v>1000</v>
      </c>
      <c r="D2141" s="140">
        <f t="shared" si="836"/>
        <v>7245.38</v>
      </c>
      <c r="E2141" s="124">
        <f>IF(K2141=1,VLOOKUP(A2140,[1]Plan1!$BO$80:$BQ$314,3),E2140)</f>
        <v>7276.54</v>
      </c>
      <c r="F2141" s="141">
        <f t="shared" si="837"/>
        <v>45763</v>
      </c>
      <c r="G2141" s="142">
        <f t="shared" si="824"/>
        <v>4.3006716003852752E-3</v>
      </c>
      <c r="H2141" s="141">
        <f t="shared" si="838"/>
        <v>45824</v>
      </c>
      <c r="I2141" s="141">
        <f t="shared" si="825"/>
        <v>45792</v>
      </c>
      <c r="J2141" s="125">
        <f t="shared" si="839"/>
        <v>19</v>
      </c>
      <c r="K2141" s="125">
        <f t="shared" si="821"/>
        <v>19</v>
      </c>
      <c r="L2141" s="139">
        <f t="shared" si="826"/>
        <v>1.0043006699999999</v>
      </c>
      <c r="M2141" s="143">
        <f t="shared" si="822"/>
        <v>1.0056002500000001</v>
      </c>
      <c r="N2141" s="143">
        <f t="shared" si="818"/>
        <v>1.3875799509885014</v>
      </c>
      <c r="O2141" s="139">
        <f t="shared" si="820"/>
        <v>1.3935474699999999</v>
      </c>
      <c r="P2141" s="139">
        <f t="shared" si="827"/>
        <v>1393.54747</v>
      </c>
      <c r="Q2141" s="144">
        <f t="shared" si="828"/>
        <v>0</v>
      </c>
      <c r="R2141" s="145">
        <f t="shared" si="829"/>
        <v>0</v>
      </c>
      <c r="S2141" s="139">
        <f t="shared" si="830"/>
        <v>0</v>
      </c>
      <c r="T2141" s="146">
        <f t="shared" si="840"/>
        <v>3.5999999999999997E-2</v>
      </c>
      <c r="U2141" s="144">
        <f t="shared" si="819"/>
        <v>81</v>
      </c>
      <c r="V2141" s="144">
        <v>252</v>
      </c>
      <c r="W2141" s="143">
        <f t="shared" si="831"/>
        <v>1.0114328720000001</v>
      </c>
      <c r="X2141" s="139">
        <f t="shared" si="832"/>
        <v>15.93224985</v>
      </c>
      <c r="Y2141" s="124">
        <f t="shared" si="833"/>
        <v>0</v>
      </c>
      <c r="Z2141" s="147" t="s">
        <v>64</v>
      </c>
      <c r="AA2141" s="141">
        <f t="shared" si="841"/>
        <v>45853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4"/>
      <c r="BL2141" s="1"/>
      <c r="BM2141" s="1"/>
      <c r="BN2141" s="1"/>
      <c r="BO2141" s="1"/>
      <c r="BP2141" s="1"/>
      <c r="BQ2141" s="1"/>
    </row>
    <row r="2142" spans="1:69" x14ac:dyDescent="0.15">
      <c r="A2142" s="138">
        <f t="shared" si="834"/>
        <v>45793</v>
      </c>
      <c r="B2142" s="148">
        <f t="shared" si="823"/>
        <v>1409.9525444600001</v>
      </c>
      <c r="C2142" s="139">
        <f t="shared" si="835"/>
        <v>1000</v>
      </c>
      <c r="D2142" s="140">
        <f t="shared" si="836"/>
        <v>7245.38</v>
      </c>
      <c r="E2142" s="124">
        <f>IF(K2142=1,VLOOKUP(A2141,[1]Plan1!$BO$80:$BQ$314,3),E2141)</f>
        <v>7276.54</v>
      </c>
      <c r="F2142" s="141">
        <f t="shared" si="837"/>
        <v>45763</v>
      </c>
      <c r="G2142" s="142">
        <f t="shared" si="824"/>
        <v>4.3006716003852752E-3</v>
      </c>
      <c r="H2142" s="141">
        <f t="shared" si="838"/>
        <v>45824</v>
      </c>
      <c r="I2142" s="141">
        <f t="shared" si="825"/>
        <v>45824</v>
      </c>
      <c r="J2142" s="125">
        <f t="shared" si="839"/>
        <v>22</v>
      </c>
      <c r="K2142" s="125">
        <f t="shared" si="821"/>
        <v>1</v>
      </c>
      <c r="L2142" s="139">
        <f t="shared" si="826"/>
        <v>1.0001950799999999</v>
      </c>
      <c r="M2142" s="143">
        <f t="shared" si="822"/>
        <v>1.0043006699999999</v>
      </c>
      <c r="N2142" s="143">
        <f t="shared" si="818"/>
        <v>1.393547474456319</v>
      </c>
      <c r="O2142" s="139">
        <f t="shared" si="820"/>
        <v>1.39381932</v>
      </c>
      <c r="P2142" s="139">
        <f t="shared" si="827"/>
        <v>1393.8193200000001</v>
      </c>
      <c r="Q2142" s="144">
        <f t="shared" si="828"/>
        <v>0</v>
      </c>
      <c r="R2142" s="145">
        <f t="shared" si="829"/>
        <v>0</v>
      </c>
      <c r="S2142" s="139">
        <f t="shared" si="830"/>
        <v>0</v>
      </c>
      <c r="T2142" s="146">
        <f t="shared" si="840"/>
        <v>3.5999999999999997E-2</v>
      </c>
      <c r="U2142" s="144">
        <f t="shared" si="819"/>
        <v>82</v>
      </c>
      <c r="V2142" s="144">
        <v>252</v>
      </c>
      <c r="W2142" s="143">
        <f t="shared" si="831"/>
        <v>1.011574832</v>
      </c>
      <c r="X2142" s="139">
        <f t="shared" si="832"/>
        <v>16.133224460000001</v>
      </c>
      <c r="Y2142" s="124">
        <f t="shared" si="833"/>
        <v>0</v>
      </c>
      <c r="Z2142" s="147" t="s">
        <v>64</v>
      </c>
      <c r="AA2142" s="141">
        <f t="shared" si="841"/>
        <v>45853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4"/>
      <c r="BL2142" s="1"/>
      <c r="BM2142" s="1"/>
      <c r="BN2142" s="1"/>
      <c r="BO2142" s="1"/>
      <c r="BP2142" s="1"/>
      <c r="BQ2142" s="1"/>
    </row>
    <row r="2143" spans="1:69" x14ac:dyDescent="0.15">
      <c r="A2143" s="138">
        <f t="shared" si="834"/>
        <v>45794</v>
      </c>
      <c r="B2143" s="148">
        <f t="shared" si="823"/>
        <v>1410.4255348500001</v>
      </c>
      <c r="C2143" s="139">
        <f t="shared" si="835"/>
        <v>1000</v>
      </c>
      <c r="D2143" s="140">
        <f t="shared" si="836"/>
        <v>7245.38</v>
      </c>
      <c r="E2143" s="124">
        <f>IF(K2143=1,VLOOKUP(A2142,[1]Plan1!$BO$80:$BQ$314,3),E2142)</f>
        <v>7276.54</v>
      </c>
      <c r="F2143" s="141">
        <f t="shared" si="837"/>
        <v>45763</v>
      </c>
      <c r="G2143" s="142">
        <f t="shared" si="824"/>
        <v>4.3006716003852752E-3</v>
      </c>
      <c r="H2143" s="141">
        <f t="shared" si="838"/>
        <v>45824</v>
      </c>
      <c r="I2143" s="141">
        <f t="shared" si="825"/>
        <v>45824</v>
      </c>
      <c r="J2143" s="125">
        <f t="shared" si="839"/>
        <v>22</v>
      </c>
      <c r="K2143" s="125">
        <f t="shared" si="821"/>
        <v>2</v>
      </c>
      <c r="L2143" s="139">
        <f t="shared" si="826"/>
        <v>1.0003902</v>
      </c>
      <c r="M2143" s="143">
        <f t="shared" si="822"/>
        <v>1.0043006699999999</v>
      </c>
      <c r="N2143" s="143">
        <f t="shared" ref="N2143:N2206" si="842">IF(I2143&gt;I2142,N2142*M2143,N2142)</f>
        <v>1.393547474456319</v>
      </c>
      <c r="O2143" s="139">
        <f t="shared" si="820"/>
        <v>1.3940912299999999</v>
      </c>
      <c r="P2143" s="139">
        <f t="shared" si="827"/>
        <v>1394.09123</v>
      </c>
      <c r="Q2143" s="144">
        <f t="shared" si="828"/>
        <v>0</v>
      </c>
      <c r="R2143" s="145">
        <f t="shared" si="829"/>
        <v>0</v>
      </c>
      <c r="S2143" s="139">
        <f t="shared" si="830"/>
        <v>0</v>
      </c>
      <c r="T2143" s="146">
        <f t="shared" si="840"/>
        <v>3.5999999999999997E-2</v>
      </c>
      <c r="U2143" s="144">
        <f t="shared" si="819"/>
        <v>83</v>
      </c>
      <c r="V2143" s="144">
        <v>252</v>
      </c>
      <c r="W2143" s="143">
        <f t="shared" si="831"/>
        <v>1.011716812</v>
      </c>
      <c r="X2143" s="139">
        <f t="shared" si="832"/>
        <v>16.334304849999999</v>
      </c>
      <c r="Y2143" s="124">
        <f t="shared" si="833"/>
        <v>0</v>
      </c>
      <c r="Z2143" s="147" t="s">
        <v>64</v>
      </c>
      <c r="AA2143" s="141">
        <f t="shared" si="841"/>
        <v>45853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4"/>
      <c r="BL2143" s="1"/>
      <c r="BM2143" s="1"/>
      <c r="BN2143" s="1"/>
      <c r="BO2143" s="1"/>
      <c r="BP2143" s="1"/>
      <c r="BQ2143" s="1"/>
    </row>
    <row r="2144" spans="1:69" x14ac:dyDescent="0.15">
      <c r="A2144" s="138">
        <f t="shared" si="834"/>
        <v>45795</v>
      </c>
      <c r="B2144" s="148">
        <f t="shared" si="823"/>
        <v>1410.4255348500001</v>
      </c>
      <c r="C2144" s="139">
        <f t="shared" si="835"/>
        <v>1000</v>
      </c>
      <c r="D2144" s="140">
        <f t="shared" si="836"/>
        <v>7245.38</v>
      </c>
      <c r="E2144" s="124">
        <f>IF(K2144=1,VLOOKUP(A2143,[1]Plan1!$BO$80:$BQ$314,3),E2143)</f>
        <v>7276.54</v>
      </c>
      <c r="F2144" s="141">
        <f t="shared" si="837"/>
        <v>45763</v>
      </c>
      <c r="G2144" s="142">
        <f t="shared" si="824"/>
        <v>4.3006716003852752E-3</v>
      </c>
      <c r="H2144" s="141">
        <f t="shared" si="838"/>
        <v>45824</v>
      </c>
      <c r="I2144" s="141">
        <f t="shared" si="825"/>
        <v>45824</v>
      </c>
      <c r="J2144" s="125">
        <f t="shared" si="839"/>
        <v>22</v>
      </c>
      <c r="K2144" s="125">
        <f t="shared" si="821"/>
        <v>2</v>
      </c>
      <c r="L2144" s="139">
        <f t="shared" si="826"/>
        <v>1.0003902</v>
      </c>
      <c r="M2144" s="143">
        <f t="shared" si="822"/>
        <v>1.0043006699999999</v>
      </c>
      <c r="N2144" s="143">
        <f t="shared" si="842"/>
        <v>1.393547474456319</v>
      </c>
      <c r="O2144" s="139">
        <f t="shared" si="820"/>
        <v>1.3940912299999999</v>
      </c>
      <c r="P2144" s="139">
        <f t="shared" si="827"/>
        <v>1394.09123</v>
      </c>
      <c r="Q2144" s="144">
        <f t="shared" si="828"/>
        <v>0</v>
      </c>
      <c r="R2144" s="145">
        <f t="shared" si="829"/>
        <v>0</v>
      </c>
      <c r="S2144" s="139">
        <f t="shared" si="830"/>
        <v>0</v>
      </c>
      <c r="T2144" s="146">
        <f t="shared" si="840"/>
        <v>3.5999999999999997E-2</v>
      </c>
      <c r="U2144" s="144">
        <f t="shared" si="819"/>
        <v>83</v>
      </c>
      <c r="V2144" s="144">
        <v>252</v>
      </c>
      <c r="W2144" s="143">
        <f t="shared" si="831"/>
        <v>1.011716812</v>
      </c>
      <c r="X2144" s="139">
        <f t="shared" si="832"/>
        <v>16.334304849999999</v>
      </c>
      <c r="Y2144" s="124">
        <f t="shared" si="833"/>
        <v>0</v>
      </c>
      <c r="Z2144" s="147" t="s">
        <v>64</v>
      </c>
      <c r="AA2144" s="141">
        <f t="shared" si="841"/>
        <v>45853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4"/>
      <c r="BL2144" s="1"/>
      <c r="BM2144" s="1"/>
      <c r="BN2144" s="1"/>
      <c r="BO2144" s="1"/>
      <c r="BP2144" s="1"/>
      <c r="BQ2144" s="1"/>
    </row>
    <row r="2145" spans="1:69" x14ac:dyDescent="0.15">
      <c r="A2145" s="138">
        <f t="shared" si="834"/>
        <v>45796</v>
      </c>
      <c r="B2145" s="148">
        <f t="shared" si="823"/>
        <v>1410.4255348500001</v>
      </c>
      <c r="C2145" s="139">
        <f t="shared" si="835"/>
        <v>1000</v>
      </c>
      <c r="D2145" s="140">
        <f t="shared" si="836"/>
        <v>7245.38</v>
      </c>
      <c r="E2145" s="124">
        <f>IF(K2145=1,VLOOKUP(A2144,[1]Plan1!$BO$80:$BQ$314,3),E2144)</f>
        <v>7276.54</v>
      </c>
      <c r="F2145" s="141">
        <f t="shared" si="837"/>
        <v>45763</v>
      </c>
      <c r="G2145" s="142">
        <f t="shared" si="824"/>
        <v>4.3006716003852752E-3</v>
      </c>
      <c r="H2145" s="141">
        <f t="shared" si="838"/>
        <v>45824</v>
      </c>
      <c r="I2145" s="141">
        <f t="shared" si="825"/>
        <v>45824</v>
      </c>
      <c r="J2145" s="125">
        <f t="shared" si="839"/>
        <v>22</v>
      </c>
      <c r="K2145" s="125">
        <f t="shared" si="821"/>
        <v>2</v>
      </c>
      <c r="L2145" s="139">
        <f t="shared" si="826"/>
        <v>1.0003902</v>
      </c>
      <c r="M2145" s="143">
        <f t="shared" si="822"/>
        <v>1.0043006699999999</v>
      </c>
      <c r="N2145" s="143">
        <f t="shared" si="842"/>
        <v>1.393547474456319</v>
      </c>
      <c r="O2145" s="139">
        <f t="shared" si="820"/>
        <v>1.3940912299999999</v>
      </c>
      <c r="P2145" s="139">
        <f t="shared" si="827"/>
        <v>1394.09123</v>
      </c>
      <c r="Q2145" s="144">
        <f t="shared" si="828"/>
        <v>0</v>
      </c>
      <c r="R2145" s="145">
        <f t="shared" si="829"/>
        <v>0</v>
      </c>
      <c r="S2145" s="139">
        <f t="shared" si="830"/>
        <v>0</v>
      </c>
      <c r="T2145" s="146">
        <f t="shared" si="840"/>
        <v>3.5999999999999997E-2</v>
      </c>
      <c r="U2145" s="144">
        <f t="shared" si="819"/>
        <v>83</v>
      </c>
      <c r="V2145" s="144">
        <v>252</v>
      </c>
      <c r="W2145" s="143">
        <f t="shared" si="831"/>
        <v>1.011716812</v>
      </c>
      <c r="X2145" s="139">
        <f t="shared" si="832"/>
        <v>16.334304849999999</v>
      </c>
      <c r="Y2145" s="124">
        <f t="shared" si="833"/>
        <v>0</v>
      </c>
      <c r="Z2145" s="147" t="s">
        <v>64</v>
      </c>
      <c r="AA2145" s="141">
        <f t="shared" si="841"/>
        <v>45853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4"/>
      <c r="BL2145" s="1"/>
      <c r="BM2145" s="1"/>
      <c r="BN2145" s="1"/>
      <c r="BO2145" s="1"/>
      <c r="BP2145" s="1"/>
      <c r="BQ2145" s="1"/>
    </row>
    <row r="2146" spans="1:69" x14ac:dyDescent="0.15">
      <c r="A2146" s="138">
        <f t="shared" si="834"/>
        <v>45797</v>
      </c>
      <c r="B2146" s="148">
        <f t="shared" si="823"/>
        <v>1410.8986924400001</v>
      </c>
      <c r="C2146" s="139">
        <f t="shared" si="835"/>
        <v>1000</v>
      </c>
      <c r="D2146" s="140">
        <f t="shared" si="836"/>
        <v>7245.38</v>
      </c>
      <c r="E2146" s="124">
        <f>IF(K2146=1,VLOOKUP(A2145,[1]Plan1!$BO$80:$BQ$314,3),E2145)</f>
        <v>7276.54</v>
      </c>
      <c r="F2146" s="141">
        <f t="shared" si="837"/>
        <v>45763</v>
      </c>
      <c r="G2146" s="142">
        <f t="shared" si="824"/>
        <v>4.3006716003852752E-3</v>
      </c>
      <c r="H2146" s="141">
        <f t="shared" si="838"/>
        <v>45824</v>
      </c>
      <c r="I2146" s="141">
        <f t="shared" si="825"/>
        <v>45824</v>
      </c>
      <c r="J2146" s="125">
        <f t="shared" si="839"/>
        <v>22</v>
      </c>
      <c r="K2146" s="125">
        <f t="shared" si="821"/>
        <v>3</v>
      </c>
      <c r="L2146" s="139">
        <f t="shared" si="826"/>
        <v>1.0005853600000001</v>
      </c>
      <c r="M2146" s="143">
        <f t="shared" si="822"/>
        <v>1.0043006699999999</v>
      </c>
      <c r="N2146" s="143">
        <f t="shared" si="842"/>
        <v>1.393547474456319</v>
      </c>
      <c r="O2146" s="139">
        <f t="shared" si="820"/>
        <v>1.3943631999999999</v>
      </c>
      <c r="P2146" s="139">
        <f t="shared" si="827"/>
        <v>1394.3632</v>
      </c>
      <c r="Q2146" s="144">
        <f t="shared" si="828"/>
        <v>0</v>
      </c>
      <c r="R2146" s="145">
        <f t="shared" si="829"/>
        <v>0</v>
      </c>
      <c r="S2146" s="139">
        <f t="shared" si="830"/>
        <v>0</v>
      </c>
      <c r="T2146" s="146">
        <f t="shared" si="840"/>
        <v>3.5999999999999997E-2</v>
      </c>
      <c r="U2146" s="144">
        <f t="shared" si="819"/>
        <v>84</v>
      </c>
      <c r="V2146" s="144">
        <v>252</v>
      </c>
      <c r="W2146" s="143">
        <f t="shared" si="831"/>
        <v>1.0118588129999999</v>
      </c>
      <c r="X2146" s="139">
        <f t="shared" si="832"/>
        <v>16.535492439999999</v>
      </c>
      <c r="Y2146" s="124">
        <f t="shared" si="833"/>
        <v>0</v>
      </c>
      <c r="Z2146" s="147" t="s">
        <v>64</v>
      </c>
      <c r="AA2146" s="141">
        <f t="shared" si="841"/>
        <v>45853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4"/>
      <c r="BL2146" s="1"/>
      <c r="BM2146" s="1"/>
      <c r="BN2146" s="1"/>
      <c r="BO2146" s="1"/>
      <c r="BP2146" s="1"/>
      <c r="BQ2146" s="1"/>
    </row>
    <row r="2147" spans="1:69" x14ac:dyDescent="0.15">
      <c r="A2147" s="138">
        <f t="shared" si="834"/>
        <v>45798</v>
      </c>
      <c r="B2147" s="148">
        <f t="shared" si="823"/>
        <v>1411.3720043699998</v>
      </c>
      <c r="C2147" s="139">
        <f t="shared" si="835"/>
        <v>1000</v>
      </c>
      <c r="D2147" s="140">
        <f t="shared" si="836"/>
        <v>7245.38</v>
      </c>
      <c r="E2147" s="124">
        <f>IF(K2147=1,VLOOKUP(A2146,[1]Plan1!$BO$80:$BQ$314,3),E2146)</f>
        <v>7276.54</v>
      </c>
      <c r="F2147" s="141">
        <f t="shared" si="837"/>
        <v>45763</v>
      </c>
      <c r="G2147" s="142">
        <f t="shared" si="824"/>
        <v>4.3006716003852752E-3</v>
      </c>
      <c r="H2147" s="141">
        <f t="shared" si="838"/>
        <v>45824</v>
      </c>
      <c r="I2147" s="141">
        <f t="shared" si="825"/>
        <v>45824</v>
      </c>
      <c r="J2147" s="125">
        <f t="shared" si="839"/>
        <v>22</v>
      </c>
      <c r="K2147" s="125">
        <f t="shared" si="821"/>
        <v>4</v>
      </c>
      <c r="L2147" s="139">
        <f t="shared" si="826"/>
        <v>1.0007805599999999</v>
      </c>
      <c r="M2147" s="143">
        <f t="shared" si="822"/>
        <v>1.0043006699999999</v>
      </c>
      <c r="N2147" s="143">
        <f t="shared" si="842"/>
        <v>1.393547474456319</v>
      </c>
      <c r="O2147" s="139">
        <f t="shared" si="820"/>
        <v>1.3946352200000001</v>
      </c>
      <c r="P2147" s="139">
        <f t="shared" si="827"/>
        <v>1394.6352199999999</v>
      </c>
      <c r="Q2147" s="144">
        <f t="shared" si="828"/>
        <v>0</v>
      </c>
      <c r="R2147" s="145">
        <f t="shared" si="829"/>
        <v>0</v>
      </c>
      <c r="S2147" s="139">
        <f t="shared" si="830"/>
        <v>0</v>
      </c>
      <c r="T2147" s="146">
        <f t="shared" si="840"/>
        <v>3.5999999999999997E-2</v>
      </c>
      <c r="U2147" s="144">
        <f t="shared" si="819"/>
        <v>85</v>
      </c>
      <c r="V2147" s="144">
        <v>252</v>
      </c>
      <c r="W2147" s="143">
        <f t="shared" si="831"/>
        <v>1.0120008330000001</v>
      </c>
      <c r="X2147" s="139">
        <f t="shared" si="832"/>
        <v>16.736784369999999</v>
      </c>
      <c r="Y2147" s="124">
        <f t="shared" si="833"/>
        <v>0</v>
      </c>
      <c r="Z2147" s="147" t="s">
        <v>64</v>
      </c>
      <c r="AA2147" s="141">
        <f t="shared" si="841"/>
        <v>45853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4"/>
      <c r="BL2147" s="1"/>
      <c r="BM2147" s="1"/>
      <c r="BN2147" s="1"/>
      <c r="BO2147" s="1"/>
      <c r="BP2147" s="1"/>
      <c r="BQ2147" s="1"/>
    </row>
    <row r="2148" spans="1:69" x14ac:dyDescent="0.15">
      <c r="A2148" s="138">
        <f t="shared" si="834"/>
        <v>45799</v>
      </c>
      <c r="B2148" s="148">
        <f t="shared" si="823"/>
        <v>1411.84547206</v>
      </c>
      <c r="C2148" s="139">
        <f t="shared" si="835"/>
        <v>1000</v>
      </c>
      <c r="D2148" s="140">
        <f t="shared" si="836"/>
        <v>7245.38</v>
      </c>
      <c r="E2148" s="124">
        <f>IF(K2148=1,VLOOKUP(A2147,[1]Plan1!$BO$80:$BQ$314,3),E2147)</f>
        <v>7276.54</v>
      </c>
      <c r="F2148" s="141">
        <f t="shared" si="837"/>
        <v>45763</v>
      </c>
      <c r="G2148" s="142">
        <f t="shared" si="824"/>
        <v>4.3006716003852752E-3</v>
      </c>
      <c r="H2148" s="141">
        <f t="shared" si="838"/>
        <v>45824</v>
      </c>
      <c r="I2148" s="141">
        <f t="shared" si="825"/>
        <v>45824</v>
      </c>
      <c r="J2148" s="125">
        <f t="shared" si="839"/>
        <v>22</v>
      </c>
      <c r="K2148" s="125">
        <f t="shared" si="821"/>
        <v>5</v>
      </c>
      <c r="L2148" s="139">
        <f t="shared" si="826"/>
        <v>1.0009758</v>
      </c>
      <c r="M2148" s="143">
        <f t="shared" si="822"/>
        <v>1.0043006699999999</v>
      </c>
      <c r="N2148" s="143">
        <f t="shared" si="842"/>
        <v>1.393547474456319</v>
      </c>
      <c r="O2148" s="139">
        <f t="shared" si="820"/>
        <v>1.3949072899999999</v>
      </c>
      <c r="P2148" s="139">
        <f t="shared" si="827"/>
        <v>1394.9072900000001</v>
      </c>
      <c r="Q2148" s="144">
        <f t="shared" si="828"/>
        <v>0</v>
      </c>
      <c r="R2148" s="145">
        <f t="shared" si="829"/>
        <v>0</v>
      </c>
      <c r="S2148" s="139">
        <f t="shared" si="830"/>
        <v>0</v>
      </c>
      <c r="T2148" s="146">
        <f t="shared" si="840"/>
        <v>3.5999999999999997E-2</v>
      </c>
      <c r="U2148" s="144">
        <f t="shared" si="819"/>
        <v>86</v>
      </c>
      <c r="V2148" s="144">
        <v>252</v>
      </c>
      <c r="W2148" s="143">
        <f t="shared" si="831"/>
        <v>1.0121428729999999</v>
      </c>
      <c r="X2148" s="139">
        <f t="shared" si="832"/>
        <v>16.938182059999999</v>
      </c>
      <c r="Y2148" s="124">
        <f t="shared" si="833"/>
        <v>0</v>
      </c>
      <c r="Z2148" s="147" t="s">
        <v>64</v>
      </c>
      <c r="AA2148" s="141">
        <f t="shared" si="841"/>
        <v>45853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4"/>
      <c r="BL2148" s="1"/>
      <c r="BM2148" s="1"/>
      <c r="BN2148" s="1"/>
      <c r="BO2148" s="1"/>
      <c r="BP2148" s="1"/>
      <c r="BQ2148" s="1"/>
    </row>
    <row r="2149" spans="1:69" x14ac:dyDescent="0.15">
      <c r="A2149" s="138">
        <f t="shared" si="834"/>
        <v>45800</v>
      </c>
      <c r="B2149" s="148">
        <f t="shared" si="823"/>
        <v>1412.31911582</v>
      </c>
      <c r="C2149" s="139">
        <f t="shared" si="835"/>
        <v>1000</v>
      </c>
      <c r="D2149" s="140">
        <f t="shared" si="836"/>
        <v>7245.38</v>
      </c>
      <c r="E2149" s="124">
        <f>IF(K2149=1,VLOOKUP(A2148,[1]Plan1!$BO$80:$BQ$314,3),E2148)</f>
        <v>7276.54</v>
      </c>
      <c r="F2149" s="141">
        <f t="shared" si="837"/>
        <v>45763</v>
      </c>
      <c r="G2149" s="142">
        <f t="shared" si="824"/>
        <v>4.3006716003852752E-3</v>
      </c>
      <c r="H2149" s="141">
        <f t="shared" si="838"/>
        <v>45824</v>
      </c>
      <c r="I2149" s="141">
        <f t="shared" si="825"/>
        <v>45824</v>
      </c>
      <c r="J2149" s="125">
        <f t="shared" si="839"/>
        <v>22</v>
      </c>
      <c r="K2149" s="125">
        <f t="shared" si="821"/>
        <v>6</v>
      </c>
      <c r="L2149" s="139">
        <f t="shared" si="826"/>
        <v>1.00117108</v>
      </c>
      <c r="M2149" s="143">
        <f t="shared" si="822"/>
        <v>1.0043006699999999</v>
      </c>
      <c r="N2149" s="143">
        <f t="shared" si="842"/>
        <v>1.393547474456319</v>
      </c>
      <c r="O2149" s="139">
        <f t="shared" si="820"/>
        <v>1.39517943</v>
      </c>
      <c r="P2149" s="139">
        <f t="shared" si="827"/>
        <v>1395.1794299999999</v>
      </c>
      <c r="Q2149" s="144">
        <f t="shared" si="828"/>
        <v>0</v>
      </c>
      <c r="R2149" s="145">
        <f t="shared" si="829"/>
        <v>0</v>
      </c>
      <c r="S2149" s="139">
        <f t="shared" si="830"/>
        <v>0</v>
      </c>
      <c r="T2149" s="146">
        <f t="shared" si="840"/>
        <v>3.5999999999999997E-2</v>
      </c>
      <c r="U2149" s="144">
        <f t="shared" ref="U2149:U2212" si="843">IF(Q2148&gt;0,1,IF(K2149=K2148,U2148,U2148+1))</f>
        <v>87</v>
      </c>
      <c r="V2149" s="144">
        <v>252</v>
      </c>
      <c r="W2149" s="143">
        <f t="shared" si="831"/>
        <v>1.0122849330000001</v>
      </c>
      <c r="X2149" s="139">
        <f t="shared" si="832"/>
        <v>17.13968582</v>
      </c>
      <c r="Y2149" s="124">
        <f t="shared" si="833"/>
        <v>0</v>
      </c>
      <c r="Z2149" s="147" t="s">
        <v>64</v>
      </c>
      <c r="AA2149" s="141">
        <f t="shared" si="841"/>
        <v>45853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4"/>
      <c r="BL2149" s="1"/>
      <c r="BM2149" s="1"/>
      <c r="BN2149" s="1"/>
      <c r="BO2149" s="1"/>
      <c r="BP2149" s="1"/>
      <c r="BQ2149" s="1"/>
    </row>
    <row r="2150" spans="1:69" x14ac:dyDescent="0.15">
      <c r="A2150" s="138">
        <f t="shared" si="834"/>
        <v>45801</v>
      </c>
      <c r="B2150" s="148">
        <f t="shared" si="823"/>
        <v>1412.7928951700001</v>
      </c>
      <c r="C2150" s="139">
        <f t="shared" si="835"/>
        <v>1000</v>
      </c>
      <c r="D2150" s="140">
        <f t="shared" si="836"/>
        <v>7245.38</v>
      </c>
      <c r="E2150" s="124">
        <f>IF(K2150=1,VLOOKUP(A2149,[1]Plan1!$BO$80:$BQ$314,3),E2149)</f>
        <v>7276.54</v>
      </c>
      <c r="F2150" s="141">
        <f t="shared" si="837"/>
        <v>45763</v>
      </c>
      <c r="G2150" s="142">
        <f t="shared" si="824"/>
        <v>4.3006716003852752E-3</v>
      </c>
      <c r="H2150" s="141">
        <f t="shared" si="838"/>
        <v>45824</v>
      </c>
      <c r="I2150" s="141">
        <f t="shared" si="825"/>
        <v>45824</v>
      </c>
      <c r="J2150" s="125">
        <f t="shared" si="839"/>
        <v>22</v>
      </c>
      <c r="K2150" s="125">
        <f t="shared" si="821"/>
        <v>7</v>
      </c>
      <c r="L2150" s="139">
        <f t="shared" si="826"/>
        <v>1.0013663900000001</v>
      </c>
      <c r="M2150" s="143">
        <f t="shared" si="822"/>
        <v>1.0043006699999999</v>
      </c>
      <c r="N2150" s="143">
        <f t="shared" si="842"/>
        <v>1.393547474456319</v>
      </c>
      <c r="O2150" s="139">
        <f t="shared" si="820"/>
        <v>1.3954515999999999</v>
      </c>
      <c r="P2150" s="139">
        <f t="shared" si="827"/>
        <v>1395.4516000000001</v>
      </c>
      <c r="Q2150" s="144">
        <f t="shared" si="828"/>
        <v>0</v>
      </c>
      <c r="R2150" s="145">
        <f t="shared" si="829"/>
        <v>0</v>
      </c>
      <c r="S2150" s="139">
        <f t="shared" si="830"/>
        <v>0</v>
      </c>
      <c r="T2150" s="146">
        <f t="shared" si="840"/>
        <v>3.5999999999999997E-2</v>
      </c>
      <c r="U2150" s="144">
        <f t="shared" si="843"/>
        <v>88</v>
      </c>
      <c r="V2150" s="144">
        <v>252</v>
      </c>
      <c r="W2150" s="143">
        <f t="shared" si="831"/>
        <v>1.0124270129999999</v>
      </c>
      <c r="X2150" s="139">
        <f t="shared" si="832"/>
        <v>17.341295169999999</v>
      </c>
      <c r="Y2150" s="124">
        <f t="shared" si="833"/>
        <v>0</v>
      </c>
      <c r="Z2150" s="147" t="s">
        <v>64</v>
      </c>
      <c r="AA2150" s="141">
        <f t="shared" si="841"/>
        <v>45853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4"/>
      <c r="BL2150" s="1"/>
      <c r="BM2150" s="1"/>
      <c r="BN2150" s="1"/>
      <c r="BO2150" s="1"/>
      <c r="BP2150" s="1"/>
      <c r="BQ2150" s="1"/>
    </row>
    <row r="2151" spans="1:69" x14ac:dyDescent="0.15">
      <c r="A2151" s="138">
        <f t="shared" si="834"/>
        <v>45802</v>
      </c>
      <c r="B2151" s="148">
        <f t="shared" si="823"/>
        <v>1412.7928951700001</v>
      </c>
      <c r="C2151" s="139">
        <f t="shared" si="835"/>
        <v>1000</v>
      </c>
      <c r="D2151" s="140">
        <f t="shared" si="836"/>
        <v>7245.38</v>
      </c>
      <c r="E2151" s="124">
        <f>IF(K2151=1,VLOOKUP(A2150,[1]Plan1!$BO$80:$BQ$314,3),E2150)</f>
        <v>7276.54</v>
      </c>
      <c r="F2151" s="141">
        <f t="shared" si="837"/>
        <v>45763</v>
      </c>
      <c r="G2151" s="142">
        <f t="shared" si="824"/>
        <v>4.3006716003852752E-3</v>
      </c>
      <c r="H2151" s="141">
        <f t="shared" si="838"/>
        <v>45824</v>
      </c>
      <c r="I2151" s="141">
        <f t="shared" si="825"/>
        <v>45824</v>
      </c>
      <c r="J2151" s="125">
        <f t="shared" si="839"/>
        <v>22</v>
      </c>
      <c r="K2151" s="125">
        <f t="shared" si="821"/>
        <v>7</v>
      </c>
      <c r="L2151" s="139">
        <f t="shared" si="826"/>
        <v>1.0013663900000001</v>
      </c>
      <c r="M2151" s="143">
        <f t="shared" si="822"/>
        <v>1.0043006699999999</v>
      </c>
      <c r="N2151" s="143">
        <f t="shared" si="842"/>
        <v>1.393547474456319</v>
      </c>
      <c r="O2151" s="139">
        <f t="shared" si="820"/>
        <v>1.3954515999999999</v>
      </c>
      <c r="P2151" s="139">
        <f t="shared" si="827"/>
        <v>1395.4516000000001</v>
      </c>
      <c r="Q2151" s="144">
        <f t="shared" si="828"/>
        <v>0</v>
      </c>
      <c r="R2151" s="145">
        <f t="shared" si="829"/>
        <v>0</v>
      </c>
      <c r="S2151" s="139">
        <f t="shared" si="830"/>
        <v>0</v>
      </c>
      <c r="T2151" s="146">
        <f t="shared" si="840"/>
        <v>3.5999999999999997E-2</v>
      </c>
      <c r="U2151" s="144">
        <f t="shared" si="843"/>
        <v>88</v>
      </c>
      <c r="V2151" s="144">
        <v>252</v>
      </c>
      <c r="W2151" s="143">
        <f t="shared" si="831"/>
        <v>1.0124270129999999</v>
      </c>
      <c r="X2151" s="139">
        <f t="shared" si="832"/>
        <v>17.341295169999999</v>
      </c>
      <c r="Y2151" s="124">
        <f t="shared" si="833"/>
        <v>0</v>
      </c>
      <c r="Z2151" s="147" t="s">
        <v>64</v>
      </c>
      <c r="AA2151" s="141">
        <f t="shared" si="841"/>
        <v>45853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4"/>
      <c r="BL2151" s="1"/>
      <c r="BM2151" s="1"/>
      <c r="BN2151" s="1"/>
      <c r="BO2151" s="1"/>
      <c r="BP2151" s="1"/>
      <c r="BQ2151" s="1"/>
    </row>
    <row r="2152" spans="1:69" x14ac:dyDescent="0.15">
      <c r="A2152" s="138">
        <f t="shared" si="834"/>
        <v>45803</v>
      </c>
      <c r="B2152" s="148">
        <f t="shared" si="823"/>
        <v>1412.7928951700001</v>
      </c>
      <c r="C2152" s="139">
        <f t="shared" si="835"/>
        <v>1000</v>
      </c>
      <c r="D2152" s="140">
        <f t="shared" si="836"/>
        <v>7245.38</v>
      </c>
      <c r="E2152" s="124">
        <f>IF(K2152=1,VLOOKUP(A2151,[1]Plan1!$BO$80:$BQ$314,3),E2151)</f>
        <v>7276.54</v>
      </c>
      <c r="F2152" s="141">
        <f t="shared" si="837"/>
        <v>45763</v>
      </c>
      <c r="G2152" s="142">
        <f t="shared" si="824"/>
        <v>4.3006716003852752E-3</v>
      </c>
      <c r="H2152" s="141">
        <f t="shared" si="838"/>
        <v>45824</v>
      </c>
      <c r="I2152" s="141">
        <f t="shared" si="825"/>
        <v>45824</v>
      </c>
      <c r="J2152" s="125">
        <f t="shared" si="839"/>
        <v>22</v>
      </c>
      <c r="K2152" s="125">
        <f t="shared" si="821"/>
        <v>7</v>
      </c>
      <c r="L2152" s="139">
        <f t="shared" si="826"/>
        <v>1.0013663900000001</v>
      </c>
      <c r="M2152" s="143">
        <f t="shared" si="822"/>
        <v>1.0043006699999999</v>
      </c>
      <c r="N2152" s="143">
        <f t="shared" si="842"/>
        <v>1.393547474456319</v>
      </c>
      <c r="O2152" s="139">
        <f t="shared" si="820"/>
        <v>1.3954515999999999</v>
      </c>
      <c r="P2152" s="139">
        <f t="shared" si="827"/>
        <v>1395.4516000000001</v>
      </c>
      <c r="Q2152" s="144">
        <f t="shared" si="828"/>
        <v>0</v>
      </c>
      <c r="R2152" s="145">
        <f t="shared" si="829"/>
        <v>0</v>
      </c>
      <c r="S2152" s="139">
        <f t="shared" si="830"/>
        <v>0</v>
      </c>
      <c r="T2152" s="146">
        <f t="shared" si="840"/>
        <v>3.5999999999999997E-2</v>
      </c>
      <c r="U2152" s="144">
        <f t="shared" si="843"/>
        <v>88</v>
      </c>
      <c r="V2152" s="144">
        <v>252</v>
      </c>
      <c r="W2152" s="143">
        <f t="shared" si="831"/>
        <v>1.0124270129999999</v>
      </c>
      <c r="X2152" s="139">
        <f t="shared" si="832"/>
        <v>17.341295169999999</v>
      </c>
      <c r="Y2152" s="124">
        <f t="shared" si="833"/>
        <v>0</v>
      </c>
      <c r="Z2152" s="147" t="s">
        <v>64</v>
      </c>
      <c r="AA2152" s="141">
        <f t="shared" si="841"/>
        <v>45853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4"/>
      <c r="BL2152" s="1"/>
      <c r="BM2152" s="1"/>
      <c r="BN2152" s="1"/>
      <c r="BO2152" s="1"/>
      <c r="BP2152" s="1"/>
      <c r="BQ2152" s="1"/>
    </row>
    <row r="2153" spans="1:69" x14ac:dyDescent="0.15">
      <c r="A2153" s="138">
        <f t="shared" si="834"/>
        <v>45804</v>
      </c>
      <c r="B2153" s="148">
        <f t="shared" si="823"/>
        <v>1413.2668405299999</v>
      </c>
      <c r="C2153" s="139">
        <f t="shared" si="835"/>
        <v>1000</v>
      </c>
      <c r="D2153" s="140">
        <f t="shared" si="836"/>
        <v>7245.38</v>
      </c>
      <c r="E2153" s="124">
        <f>IF(K2153=1,VLOOKUP(A2152,[1]Plan1!$BO$80:$BQ$314,3),E2152)</f>
        <v>7276.54</v>
      </c>
      <c r="F2153" s="141">
        <f t="shared" si="837"/>
        <v>45763</v>
      </c>
      <c r="G2153" s="142">
        <f t="shared" si="824"/>
        <v>4.3006716003852752E-3</v>
      </c>
      <c r="H2153" s="141">
        <f t="shared" si="838"/>
        <v>45824</v>
      </c>
      <c r="I2153" s="141">
        <f t="shared" si="825"/>
        <v>45824</v>
      </c>
      <c r="J2153" s="125">
        <f t="shared" si="839"/>
        <v>22</v>
      </c>
      <c r="K2153" s="125">
        <f t="shared" si="821"/>
        <v>8</v>
      </c>
      <c r="L2153" s="139">
        <f t="shared" si="826"/>
        <v>1.0015617400000001</v>
      </c>
      <c r="M2153" s="143">
        <f t="shared" si="822"/>
        <v>1.0043006699999999</v>
      </c>
      <c r="N2153" s="143">
        <f t="shared" si="842"/>
        <v>1.393547474456319</v>
      </c>
      <c r="O2153" s="139">
        <f t="shared" ref="O2153:O2216" si="844">TRUNC(TRUNC((L2153*N2153),15),8)</f>
        <v>1.3957238300000001</v>
      </c>
      <c r="P2153" s="139">
        <f t="shared" si="827"/>
        <v>1395.7238299999999</v>
      </c>
      <c r="Q2153" s="144">
        <f t="shared" si="828"/>
        <v>0</v>
      </c>
      <c r="R2153" s="145">
        <f t="shared" si="829"/>
        <v>0</v>
      </c>
      <c r="S2153" s="139">
        <f t="shared" si="830"/>
        <v>0</v>
      </c>
      <c r="T2153" s="146">
        <f t="shared" si="840"/>
        <v>3.5999999999999997E-2</v>
      </c>
      <c r="U2153" s="144">
        <f t="shared" si="843"/>
        <v>89</v>
      </c>
      <c r="V2153" s="144">
        <v>252</v>
      </c>
      <c r="W2153" s="143">
        <f t="shared" si="831"/>
        <v>1.0125691130000001</v>
      </c>
      <c r="X2153" s="139">
        <f t="shared" si="832"/>
        <v>17.54301053</v>
      </c>
      <c r="Y2153" s="124">
        <f t="shared" si="833"/>
        <v>0</v>
      </c>
      <c r="Z2153" s="147" t="s">
        <v>64</v>
      </c>
      <c r="AA2153" s="141">
        <f t="shared" si="841"/>
        <v>45853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4"/>
      <c r="BL2153" s="1"/>
      <c r="BM2153" s="1"/>
      <c r="BN2153" s="1"/>
      <c r="BO2153" s="1"/>
      <c r="BP2153" s="1"/>
      <c r="BQ2153" s="1"/>
    </row>
    <row r="2154" spans="1:69" x14ac:dyDescent="0.15">
      <c r="A2154" s="138">
        <f t="shared" si="834"/>
        <v>45805</v>
      </c>
      <c r="B2154" s="148">
        <f t="shared" si="823"/>
        <v>1413.74094042</v>
      </c>
      <c r="C2154" s="139">
        <f t="shared" si="835"/>
        <v>1000</v>
      </c>
      <c r="D2154" s="140">
        <f t="shared" si="836"/>
        <v>7245.38</v>
      </c>
      <c r="E2154" s="124">
        <f>IF(K2154=1,VLOOKUP(A2153,[1]Plan1!$BO$80:$BQ$314,3),E2153)</f>
        <v>7276.54</v>
      </c>
      <c r="F2154" s="141">
        <f t="shared" si="837"/>
        <v>45763</v>
      </c>
      <c r="G2154" s="142">
        <f t="shared" si="824"/>
        <v>4.3006716003852752E-3</v>
      </c>
      <c r="H2154" s="141">
        <f t="shared" si="838"/>
        <v>45824</v>
      </c>
      <c r="I2154" s="141">
        <f t="shared" si="825"/>
        <v>45824</v>
      </c>
      <c r="J2154" s="125">
        <f t="shared" si="839"/>
        <v>22</v>
      </c>
      <c r="K2154" s="125">
        <f t="shared" ref="K2154:K2217" si="845">(J2154-(NETWORKDAYS(A2154,I2154,AD$118:AD$502)-1))</f>
        <v>9</v>
      </c>
      <c r="L2154" s="139">
        <f t="shared" si="826"/>
        <v>1.0017571300000001</v>
      </c>
      <c r="M2154" s="143">
        <f t="shared" ref="M2154:M2217" si="846">IF(I2154&gt;I2153,L2153,M2153)</f>
        <v>1.0043006699999999</v>
      </c>
      <c r="N2154" s="143">
        <f t="shared" si="842"/>
        <v>1.393547474456319</v>
      </c>
      <c r="O2154" s="139">
        <f t="shared" si="844"/>
        <v>1.39599611</v>
      </c>
      <c r="P2154" s="139">
        <f t="shared" si="827"/>
        <v>1395.99611</v>
      </c>
      <c r="Q2154" s="144">
        <f t="shared" si="828"/>
        <v>0</v>
      </c>
      <c r="R2154" s="145">
        <f t="shared" si="829"/>
        <v>0</v>
      </c>
      <c r="S2154" s="139">
        <f t="shared" si="830"/>
        <v>0</v>
      </c>
      <c r="T2154" s="146">
        <f t="shared" si="840"/>
        <v>3.5999999999999997E-2</v>
      </c>
      <c r="U2154" s="144">
        <f t="shared" si="843"/>
        <v>90</v>
      </c>
      <c r="V2154" s="144">
        <v>252</v>
      </c>
      <c r="W2154" s="143">
        <f t="shared" si="831"/>
        <v>1.012711232</v>
      </c>
      <c r="X2154" s="139">
        <f t="shared" si="832"/>
        <v>17.74483042</v>
      </c>
      <c r="Y2154" s="124">
        <f t="shared" si="833"/>
        <v>0</v>
      </c>
      <c r="Z2154" s="147" t="s">
        <v>64</v>
      </c>
      <c r="AA2154" s="141">
        <f t="shared" si="841"/>
        <v>45853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4"/>
      <c r="BL2154" s="1"/>
      <c r="BM2154" s="1"/>
      <c r="BN2154" s="1"/>
      <c r="BO2154" s="1"/>
      <c r="BP2154" s="1"/>
      <c r="BQ2154" s="1"/>
    </row>
    <row r="2155" spans="1:69" x14ac:dyDescent="0.15">
      <c r="A2155" s="138">
        <f t="shared" si="834"/>
        <v>45806</v>
      </c>
      <c r="B2155" s="148">
        <f t="shared" si="823"/>
        <v>1414.21520779</v>
      </c>
      <c r="C2155" s="139">
        <f t="shared" si="835"/>
        <v>1000</v>
      </c>
      <c r="D2155" s="140">
        <f t="shared" si="836"/>
        <v>7245.38</v>
      </c>
      <c r="E2155" s="124">
        <f>IF(K2155=1,VLOOKUP(A2154,[1]Plan1!$BO$80:$BQ$314,3),E2154)</f>
        <v>7276.54</v>
      </c>
      <c r="F2155" s="141">
        <f t="shared" si="837"/>
        <v>45763</v>
      </c>
      <c r="G2155" s="142">
        <f t="shared" si="824"/>
        <v>4.3006716003852752E-3</v>
      </c>
      <c r="H2155" s="141">
        <f t="shared" si="838"/>
        <v>45824</v>
      </c>
      <c r="I2155" s="141">
        <f t="shared" si="825"/>
        <v>45824</v>
      </c>
      <c r="J2155" s="125">
        <f t="shared" si="839"/>
        <v>22</v>
      </c>
      <c r="K2155" s="125">
        <f t="shared" si="845"/>
        <v>10</v>
      </c>
      <c r="L2155" s="139">
        <f t="shared" si="826"/>
        <v>1.0019525600000001</v>
      </c>
      <c r="M2155" s="143">
        <f t="shared" si="846"/>
        <v>1.0043006699999999</v>
      </c>
      <c r="N2155" s="143">
        <f t="shared" si="842"/>
        <v>1.393547474456319</v>
      </c>
      <c r="O2155" s="139">
        <f t="shared" si="844"/>
        <v>1.39626845</v>
      </c>
      <c r="P2155" s="139">
        <f t="shared" si="827"/>
        <v>1396.26845</v>
      </c>
      <c r="Q2155" s="144">
        <f t="shared" si="828"/>
        <v>0</v>
      </c>
      <c r="R2155" s="145">
        <f t="shared" si="829"/>
        <v>0</v>
      </c>
      <c r="S2155" s="139">
        <f t="shared" si="830"/>
        <v>0</v>
      </c>
      <c r="T2155" s="146">
        <f t="shared" si="840"/>
        <v>3.5999999999999997E-2</v>
      </c>
      <c r="U2155" s="144">
        <f t="shared" si="843"/>
        <v>91</v>
      </c>
      <c r="V2155" s="144">
        <v>252</v>
      </c>
      <c r="W2155" s="143">
        <f t="shared" si="831"/>
        <v>1.0128533719999999</v>
      </c>
      <c r="X2155" s="139">
        <f t="shared" si="832"/>
        <v>17.946757789999999</v>
      </c>
      <c r="Y2155" s="124">
        <f t="shared" si="833"/>
        <v>0</v>
      </c>
      <c r="Z2155" s="147" t="s">
        <v>64</v>
      </c>
      <c r="AA2155" s="141">
        <f t="shared" si="841"/>
        <v>45853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4"/>
      <c r="BL2155" s="1"/>
      <c r="BM2155" s="1"/>
      <c r="BN2155" s="1"/>
      <c r="BO2155" s="1"/>
      <c r="BP2155" s="1"/>
      <c r="BQ2155" s="1"/>
    </row>
    <row r="2156" spans="1:69" x14ac:dyDescent="0.15">
      <c r="A2156" s="138">
        <f t="shared" si="834"/>
        <v>45807</v>
      </c>
      <c r="B2156" s="148">
        <f t="shared" si="823"/>
        <v>1414.68963117</v>
      </c>
      <c r="C2156" s="139">
        <f t="shared" si="835"/>
        <v>1000</v>
      </c>
      <c r="D2156" s="140">
        <f t="shared" si="836"/>
        <v>7245.38</v>
      </c>
      <c r="E2156" s="124">
        <f>IF(K2156=1,VLOOKUP(A2155,[1]Plan1!$BO$80:$BQ$314,3),E2155)</f>
        <v>7276.54</v>
      </c>
      <c r="F2156" s="141">
        <f t="shared" si="837"/>
        <v>45763</v>
      </c>
      <c r="G2156" s="142">
        <f t="shared" si="824"/>
        <v>4.3006716003852752E-3</v>
      </c>
      <c r="H2156" s="141">
        <f t="shared" si="838"/>
        <v>45824</v>
      </c>
      <c r="I2156" s="141">
        <f t="shared" si="825"/>
        <v>45824</v>
      </c>
      <c r="J2156" s="125">
        <f t="shared" si="839"/>
        <v>22</v>
      </c>
      <c r="K2156" s="125">
        <f t="shared" si="845"/>
        <v>11</v>
      </c>
      <c r="L2156" s="139">
        <f t="shared" si="826"/>
        <v>1.0021480199999999</v>
      </c>
      <c r="M2156" s="143">
        <f t="shared" si="846"/>
        <v>1.0043006699999999</v>
      </c>
      <c r="N2156" s="143">
        <f t="shared" si="842"/>
        <v>1.393547474456319</v>
      </c>
      <c r="O2156" s="139">
        <f t="shared" si="844"/>
        <v>1.3965408399999999</v>
      </c>
      <c r="P2156" s="139">
        <f t="shared" si="827"/>
        <v>1396.5408399999999</v>
      </c>
      <c r="Q2156" s="144">
        <f t="shared" si="828"/>
        <v>0</v>
      </c>
      <c r="R2156" s="145">
        <f t="shared" si="829"/>
        <v>0</v>
      </c>
      <c r="S2156" s="139">
        <f t="shared" si="830"/>
        <v>0</v>
      </c>
      <c r="T2156" s="146">
        <f t="shared" si="840"/>
        <v>3.5999999999999997E-2</v>
      </c>
      <c r="U2156" s="144">
        <f t="shared" si="843"/>
        <v>92</v>
      </c>
      <c r="V2156" s="144">
        <v>252</v>
      </c>
      <c r="W2156" s="143">
        <f t="shared" si="831"/>
        <v>1.0129955319999999</v>
      </c>
      <c r="X2156" s="139">
        <f t="shared" si="832"/>
        <v>18.148791169999999</v>
      </c>
      <c r="Y2156" s="124">
        <f t="shared" si="833"/>
        <v>0</v>
      </c>
      <c r="Z2156" s="147" t="s">
        <v>64</v>
      </c>
      <c r="AA2156" s="141">
        <f t="shared" si="841"/>
        <v>45853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4"/>
      <c r="BL2156" s="1"/>
      <c r="BM2156" s="1"/>
      <c r="BN2156" s="1"/>
      <c r="BO2156" s="1"/>
      <c r="BP2156" s="1"/>
      <c r="BQ2156" s="1"/>
    </row>
    <row r="2157" spans="1:69" x14ac:dyDescent="0.15">
      <c r="A2157" s="138">
        <f t="shared" si="834"/>
        <v>45808</v>
      </c>
      <c r="B2157" s="148">
        <f t="shared" si="823"/>
        <v>1415.16421932</v>
      </c>
      <c r="C2157" s="139">
        <f t="shared" si="835"/>
        <v>1000</v>
      </c>
      <c r="D2157" s="140">
        <f t="shared" si="836"/>
        <v>7245.38</v>
      </c>
      <c r="E2157" s="124">
        <f>IF(K2157=1,VLOOKUP(A2156,[1]Plan1!$BO$80:$BQ$314,3),E2156)</f>
        <v>7276.54</v>
      </c>
      <c r="F2157" s="141">
        <f t="shared" si="837"/>
        <v>45763</v>
      </c>
      <c r="G2157" s="142">
        <f t="shared" si="824"/>
        <v>4.3006716003852752E-3</v>
      </c>
      <c r="H2157" s="141">
        <f t="shared" si="838"/>
        <v>45824</v>
      </c>
      <c r="I2157" s="141">
        <f t="shared" si="825"/>
        <v>45824</v>
      </c>
      <c r="J2157" s="125">
        <f t="shared" si="839"/>
        <v>22</v>
      </c>
      <c r="K2157" s="125">
        <f t="shared" si="845"/>
        <v>12</v>
      </c>
      <c r="L2157" s="139">
        <f t="shared" si="826"/>
        <v>1.0023435300000001</v>
      </c>
      <c r="M2157" s="143">
        <f t="shared" si="846"/>
        <v>1.0043006699999999</v>
      </c>
      <c r="N2157" s="143">
        <f t="shared" si="842"/>
        <v>1.393547474456319</v>
      </c>
      <c r="O2157" s="139">
        <f t="shared" si="844"/>
        <v>1.3968132900000001</v>
      </c>
      <c r="P2157" s="139">
        <f t="shared" si="827"/>
        <v>1396.8132900000001</v>
      </c>
      <c r="Q2157" s="144">
        <f t="shared" si="828"/>
        <v>0</v>
      </c>
      <c r="R2157" s="145">
        <f t="shared" si="829"/>
        <v>0</v>
      </c>
      <c r="S2157" s="139">
        <f t="shared" si="830"/>
        <v>0</v>
      </c>
      <c r="T2157" s="146">
        <f t="shared" si="840"/>
        <v>3.5999999999999997E-2</v>
      </c>
      <c r="U2157" s="144">
        <f t="shared" si="843"/>
        <v>93</v>
      </c>
      <c r="V2157" s="144">
        <v>252</v>
      </c>
      <c r="W2157" s="143">
        <f t="shared" si="831"/>
        <v>1.0131377109999999</v>
      </c>
      <c r="X2157" s="139">
        <f t="shared" si="832"/>
        <v>18.350929319999999</v>
      </c>
      <c r="Y2157" s="124">
        <f t="shared" si="833"/>
        <v>0</v>
      </c>
      <c r="Z2157" s="147" t="s">
        <v>64</v>
      </c>
      <c r="AA2157" s="141">
        <f t="shared" si="841"/>
        <v>45853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4"/>
      <c r="BL2157" s="1"/>
      <c r="BM2157" s="1"/>
      <c r="BN2157" s="1"/>
      <c r="BO2157" s="1"/>
      <c r="BP2157" s="1"/>
      <c r="BQ2157" s="1"/>
    </row>
    <row r="2158" spans="1:69" x14ac:dyDescent="0.15">
      <c r="A2158" s="138">
        <f t="shared" si="834"/>
        <v>45809</v>
      </c>
      <c r="B2158" s="148">
        <f t="shared" si="823"/>
        <v>1415.16421932</v>
      </c>
      <c r="C2158" s="139">
        <f t="shared" si="835"/>
        <v>1000</v>
      </c>
      <c r="D2158" s="140">
        <f t="shared" si="836"/>
        <v>7245.38</v>
      </c>
      <c r="E2158" s="124">
        <f>IF(K2158=1,VLOOKUP(A2157,[1]Plan1!$BO$80:$BQ$314,3),E2157)</f>
        <v>7276.54</v>
      </c>
      <c r="F2158" s="141">
        <f t="shared" si="837"/>
        <v>45763</v>
      </c>
      <c r="G2158" s="142">
        <f t="shared" si="824"/>
        <v>4.3006716003852752E-3</v>
      </c>
      <c r="H2158" s="141">
        <f t="shared" si="838"/>
        <v>45824</v>
      </c>
      <c r="I2158" s="141">
        <f t="shared" si="825"/>
        <v>45824</v>
      </c>
      <c r="J2158" s="125">
        <f t="shared" si="839"/>
        <v>22</v>
      </c>
      <c r="K2158" s="125">
        <f t="shared" si="845"/>
        <v>12</v>
      </c>
      <c r="L2158" s="139">
        <f t="shared" si="826"/>
        <v>1.0023435300000001</v>
      </c>
      <c r="M2158" s="143">
        <f t="shared" si="846"/>
        <v>1.0043006699999999</v>
      </c>
      <c r="N2158" s="143">
        <f t="shared" si="842"/>
        <v>1.393547474456319</v>
      </c>
      <c r="O2158" s="139">
        <f t="shared" si="844"/>
        <v>1.3968132900000001</v>
      </c>
      <c r="P2158" s="139">
        <f t="shared" si="827"/>
        <v>1396.8132900000001</v>
      </c>
      <c r="Q2158" s="144">
        <f t="shared" si="828"/>
        <v>0</v>
      </c>
      <c r="R2158" s="145">
        <f t="shared" si="829"/>
        <v>0</v>
      </c>
      <c r="S2158" s="139">
        <f t="shared" si="830"/>
        <v>0</v>
      </c>
      <c r="T2158" s="146">
        <f t="shared" si="840"/>
        <v>3.5999999999999997E-2</v>
      </c>
      <c r="U2158" s="144">
        <f t="shared" si="843"/>
        <v>93</v>
      </c>
      <c r="V2158" s="144">
        <v>252</v>
      </c>
      <c r="W2158" s="143">
        <f t="shared" si="831"/>
        <v>1.0131377109999999</v>
      </c>
      <c r="X2158" s="139">
        <f t="shared" si="832"/>
        <v>18.350929319999999</v>
      </c>
      <c r="Y2158" s="124">
        <f t="shared" si="833"/>
        <v>0</v>
      </c>
      <c r="Z2158" s="147" t="s">
        <v>64</v>
      </c>
      <c r="AA2158" s="141">
        <f t="shared" si="841"/>
        <v>45853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4"/>
      <c r="BL2158" s="1"/>
      <c r="BM2158" s="1"/>
      <c r="BN2158" s="1"/>
      <c r="BO2158" s="1"/>
      <c r="BP2158" s="1"/>
      <c r="BQ2158" s="1"/>
    </row>
    <row r="2159" spans="1:69" x14ac:dyDescent="0.15">
      <c r="A2159" s="138">
        <f t="shared" si="834"/>
        <v>45810</v>
      </c>
      <c r="B2159" s="148">
        <f t="shared" si="823"/>
        <v>1415.16421932</v>
      </c>
      <c r="C2159" s="139">
        <f t="shared" si="835"/>
        <v>1000</v>
      </c>
      <c r="D2159" s="140">
        <f t="shared" si="836"/>
        <v>7245.38</v>
      </c>
      <c r="E2159" s="124">
        <f>IF(K2159=1,VLOOKUP(A2158,[1]Plan1!$BO$80:$BQ$314,3),E2158)</f>
        <v>7276.54</v>
      </c>
      <c r="F2159" s="141">
        <f t="shared" si="837"/>
        <v>45763</v>
      </c>
      <c r="G2159" s="142">
        <f t="shared" si="824"/>
        <v>4.3006716003852752E-3</v>
      </c>
      <c r="H2159" s="141">
        <f t="shared" si="838"/>
        <v>45824</v>
      </c>
      <c r="I2159" s="141">
        <f t="shared" si="825"/>
        <v>45824</v>
      </c>
      <c r="J2159" s="125">
        <f t="shared" si="839"/>
        <v>22</v>
      </c>
      <c r="K2159" s="125">
        <f t="shared" si="845"/>
        <v>12</v>
      </c>
      <c r="L2159" s="139">
        <f t="shared" si="826"/>
        <v>1.0023435300000001</v>
      </c>
      <c r="M2159" s="143">
        <f t="shared" si="846"/>
        <v>1.0043006699999999</v>
      </c>
      <c r="N2159" s="143">
        <f t="shared" si="842"/>
        <v>1.393547474456319</v>
      </c>
      <c r="O2159" s="139">
        <f t="shared" si="844"/>
        <v>1.3968132900000001</v>
      </c>
      <c r="P2159" s="139">
        <f t="shared" si="827"/>
        <v>1396.8132900000001</v>
      </c>
      <c r="Q2159" s="144">
        <f t="shared" si="828"/>
        <v>0</v>
      </c>
      <c r="R2159" s="145">
        <f t="shared" si="829"/>
        <v>0</v>
      </c>
      <c r="S2159" s="139">
        <f t="shared" si="830"/>
        <v>0</v>
      </c>
      <c r="T2159" s="146">
        <f t="shared" si="840"/>
        <v>3.5999999999999997E-2</v>
      </c>
      <c r="U2159" s="144">
        <f t="shared" si="843"/>
        <v>93</v>
      </c>
      <c r="V2159" s="144">
        <v>252</v>
      </c>
      <c r="W2159" s="143">
        <f t="shared" si="831"/>
        <v>1.0131377109999999</v>
      </c>
      <c r="X2159" s="139">
        <f t="shared" si="832"/>
        <v>18.350929319999999</v>
      </c>
      <c r="Y2159" s="124">
        <f t="shared" si="833"/>
        <v>0</v>
      </c>
      <c r="Z2159" s="147" t="s">
        <v>64</v>
      </c>
      <c r="AA2159" s="141">
        <f t="shared" si="841"/>
        <v>45853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4"/>
      <c r="BL2159" s="1"/>
      <c r="BM2159" s="1"/>
      <c r="BN2159" s="1"/>
      <c r="BO2159" s="1"/>
      <c r="BP2159" s="1"/>
      <c r="BQ2159" s="1"/>
    </row>
    <row r="2160" spans="1:69" x14ac:dyDescent="0.15">
      <c r="A2160" s="138">
        <f t="shared" si="834"/>
        <v>45811</v>
      </c>
      <c r="B2160" s="148">
        <f t="shared" si="823"/>
        <v>1415.6389548100001</v>
      </c>
      <c r="C2160" s="139">
        <f t="shared" si="835"/>
        <v>1000</v>
      </c>
      <c r="D2160" s="140">
        <f t="shared" si="836"/>
        <v>7245.38</v>
      </c>
      <c r="E2160" s="124">
        <f>IF(K2160=1,VLOOKUP(A2159,[1]Plan1!$BO$80:$BQ$314,3),E2159)</f>
        <v>7276.54</v>
      </c>
      <c r="F2160" s="141">
        <f t="shared" si="837"/>
        <v>45763</v>
      </c>
      <c r="G2160" s="142">
        <f t="shared" si="824"/>
        <v>4.3006716003852752E-3</v>
      </c>
      <c r="H2160" s="141">
        <f t="shared" si="838"/>
        <v>45824</v>
      </c>
      <c r="I2160" s="141">
        <f t="shared" si="825"/>
        <v>45824</v>
      </c>
      <c r="J2160" s="125">
        <f t="shared" si="839"/>
        <v>22</v>
      </c>
      <c r="K2160" s="125">
        <f t="shared" si="845"/>
        <v>13</v>
      </c>
      <c r="L2160" s="139">
        <f t="shared" si="826"/>
        <v>1.0025390700000001</v>
      </c>
      <c r="M2160" s="143">
        <f t="shared" si="846"/>
        <v>1.0043006699999999</v>
      </c>
      <c r="N2160" s="143">
        <f t="shared" si="842"/>
        <v>1.393547474456319</v>
      </c>
      <c r="O2160" s="139">
        <f t="shared" si="844"/>
        <v>1.3970857800000001</v>
      </c>
      <c r="P2160" s="139">
        <f t="shared" si="827"/>
        <v>1397.0857800000001</v>
      </c>
      <c r="Q2160" s="144">
        <f t="shared" si="828"/>
        <v>0</v>
      </c>
      <c r="R2160" s="145">
        <f t="shared" si="829"/>
        <v>0</v>
      </c>
      <c r="S2160" s="139">
        <f t="shared" si="830"/>
        <v>0</v>
      </c>
      <c r="T2160" s="146">
        <f t="shared" si="840"/>
        <v>3.5999999999999997E-2</v>
      </c>
      <c r="U2160" s="144">
        <f t="shared" si="843"/>
        <v>94</v>
      </c>
      <c r="V2160" s="144">
        <v>252</v>
      </c>
      <c r="W2160" s="143">
        <f t="shared" si="831"/>
        <v>1.0132799109999999</v>
      </c>
      <c r="X2160" s="139">
        <f t="shared" si="832"/>
        <v>18.553174810000002</v>
      </c>
      <c r="Y2160" s="124">
        <f t="shared" si="833"/>
        <v>0</v>
      </c>
      <c r="Z2160" s="147" t="s">
        <v>64</v>
      </c>
      <c r="AA2160" s="141">
        <f t="shared" si="841"/>
        <v>45853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4"/>
      <c r="BL2160" s="1"/>
      <c r="BM2160" s="1"/>
      <c r="BN2160" s="1"/>
      <c r="BO2160" s="1"/>
      <c r="BP2160" s="1"/>
      <c r="BQ2160" s="1"/>
    </row>
    <row r="2161" spans="1:69" x14ac:dyDescent="0.15">
      <c r="A2161" s="138">
        <f t="shared" si="834"/>
        <v>45812</v>
      </c>
      <c r="B2161" s="148">
        <f t="shared" si="823"/>
        <v>1416.11385655</v>
      </c>
      <c r="C2161" s="139">
        <f t="shared" si="835"/>
        <v>1000</v>
      </c>
      <c r="D2161" s="140">
        <f t="shared" si="836"/>
        <v>7245.38</v>
      </c>
      <c r="E2161" s="124">
        <f>IF(K2161=1,VLOOKUP(A2160,[1]Plan1!$BO$80:$BQ$314,3),E2160)</f>
        <v>7276.54</v>
      </c>
      <c r="F2161" s="141">
        <f t="shared" si="837"/>
        <v>45763</v>
      </c>
      <c r="G2161" s="142">
        <f t="shared" si="824"/>
        <v>4.3006716003852752E-3</v>
      </c>
      <c r="H2161" s="141">
        <f t="shared" si="838"/>
        <v>45824</v>
      </c>
      <c r="I2161" s="141">
        <f t="shared" si="825"/>
        <v>45824</v>
      </c>
      <c r="J2161" s="125">
        <f t="shared" si="839"/>
        <v>22</v>
      </c>
      <c r="K2161" s="125">
        <f t="shared" si="845"/>
        <v>14</v>
      </c>
      <c r="L2161" s="139">
        <f t="shared" si="826"/>
        <v>1.0027346500000001</v>
      </c>
      <c r="M2161" s="143">
        <f t="shared" si="846"/>
        <v>1.0043006699999999</v>
      </c>
      <c r="N2161" s="143">
        <f t="shared" si="842"/>
        <v>1.393547474456319</v>
      </c>
      <c r="O2161" s="139">
        <f t="shared" si="844"/>
        <v>1.3973583300000001</v>
      </c>
      <c r="P2161" s="139">
        <f t="shared" si="827"/>
        <v>1397.35833</v>
      </c>
      <c r="Q2161" s="144">
        <f t="shared" si="828"/>
        <v>0</v>
      </c>
      <c r="R2161" s="145">
        <f t="shared" si="829"/>
        <v>0</v>
      </c>
      <c r="S2161" s="139">
        <f t="shared" si="830"/>
        <v>0</v>
      </c>
      <c r="T2161" s="146">
        <f t="shared" si="840"/>
        <v>3.5999999999999997E-2</v>
      </c>
      <c r="U2161" s="144">
        <f t="shared" si="843"/>
        <v>95</v>
      </c>
      <c r="V2161" s="144">
        <v>252</v>
      </c>
      <c r="W2161" s="143">
        <f t="shared" si="831"/>
        <v>1.013422131</v>
      </c>
      <c r="X2161" s="139">
        <f t="shared" si="832"/>
        <v>18.755526549999999</v>
      </c>
      <c r="Y2161" s="124">
        <f t="shared" si="833"/>
        <v>0</v>
      </c>
      <c r="Z2161" s="147" t="s">
        <v>64</v>
      </c>
      <c r="AA2161" s="141">
        <f t="shared" si="841"/>
        <v>45853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4"/>
      <c r="BL2161" s="1"/>
      <c r="BM2161" s="1"/>
      <c r="BN2161" s="1"/>
      <c r="BO2161" s="1"/>
      <c r="BP2161" s="1"/>
      <c r="BQ2161" s="1"/>
    </row>
    <row r="2162" spans="1:69" x14ac:dyDescent="0.15">
      <c r="A2162" s="138">
        <f t="shared" si="834"/>
        <v>45813</v>
      </c>
      <c r="B2162" s="148">
        <f t="shared" si="823"/>
        <v>1416.5889231900001</v>
      </c>
      <c r="C2162" s="139">
        <f t="shared" si="835"/>
        <v>1000</v>
      </c>
      <c r="D2162" s="140">
        <f t="shared" si="836"/>
        <v>7245.38</v>
      </c>
      <c r="E2162" s="124">
        <f>IF(K2162=1,VLOOKUP(A2161,[1]Plan1!$BO$80:$BQ$314,3),E2161)</f>
        <v>7276.54</v>
      </c>
      <c r="F2162" s="141">
        <f t="shared" si="837"/>
        <v>45763</v>
      </c>
      <c r="G2162" s="142">
        <f t="shared" si="824"/>
        <v>4.3006716003852752E-3</v>
      </c>
      <c r="H2162" s="141">
        <f t="shared" si="838"/>
        <v>45824</v>
      </c>
      <c r="I2162" s="141">
        <f t="shared" si="825"/>
        <v>45824</v>
      </c>
      <c r="J2162" s="125">
        <f t="shared" si="839"/>
        <v>22</v>
      </c>
      <c r="K2162" s="125">
        <f t="shared" si="845"/>
        <v>15</v>
      </c>
      <c r="L2162" s="139">
        <f t="shared" si="826"/>
        <v>1.00293027</v>
      </c>
      <c r="M2162" s="143">
        <f t="shared" si="846"/>
        <v>1.0043006699999999</v>
      </c>
      <c r="N2162" s="143">
        <f t="shared" si="842"/>
        <v>1.393547474456319</v>
      </c>
      <c r="O2162" s="139">
        <f t="shared" si="844"/>
        <v>1.39763094</v>
      </c>
      <c r="P2162" s="139">
        <f t="shared" si="827"/>
        <v>1397.63094</v>
      </c>
      <c r="Q2162" s="144">
        <f t="shared" si="828"/>
        <v>0</v>
      </c>
      <c r="R2162" s="145">
        <f t="shared" si="829"/>
        <v>0</v>
      </c>
      <c r="S2162" s="139">
        <f t="shared" si="830"/>
        <v>0</v>
      </c>
      <c r="T2162" s="146">
        <f t="shared" si="840"/>
        <v>3.5999999999999997E-2</v>
      </c>
      <c r="U2162" s="144">
        <f t="shared" si="843"/>
        <v>96</v>
      </c>
      <c r="V2162" s="144">
        <v>252</v>
      </c>
      <c r="W2162" s="143">
        <f t="shared" si="831"/>
        <v>1.0135643700000001</v>
      </c>
      <c r="X2162" s="139">
        <f t="shared" si="832"/>
        <v>18.95798319</v>
      </c>
      <c r="Y2162" s="124">
        <f t="shared" si="833"/>
        <v>0</v>
      </c>
      <c r="Z2162" s="147" t="s">
        <v>64</v>
      </c>
      <c r="AA2162" s="141">
        <f t="shared" si="841"/>
        <v>45853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4"/>
      <c r="BL2162" s="1"/>
      <c r="BM2162" s="1"/>
      <c r="BN2162" s="1"/>
      <c r="BO2162" s="1"/>
      <c r="BP2162" s="1"/>
      <c r="BQ2162" s="1"/>
    </row>
    <row r="2163" spans="1:69" x14ac:dyDescent="0.15">
      <c r="A2163" s="138">
        <f t="shared" si="834"/>
        <v>45814</v>
      </c>
      <c r="B2163" s="148">
        <f t="shared" si="823"/>
        <v>1417.0641474200002</v>
      </c>
      <c r="C2163" s="139">
        <f t="shared" si="835"/>
        <v>1000</v>
      </c>
      <c r="D2163" s="140">
        <f t="shared" si="836"/>
        <v>7245.38</v>
      </c>
      <c r="E2163" s="124">
        <f>IF(K2163=1,VLOOKUP(A2162,[1]Plan1!$BO$80:$BQ$314,3),E2162)</f>
        <v>7276.54</v>
      </c>
      <c r="F2163" s="141">
        <f t="shared" si="837"/>
        <v>45763</v>
      </c>
      <c r="G2163" s="142">
        <f t="shared" si="824"/>
        <v>4.3006716003852752E-3</v>
      </c>
      <c r="H2163" s="141">
        <f t="shared" si="838"/>
        <v>45824</v>
      </c>
      <c r="I2163" s="141">
        <f t="shared" si="825"/>
        <v>45824</v>
      </c>
      <c r="J2163" s="125">
        <f t="shared" si="839"/>
        <v>22</v>
      </c>
      <c r="K2163" s="125">
        <f t="shared" si="845"/>
        <v>16</v>
      </c>
      <c r="L2163" s="139">
        <f t="shared" si="826"/>
        <v>1.0031259299999999</v>
      </c>
      <c r="M2163" s="143">
        <f t="shared" si="846"/>
        <v>1.0043006699999999</v>
      </c>
      <c r="N2163" s="143">
        <f t="shared" si="842"/>
        <v>1.393547474456319</v>
      </c>
      <c r="O2163" s="139">
        <f t="shared" si="844"/>
        <v>1.3979036</v>
      </c>
      <c r="P2163" s="139">
        <f t="shared" si="827"/>
        <v>1397.9036000000001</v>
      </c>
      <c r="Q2163" s="144">
        <f t="shared" si="828"/>
        <v>0</v>
      </c>
      <c r="R2163" s="145">
        <f t="shared" si="829"/>
        <v>0</v>
      </c>
      <c r="S2163" s="139">
        <f t="shared" si="830"/>
        <v>0</v>
      </c>
      <c r="T2163" s="146">
        <f t="shared" si="840"/>
        <v>3.5999999999999997E-2</v>
      </c>
      <c r="U2163" s="144">
        <f t="shared" si="843"/>
        <v>97</v>
      </c>
      <c r="V2163" s="144">
        <v>252</v>
      </c>
      <c r="W2163" s="143">
        <f t="shared" si="831"/>
        <v>1.0137066299999999</v>
      </c>
      <c r="X2163" s="139">
        <f t="shared" si="832"/>
        <v>19.16054742</v>
      </c>
      <c r="Y2163" s="124">
        <f t="shared" si="833"/>
        <v>0</v>
      </c>
      <c r="Z2163" s="147" t="s">
        <v>64</v>
      </c>
      <c r="AA2163" s="141">
        <f t="shared" si="841"/>
        <v>45853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4"/>
      <c r="BL2163" s="1"/>
      <c r="BM2163" s="1"/>
      <c r="BN2163" s="1"/>
      <c r="BO2163" s="1"/>
      <c r="BP2163" s="1"/>
      <c r="BQ2163" s="1"/>
    </row>
    <row r="2164" spans="1:69" x14ac:dyDescent="0.15">
      <c r="A2164" s="138">
        <f t="shared" si="834"/>
        <v>45815</v>
      </c>
      <c r="B2164" s="148">
        <f t="shared" si="823"/>
        <v>1417.5395163400001</v>
      </c>
      <c r="C2164" s="139">
        <f t="shared" si="835"/>
        <v>1000</v>
      </c>
      <c r="D2164" s="140">
        <f t="shared" si="836"/>
        <v>7245.38</v>
      </c>
      <c r="E2164" s="124">
        <f>IF(K2164=1,VLOOKUP(A2163,[1]Plan1!$BO$80:$BQ$314,3),E2163)</f>
        <v>7276.54</v>
      </c>
      <c r="F2164" s="141">
        <f t="shared" si="837"/>
        <v>45763</v>
      </c>
      <c r="G2164" s="142">
        <f t="shared" si="824"/>
        <v>4.3006716003852752E-3</v>
      </c>
      <c r="H2164" s="141">
        <f t="shared" si="838"/>
        <v>45824</v>
      </c>
      <c r="I2164" s="141">
        <f t="shared" si="825"/>
        <v>45824</v>
      </c>
      <c r="J2164" s="125">
        <f t="shared" si="839"/>
        <v>22</v>
      </c>
      <c r="K2164" s="125">
        <f t="shared" si="845"/>
        <v>17</v>
      </c>
      <c r="L2164" s="139">
        <f t="shared" si="826"/>
        <v>1.0033216199999999</v>
      </c>
      <c r="M2164" s="143">
        <f t="shared" si="846"/>
        <v>1.0043006699999999</v>
      </c>
      <c r="N2164" s="143">
        <f t="shared" si="842"/>
        <v>1.393547474456319</v>
      </c>
      <c r="O2164" s="139">
        <f t="shared" si="844"/>
        <v>1.3981763</v>
      </c>
      <c r="P2164" s="139">
        <f t="shared" si="827"/>
        <v>1398.1763000000001</v>
      </c>
      <c r="Q2164" s="144">
        <f t="shared" si="828"/>
        <v>0</v>
      </c>
      <c r="R2164" s="145">
        <f t="shared" si="829"/>
        <v>0</v>
      </c>
      <c r="S2164" s="139">
        <f t="shared" si="830"/>
        <v>0</v>
      </c>
      <c r="T2164" s="146">
        <f t="shared" si="840"/>
        <v>3.5999999999999997E-2</v>
      </c>
      <c r="U2164" s="144">
        <f t="shared" si="843"/>
        <v>98</v>
      </c>
      <c r="V2164" s="144">
        <v>252</v>
      </c>
      <c r="W2164" s="143">
        <f t="shared" si="831"/>
        <v>1.013848909</v>
      </c>
      <c r="X2164" s="139">
        <f t="shared" si="832"/>
        <v>19.363216340000001</v>
      </c>
      <c r="Y2164" s="124">
        <f t="shared" si="833"/>
        <v>0</v>
      </c>
      <c r="Z2164" s="147" t="s">
        <v>64</v>
      </c>
      <c r="AA2164" s="141">
        <f t="shared" si="841"/>
        <v>45853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4"/>
      <c r="BL2164" s="1"/>
      <c r="BM2164" s="1"/>
      <c r="BN2164" s="1"/>
      <c r="BO2164" s="1"/>
      <c r="BP2164" s="1"/>
      <c r="BQ2164" s="1"/>
    </row>
    <row r="2165" spans="1:69" x14ac:dyDescent="0.15">
      <c r="A2165" s="138">
        <f t="shared" si="834"/>
        <v>45816</v>
      </c>
      <c r="B2165" s="148">
        <f t="shared" si="823"/>
        <v>1417.5395163400001</v>
      </c>
      <c r="C2165" s="139">
        <f t="shared" si="835"/>
        <v>1000</v>
      </c>
      <c r="D2165" s="140">
        <f t="shared" si="836"/>
        <v>7245.38</v>
      </c>
      <c r="E2165" s="124">
        <f>IF(K2165=1,VLOOKUP(A2164,[1]Plan1!$BO$80:$BQ$314,3),E2164)</f>
        <v>7276.54</v>
      </c>
      <c r="F2165" s="141">
        <f t="shared" si="837"/>
        <v>45763</v>
      </c>
      <c r="G2165" s="142">
        <f t="shared" si="824"/>
        <v>4.3006716003852752E-3</v>
      </c>
      <c r="H2165" s="141">
        <f t="shared" si="838"/>
        <v>45824</v>
      </c>
      <c r="I2165" s="141">
        <f t="shared" si="825"/>
        <v>45824</v>
      </c>
      <c r="J2165" s="125">
        <f t="shared" si="839"/>
        <v>22</v>
      </c>
      <c r="K2165" s="125">
        <f t="shared" si="845"/>
        <v>17</v>
      </c>
      <c r="L2165" s="139">
        <f t="shared" si="826"/>
        <v>1.0033216199999999</v>
      </c>
      <c r="M2165" s="143">
        <f t="shared" si="846"/>
        <v>1.0043006699999999</v>
      </c>
      <c r="N2165" s="143">
        <f t="shared" si="842"/>
        <v>1.393547474456319</v>
      </c>
      <c r="O2165" s="139">
        <f t="shared" si="844"/>
        <v>1.3981763</v>
      </c>
      <c r="P2165" s="139">
        <f t="shared" si="827"/>
        <v>1398.1763000000001</v>
      </c>
      <c r="Q2165" s="144">
        <f t="shared" si="828"/>
        <v>0</v>
      </c>
      <c r="R2165" s="145">
        <f t="shared" si="829"/>
        <v>0</v>
      </c>
      <c r="S2165" s="139">
        <f t="shared" si="830"/>
        <v>0</v>
      </c>
      <c r="T2165" s="146">
        <f t="shared" si="840"/>
        <v>3.5999999999999997E-2</v>
      </c>
      <c r="U2165" s="144">
        <f t="shared" si="843"/>
        <v>98</v>
      </c>
      <c r="V2165" s="144">
        <v>252</v>
      </c>
      <c r="W2165" s="143">
        <f t="shared" si="831"/>
        <v>1.013848909</v>
      </c>
      <c r="X2165" s="139">
        <f t="shared" si="832"/>
        <v>19.363216340000001</v>
      </c>
      <c r="Y2165" s="124">
        <f t="shared" si="833"/>
        <v>0</v>
      </c>
      <c r="Z2165" s="147" t="s">
        <v>64</v>
      </c>
      <c r="AA2165" s="141">
        <f t="shared" si="841"/>
        <v>45853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4"/>
      <c r="BL2165" s="1"/>
      <c r="BM2165" s="1"/>
      <c r="BN2165" s="1"/>
      <c r="BO2165" s="1"/>
      <c r="BP2165" s="1"/>
      <c r="BQ2165" s="1"/>
    </row>
    <row r="2166" spans="1:69" x14ac:dyDescent="0.15">
      <c r="A2166" s="138">
        <f t="shared" si="834"/>
        <v>45817</v>
      </c>
      <c r="B2166" s="148">
        <f t="shared" si="823"/>
        <v>1417.5395163400001</v>
      </c>
      <c r="C2166" s="139">
        <f t="shared" si="835"/>
        <v>1000</v>
      </c>
      <c r="D2166" s="140">
        <f t="shared" si="836"/>
        <v>7245.38</v>
      </c>
      <c r="E2166" s="124">
        <f>IF(K2166=1,VLOOKUP(A2165,[1]Plan1!$BO$80:$BQ$314,3),E2165)</f>
        <v>7276.54</v>
      </c>
      <c r="F2166" s="141">
        <f t="shared" si="837"/>
        <v>45763</v>
      </c>
      <c r="G2166" s="142">
        <f t="shared" si="824"/>
        <v>4.3006716003852752E-3</v>
      </c>
      <c r="H2166" s="141">
        <f t="shared" si="838"/>
        <v>45824</v>
      </c>
      <c r="I2166" s="141">
        <f t="shared" si="825"/>
        <v>45824</v>
      </c>
      <c r="J2166" s="125">
        <f t="shared" si="839"/>
        <v>22</v>
      </c>
      <c r="K2166" s="125">
        <f t="shared" si="845"/>
        <v>17</v>
      </c>
      <c r="L2166" s="139">
        <f t="shared" si="826"/>
        <v>1.0033216199999999</v>
      </c>
      <c r="M2166" s="143">
        <f t="shared" si="846"/>
        <v>1.0043006699999999</v>
      </c>
      <c r="N2166" s="143">
        <f t="shared" si="842"/>
        <v>1.393547474456319</v>
      </c>
      <c r="O2166" s="139">
        <f t="shared" si="844"/>
        <v>1.3981763</v>
      </c>
      <c r="P2166" s="139">
        <f t="shared" si="827"/>
        <v>1398.1763000000001</v>
      </c>
      <c r="Q2166" s="144">
        <f t="shared" si="828"/>
        <v>0</v>
      </c>
      <c r="R2166" s="145">
        <f t="shared" si="829"/>
        <v>0</v>
      </c>
      <c r="S2166" s="139">
        <f t="shared" si="830"/>
        <v>0</v>
      </c>
      <c r="T2166" s="146">
        <f t="shared" si="840"/>
        <v>3.5999999999999997E-2</v>
      </c>
      <c r="U2166" s="144">
        <f t="shared" si="843"/>
        <v>98</v>
      </c>
      <c r="V2166" s="144">
        <v>252</v>
      </c>
      <c r="W2166" s="143">
        <f t="shared" si="831"/>
        <v>1.013848909</v>
      </c>
      <c r="X2166" s="139">
        <f t="shared" si="832"/>
        <v>19.363216340000001</v>
      </c>
      <c r="Y2166" s="124">
        <f t="shared" si="833"/>
        <v>0</v>
      </c>
      <c r="Z2166" s="147" t="s">
        <v>64</v>
      </c>
      <c r="AA2166" s="141">
        <f t="shared" si="841"/>
        <v>45853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4"/>
      <c r="BL2166" s="1"/>
      <c r="BM2166" s="1"/>
      <c r="BN2166" s="1"/>
      <c r="BO2166" s="1"/>
      <c r="BP2166" s="1"/>
      <c r="BQ2166" s="1"/>
    </row>
    <row r="2167" spans="1:69" x14ac:dyDescent="0.15">
      <c r="A2167" s="138">
        <f t="shared" si="834"/>
        <v>45818</v>
      </c>
      <c r="B2167" s="148">
        <f t="shared" si="823"/>
        <v>1418.01505307</v>
      </c>
      <c r="C2167" s="139">
        <f t="shared" si="835"/>
        <v>1000</v>
      </c>
      <c r="D2167" s="140">
        <f t="shared" si="836"/>
        <v>7245.38</v>
      </c>
      <c r="E2167" s="124">
        <f>IF(K2167=1,VLOOKUP(A2166,[1]Plan1!$BO$80:$BQ$314,3),E2166)</f>
        <v>7276.54</v>
      </c>
      <c r="F2167" s="141">
        <f t="shared" si="837"/>
        <v>45763</v>
      </c>
      <c r="G2167" s="142">
        <f t="shared" si="824"/>
        <v>4.3006716003852752E-3</v>
      </c>
      <c r="H2167" s="141">
        <f t="shared" si="838"/>
        <v>45824</v>
      </c>
      <c r="I2167" s="141">
        <f t="shared" si="825"/>
        <v>45824</v>
      </c>
      <c r="J2167" s="125">
        <f t="shared" si="839"/>
        <v>22</v>
      </c>
      <c r="K2167" s="125">
        <f t="shared" si="845"/>
        <v>18</v>
      </c>
      <c r="L2167" s="139">
        <f t="shared" si="826"/>
        <v>1.0035173500000001</v>
      </c>
      <c r="M2167" s="143">
        <f t="shared" si="846"/>
        <v>1.0043006699999999</v>
      </c>
      <c r="N2167" s="143">
        <f t="shared" si="842"/>
        <v>1.393547474456319</v>
      </c>
      <c r="O2167" s="139">
        <f t="shared" si="844"/>
        <v>1.3984490599999999</v>
      </c>
      <c r="P2167" s="139">
        <f t="shared" si="827"/>
        <v>1398.4490599999999</v>
      </c>
      <c r="Q2167" s="144">
        <f t="shared" si="828"/>
        <v>0</v>
      </c>
      <c r="R2167" s="145">
        <f t="shared" si="829"/>
        <v>0</v>
      </c>
      <c r="S2167" s="139">
        <f t="shared" si="830"/>
        <v>0</v>
      </c>
      <c r="T2167" s="146">
        <f t="shared" si="840"/>
        <v>3.5999999999999997E-2</v>
      </c>
      <c r="U2167" s="144">
        <f t="shared" si="843"/>
        <v>99</v>
      </c>
      <c r="V2167" s="144">
        <v>252</v>
      </c>
      <c r="W2167" s="143">
        <f t="shared" si="831"/>
        <v>1.0139912090000001</v>
      </c>
      <c r="X2167" s="139">
        <f t="shared" si="832"/>
        <v>19.565993070000001</v>
      </c>
      <c r="Y2167" s="124">
        <f t="shared" si="833"/>
        <v>0</v>
      </c>
      <c r="Z2167" s="147" t="s">
        <v>64</v>
      </c>
      <c r="AA2167" s="141">
        <f t="shared" si="841"/>
        <v>45853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4"/>
      <c r="BL2167" s="1"/>
      <c r="BM2167" s="1"/>
      <c r="BN2167" s="1"/>
      <c r="BO2167" s="1"/>
      <c r="BP2167" s="1"/>
      <c r="BQ2167" s="1"/>
    </row>
    <row r="2168" spans="1:69" x14ac:dyDescent="0.15">
      <c r="A2168" s="138">
        <f t="shared" si="834"/>
        <v>45819</v>
      </c>
      <c r="B2168" s="148">
        <f t="shared" si="823"/>
        <v>1418.49075485</v>
      </c>
      <c r="C2168" s="139">
        <f t="shared" si="835"/>
        <v>1000</v>
      </c>
      <c r="D2168" s="140">
        <f t="shared" si="836"/>
        <v>7245.38</v>
      </c>
      <c r="E2168" s="124">
        <f>IF(K2168=1,VLOOKUP(A2167,[1]Plan1!$BO$80:$BQ$314,3),E2167)</f>
        <v>7276.54</v>
      </c>
      <c r="F2168" s="141">
        <f t="shared" si="837"/>
        <v>45763</v>
      </c>
      <c r="G2168" s="142">
        <f t="shared" si="824"/>
        <v>4.3006716003852752E-3</v>
      </c>
      <c r="H2168" s="141">
        <f t="shared" si="838"/>
        <v>45824</v>
      </c>
      <c r="I2168" s="141">
        <f t="shared" si="825"/>
        <v>45824</v>
      </c>
      <c r="J2168" s="125">
        <f t="shared" si="839"/>
        <v>22</v>
      </c>
      <c r="K2168" s="125">
        <f t="shared" si="845"/>
        <v>19</v>
      </c>
      <c r="L2168" s="139">
        <f t="shared" si="826"/>
        <v>1.00371312</v>
      </c>
      <c r="M2168" s="143">
        <f t="shared" si="846"/>
        <v>1.0043006699999999</v>
      </c>
      <c r="N2168" s="143">
        <f t="shared" si="842"/>
        <v>1.393547474456319</v>
      </c>
      <c r="O2168" s="139">
        <f t="shared" si="844"/>
        <v>1.3987218800000001</v>
      </c>
      <c r="P2168" s="139">
        <f t="shared" si="827"/>
        <v>1398.7218800000001</v>
      </c>
      <c r="Q2168" s="144">
        <f t="shared" si="828"/>
        <v>0</v>
      </c>
      <c r="R2168" s="145">
        <f t="shared" si="829"/>
        <v>0</v>
      </c>
      <c r="S2168" s="139">
        <f t="shared" si="830"/>
        <v>0</v>
      </c>
      <c r="T2168" s="146">
        <f t="shared" si="840"/>
        <v>3.5999999999999997E-2</v>
      </c>
      <c r="U2168" s="144">
        <f t="shared" si="843"/>
        <v>100</v>
      </c>
      <c r="V2168" s="144">
        <v>252</v>
      </c>
      <c r="W2168" s="143">
        <f t="shared" si="831"/>
        <v>1.0141335279999999</v>
      </c>
      <c r="X2168" s="139">
        <f t="shared" si="832"/>
        <v>19.76887485</v>
      </c>
      <c r="Y2168" s="124">
        <f t="shared" si="833"/>
        <v>0</v>
      </c>
      <c r="Z2168" s="147" t="s">
        <v>64</v>
      </c>
      <c r="AA2168" s="141">
        <f t="shared" si="841"/>
        <v>45853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4"/>
      <c r="BL2168" s="1"/>
      <c r="BM2168" s="1"/>
      <c r="BN2168" s="1"/>
      <c r="BO2168" s="1"/>
      <c r="BP2168" s="1"/>
      <c r="BQ2168" s="1"/>
    </row>
    <row r="2169" spans="1:69" x14ac:dyDescent="0.15">
      <c r="A2169" s="138">
        <f t="shared" si="834"/>
        <v>45820</v>
      </c>
      <c r="B2169" s="148">
        <f t="shared" si="823"/>
        <v>1418.96661298</v>
      </c>
      <c r="C2169" s="139">
        <f t="shared" si="835"/>
        <v>1000</v>
      </c>
      <c r="D2169" s="140">
        <f t="shared" si="836"/>
        <v>7245.38</v>
      </c>
      <c r="E2169" s="124">
        <f>IF(K2169=1,VLOOKUP(A2168,[1]Plan1!$BO$80:$BQ$314,3),E2168)</f>
        <v>7276.54</v>
      </c>
      <c r="F2169" s="141">
        <f t="shared" si="837"/>
        <v>45763</v>
      </c>
      <c r="G2169" s="142">
        <f t="shared" si="824"/>
        <v>4.3006716003852752E-3</v>
      </c>
      <c r="H2169" s="141">
        <f t="shared" si="838"/>
        <v>45824</v>
      </c>
      <c r="I2169" s="141">
        <f t="shared" si="825"/>
        <v>45824</v>
      </c>
      <c r="J2169" s="125">
        <f t="shared" si="839"/>
        <v>22</v>
      </c>
      <c r="K2169" s="125">
        <f t="shared" si="845"/>
        <v>20</v>
      </c>
      <c r="L2169" s="139">
        <f t="shared" si="826"/>
        <v>1.0039089299999999</v>
      </c>
      <c r="M2169" s="143">
        <f t="shared" si="846"/>
        <v>1.0043006699999999</v>
      </c>
      <c r="N2169" s="143">
        <f t="shared" si="842"/>
        <v>1.393547474456319</v>
      </c>
      <c r="O2169" s="139">
        <f t="shared" si="844"/>
        <v>1.39899475</v>
      </c>
      <c r="P2169" s="139">
        <f t="shared" si="827"/>
        <v>1398.9947500000001</v>
      </c>
      <c r="Q2169" s="144">
        <f t="shared" si="828"/>
        <v>0</v>
      </c>
      <c r="R2169" s="145">
        <f t="shared" si="829"/>
        <v>0</v>
      </c>
      <c r="S2169" s="139">
        <f t="shared" si="830"/>
        <v>0</v>
      </c>
      <c r="T2169" s="146">
        <f t="shared" si="840"/>
        <v>3.5999999999999997E-2</v>
      </c>
      <c r="U2169" s="144">
        <f t="shared" si="843"/>
        <v>101</v>
      </c>
      <c r="V2169" s="144">
        <v>252</v>
      </c>
      <c r="W2169" s="143">
        <f t="shared" si="831"/>
        <v>1.0142758670000001</v>
      </c>
      <c r="X2169" s="139">
        <f t="shared" si="832"/>
        <v>19.971862980000001</v>
      </c>
      <c r="Y2169" s="124">
        <f t="shared" si="833"/>
        <v>0</v>
      </c>
      <c r="Z2169" s="147" t="s">
        <v>64</v>
      </c>
      <c r="AA2169" s="141">
        <f t="shared" si="841"/>
        <v>45853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4"/>
      <c r="BL2169" s="1"/>
      <c r="BM2169" s="1"/>
      <c r="BN2169" s="1"/>
      <c r="BO2169" s="1"/>
      <c r="BP2169" s="1"/>
      <c r="BQ2169" s="1"/>
    </row>
    <row r="2170" spans="1:69" x14ac:dyDescent="0.15">
      <c r="A2170" s="138">
        <f t="shared" si="834"/>
        <v>45821</v>
      </c>
      <c r="B2170" s="148">
        <f t="shared" si="823"/>
        <v>1419.4426390399999</v>
      </c>
      <c r="C2170" s="139">
        <f t="shared" si="835"/>
        <v>1000</v>
      </c>
      <c r="D2170" s="140">
        <f t="shared" si="836"/>
        <v>7245.38</v>
      </c>
      <c r="E2170" s="124">
        <f>IF(K2170=1,VLOOKUP(A2169,[1]Plan1!$BO$80:$BQ$314,3),E2169)</f>
        <v>7276.54</v>
      </c>
      <c r="F2170" s="141">
        <f t="shared" si="837"/>
        <v>45763</v>
      </c>
      <c r="G2170" s="142">
        <f t="shared" si="824"/>
        <v>4.3006716003852752E-3</v>
      </c>
      <c r="H2170" s="141">
        <f t="shared" si="838"/>
        <v>45824</v>
      </c>
      <c r="I2170" s="141">
        <f t="shared" si="825"/>
        <v>45824</v>
      </c>
      <c r="J2170" s="125">
        <f t="shared" si="839"/>
        <v>22</v>
      </c>
      <c r="K2170" s="125">
        <f t="shared" si="845"/>
        <v>21</v>
      </c>
      <c r="L2170" s="139">
        <f t="shared" si="826"/>
        <v>1.00410478</v>
      </c>
      <c r="M2170" s="143">
        <f t="shared" si="846"/>
        <v>1.0043006699999999</v>
      </c>
      <c r="N2170" s="143">
        <f t="shared" si="842"/>
        <v>1.393547474456319</v>
      </c>
      <c r="O2170" s="139">
        <f t="shared" si="844"/>
        <v>1.3992676799999999</v>
      </c>
      <c r="P2170" s="139">
        <f t="shared" si="827"/>
        <v>1399.2676799999999</v>
      </c>
      <c r="Q2170" s="144">
        <f t="shared" si="828"/>
        <v>0</v>
      </c>
      <c r="R2170" s="145">
        <f t="shared" si="829"/>
        <v>0</v>
      </c>
      <c r="S2170" s="139">
        <f t="shared" si="830"/>
        <v>0</v>
      </c>
      <c r="T2170" s="146">
        <f t="shared" si="840"/>
        <v>3.5999999999999997E-2</v>
      </c>
      <c r="U2170" s="144">
        <f t="shared" si="843"/>
        <v>102</v>
      </c>
      <c r="V2170" s="144">
        <v>252</v>
      </c>
      <c r="W2170" s="143">
        <f t="shared" si="831"/>
        <v>1.014418227</v>
      </c>
      <c r="X2170" s="139">
        <f t="shared" si="832"/>
        <v>20.174959040000001</v>
      </c>
      <c r="Y2170" s="124">
        <f t="shared" si="833"/>
        <v>0</v>
      </c>
      <c r="Z2170" s="147" t="s">
        <v>64</v>
      </c>
      <c r="AA2170" s="141">
        <f t="shared" si="841"/>
        <v>45853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4"/>
      <c r="BL2170" s="1"/>
      <c r="BM2170" s="1"/>
      <c r="BN2170" s="1"/>
      <c r="BO2170" s="1"/>
      <c r="BP2170" s="1"/>
      <c r="BQ2170" s="1"/>
    </row>
    <row r="2171" spans="1:69" x14ac:dyDescent="0.15">
      <c r="A2171" s="138">
        <f t="shared" si="834"/>
        <v>45822</v>
      </c>
      <c r="B2171" s="148">
        <f t="shared" si="823"/>
        <v>1419.9188201299999</v>
      </c>
      <c r="C2171" s="139">
        <f t="shared" si="835"/>
        <v>1000</v>
      </c>
      <c r="D2171" s="140">
        <f t="shared" si="836"/>
        <v>7245.38</v>
      </c>
      <c r="E2171" s="124">
        <f>IF(K2171=1,VLOOKUP(A2170,[1]Plan1!$BO$80:$BQ$314,3),E2170)</f>
        <v>7276.54</v>
      </c>
      <c r="F2171" s="141">
        <f t="shared" si="837"/>
        <v>45763</v>
      </c>
      <c r="G2171" s="142">
        <f t="shared" si="824"/>
        <v>4.3006716003852752E-3</v>
      </c>
      <c r="H2171" s="141">
        <f t="shared" si="838"/>
        <v>45824</v>
      </c>
      <c r="I2171" s="141">
        <f t="shared" si="825"/>
        <v>45824</v>
      </c>
      <c r="J2171" s="125">
        <f t="shared" si="839"/>
        <v>22</v>
      </c>
      <c r="K2171" s="125">
        <f t="shared" si="845"/>
        <v>22</v>
      </c>
      <c r="L2171" s="139">
        <f t="shared" si="826"/>
        <v>1.0043006699999999</v>
      </c>
      <c r="M2171" s="143">
        <f t="shared" si="846"/>
        <v>1.0043006699999999</v>
      </c>
      <c r="N2171" s="143">
        <f t="shared" si="842"/>
        <v>1.393547474456319</v>
      </c>
      <c r="O2171" s="139">
        <f t="shared" si="844"/>
        <v>1.39954066</v>
      </c>
      <c r="P2171" s="139">
        <f t="shared" si="827"/>
        <v>1399.5406599999999</v>
      </c>
      <c r="Q2171" s="144">
        <f t="shared" si="828"/>
        <v>0</v>
      </c>
      <c r="R2171" s="145">
        <f t="shared" si="829"/>
        <v>0</v>
      </c>
      <c r="S2171" s="139">
        <f t="shared" si="830"/>
        <v>0</v>
      </c>
      <c r="T2171" s="146">
        <f t="shared" si="840"/>
        <v>3.5999999999999997E-2</v>
      </c>
      <c r="U2171" s="144">
        <f t="shared" si="843"/>
        <v>103</v>
      </c>
      <c r="V2171" s="144">
        <v>252</v>
      </c>
      <c r="W2171" s="143">
        <f t="shared" si="831"/>
        <v>1.0145606060000001</v>
      </c>
      <c r="X2171" s="139">
        <f t="shared" si="832"/>
        <v>20.378160130000001</v>
      </c>
      <c r="Y2171" s="124">
        <f t="shared" si="833"/>
        <v>0</v>
      </c>
      <c r="Z2171" s="147" t="s">
        <v>64</v>
      </c>
      <c r="AA2171" s="141">
        <f t="shared" si="841"/>
        <v>45853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4"/>
      <c r="BL2171" s="1"/>
      <c r="BM2171" s="1"/>
      <c r="BN2171" s="1"/>
      <c r="BO2171" s="1"/>
      <c r="BP2171" s="1"/>
      <c r="BQ2171" s="1"/>
    </row>
    <row r="2172" spans="1:69" x14ac:dyDescent="0.15">
      <c r="A2172" s="138">
        <f t="shared" si="834"/>
        <v>45823</v>
      </c>
      <c r="B2172" s="148">
        <f t="shared" si="823"/>
        <v>1419.9188201299999</v>
      </c>
      <c r="C2172" s="139">
        <f t="shared" si="835"/>
        <v>1000</v>
      </c>
      <c r="D2172" s="140">
        <f t="shared" si="836"/>
        <v>7245.38</v>
      </c>
      <c r="E2172" s="124">
        <f>IF(K2172=1,VLOOKUP(A2171,[1]Plan1!$BO$80:$BQ$314,3),E2171)</f>
        <v>7276.54</v>
      </c>
      <c r="F2172" s="141">
        <f t="shared" si="837"/>
        <v>45763</v>
      </c>
      <c r="G2172" s="142">
        <f t="shared" si="824"/>
        <v>4.3006716003852752E-3</v>
      </c>
      <c r="H2172" s="141">
        <f t="shared" si="838"/>
        <v>45853</v>
      </c>
      <c r="I2172" s="141">
        <f t="shared" si="825"/>
        <v>45824</v>
      </c>
      <c r="J2172" s="125">
        <f t="shared" si="839"/>
        <v>22</v>
      </c>
      <c r="K2172" s="125">
        <f t="shared" si="845"/>
        <v>22</v>
      </c>
      <c r="L2172" s="139">
        <f t="shared" si="826"/>
        <v>1.0043006699999999</v>
      </c>
      <c r="M2172" s="143">
        <f t="shared" si="846"/>
        <v>1.0043006699999999</v>
      </c>
      <c r="N2172" s="143">
        <f t="shared" si="842"/>
        <v>1.393547474456319</v>
      </c>
      <c r="O2172" s="139">
        <f t="shared" si="844"/>
        <v>1.39954066</v>
      </c>
      <c r="P2172" s="139">
        <f t="shared" si="827"/>
        <v>1399.5406599999999</v>
      </c>
      <c r="Q2172" s="144">
        <f t="shared" si="828"/>
        <v>0</v>
      </c>
      <c r="R2172" s="145">
        <f t="shared" si="829"/>
        <v>0</v>
      </c>
      <c r="S2172" s="139">
        <f t="shared" si="830"/>
        <v>0</v>
      </c>
      <c r="T2172" s="146">
        <f t="shared" si="840"/>
        <v>3.5999999999999997E-2</v>
      </c>
      <c r="U2172" s="144">
        <f t="shared" si="843"/>
        <v>103</v>
      </c>
      <c r="V2172" s="144">
        <v>252</v>
      </c>
      <c r="W2172" s="143">
        <f t="shared" si="831"/>
        <v>1.0145606060000001</v>
      </c>
      <c r="X2172" s="139">
        <f t="shared" si="832"/>
        <v>20.378160130000001</v>
      </c>
      <c r="Y2172" s="124">
        <f t="shared" si="833"/>
        <v>0</v>
      </c>
      <c r="Z2172" s="147" t="s">
        <v>64</v>
      </c>
      <c r="AA2172" s="141">
        <f t="shared" si="841"/>
        <v>45853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4"/>
      <c r="BL2172" s="1"/>
      <c r="BM2172" s="1"/>
      <c r="BN2172" s="1"/>
      <c r="BO2172" s="1"/>
      <c r="BP2172" s="1"/>
      <c r="BQ2172" s="1"/>
    </row>
    <row r="2173" spans="1:69" x14ac:dyDescent="0.15">
      <c r="A2173" s="138">
        <f t="shared" si="834"/>
        <v>45824</v>
      </c>
      <c r="B2173" s="148">
        <f t="shared" si="823"/>
        <v>1419.9188201299999</v>
      </c>
      <c r="C2173" s="139">
        <f t="shared" si="835"/>
        <v>1000</v>
      </c>
      <c r="D2173" s="140">
        <f t="shared" si="836"/>
        <v>7245.38</v>
      </c>
      <c r="E2173" s="124">
        <f>IF(K2173=1,VLOOKUP(A2172,[1]Plan1!$BO$80:$BQ$314,3),E2172)</f>
        <v>7276.54</v>
      </c>
      <c r="F2173" s="141">
        <f t="shared" si="837"/>
        <v>45763</v>
      </c>
      <c r="G2173" s="142">
        <f t="shared" si="824"/>
        <v>4.3006716003852752E-3</v>
      </c>
      <c r="H2173" s="141">
        <f t="shared" si="838"/>
        <v>45853</v>
      </c>
      <c r="I2173" s="141">
        <f t="shared" si="825"/>
        <v>45824</v>
      </c>
      <c r="J2173" s="125">
        <f t="shared" si="839"/>
        <v>22</v>
      </c>
      <c r="K2173" s="125">
        <f t="shared" si="845"/>
        <v>22</v>
      </c>
      <c r="L2173" s="139">
        <f t="shared" si="826"/>
        <v>1.0043006699999999</v>
      </c>
      <c r="M2173" s="143">
        <f t="shared" si="846"/>
        <v>1.0043006699999999</v>
      </c>
      <c r="N2173" s="143">
        <f t="shared" si="842"/>
        <v>1.393547474456319</v>
      </c>
      <c r="O2173" s="139">
        <f t="shared" si="844"/>
        <v>1.39954066</v>
      </c>
      <c r="P2173" s="139">
        <f t="shared" si="827"/>
        <v>1399.5406599999999</v>
      </c>
      <c r="Q2173" s="144">
        <f t="shared" si="828"/>
        <v>0</v>
      </c>
      <c r="R2173" s="145">
        <f t="shared" si="829"/>
        <v>0</v>
      </c>
      <c r="S2173" s="139">
        <f t="shared" si="830"/>
        <v>0</v>
      </c>
      <c r="T2173" s="146">
        <f t="shared" si="840"/>
        <v>3.5999999999999997E-2</v>
      </c>
      <c r="U2173" s="144">
        <f t="shared" si="843"/>
        <v>103</v>
      </c>
      <c r="V2173" s="144">
        <v>252</v>
      </c>
      <c r="W2173" s="143">
        <f t="shared" si="831"/>
        <v>1.0145606060000001</v>
      </c>
      <c r="X2173" s="139">
        <f t="shared" si="832"/>
        <v>20.378160130000001</v>
      </c>
      <c r="Y2173" s="124">
        <f t="shared" si="833"/>
        <v>0</v>
      </c>
      <c r="Z2173" s="147" t="s">
        <v>64</v>
      </c>
      <c r="AA2173" s="141">
        <f t="shared" si="841"/>
        <v>45853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4"/>
      <c r="BL2173" s="1"/>
      <c r="BM2173" s="1"/>
      <c r="BN2173" s="1"/>
      <c r="BO2173" s="1"/>
      <c r="BP2173" s="1"/>
      <c r="BQ2173" s="1"/>
    </row>
    <row r="2174" spans="1:69" x14ac:dyDescent="0.15">
      <c r="A2174" s="138">
        <f t="shared" si="834"/>
        <v>45825</v>
      </c>
      <c r="B2174" s="148">
        <f t="shared" si="823"/>
        <v>1420.42284892</v>
      </c>
      <c r="C2174" s="139">
        <f t="shared" si="835"/>
        <v>1000</v>
      </c>
      <c r="D2174" s="140">
        <f t="shared" si="836"/>
        <v>7245.38</v>
      </c>
      <c r="E2174" s="124">
        <f>IF(K2174=1,VLOOKUP(A2173,[1]Plan1!$BO$80:$BQ$314,3),E2173)</f>
        <v>7276.54</v>
      </c>
      <c r="F2174" s="141">
        <f t="shared" si="837"/>
        <v>45763</v>
      </c>
      <c r="G2174" s="142">
        <f t="shared" si="824"/>
        <v>4.3006716003852752E-3</v>
      </c>
      <c r="H2174" s="141">
        <f t="shared" si="838"/>
        <v>45853</v>
      </c>
      <c r="I2174" s="141">
        <f t="shared" si="825"/>
        <v>45853</v>
      </c>
      <c r="J2174" s="125">
        <f t="shared" si="839"/>
        <v>20</v>
      </c>
      <c r="K2174" s="125">
        <f t="shared" si="845"/>
        <v>1</v>
      </c>
      <c r="L2174" s="139">
        <f t="shared" si="826"/>
        <v>1.0002145899999999</v>
      </c>
      <c r="M2174" s="143">
        <f t="shared" si="846"/>
        <v>1.0043006699999999</v>
      </c>
      <c r="N2174" s="143">
        <f t="shared" si="842"/>
        <v>1.3995406622732889</v>
      </c>
      <c r="O2174" s="139">
        <f t="shared" si="844"/>
        <v>1.39984098</v>
      </c>
      <c r="P2174" s="139">
        <f t="shared" si="827"/>
        <v>1399.8409799999999</v>
      </c>
      <c r="Q2174" s="144">
        <f t="shared" si="828"/>
        <v>0</v>
      </c>
      <c r="R2174" s="145">
        <f t="shared" si="829"/>
        <v>0</v>
      </c>
      <c r="S2174" s="139">
        <f t="shared" si="830"/>
        <v>0</v>
      </c>
      <c r="T2174" s="146">
        <f t="shared" si="840"/>
        <v>3.5999999999999997E-2</v>
      </c>
      <c r="U2174" s="144">
        <f t="shared" si="843"/>
        <v>104</v>
      </c>
      <c r="V2174" s="144">
        <v>252</v>
      </c>
      <c r="W2174" s="143">
        <f t="shared" si="831"/>
        <v>1.0147030050000001</v>
      </c>
      <c r="X2174" s="139">
        <f t="shared" si="832"/>
        <v>20.581868920000002</v>
      </c>
      <c r="Y2174" s="124">
        <f t="shared" si="833"/>
        <v>0</v>
      </c>
      <c r="Z2174" s="147" t="s">
        <v>64</v>
      </c>
      <c r="AA2174" s="141">
        <f t="shared" si="841"/>
        <v>45853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4"/>
      <c r="BL2174" s="1"/>
      <c r="BM2174" s="1"/>
      <c r="BN2174" s="1"/>
      <c r="BO2174" s="1"/>
      <c r="BP2174" s="1"/>
      <c r="BQ2174" s="1"/>
    </row>
    <row r="2175" spans="1:69" x14ac:dyDescent="0.15">
      <c r="A2175" s="138">
        <f t="shared" si="834"/>
        <v>45826</v>
      </c>
      <c r="B2175" s="148">
        <f t="shared" si="823"/>
        <v>1420.92707384</v>
      </c>
      <c r="C2175" s="139">
        <f t="shared" si="835"/>
        <v>1000</v>
      </c>
      <c r="D2175" s="140">
        <f t="shared" si="836"/>
        <v>7245.38</v>
      </c>
      <c r="E2175" s="124">
        <f>IF(K2175=1,VLOOKUP(A2174,[1]Plan1!$BO$80:$BQ$314,3),E2174)</f>
        <v>7276.54</v>
      </c>
      <c r="F2175" s="141">
        <f t="shared" si="837"/>
        <v>45763</v>
      </c>
      <c r="G2175" s="142">
        <f t="shared" si="824"/>
        <v>4.3006716003852752E-3</v>
      </c>
      <c r="H2175" s="141">
        <f t="shared" si="838"/>
        <v>45853</v>
      </c>
      <c r="I2175" s="141">
        <f t="shared" si="825"/>
        <v>45853</v>
      </c>
      <c r="J2175" s="125">
        <f t="shared" si="839"/>
        <v>20</v>
      </c>
      <c r="K2175" s="125">
        <f t="shared" si="845"/>
        <v>2</v>
      </c>
      <c r="L2175" s="139">
        <f t="shared" si="826"/>
        <v>1.0004292299999999</v>
      </c>
      <c r="M2175" s="143">
        <f t="shared" si="846"/>
        <v>1.0043006699999999</v>
      </c>
      <c r="N2175" s="143">
        <f t="shared" si="842"/>
        <v>1.3995406622732889</v>
      </c>
      <c r="O2175" s="139">
        <f t="shared" si="844"/>
        <v>1.40014138</v>
      </c>
      <c r="P2175" s="139">
        <f t="shared" si="827"/>
        <v>1400.14138</v>
      </c>
      <c r="Q2175" s="144">
        <f t="shared" si="828"/>
        <v>0</v>
      </c>
      <c r="R2175" s="145">
        <f t="shared" si="829"/>
        <v>0</v>
      </c>
      <c r="S2175" s="139">
        <f t="shared" si="830"/>
        <v>0</v>
      </c>
      <c r="T2175" s="146">
        <f t="shared" si="840"/>
        <v>3.5999999999999997E-2</v>
      </c>
      <c r="U2175" s="144">
        <f t="shared" si="843"/>
        <v>105</v>
      </c>
      <c r="V2175" s="144">
        <v>252</v>
      </c>
      <c r="W2175" s="143">
        <f t="shared" si="831"/>
        <v>1.0148454250000001</v>
      </c>
      <c r="X2175" s="139">
        <f t="shared" si="832"/>
        <v>20.78569384</v>
      </c>
      <c r="Y2175" s="124">
        <f t="shared" si="833"/>
        <v>0</v>
      </c>
      <c r="Z2175" s="147" t="s">
        <v>64</v>
      </c>
      <c r="AA2175" s="141">
        <f t="shared" si="841"/>
        <v>45853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4"/>
      <c r="BL2175" s="1"/>
      <c r="BM2175" s="1"/>
      <c r="BN2175" s="1"/>
      <c r="BO2175" s="1"/>
      <c r="BP2175" s="1"/>
      <c r="BQ2175" s="1"/>
    </row>
    <row r="2176" spans="1:69" x14ac:dyDescent="0.15">
      <c r="A2176" s="138">
        <f t="shared" si="834"/>
        <v>45827</v>
      </c>
      <c r="B2176" s="148">
        <f t="shared" si="823"/>
        <v>1421.4314819799999</v>
      </c>
      <c r="C2176" s="139">
        <f t="shared" si="835"/>
        <v>1000</v>
      </c>
      <c r="D2176" s="140">
        <f t="shared" si="836"/>
        <v>7245.38</v>
      </c>
      <c r="E2176" s="124">
        <f>IF(K2176=1,VLOOKUP(A2175,[1]Plan1!$BO$80:$BQ$314,3),E2175)</f>
        <v>7276.54</v>
      </c>
      <c r="F2176" s="141">
        <f t="shared" si="837"/>
        <v>45763</v>
      </c>
      <c r="G2176" s="142">
        <f t="shared" si="824"/>
        <v>4.3006716003852752E-3</v>
      </c>
      <c r="H2176" s="141">
        <f t="shared" si="838"/>
        <v>45853</v>
      </c>
      <c r="I2176" s="141">
        <f t="shared" si="825"/>
        <v>45853</v>
      </c>
      <c r="J2176" s="125">
        <f t="shared" si="839"/>
        <v>20</v>
      </c>
      <c r="K2176" s="125">
        <f t="shared" si="845"/>
        <v>3</v>
      </c>
      <c r="L2176" s="139">
        <f t="shared" si="826"/>
        <v>1.0006439199999999</v>
      </c>
      <c r="M2176" s="143">
        <f t="shared" si="846"/>
        <v>1.0043006699999999</v>
      </c>
      <c r="N2176" s="143">
        <f t="shared" si="842"/>
        <v>1.3995406622732889</v>
      </c>
      <c r="O2176" s="139">
        <f t="shared" si="844"/>
        <v>1.40044185</v>
      </c>
      <c r="P2176" s="139">
        <f t="shared" si="827"/>
        <v>1400.4418499999999</v>
      </c>
      <c r="Q2176" s="144">
        <f t="shared" si="828"/>
        <v>0</v>
      </c>
      <c r="R2176" s="145">
        <f t="shared" si="829"/>
        <v>0</v>
      </c>
      <c r="S2176" s="139">
        <f t="shared" si="830"/>
        <v>0</v>
      </c>
      <c r="T2176" s="146">
        <f t="shared" si="840"/>
        <v>3.5999999999999997E-2</v>
      </c>
      <c r="U2176" s="144">
        <f t="shared" si="843"/>
        <v>106</v>
      </c>
      <c r="V2176" s="144">
        <v>252</v>
      </c>
      <c r="W2176" s="143">
        <f t="shared" si="831"/>
        <v>1.0149878640000001</v>
      </c>
      <c r="X2176" s="139">
        <f t="shared" si="832"/>
        <v>20.989631979999999</v>
      </c>
      <c r="Y2176" s="124">
        <f t="shared" si="833"/>
        <v>0</v>
      </c>
      <c r="Z2176" s="147" t="s">
        <v>64</v>
      </c>
      <c r="AA2176" s="141">
        <f t="shared" si="841"/>
        <v>45853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4"/>
      <c r="BL2176" s="1"/>
      <c r="BM2176" s="1"/>
      <c r="BN2176" s="1"/>
      <c r="BO2176" s="1"/>
      <c r="BP2176" s="1"/>
      <c r="BQ2176" s="1"/>
    </row>
    <row r="2177" spans="1:69" x14ac:dyDescent="0.15">
      <c r="A2177" s="138">
        <f t="shared" si="834"/>
        <v>45828</v>
      </c>
      <c r="B2177" s="148">
        <f t="shared" si="823"/>
        <v>1421.4314819799999</v>
      </c>
      <c r="C2177" s="139">
        <f t="shared" si="835"/>
        <v>1000</v>
      </c>
      <c r="D2177" s="140">
        <f t="shared" si="836"/>
        <v>7245.38</v>
      </c>
      <c r="E2177" s="124">
        <f>IF(K2177=1,VLOOKUP(A2176,[1]Plan1!$BO$80:$BQ$314,3),E2176)</f>
        <v>7276.54</v>
      </c>
      <c r="F2177" s="141">
        <f t="shared" si="837"/>
        <v>45763</v>
      </c>
      <c r="G2177" s="142">
        <f t="shared" si="824"/>
        <v>4.3006716003852752E-3</v>
      </c>
      <c r="H2177" s="141">
        <f t="shared" si="838"/>
        <v>45853</v>
      </c>
      <c r="I2177" s="141">
        <f t="shared" si="825"/>
        <v>45853</v>
      </c>
      <c r="J2177" s="125">
        <f t="shared" si="839"/>
        <v>20</v>
      </c>
      <c r="K2177" s="125">
        <f t="shared" si="845"/>
        <v>3</v>
      </c>
      <c r="L2177" s="139">
        <f t="shared" si="826"/>
        <v>1.0006439199999999</v>
      </c>
      <c r="M2177" s="143">
        <f t="shared" si="846"/>
        <v>1.0043006699999999</v>
      </c>
      <c r="N2177" s="143">
        <f t="shared" si="842"/>
        <v>1.3995406622732889</v>
      </c>
      <c r="O2177" s="139">
        <f t="shared" si="844"/>
        <v>1.40044185</v>
      </c>
      <c r="P2177" s="139">
        <f t="shared" si="827"/>
        <v>1400.4418499999999</v>
      </c>
      <c r="Q2177" s="144">
        <f t="shared" si="828"/>
        <v>0</v>
      </c>
      <c r="R2177" s="145">
        <f t="shared" si="829"/>
        <v>0</v>
      </c>
      <c r="S2177" s="139">
        <f t="shared" si="830"/>
        <v>0</v>
      </c>
      <c r="T2177" s="146">
        <f t="shared" si="840"/>
        <v>3.5999999999999997E-2</v>
      </c>
      <c r="U2177" s="144">
        <f t="shared" si="843"/>
        <v>106</v>
      </c>
      <c r="V2177" s="144">
        <v>252</v>
      </c>
      <c r="W2177" s="143">
        <f t="shared" si="831"/>
        <v>1.0149878640000001</v>
      </c>
      <c r="X2177" s="139">
        <f t="shared" si="832"/>
        <v>20.989631979999999</v>
      </c>
      <c r="Y2177" s="124">
        <f t="shared" si="833"/>
        <v>0</v>
      </c>
      <c r="Z2177" s="147" t="s">
        <v>64</v>
      </c>
      <c r="AA2177" s="141">
        <f t="shared" si="841"/>
        <v>45853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4"/>
      <c r="BL2177" s="1"/>
      <c r="BM2177" s="1"/>
      <c r="BN2177" s="1"/>
      <c r="BO2177" s="1"/>
      <c r="BP2177" s="1"/>
      <c r="BQ2177" s="1"/>
    </row>
    <row r="2178" spans="1:69" x14ac:dyDescent="0.15">
      <c r="A2178" s="138">
        <f t="shared" si="834"/>
        <v>45829</v>
      </c>
      <c r="B2178" s="148">
        <f t="shared" si="823"/>
        <v>1421.9360544899998</v>
      </c>
      <c r="C2178" s="139">
        <f t="shared" si="835"/>
        <v>1000</v>
      </c>
      <c r="D2178" s="140">
        <f t="shared" si="836"/>
        <v>7245.38</v>
      </c>
      <c r="E2178" s="124">
        <f>IF(K2178=1,VLOOKUP(A2177,[1]Plan1!$BO$80:$BQ$314,3),E2177)</f>
        <v>7276.54</v>
      </c>
      <c r="F2178" s="141">
        <f t="shared" si="837"/>
        <v>45763</v>
      </c>
      <c r="G2178" s="142">
        <f t="shared" si="824"/>
        <v>4.3006716003852752E-3</v>
      </c>
      <c r="H2178" s="141">
        <f t="shared" si="838"/>
        <v>45853</v>
      </c>
      <c r="I2178" s="141">
        <f t="shared" si="825"/>
        <v>45853</v>
      </c>
      <c r="J2178" s="125">
        <f t="shared" si="839"/>
        <v>20</v>
      </c>
      <c r="K2178" s="125">
        <f t="shared" si="845"/>
        <v>4</v>
      </c>
      <c r="L2178" s="139">
        <f t="shared" si="826"/>
        <v>1.0008586500000001</v>
      </c>
      <c r="M2178" s="143">
        <f t="shared" si="846"/>
        <v>1.0043006699999999</v>
      </c>
      <c r="N2178" s="143">
        <f t="shared" si="842"/>
        <v>1.3995406622732889</v>
      </c>
      <c r="O2178" s="139">
        <f t="shared" si="844"/>
        <v>1.4007423699999999</v>
      </c>
      <c r="P2178" s="139">
        <f t="shared" si="827"/>
        <v>1400.7423699999999</v>
      </c>
      <c r="Q2178" s="144">
        <f t="shared" si="828"/>
        <v>0</v>
      </c>
      <c r="R2178" s="145">
        <f t="shared" si="829"/>
        <v>0</v>
      </c>
      <c r="S2178" s="139">
        <f t="shared" si="830"/>
        <v>0</v>
      </c>
      <c r="T2178" s="146">
        <f t="shared" si="840"/>
        <v>3.5999999999999997E-2</v>
      </c>
      <c r="U2178" s="144">
        <f t="shared" si="843"/>
        <v>107</v>
      </c>
      <c r="V2178" s="144">
        <v>252</v>
      </c>
      <c r="W2178" s="143">
        <f t="shared" si="831"/>
        <v>1.0151303229999999</v>
      </c>
      <c r="X2178" s="139">
        <f t="shared" si="832"/>
        <v>21.193684489999999</v>
      </c>
      <c r="Y2178" s="124">
        <f t="shared" si="833"/>
        <v>0</v>
      </c>
      <c r="Z2178" s="147" t="s">
        <v>64</v>
      </c>
      <c r="AA2178" s="141">
        <f t="shared" si="841"/>
        <v>45853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4"/>
      <c r="BL2178" s="1"/>
      <c r="BM2178" s="1"/>
      <c r="BN2178" s="1"/>
      <c r="BO2178" s="1"/>
      <c r="BP2178" s="1"/>
      <c r="BQ2178" s="1"/>
    </row>
    <row r="2179" spans="1:69" x14ac:dyDescent="0.15">
      <c r="A2179" s="138">
        <f t="shared" si="834"/>
        <v>45830</v>
      </c>
      <c r="B2179" s="148">
        <f t="shared" si="823"/>
        <v>1421.9360544899998</v>
      </c>
      <c r="C2179" s="139">
        <f t="shared" si="835"/>
        <v>1000</v>
      </c>
      <c r="D2179" s="140">
        <f t="shared" si="836"/>
        <v>7245.38</v>
      </c>
      <c r="E2179" s="124">
        <f>IF(K2179=1,VLOOKUP(A2178,[1]Plan1!$BO$80:$BQ$314,3),E2178)</f>
        <v>7276.54</v>
      </c>
      <c r="F2179" s="141">
        <f t="shared" si="837"/>
        <v>45763</v>
      </c>
      <c r="G2179" s="142">
        <f t="shared" si="824"/>
        <v>4.3006716003852752E-3</v>
      </c>
      <c r="H2179" s="141">
        <f t="shared" si="838"/>
        <v>45853</v>
      </c>
      <c r="I2179" s="141">
        <f t="shared" si="825"/>
        <v>45853</v>
      </c>
      <c r="J2179" s="125">
        <f t="shared" si="839"/>
        <v>20</v>
      </c>
      <c r="K2179" s="125">
        <f t="shared" si="845"/>
        <v>4</v>
      </c>
      <c r="L2179" s="139">
        <f t="shared" si="826"/>
        <v>1.0008586500000001</v>
      </c>
      <c r="M2179" s="143">
        <f t="shared" si="846"/>
        <v>1.0043006699999999</v>
      </c>
      <c r="N2179" s="143">
        <f t="shared" si="842"/>
        <v>1.3995406622732889</v>
      </c>
      <c r="O2179" s="139">
        <f t="shared" si="844"/>
        <v>1.4007423699999999</v>
      </c>
      <c r="P2179" s="139">
        <f t="shared" si="827"/>
        <v>1400.7423699999999</v>
      </c>
      <c r="Q2179" s="144">
        <f t="shared" si="828"/>
        <v>0</v>
      </c>
      <c r="R2179" s="145">
        <f t="shared" si="829"/>
        <v>0</v>
      </c>
      <c r="S2179" s="139">
        <f t="shared" si="830"/>
        <v>0</v>
      </c>
      <c r="T2179" s="146">
        <f t="shared" si="840"/>
        <v>3.5999999999999997E-2</v>
      </c>
      <c r="U2179" s="144">
        <f t="shared" si="843"/>
        <v>107</v>
      </c>
      <c r="V2179" s="144">
        <v>252</v>
      </c>
      <c r="W2179" s="143">
        <f t="shared" si="831"/>
        <v>1.0151303229999999</v>
      </c>
      <c r="X2179" s="139">
        <f t="shared" si="832"/>
        <v>21.193684489999999</v>
      </c>
      <c r="Y2179" s="124">
        <f t="shared" si="833"/>
        <v>0</v>
      </c>
      <c r="Z2179" s="147" t="s">
        <v>64</v>
      </c>
      <c r="AA2179" s="141">
        <f t="shared" si="841"/>
        <v>45853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4"/>
      <c r="BL2179" s="1"/>
      <c r="BM2179" s="1"/>
      <c r="BN2179" s="1"/>
      <c r="BO2179" s="1"/>
      <c r="BP2179" s="1"/>
      <c r="BQ2179" s="1"/>
    </row>
    <row r="2180" spans="1:69" x14ac:dyDescent="0.15">
      <c r="A2180" s="138">
        <f t="shared" si="834"/>
        <v>45831</v>
      </c>
      <c r="B2180" s="148">
        <f t="shared" si="823"/>
        <v>1421.9360544899998</v>
      </c>
      <c r="C2180" s="139">
        <f t="shared" si="835"/>
        <v>1000</v>
      </c>
      <c r="D2180" s="140">
        <f t="shared" si="836"/>
        <v>7245.38</v>
      </c>
      <c r="E2180" s="124">
        <f>IF(K2180=1,VLOOKUP(A2179,[1]Plan1!$BO$80:$BQ$314,3),E2179)</f>
        <v>7276.54</v>
      </c>
      <c r="F2180" s="141">
        <f t="shared" si="837"/>
        <v>45763</v>
      </c>
      <c r="G2180" s="142">
        <f t="shared" si="824"/>
        <v>4.3006716003852752E-3</v>
      </c>
      <c r="H2180" s="141">
        <f t="shared" si="838"/>
        <v>45853</v>
      </c>
      <c r="I2180" s="141">
        <f t="shared" si="825"/>
        <v>45853</v>
      </c>
      <c r="J2180" s="125">
        <f t="shared" si="839"/>
        <v>20</v>
      </c>
      <c r="K2180" s="125">
        <f t="shared" si="845"/>
        <v>4</v>
      </c>
      <c r="L2180" s="139">
        <f t="shared" si="826"/>
        <v>1.0008586500000001</v>
      </c>
      <c r="M2180" s="143">
        <f t="shared" si="846"/>
        <v>1.0043006699999999</v>
      </c>
      <c r="N2180" s="143">
        <f t="shared" si="842"/>
        <v>1.3995406622732889</v>
      </c>
      <c r="O2180" s="139">
        <f t="shared" si="844"/>
        <v>1.4007423699999999</v>
      </c>
      <c r="P2180" s="139">
        <f t="shared" si="827"/>
        <v>1400.7423699999999</v>
      </c>
      <c r="Q2180" s="144">
        <f t="shared" si="828"/>
        <v>0</v>
      </c>
      <c r="R2180" s="145">
        <f t="shared" si="829"/>
        <v>0</v>
      </c>
      <c r="S2180" s="139">
        <f t="shared" si="830"/>
        <v>0</v>
      </c>
      <c r="T2180" s="146">
        <f t="shared" si="840"/>
        <v>3.5999999999999997E-2</v>
      </c>
      <c r="U2180" s="144">
        <f t="shared" si="843"/>
        <v>107</v>
      </c>
      <c r="V2180" s="144">
        <v>252</v>
      </c>
      <c r="W2180" s="143">
        <f t="shared" si="831"/>
        <v>1.0151303229999999</v>
      </c>
      <c r="X2180" s="139">
        <f t="shared" si="832"/>
        <v>21.193684489999999</v>
      </c>
      <c r="Y2180" s="124">
        <f t="shared" si="833"/>
        <v>0</v>
      </c>
      <c r="Z2180" s="147" t="s">
        <v>64</v>
      </c>
      <c r="AA2180" s="141">
        <f t="shared" si="841"/>
        <v>45853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4"/>
      <c r="BL2180" s="1"/>
      <c r="BM2180" s="1"/>
      <c r="BN2180" s="1"/>
      <c r="BO2180" s="1"/>
      <c r="BP2180" s="1"/>
      <c r="BQ2180" s="1"/>
    </row>
    <row r="2181" spans="1:69" x14ac:dyDescent="0.15">
      <c r="A2181" s="138">
        <f t="shared" si="834"/>
        <v>45832</v>
      </c>
      <c r="B2181" s="148">
        <f t="shared" si="823"/>
        <v>1422.44082327</v>
      </c>
      <c r="C2181" s="139">
        <f t="shared" si="835"/>
        <v>1000</v>
      </c>
      <c r="D2181" s="140">
        <f t="shared" si="836"/>
        <v>7245.38</v>
      </c>
      <c r="E2181" s="124">
        <f>IF(K2181=1,VLOOKUP(A2180,[1]Plan1!$BO$80:$BQ$314,3),E2180)</f>
        <v>7276.54</v>
      </c>
      <c r="F2181" s="141">
        <f t="shared" si="837"/>
        <v>45763</v>
      </c>
      <c r="G2181" s="142">
        <f t="shared" si="824"/>
        <v>4.3006716003852752E-3</v>
      </c>
      <c r="H2181" s="141">
        <f t="shared" si="838"/>
        <v>45853</v>
      </c>
      <c r="I2181" s="141">
        <f t="shared" si="825"/>
        <v>45853</v>
      </c>
      <c r="J2181" s="125">
        <f t="shared" si="839"/>
        <v>20</v>
      </c>
      <c r="K2181" s="125">
        <f t="shared" si="845"/>
        <v>5</v>
      </c>
      <c r="L2181" s="139">
        <f t="shared" si="826"/>
        <v>1.0010734299999999</v>
      </c>
      <c r="M2181" s="143">
        <f t="shared" si="846"/>
        <v>1.0043006699999999</v>
      </c>
      <c r="N2181" s="143">
        <f t="shared" si="842"/>
        <v>1.3995406622732889</v>
      </c>
      <c r="O2181" s="139">
        <f t="shared" si="844"/>
        <v>1.40104297</v>
      </c>
      <c r="P2181" s="139">
        <f t="shared" si="827"/>
        <v>1401.04297</v>
      </c>
      <c r="Q2181" s="144">
        <f t="shared" si="828"/>
        <v>0</v>
      </c>
      <c r="R2181" s="145">
        <f t="shared" si="829"/>
        <v>0</v>
      </c>
      <c r="S2181" s="139">
        <f t="shared" si="830"/>
        <v>0</v>
      </c>
      <c r="T2181" s="146">
        <f t="shared" si="840"/>
        <v>3.5999999999999997E-2</v>
      </c>
      <c r="U2181" s="144">
        <f t="shared" si="843"/>
        <v>108</v>
      </c>
      <c r="V2181" s="144">
        <v>252</v>
      </c>
      <c r="W2181" s="143">
        <f t="shared" si="831"/>
        <v>1.015272803</v>
      </c>
      <c r="X2181" s="139">
        <f t="shared" si="832"/>
        <v>21.397853269999999</v>
      </c>
      <c r="Y2181" s="124">
        <f t="shared" si="833"/>
        <v>0</v>
      </c>
      <c r="Z2181" s="147" t="s">
        <v>64</v>
      </c>
      <c r="AA2181" s="141">
        <f t="shared" si="841"/>
        <v>45853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4"/>
      <c r="BL2181" s="1"/>
      <c r="BM2181" s="1"/>
      <c r="BN2181" s="1"/>
      <c r="BO2181" s="1"/>
      <c r="BP2181" s="1"/>
      <c r="BQ2181" s="1"/>
    </row>
    <row r="2182" spans="1:69" x14ac:dyDescent="0.15">
      <c r="A2182" s="138">
        <f t="shared" si="834"/>
        <v>45833</v>
      </c>
      <c r="B2182" s="148">
        <f t="shared" si="823"/>
        <v>1422.9457652600001</v>
      </c>
      <c r="C2182" s="139">
        <f t="shared" si="835"/>
        <v>1000</v>
      </c>
      <c r="D2182" s="140">
        <f t="shared" si="836"/>
        <v>7245.38</v>
      </c>
      <c r="E2182" s="124">
        <f>IF(K2182=1,VLOOKUP(A2181,[1]Plan1!$BO$80:$BQ$314,3),E2181)</f>
        <v>7276.54</v>
      </c>
      <c r="F2182" s="141">
        <f t="shared" si="837"/>
        <v>45763</v>
      </c>
      <c r="G2182" s="142">
        <f t="shared" si="824"/>
        <v>4.3006716003852752E-3</v>
      </c>
      <c r="H2182" s="141">
        <f t="shared" si="838"/>
        <v>45853</v>
      </c>
      <c r="I2182" s="141">
        <f t="shared" si="825"/>
        <v>45853</v>
      </c>
      <c r="J2182" s="125">
        <f t="shared" si="839"/>
        <v>20</v>
      </c>
      <c r="K2182" s="125">
        <f t="shared" si="845"/>
        <v>6</v>
      </c>
      <c r="L2182" s="139">
        <f t="shared" si="826"/>
        <v>1.0012882599999999</v>
      </c>
      <c r="M2182" s="143">
        <f t="shared" si="846"/>
        <v>1.0043006699999999</v>
      </c>
      <c r="N2182" s="143">
        <f t="shared" si="842"/>
        <v>1.3995406622732889</v>
      </c>
      <c r="O2182" s="139">
        <f t="shared" si="844"/>
        <v>1.40134363</v>
      </c>
      <c r="P2182" s="139">
        <f t="shared" si="827"/>
        <v>1401.3436300000001</v>
      </c>
      <c r="Q2182" s="144">
        <f t="shared" si="828"/>
        <v>0</v>
      </c>
      <c r="R2182" s="145">
        <f t="shared" si="829"/>
        <v>0</v>
      </c>
      <c r="S2182" s="139">
        <f t="shared" si="830"/>
        <v>0</v>
      </c>
      <c r="T2182" s="146">
        <f t="shared" si="840"/>
        <v>3.5999999999999997E-2</v>
      </c>
      <c r="U2182" s="144">
        <f t="shared" si="843"/>
        <v>109</v>
      </c>
      <c r="V2182" s="144">
        <v>252</v>
      </c>
      <c r="W2182" s="143">
        <f t="shared" si="831"/>
        <v>1.0154153020000001</v>
      </c>
      <c r="X2182" s="139">
        <f t="shared" si="832"/>
        <v>21.602135260000001</v>
      </c>
      <c r="Y2182" s="124">
        <f t="shared" si="833"/>
        <v>0</v>
      </c>
      <c r="Z2182" s="147" t="s">
        <v>64</v>
      </c>
      <c r="AA2182" s="141">
        <f t="shared" si="841"/>
        <v>45853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4"/>
      <c r="BL2182" s="1"/>
      <c r="BM2182" s="1"/>
      <c r="BN2182" s="1"/>
      <c r="BO2182" s="1"/>
      <c r="BP2182" s="1"/>
      <c r="BQ2182" s="1"/>
    </row>
    <row r="2183" spans="1:69" x14ac:dyDescent="0.15">
      <c r="A2183" s="138">
        <f t="shared" si="834"/>
        <v>45834</v>
      </c>
      <c r="B2183" s="148">
        <f t="shared" si="823"/>
        <v>1423.4508819</v>
      </c>
      <c r="C2183" s="139">
        <f t="shared" si="835"/>
        <v>1000</v>
      </c>
      <c r="D2183" s="140">
        <f t="shared" si="836"/>
        <v>7245.38</v>
      </c>
      <c r="E2183" s="124">
        <f>IF(K2183=1,VLOOKUP(A2182,[1]Plan1!$BO$80:$BQ$314,3),E2182)</f>
        <v>7276.54</v>
      </c>
      <c r="F2183" s="141">
        <f t="shared" si="837"/>
        <v>45763</v>
      </c>
      <c r="G2183" s="142">
        <f t="shared" si="824"/>
        <v>4.3006716003852752E-3</v>
      </c>
      <c r="H2183" s="141">
        <f t="shared" si="838"/>
        <v>45853</v>
      </c>
      <c r="I2183" s="141">
        <f t="shared" si="825"/>
        <v>45853</v>
      </c>
      <c r="J2183" s="125">
        <f t="shared" si="839"/>
        <v>20</v>
      </c>
      <c r="K2183" s="125">
        <f t="shared" si="845"/>
        <v>7</v>
      </c>
      <c r="L2183" s="139">
        <f t="shared" si="826"/>
        <v>1.0015031299999999</v>
      </c>
      <c r="M2183" s="143">
        <f t="shared" si="846"/>
        <v>1.0043006699999999</v>
      </c>
      <c r="N2183" s="143">
        <f t="shared" si="842"/>
        <v>1.3995406622732889</v>
      </c>
      <c r="O2183" s="139">
        <f t="shared" si="844"/>
        <v>1.40164435</v>
      </c>
      <c r="P2183" s="139">
        <f t="shared" si="827"/>
        <v>1401.64435</v>
      </c>
      <c r="Q2183" s="144">
        <f t="shared" si="828"/>
        <v>0</v>
      </c>
      <c r="R2183" s="145">
        <f t="shared" si="829"/>
        <v>0</v>
      </c>
      <c r="S2183" s="139">
        <f t="shared" si="830"/>
        <v>0</v>
      </c>
      <c r="T2183" s="146">
        <f t="shared" si="840"/>
        <v>3.5999999999999997E-2</v>
      </c>
      <c r="U2183" s="144">
        <f t="shared" si="843"/>
        <v>110</v>
      </c>
      <c r="V2183" s="144">
        <v>252</v>
      </c>
      <c r="W2183" s="143">
        <f t="shared" si="831"/>
        <v>1.015557821</v>
      </c>
      <c r="X2183" s="139">
        <f t="shared" si="832"/>
        <v>21.8065319</v>
      </c>
      <c r="Y2183" s="124">
        <f t="shared" si="833"/>
        <v>0</v>
      </c>
      <c r="Z2183" s="147" t="s">
        <v>64</v>
      </c>
      <c r="AA2183" s="141">
        <f t="shared" si="841"/>
        <v>45853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4"/>
      <c r="BL2183" s="1"/>
      <c r="BM2183" s="1"/>
      <c r="BN2183" s="1"/>
      <c r="BO2183" s="1"/>
      <c r="BP2183" s="1"/>
      <c r="BQ2183" s="1"/>
    </row>
    <row r="2184" spans="1:69" x14ac:dyDescent="0.15">
      <c r="A2184" s="138">
        <f t="shared" si="834"/>
        <v>45835</v>
      </c>
      <c r="B2184" s="148">
        <f t="shared" si="823"/>
        <v>1423.95618339</v>
      </c>
      <c r="C2184" s="139">
        <f t="shared" si="835"/>
        <v>1000</v>
      </c>
      <c r="D2184" s="140">
        <f t="shared" si="836"/>
        <v>7245.38</v>
      </c>
      <c r="E2184" s="124">
        <f>IF(K2184=1,VLOOKUP(A2183,[1]Plan1!$BO$80:$BQ$314,3),E2183)</f>
        <v>7276.54</v>
      </c>
      <c r="F2184" s="141">
        <f t="shared" si="837"/>
        <v>45763</v>
      </c>
      <c r="G2184" s="142">
        <f t="shared" si="824"/>
        <v>4.3006716003852752E-3</v>
      </c>
      <c r="H2184" s="141">
        <f t="shared" si="838"/>
        <v>45853</v>
      </c>
      <c r="I2184" s="141">
        <f t="shared" si="825"/>
        <v>45853</v>
      </c>
      <c r="J2184" s="125">
        <f t="shared" si="839"/>
        <v>20</v>
      </c>
      <c r="K2184" s="125">
        <f t="shared" si="845"/>
        <v>8</v>
      </c>
      <c r="L2184" s="139">
        <f t="shared" si="826"/>
        <v>1.00171805</v>
      </c>
      <c r="M2184" s="143">
        <f t="shared" si="846"/>
        <v>1.0043006699999999</v>
      </c>
      <c r="N2184" s="143">
        <f t="shared" si="842"/>
        <v>1.3995406622732889</v>
      </c>
      <c r="O2184" s="139">
        <f t="shared" si="844"/>
        <v>1.40194514</v>
      </c>
      <c r="P2184" s="139">
        <f t="shared" si="827"/>
        <v>1401.94514</v>
      </c>
      <c r="Q2184" s="144">
        <f t="shared" si="828"/>
        <v>0</v>
      </c>
      <c r="R2184" s="145">
        <f t="shared" si="829"/>
        <v>0</v>
      </c>
      <c r="S2184" s="139">
        <f t="shared" si="830"/>
        <v>0</v>
      </c>
      <c r="T2184" s="146">
        <f t="shared" si="840"/>
        <v>3.5999999999999997E-2</v>
      </c>
      <c r="U2184" s="144">
        <f t="shared" si="843"/>
        <v>111</v>
      </c>
      <c r="V2184" s="144">
        <v>252</v>
      </c>
      <c r="W2184" s="143">
        <f t="shared" si="831"/>
        <v>1.0157003600000001</v>
      </c>
      <c r="X2184" s="139">
        <f t="shared" si="832"/>
        <v>22.011043390000001</v>
      </c>
      <c r="Y2184" s="124">
        <f t="shared" si="833"/>
        <v>0</v>
      </c>
      <c r="Z2184" s="147" t="s">
        <v>64</v>
      </c>
      <c r="AA2184" s="141">
        <f t="shared" si="841"/>
        <v>45853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4"/>
      <c r="BL2184" s="1"/>
      <c r="BM2184" s="1"/>
      <c r="BN2184" s="1"/>
      <c r="BO2184" s="1"/>
      <c r="BP2184" s="1"/>
      <c r="BQ2184" s="1"/>
    </row>
    <row r="2185" spans="1:69" x14ac:dyDescent="0.15">
      <c r="A2185" s="138">
        <f t="shared" si="834"/>
        <v>45836</v>
      </c>
      <c r="B2185" s="148">
        <f t="shared" si="823"/>
        <v>1424.46165088</v>
      </c>
      <c r="C2185" s="139">
        <f t="shared" si="835"/>
        <v>1000</v>
      </c>
      <c r="D2185" s="140">
        <f t="shared" si="836"/>
        <v>7245.38</v>
      </c>
      <c r="E2185" s="124">
        <f>IF(K2185=1,VLOOKUP(A2184,[1]Plan1!$BO$80:$BQ$314,3),E2184)</f>
        <v>7276.54</v>
      </c>
      <c r="F2185" s="141">
        <f t="shared" si="837"/>
        <v>45763</v>
      </c>
      <c r="G2185" s="142">
        <f t="shared" si="824"/>
        <v>4.3006716003852752E-3</v>
      </c>
      <c r="H2185" s="141">
        <f t="shared" si="838"/>
        <v>45853</v>
      </c>
      <c r="I2185" s="141">
        <f t="shared" si="825"/>
        <v>45853</v>
      </c>
      <c r="J2185" s="125">
        <f t="shared" si="839"/>
        <v>20</v>
      </c>
      <c r="K2185" s="125">
        <f t="shared" si="845"/>
        <v>9</v>
      </c>
      <c r="L2185" s="139">
        <f t="shared" si="826"/>
        <v>1.0019330099999999</v>
      </c>
      <c r="M2185" s="143">
        <f t="shared" si="846"/>
        <v>1.0043006699999999</v>
      </c>
      <c r="N2185" s="143">
        <f t="shared" si="842"/>
        <v>1.3995406622732889</v>
      </c>
      <c r="O2185" s="139">
        <f t="shared" si="844"/>
        <v>1.40224598</v>
      </c>
      <c r="P2185" s="139">
        <f t="shared" si="827"/>
        <v>1402.2459799999999</v>
      </c>
      <c r="Q2185" s="144">
        <f t="shared" si="828"/>
        <v>0</v>
      </c>
      <c r="R2185" s="145">
        <f t="shared" si="829"/>
        <v>0</v>
      </c>
      <c r="S2185" s="139">
        <f t="shared" si="830"/>
        <v>0</v>
      </c>
      <c r="T2185" s="146">
        <f t="shared" si="840"/>
        <v>3.5999999999999997E-2</v>
      </c>
      <c r="U2185" s="144">
        <f t="shared" si="843"/>
        <v>112</v>
      </c>
      <c r="V2185" s="144">
        <v>252</v>
      </c>
      <c r="W2185" s="143">
        <f t="shared" si="831"/>
        <v>1.0158429200000001</v>
      </c>
      <c r="X2185" s="139">
        <f t="shared" si="832"/>
        <v>22.215670880000001</v>
      </c>
      <c r="Y2185" s="124">
        <f t="shared" si="833"/>
        <v>0</v>
      </c>
      <c r="Z2185" s="147" t="s">
        <v>64</v>
      </c>
      <c r="AA2185" s="141">
        <f t="shared" si="841"/>
        <v>45853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4"/>
      <c r="BL2185" s="1"/>
      <c r="BM2185" s="1"/>
      <c r="BN2185" s="1"/>
      <c r="BO2185" s="1"/>
      <c r="BP2185" s="1"/>
      <c r="BQ2185" s="1"/>
    </row>
    <row r="2186" spans="1:69" x14ac:dyDescent="0.15">
      <c r="A2186" s="138">
        <f t="shared" si="834"/>
        <v>45837</v>
      </c>
      <c r="B2186" s="148">
        <f t="shared" ref="B2186:B2249" si="847">(P2186+X2186)</f>
        <v>1424.46165088</v>
      </c>
      <c r="C2186" s="139">
        <f t="shared" si="835"/>
        <v>1000</v>
      </c>
      <c r="D2186" s="140">
        <f t="shared" si="836"/>
        <v>7245.38</v>
      </c>
      <c r="E2186" s="124">
        <f>IF(K2186=1,VLOOKUP(A2185,[1]Plan1!$BO$80:$BQ$314,3),E2185)</f>
        <v>7276.54</v>
      </c>
      <c r="F2186" s="141">
        <f t="shared" si="837"/>
        <v>45763</v>
      </c>
      <c r="G2186" s="142">
        <f t="shared" ref="G2186:G2249" si="848">(E2186/D2186)-1</f>
        <v>4.3006716003852752E-3</v>
      </c>
      <c r="H2186" s="141">
        <f t="shared" si="838"/>
        <v>45853</v>
      </c>
      <c r="I2186" s="141">
        <f t="shared" ref="I2186:I2249" si="849">IF(A2186&gt;I2185,H2186,I2185)</f>
        <v>45853</v>
      </c>
      <c r="J2186" s="125">
        <f t="shared" si="839"/>
        <v>20</v>
      </c>
      <c r="K2186" s="125">
        <f t="shared" si="845"/>
        <v>9</v>
      </c>
      <c r="L2186" s="139">
        <f t="shared" ref="L2186:L2249" si="850">TRUNC((E2186/D2186)^TRUNC((K2186/J2186),9),8)</f>
        <v>1.0019330099999999</v>
      </c>
      <c r="M2186" s="143">
        <f t="shared" si="846"/>
        <v>1.0043006699999999</v>
      </c>
      <c r="N2186" s="143">
        <f t="shared" si="842"/>
        <v>1.3995406622732889</v>
      </c>
      <c r="O2186" s="139">
        <f t="shared" si="844"/>
        <v>1.40224598</v>
      </c>
      <c r="P2186" s="139">
        <f t="shared" ref="P2186:P2249" si="851">TRUNC(C2186*O2186,8)</f>
        <v>1402.2459799999999</v>
      </c>
      <c r="Q2186" s="144">
        <f t="shared" ref="Q2186:Q2249" si="852">IF(VLOOKUP(A2186,AD$10:AK$114,8)=VLOOKUP(A2185,AD$10:AK$114,8),0,VLOOKUP(A2186,AD$10:AK$114,8))</f>
        <v>0</v>
      </c>
      <c r="R2186" s="145">
        <f t="shared" ref="R2186:R2249" si="853">IF(Q2186&gt;0,VLOOKUP($A2186,$AD$10:$AI$114,6),0)</f>
        <v>0</v>
      </c>
      <c r="S2186" s="139">
        <f t="shared" ref="S2186:S2249" si="854">IF(R2186&gt;0,TRUNC(R2186*P2186,8),0)</f>
        <v>0</v>
      </c>
      <c r="T2186" s="146">
        <f t="shared" si="840"/>
        <v>3.5999999999999997E-2</v>
      </c>
      <c r="U2186" s="144">
        <f t="shared" si="843"/>
        <v>112</v>
      </c>
      <c r="V2186" s="144">
        <v>252</v>
      </c>
      <c r="W2186" s="143">
        <f t="shared" ref="W2186:W2249" si="855">ROUND((1+T2186)^TRUNC((U2186/V2186),9),9)</f>
        <v>1.0158429200000001</v>
      </c>
      <c r="X2186" s="139">
        <f t="shared" ref="X2186:X2249" si="856">TRUNC((P2186*(W2186-1)),8)</f>
        <v>22.215670880000001</v>
      </c>
      <c r="Y2186" s="124">
        <f t="shared" ref="Y2186:Y2249" si="857">IF(Q2186&gt;0,S2186+X2186,0)</f>
        <v>0</v>
      </c>
      <c r="Z2186" s="147" t="s">
        <v>64</v>
      </c>
      <c r="AA2186" s="141">
        <f t="shared" si="841"/>
        <v>45853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4"/>
      <c r="BL2186" s="1"/>
      <c r="BM2186" s="1"/>
      <c r="BN2186" s="1"/>
      <c r="BO2186" s="1"/>
      <c r="BP2186" s="1"/>
      <c r="BQ2186" s="1"/>
    </row>
    <row r="2187" spans="1:69" x14ac:dyDescent="0.15">
      <c r="A2187" s="138">
        <f t="shared" ref="A2187:A2250" si="858">(A2186+1)</f>
        <v>45838</v>
      </c>
      <c r="B2187" s="148">
        <f t="shared" si="847"/>
        <v>1424.46165088</v>
      </c>
      <c r="C2187" s="139">
        <f t="shared" ref="C2187:C2250" si="859">TRUNC(IF(Q2186&gt;0,VLOOKUP(A2186,$AD$12:$AE$114,2),C2186),8)</f>
        <v>1000</v>
      </c>
      <c r="D2187" s="140">
        <f t="shared" ref="D2187:D2250" si="860">IF(E2187=E2186,D2186,E2186)</f>
        <v>7245.38</v>
      </c>
      <c r="E2187" s="124">
        <f>IF(K2187=1,VLOOKUP(A2186,[1]Plan1!$BO$80:$BQ$314,3),E2186)</f>
        <v>7276.54</v>
      </c>
      <c r="F2187" s="141">
        <f t="shared" ref="F2187:F2250" si="861">IF(D2187=D2186,F2186,A2187)</f>
        <v>45763</v>
      </c>
      <c r="G2187" s="142">
        <f t="shared" si="848"/>
        <v>4.3006716003852752E-3</v>
      </c>
      <c r="H2187" s="141">
        <f t="shared" ref="H2187:H2250" si="862">IF(DAY(A2187)=15,VLOOKUP(A2187,AH$118:AM$450,4),H2186)</f>
        <v>45853</v>
      </c>
      <c r="I2187" s="141">
        <f t="shared" si="849"/>
        <v>45853</v>
      </c>
      <c r="J2187" s="125">
        <f t="shared" ref="J2187:J2250" si="863">IF(I2187=I2186,J2186,NETWORKDAYS(I2186,I2187,$AD$118:$AD$502)-1)</f>
        <v>20</v>
      </c>
      <c r="K2187" s="125">
        <f t="shared" si="845"/>
        <v>9</v>
      </c>
      <c r="L2187" s="139">
        <f t="shared" si="850"/>
        <v>1.0019330099999999</v>
      </c>
      <c r="M2187" s="143">
        <f t="shared" si="846"/>
        <v>1.0043006699999999</v>
      </c>
      <c r="N2187" s="143">
        <f t="shared" si="842"/>
        <v>1.3995406622732889</v>
      </c>
      <c r="O2187" s="139">
        <f t="shared" si="844"/>
        <v>1.40224598</v>
      </c>
      <c r="P2187" s="139">
        <f t="shared" si="851"/>
        <v>1402.2459799999999</v>
      </c>
      <c r="Q2187" s="144">
        <f t="shared" si="852"/>
        <v>0</v>
      </c>
      <c r="R2187" s="145">
        <f t="shared" si="853"/>
        <v>0</v>
      </c>
      <c r="S2187" s="139">
        <f t="shared" si="854"/>
        <v>0</v>
      </c>
      <c r="T2187" s="146">
        <f t="shared" ref="T2187:T2250" si="864">(T2186)</f>
        <v>3.5999999999999997E-2</v>
      </c>
      <c r="U2187" s="144">
        <f t="shared" si="843"/>
        <v>112</v>
      </c>
      <c r="V2187" s="144">
        <v>252</v>
      </c>
      <c r="W2187" s="143">
        <f t="shared" si="855"/>
        <v>1.0158429200000001</v>
      </c>
      <c r="X2187" s="139">
        <f t="shared" si="856"/>
        <v>22.215670880000001</v>
      </c>
      <c r="Y2187" s="124">
        <f t="shared" si="857"/>
        <v>0</v>
      </c>
      <c r="Z2187" s="147" t="s">
        <v>64</v>
      </c>
      <c r="AA2187" s="141">
        <f t="shared" ref="AA2187:AA2250" si="865">IF(Q2186&gt;0,VLOOKUP(A2186,$AD$10:$AL$114,9),AA2186)</f>
        <v>45853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4"/>
      <c r="BL2187" s="1"/>
      <c r="BM2187" s="1"/>
      <c r="BN2187" s="1"/>
      <c r="BO2187" s="1"/>
      <c r="BP2187" s="1"/>
      <c r="BQ2187" s="1"/>
    </row>
    <row r="2188" spans="1:69" x14ac:dyDescent="0.15">
      <c r="A2188" s="138">
        <f t="shared" si="858"/>
        <v>45839</v>
      </c>
      <c r="B2188" s="148">
        <f t="shared" si="847"/>
        <v>1424.96731206</v>
      </c>
      <c r="C2188" s="139">
        <f t="shared" si="859"/>
        <v>1000</v>
      </c>
      <c r="D2188" s="140">
        <f t="shared" si="860"/>
        <v>7245.38</v>
      </c>
      <c r="E2188" s="124">
        <f>IF(K2188=1,VLOOKUP(A2187,[1]Plan1!$BO$80:$BQ$314,3),E2187)</f>
        <v>7276.54</v>
      </c>
      <c r="F2188" s="141">
        <f t="shared" si="861"/>
        <v>45763</v>
      </c>
      <c r="G2188" s="142">
        <f t="shared" si="848"/>
        <v>4.3006716003852752E-3</v>
      </c>
      <c r="H2188" s="141">
        <f t="shared" si="862"/>
        <v>45853</v>
      </c>
      <c r="I2188" s="141">
        <f t="shared" si="849"/>
        <v>45853</v>
      </c>
      <c r="J2188" s="125">
        <f t="shared" si="863"/>
        <v>20</v>
      </c>
      <c r="K2188" s="125">
        <f t="shared" si="845"/>
        <v>10</v>
      </c>
      <c r="L2188" s="139">
        <f t="shared" si="850"/>
        <v>1.0021480199999999</v>
      </c>
      <c r="M2188" s="143">
        <f t="shared" si="846"/>
        <v>1.0043006699999999</v>
      </c>
      <c r="N2188" s="143">
        <f t="shared" si="842"/>
        <v>1.3995406622732889</v>
      </c>
      <c r="O2188" s="139">
        <f t="shared" si="844"/>
        <v>1.4025468999999999</v>
      </c>
      <c r="P2188" s="139">
        <f t="shared" si="851"/>
        <v>1402.5469000000001</v>
      </c>
      <c r="Q2188" s="144">
        <f t="shared" si="852"/>
        <v>0</v>
      </c>
      <c r="R2188" s="145">
        <f t="shared" si="853"/>
        <v>0</v>
      </c>
      <c r="S2188" s="139">
        <f t="shared" si="854"/>
        <v>0</v>
      </c>
      <c r="T2188" s="146">
        <f t="shared" si="864"/>
        <v>3.5999999999999997E-2</v>
      </c>
      <c r="U2188" s="144">
        <f t="shared" si="843"/>
        <v>113</v>
      </c>
      <c r="V2188" s="144">
        <v>252</v>
      </c>
      <c r="W2188" s="143">
        <f t="shared" si="855"/>
        <v>1.0159854989999999</v>
      </c>
      <c r="X2188" s="139">
        <f t="shared" si="856"/>
        <v>22.42041206</v>
      </c>
      <c r="Y2188" s="124">
        <f t="shared" si="857"/>
        <v>0</v>
      </c>
      <c r="Z2188" s="147" t="s">
        <v>64</v>
      </c>
      <c r="AA2188" s="141">
        <f t="shared" si="865"/>
        <v>45853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4"/>
      <c r="BL2188" s="1"/>
      <c r="BM2188" s="1"/>
      <c r="BN2188" s="1"/>
      <c r="BO2188" s="1"/>
      <c r="BP2188" s="1"/>
      <c r="BQ2188" s="1"/>
    </row>
    <row r="2189" spans="1:69" x14ac:dyDescent="0.15">
      <c r="A2189" s="138">
        <f t="shared" si="858"/>
        <v>45840</v>
      </c>
      <c r="B2189" s="148">
        <f t="shared" si="847"/>
        <v>1425.4731480800001</v>
      </c>
      <c r="C2189" s="139">
        <f t="shared" si="859"/>
        <v>1000</v>
      </c>
      <c r="D2189" s="140">
        <f t="shared" si="860"/>
        <v>7245.38</v>
      </c>
      <c r="E2189" s="124">
        <f>IF(K2189=1,VLOOKUP(A2188,[1]Plan1!$BO$80:$BQ$314,3),E2188)</f>
        <v>7276.54</v>
      </c>
      <c r="F2189" s="141">
        <f t="shared" si="861"/>
        <v>45763</v>
      </c>
      <c r="G2189" s="142">
        <f t="shared" si="848"/>
        <v>4.3006716003852752E-3</v>
      </c>
      <c r="H2189" s="141">
        <f t="shared" si="862"/>
        <v>45853</v>
      </c>
      <c r="I2189" s="141">
        <f t="shared" si="849"/>
        <v>45853</v>
      </c>
      <c r="J2189" s="125">
        <f t="shared" si="863"/>
        <v>20</v>
      </c>
      <c r="K2189" s="125">
        <f t="shared" si="845"/>
        <v>11</v>
      </c>
      <c r="L2189" s="139">
        <f t="shared" si="850"/>
        <v>1.0023630800000001</v>
      </c>
      <c r="M2189" s="143">
        <f t="shared" si="846"/>
        <v>1.0043006699999999</v>
      </c>
      <c r="N2189" s="143">
        <f t="shared" si="842"/>
        <v>1.3995406622732889</v>
      </c>
      <c r="O2189" s="139">
        <f t="shared" si="844"/>
        <v>1.4028478799999999</v>
      </c>
      <c r="P2189" s="139">
        <f t="shared" si="851"/>
        <v>1402.84788</v>
      </c>
      <c r="Q2189" s="144">
        <f t="shared" si="852"/>
        <v>0</v>
      </c>
      <c r="R2189" s="145">
        <f t="shared" si="853"/>
        <v>0</v>
      </c>
      <c r="S2189" s="139">
        <f t="shared" si="854"/>
        <v>0</v>
      </c>
      <c r="T2189" s="146">
        <f t="shared" si="864"/>
        <v>3.5999999999999997E-2</v>
      </c>
      <c r="U2189" s="144">
        <f t="shared" si="843"/>
        <v>114</v>
      </c>
      <c r="V2189" s="144">
        <v>252</v>
      </c>
      <c r="W2189" s="143">
        <f t="shared" si="855"/>
        <v>1.016128098</v>
      </c>
      <c r="X2189" s="139">
        <f t="shared" si="856"/>
        <v>22.625268080000001</v>
      </c>
      <c r="Y2189" s="124">
        <f t="shared" si="857"/>
        <v>0</v>
      </c>
      <c r="Z2189" s="147" t="s">
        <v>64</v>
      </c>
      <c r="AA2189" s="141">
        <f t="shared" si="865"/>
        <v>45853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4"/>
      <c r="BL2189" s="1"/>
      <c r="BM2189" s="1"/>
      <c r="BN2189" s="1"/>
      <c r="BO2189" s="1"/>
      <c r="BP2189" s="1"/>
      <c r="BQ2189" s="1"/>
    </row>
    <row r="2190" spans="1:69" x14ac:dyDescent="0.15">
      <c r="A2190" s="138">
        <f t="shared" si="858"/>
        <v>45841</v>
      </c>
      <c r="B2190" s="148">
        <f t="shared" si="847"/>
        <v>1425.9791705500002</v>
      </c>
      <c r="C2190" s="139">
        <f t="shared" si="859"/>
        <v>1000</v>
      </c>
      <c r="D2190" s="140">
        <f t="shared" si="860"/>
        <v>7245.38</v>
      </c>
      <c r="E2190" s="124">
        <f>IF(K2190=1,VLOOKUP(A2189,[1]Plan1!$BO$80:$BQ$314,3),E2189)</f>
        <v>7276.54</v>
      </c>
      <c r="F2190" s="141">
        <f t="shared" si="861"/>
        <v>45763</v>
      </c>
      <c r="G2190" s="142">
        <f t="shared" si="848"/>
        <v>4.3006716003852752E-3</v>
      </c>
      <c r="H2190" s="141">
        <f t="shared" si="862"/>
        <v>45853</v>
      </c>
      <c r="I2190" s="141">
        <f t="shared" si="849"/>
        <v>45853</v>
      </c>
      <c r="J2190" s="125">
        <f t="shared" si="863"/>
        <v>20</v>
      </c>
      <c r="K2190" s="125">
        <f t="shared" si="845"/>
        <v>12</v>
      </c>
      <c r="L2190" s="139">
        <f t="shared" si="850"/>
        <v>1.00257818</v>
      </c>
      <c r="M2190" s="143">
        <f t="shared" si="846"/>
        <v>1.0043006699999999</v>
      </c>
      <c r="N2190" s="143">
        <f t="shared" si="842"/>
        <v>1.3995406622732889</v>
      </c>
      <c r="O2190" s="139">
        <f t="shared" si="844"/>
        <v>1.40314893</v>
      </c>
      <c r="P2190" s="139">
        <f t="shared" si="851"/>
        <v>1403.1489300000001</v>
      </c>
      <c r="Q2190" s="144">
        <f t="shared" si="852"/>
        <v>0</v>
      </c>
      <c r="R2190" s="145">
        <f t="shared" si="853"/>
        <v>0</v>
      </c>
      <c r="S2190" s="139">
        <f t="shared" si="854"/>
        <v>0</v>
      </c>
      <c r="T2190" s="146">
        <f t="shared" si="864"/>
        <v>3.5999999999999997E-2</v>
      </c>
      <c r="U2190" s="144">
        <f t="shared" si="843"/>
        <v>115</v>
      </c>
      <c r="V2190" s="144">
        <v>252</v>
      </c>
      <c r="W2190" s="143">
        <f t="shared" si="855"/>
        <v>1.0162707179999999</v>
      </c>
      <c r="X2190" s="139">
        <f t="shared" si="856"/>
        <v>22.830240549999999</v>
      </c>
      <c r="Y2190" s="124">
        <f t="shared" si="857"/>
        <v>0</v>
      </c>
      <c r="Z2190" s="147" t="s">
        <v>64</v>
      </c>
      <c r="AA2190" s="141">
        <f t="shared" si="865"/>
        <v>45853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4"/>
      <c r="BL2190" s="1"/>
      <c r="BM2190" s="1"/>
      <c r="BN2190" s="1"/>
      <c r="BO2190" s="1"/>
      <c r="BP2190" s="1"/>
      <c r="BQ2190" s="1"/>
    </row>
    <row r="2191" spans="1:69" x14ac:dyDescent="0.15">
      <c r="A2191" s="138">
        <f t="shared" si="858"/>
        <v>45842</v>
      </c>
      <c r="B2191" s="148">
        <f t="shared" si="847"/>
        <v>1426.48536653</v>
      </c>
      <c r="C2191" s="139">
        <f t="shared" si="859"/>
        <v>1000</v>
      </c>
      <c r="D2191" s="140">
        <f t="shared" si="860"/>
        <v>7245.38</v>
      </c>
      <c r="E2191" s="124">
        <f>IF(K2191=1,VLOOKUP(A2190,[1]Plan1!$BO$80:$BQ$314,3),E2190)</f>
        <v>7276.54</v>
      </c>
      <c r="F2191" s="141">
        <f t="shared" si="861"/>
        <v>45763</v>
      </c>
      <c r="G2191" s="142">
        <f t="shared" si="848"/>
        <v>4.3006716003852752E-3</v>
      </c>
      <c r="H2191" s="141">
        <f t="shared" si="862"/>
        <v>45853</v>
      </c>
      <c r="I2191" s="141">
        <f t="shared" si="849"/>
        <v>45853</v>
      </c>
      <c r="J2191" s="125">
        <f t="shared" si="863"/>
        <v>20</v>
      </c>
      <c r="K2191" s="125">
        <f t="shared" si="845"/>
        <v>13</v>
      </c>
      <c r="L2191" s="139">
        <f t="shared" si="850"/>
        <v>1.00279333</v>
      </c>
      <c r="M2191" s="143">
        <f t="shared" si="846"/>
        <v>1.0043006699999999</v>
      </c>
      <c r="N2191" s="143">
        <f t="shared" si="842"/>
        <v>1.3995406622732889</v>
      </c>
      <c r="O2191" s="139">
        <f t="shared" si="844"/>
        <v>1.4034500400000001</v>
      </c>
      <c r="P2191" s="139">
        <f t="shared" si="851"/>
        <v>1403.4500399999999</v>
      </c>
      <c r="Q2191" s="144">
        <f t="shared" si="852"/>
        <v>0</v>
      </c>
      <c r="R2191" s="145">
        <f t="shared" si="853"/>
        <v>0</v>
      </c>
      <c r="S2191" s="139">
        <f t="shared" si="854"/>
        <v>0</v>
      </c>
      <c r="T2191" s="146">
        <f t="shared" si="864"/>
        <v>3.5999999999999997E-2</v>
      </c>
      <c r="U2191" s="144">
        <f t="shared" si="843"/>
        <v>116</v>
      </c>
      <c r="V2191" s="144">
        <v>252</v>
      </c>
      <c r="W2191" s="143">
        <f t="shared" si="855"/>
        <v>1.016413357</v>
      </c>
      <c r="X2191" s="139">
        <f t="shared" si="856"/>
        <v>23.035326529999999</v>
      </c>
      <c r="Y2191" s="124">
        <f t="shared" si="857"/>
        <v>0</v>
      </c>
      <c r="Z2191" s="147" t="s">
        <v>64</v>
      </c>
      <c r="AA2191" s="141">
        <f t="shared" si="865"/>
        <v>45853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4"/>
      <c r="BL2191" s="1"/>
      <c r="BM2191" s="1"/>
      <c r="BN2191" s="1"/>
      <c r="BO2191" s="1"/>
      <c r="BP2191" s="1"/>
      <c r="BQ2191" s="1"/>
    </row>
    <row r="2192" spans="1:69" x14ac:dyDescent="0.15">
      <c r="A2192" s="138">
        <f t="shared" si="858"/>
        <v>45843</v>
      </c>
      <c r="B2192" s="148">
        <f t="shared" si="847"/>
        <v>1426.9917476500002</v>
      </c>
      <c r="C2192" s="139">
        <f t="shared" si="859"/>
        <v>1000</v>
      </c>
      <c r="D2192" s="140">
        <f t="shared" si="860"/>
        <v>7245.38</v>
      </c>
      <c r="E2192" s="124">
        <f>IF(K2192=1,VLOOKUP(A2191,[1]Plan1!$BO$80:$BQ$314,3),E2191)</f>
        <v>7276.54</v>
      </c>
      <c r="F2192" s="141">
        <f t="shared" si="861"/>
        <v>45763</v>
      </c>
      <c r="G2192" s="142">
        <f t="shared" si="848"/>
        <v>4.3006716003852752E-3</v>
      </c>
      <c r="H2192" s="141">
        <f t="shared" si="862"/>
        <v>45853</v>
      </c>
      <c r="I2192" s="141">
        <f t="shared" si="849"/>
        <v>45853</v>
      </c>
      <c r="J2192" s="125">
        <f t="shared" si="863"/>
        <v>20</v>
      </c>
      <c r="K2192" s="125">
        <f t="shared" si="845"/>
        <v>14</v>
      </c>
      <c r="L2192" s="139">
        <f t="shared" si="850"/>
        <v>1.00300853</v>
      </c>
      <c r="M2192" s="143">
        <f t="shared" si="846"/>
        <v>1.0043006699999999</v>
      </c>
      <c r="N2192" s="143">
        <f t="shared" si="842"/>
        <v>1.3995406622732889</v>
      </c>
      <c r="O2192" s="139">
        <f t="shared" si="844"/>
        <v>1.40375122</v>
      </c>
      <c r="P2192" s="139">
        <f t="shared" si="851"/>
        <v>1403.7512200000001</v>
      </c>
      <c r="Q2192" s="144">
        <f t="shared" si="852"/>
        <v>0</v>
      </c>
      <c r="R2192" s="145">
        <f t="shared" si="853"/>
        <v>0</v>
      </c>
      <c r="S2192" s="139">
        <f t="shared" si="854"/>
        <v>0</v>
      </c>
      <c r="T2192" s="146">
        <f t="shared" si="864"/>
        <v>3.5999999999999997E-2</v>
      </c>
      <c r="U2192" s="144">
        <f t="shared" si="843"/>
        <v>117</v>
      </c>
      <c r="V2192" s="144">
        <v>252</v>
      </c>
      <c r="W2192" s="143">
        <f t="shared" si="855"/>
        <v>1.016556016</v>
      </c>
      <c r="X2192" s="139">
        <f t="shared" si="856"/>
        <v>23.240527650000001</v>
      </c>
      <c r="Y2192" s="124">
        <f t="shared" si="857"/>
        <v>0</v>
      </c>
      <c r="Z2192" s="147" t="s">
        <v>64</v>
      </c>
      <c r="AA2192" s="141">
        <f t="shared" si="865"/>
        <v>45853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4"/>
      <c r="BL2192" s="1"/>
      <c r="BM2192" s="1"/>
      <c r="BN2192" s="1"/>
      <c r="BO2192" s="1"/>
      <c r="BP2192" s="1"/>
      <c r="BQ2192" s="1"/>
    </row>
    <row r="2193" spans="1:69" x14ac:dyDescent="0.15">
      <c r="A2193" s="138">
        <f t="shared" si="858"/>
        <v>45844</v>
      </c>
      <c r="B2193" s="148">
        <f t="shared" si="847"/>
        <v>1426.9917476500002</v>
      </c>
      <c r="C2193" s="139">
        <f t="shared" si="859"/>
        <v>1000</v>
      </c>
      <c r="D2193" s="140">
        <f t="shared" si="860"/>
        <v>7245.38</v>
      </c>
      <c r="E2193" s="124">
        <f>IF(K2193=1,VLOOKUP(A2192,[1]Plan1!$BO$80:$BQ$314,3),E2192)</f>
        <v>7276.54</v>
      </c>
      <c r="F2193" s="141">
        <f t="shared" si="861"/>
        <v>45763</v>
      </c>
      <c r="G2193" s="142">
        <f t="shared" si="848"/>
        <v>4.3006716003852752E-3</v>
      </c>
      <c r="H2193" s="141">
        <f t="shared" si="862"/>
        <v>45853</v>
      </c>
      <c r="I2193" s="141">
        <f t="shared" si="849"/>
        <v>45853</v>
      </c>
      <c r="J2193" s="125">
        <f t="shared" si="863"/>
        <v>20</v>
      </c>
      <c r="K2193" s="125">
        <f t="shared" si="845"/>
        <v>14</v>
      </c>
      <c r="L2193" s="139">
        <f t="shared" si="850"/>
        <v>1.00300853</v>
      </c>
      <c r="M2193" s="143">
        <f t="shared" si="846"/>
        <v>1.0043006699999999</v>
      </c>
      <c r="N2193" s="143">
        <f t="shared" si="842"/>
        <v>1.3995406622732889</v>
      </c>
      <c r="O2193" s="139">
        <f t="shared" si="844"/>
        <v>1.40375122</v>
      </c>
      <c r="P2193" s="139">
        <f t="shared" si="851"/>
        <v>1403.7512200000001</v>
      </c>
      <c r="Q2193" s="144">
        <f t="shared" si="852"/>
        <v>0</v>
      </c>
      <c r="R2193" s="145">
        <f t="shared" si="853"/>
        <v>0</v>
      </c>
      <c r="S2193" s="139">
        <f t="shared" si="854"/>
        <v>0</v>
      </c>
      <c r="T2193" s="146">
        <f t="shared" si="864"/>
        <v>3.5999999999999997E-2</v>
      </c>
      <c r="U2193" s="144">
        <f t="shared" si="843"/>
        <v>117</v>
      </c>
      <c r="V2193" s="144">
        <v>252</v>
      </c>
      <c r="W2193" s="143">
        <f t="shared" si="855"/>
        <v>1.016556016</v>
      </c>
      <c r="X2193" s="139">
        <f t="shared" si="856"/>
        <v>23.240527650000001</v>
      </c>
      <c r="Y2193" s="124">
        <f t="shared" si="857"/>
        <v>0</v>
      </c>
      <c r="Z2193" s="147" t="s">
        <v>64</v>
      </c>
      <c r="AA2193" s="141">
        <f t="shared" si="865"/>
        <v>45853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4"/>
      <c r="BL2193" s="1"/>
      <c r="BM2193" s="1"/>
      <c r="BN2193" s="1"/>
      <c r="BO2193" s="1"/>
      <c r="BP2193" s="1"/>
      <c r="BQ2193" s="1"/>
    </row>
    <row r="2194" spans="1:69" x14ac:dyDescent="0.15">
      <c r="A2194" s="138">
        <f t="shared" si="858"/>
        <v>45845</v>
      </c>
      <c r="B2194" s="148">
        <f t="shared" si="847"/>
        <v>1426.9917476500002</v>
      </c>
      <c r="C2194" s="139">
        <f t="shared" si="859"/>
        <v>1000</v>
      </c>
      <c r="D2194" s="140">
        <f t="shared" si="860"/>
        <v>7245.38</v>
      </c>
      <c r="E2194" s="124">
        <f>IF(K2194=1,VLOOKUP(A2193,[1]Plan1!$BO$80:$BQ$314,3),E2193)</f>
        <v>7276.54</v>
      </c>
      <c r="F2194" s="141">
        <f t="shared" si="861"/>
        <v>45763</v>
      </c>
      <c r="G2194" s="142">
        <f t="shared" si="848"/>
        <v>4.3006716003852752E-3</v>
      </c>
      <c r="H2194" s="141">
        <f t="shared" si="862"/>
        <v>45853</v>
      </c>
      <c r="I2194" s="141">
        <f t="shared" si="849"/>
        <v>45853</v>
      </c>
      <c r="J2194" s="125">
        <f t="shared" si="863"/>
        <v>20</v>
      </c>
      <c r="K2194" s="125">
        <f t="shared" si="845"/>
        <v>14</v>
      </c>
      <c r="L2194" s="139">
        <f t="shared" si="850"/>
        <v>1.00300853</v>
      </c>
      <c r="M2194" s="143">
        <f t="shared" si="846"/>
        <v>1.0043006699999999</v>
      </c>
      <c r="N2194" s="143">
        <f t="shared" si="842"/>
        <v>1.3995406622732889</v>
      </c>
      <c r="O2194" s="139">
        <f t="shared" si="844"/>
        <v>1.40375122</v>
      </c>
      <c r="P2194" s="139">
        <f t="shared" si="851"/>
        <v>1403.7512200000001</v>
      </c>
      <c r="Q2194" s="144">
        <f t="shared" si="852"/>
        <v>0</v>
      </c>
      <c r="R2194" s="145">
        <f t="shared" si="853"/>
        <v>0</v>
      </c>
      <c r="S2194" s="139">
        <f t="shared" si="854"/>
        <v>0</v>
      </c>
      <c r="T2194" s="146">
        <f t="shared" si="864"/>
        <v>3.5999999999999997E-2</v>
      </c>
      <c r="U2194" s="144">
        <f t="shared" si="843"/>
        <v>117</v>
      </c>
      <c r="V2194" s="144">
        <v>252</v>
      </c>
      <c r="W2194" s="143">
        <f t="shared" si="855"/>
        <v>1.016556016</v>
      </c>
      <c r="X2194" s="139">
        <f t="shared" si="856"/>
        <v>23.240527650000001</v>
      </c>
      <c r="Y2194" s="124">
        <f t="shared" si="857"/>
        <v>0</v>
      </c>
      <c r="Z2194" s="147" t="s">
        <v>64</v>
      </c>
      <c r="AA2194" s="141">
        <f t="shared" si="865"/>
        <v>45853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4"/>
      <c r="BL2194" s="1"/>
      <c r="BM2194" s="1"/>
      <c r="BN2194" s="1"/>
      <c r="BO2194" s="1"/>
      <c r="BP2194" s="1"/>
      <c r="BQ2194" s="1"/>
    </row>
    <row r="2195" spans="1:69" x14ac:dyDescent="0.15">
      <c r="A2195" s="138">
        <f t="shared" si="858"/>
        <v>45846</v>
      </c>
      <c r="B2195" s="148">
        <f t="shared" si="847"/>
        <v>1427.49829503</v>
      </c>
      <c r="C2195" s="139">
        <f t="shared" si="859"/>
        <v>1000</v>
      </c>
      <c r="D2195" s="140">
        <f t="shared" si="860"/>
        <v>7245.38</v>
      </c>
      <c r="E2195" s="124">
        <f>IF(K2195=1,VLOOKUP(A2194,[1]Plan1!$BO$80:$BQ$314,3),E2194)</f>
        <v>7276.54</v>
      </c>
      <c r="F2195" s="141">
        <f t="shared" si="861"/>
        <v>45763</v>
      </c>
      <c r="G2195" s="142">
        <f t="shared" si="848"/>
        <v>4.3006716003852752E-3</v>
      </c>
      <c r="H2195" s="141">
        <f t="shared" si="862"/>
        <v>45853</v>
      </c>
      <c r="I2195" s="141">
        <f t="shared" si="849"/>
        <v>45853</v>
      </c>
      <c r="J2195" s="125">
        <f t="shared" si="863"/>
        <v>20</v>
      </c>
      <c r="K2195" s="125">
        <f t="shared" si="845"/>
        <v>15</v>
      </c>
      <c r="L2195" s="139">
        <f t="shared" si="850"/>
        <v>1.00322377</v>
      </c>
      <c r="M2195" s="143">
        <f t="shared" si="846"/>
        <v>1.0043006699999999</v>
      </c>
      <c r="N2195" s="143">
        <f t="shared" si="842"/>
        <v>1.3995406622732889</v>
      </c>
      <c r="O2195" s="139">
        <f t="shared" si="844"/>
        <v>1.40405245</v>
      </c>
      <c r="P2195" s="139">
        <f t="shared" si="851"/>
        <v>1404.0524499999999</v>
      </c>
      <c r="Q2195" s="144">
        <f t="shared" si="852"/>
        <v>0</v>
      </c>
      <c r="R2195" s="145">
        <f t="shared" si="853"/>
        <v>0</v>
      </c>
      <c r="S2195" s="139">
        <f t="shared" si="854"/>
        <v>0</v>
      </c>
      <c r="T2195" s="146">
        <f t="shared" si="864"/>
        <v>3.5999999999999997E-2</v>
      </c>
      <c r="U2195" s="144">
        <f t="shared" si="843"/>
        <v>118</v>
      </c>
      <c r="V2195" s="144">
        <v>252</v>
      </c>
      <c r="W2195" s="143">
        <f t="shared" si="855"/>
        <v>1.016698696</v>
      </c>
      <c r="X2195" s="139">
        <f t="shared" si="856"/>
        <v>23.445845030000001</v>
      </c>
      <c r="Y2195" s="124">
        <f t="shared" si="857"/>
        <v>0</v>
      </c>
      <c r="Z2195" s="147" t="s">
        <v>64</v>
      </c>
      <c r="AA2195" s="141">
        <f t="shared" si="865"/>
        <v>45853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4"/>
      <c r="BL2195" s="1"/>
      <c r="BM2195" s="1"/>
      <c r="BN2195" s="1"/>
      <c r="BO2195" s="1"/>
      <c r="BP2195" s="1"/>
      <c r="BQ2195" s="1"/>
    </row>
    <row r="2196" spans="1:69" x14ac:dyDescent="0.15">
      <c r="A2196" s="138">
        <f t="shared" si="858"/>
        <v>45847</v>
      </c>
      <c r="B2196" s="148">
        <f t="shared" si="847"/>
        <v>1428.00503639</v>
      </c>
      <c r="C2196" s="139">
        <f t="shared" si="859"/>
        <v>1000</v>
      </c>
      <c r="D2196" s="140">
        <f t="shared" si="860"/>
        <v>7245.38</v>
      </c>
      <c r="E2196" s="124">
        <f>IF(K2196=1,VLOOKUP(A2195,[1]Plan1!$BO$80:$BQ$314,3),E2195)</f>
        <v>7276.54</v>
      </c>
      <c r="F2196" s="141">
        <f t="shared" si="861"/>
        <v>45763</v>
      </c>
      <c r="G2196" s="142">
        <f t="shared" si="848"/>
        <v>4.3006716003852752E-3</v>
      </c>
      <c r="H2196" s="141">
        <f t="shared" si="862"/>
        <v>45853</v>
      </c>
      <c r="I2196" s="141">
        <f t="shared" si="849"/>
        <v>45853</v>
      </c>
      <c r="J2196" s="125">
        <f t="shared" si="863"/>
        <v>20</v>
      </c>
      <c r="K2196" s="125">
        <f t="shared" si="845"/>
        <v>16</v>
      </c>
      <c r="L2196" s="139">
        <f t="shared" si="850"/>
        <v>1.00343906</v>
      </c>
      <c r="M2196" s="143">
        <f t="shared" si="846"/>
        <v>1.0043006699999999</v>
      </c>
      <c r="N2196" s="143">
        <f t="shared" si="842"/>
        <v>1.3995406622732889</v>
      </c>
      <c r="O2196" s="139">
        <f t="shared" si="844"/>
        <v>1.40435376</v>
      </c>
      <c r="P2196" s="139">
        <f t="shared" si="851"/>
        <v>1404.35376</v>
      </c>
      <c r="Q2196" s="144">
        <f t="shared" si="852"/>
        <v>0</v>
      </c>
      <c r="R2196" s="145">
        <f t="shared" si="853"/>
        <v>0</v>
      </c>
      <c r="S2196" s="139">
        <f t="shared" si="854"/>
        <v>0</v>
      </c>
      <c r="T2196" s="146">
        <f t="shared" si="864"/>
        <v>3.5999999999999997E-2</v>
      </c>
      <c r="U2196" s="144">
        <f t="shared" si="843"/>
        <v>119</v>
      </c>
      <c r="V2196" s="144">
        <v>252</v>
      </c>
      <c r="W2196" s="143">
        <f t="shared" si="855"/>
        <v>1.0168413949999999</v>
      </c>
      <c r="X2196" s="139">
        <f t="shared" si="856"/>
        <v>23.65127639</v>
      </c>
      <c r="Y2196" s="124">
        <f t="shared" si="857"/>
        <v>0</v>
      </c>
      <c r="Z2196" s="147" t="s">
        <v>64</v>
      </c>
      <c r="AA2196" s="141">
        <f t="shared" si="865"/>
        <v>45853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4"/>
      <c r="BL2196" s="1"/>
      <c r="BM2196" s="1"/>
      <c r="BN2196" s="1"/>
      <c r="BO2196" s="1"/>
      <c r="BP2196" s="1"/>
      <c r="BQ2196" s="1"/>
    </row>
    <row r="2197" spans="1:69" x14ac:dyDescent="0.15">
      <c r="A2197" s="138">
        <f t="shared" si="858"/>
        <v>45848</v>
      </c>
      <c r="B2197" s="148">
        <f t="shared" si="847"/>
        <v>1428.5119440899998</v>
      </c>
      <c r="C2197" s="139">
        <f t="shared" si="859"/>
        <v>1000</v>
      </c>
      <c r="D2197" s="140">
        <f t="shared" si="860"/>
        <v>7245.38</v>
      </c>
      <c r="E2197" s="124">
        <f>IF(K2197=1,VLOOKUP(A2196,[1]Plan1!$BO$80:$BQ$314,3),E2196)</f>
        <v>7276.54</v>
      </c>
      <c r="F2197" s="141">
        <f t="shared" si="861"/>
        <v>45763</v>
      </c>
      <c r="G2197" s="142">
        <f t="shared" si="848"/>
        <v>4.3006716003852752E-3</v>
      </c>
      <c r="H2197" s="141">
        <f t="shared" si="862"/>
        <v>45853</v>
      </c>
      <c r="I2197" s="141">
        <f t="shared" si="849"/>
        <v>45853</v>
      </c>
      <c r="J2197" s="125">
        <f t="shared" si="863"/>
        <v>20</v>
      </c>
      <c r="K2197" s="125">
        <f t="shared" si="845"/>
        <v>17</v>
      </c>
      <c r="L2197" s="139">
        <f t="shared" si="850"/>
        <v>1.0036543899999999</v>
      </c>
      <c r="M2197" s="143">
        <f t="shared" si="846"/>
        <v>1.0043006699999999</v>
      </c>
      <c r="N2197" s="143">
        <f t="shared" si="842"/>
        <v>1.3995406622732889</v>
      </c>
      <c r="O2197" s="139">
        <f t="shared" si="844"/>
        <v>1.4046551199999999</v>
      </c>
      <c r="P2197" s="139">
        <f t="shared" si="851"/>
        <v>1404.6551199999999</v>
      </c>
      <c r="Q2197" s="144">
        <f t="shared" si="852"/>
        <v>0</v>
      </c>
      <c r="R2197" s="145">
        <f t="shared" si="853"/>
        <v>0</v>
      </c>
      <c r="S2197" s="139">
        <f t="shared" si="854"/>
        <v>0</v>
      </c>
      <c r="T2197" s="146">
        <f t="shared" si="864"/>
        <v>3.5999999999999997E-2</v>
      </c>
      <c r="U2197" s="144">
        <f t="shared" si="843"/>
        <v>120</v>
      </c>
      <c r="V2197" s="144">
        <v>252</v>
      </c>
      <c r="W2197" s="143">
        <f t="shared" si="855"/>
        <v>1.0169841150000001</v>
      </c>
      <c r="X2197" s="139">
        <f t="shared" si="856"/>
        <v>23.85682409</v>
      </c>
      <c r="Y2197" s="124">
        <f t="shared" si="857"/>
        <v>0</v>
      </c>
      <c r="Z2197" s="147" t="s">
        <v>64</v>
      </c>
      <c r="AA2197" s="141">
        <f t="shared" si="865"/>
        <v>45853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4"/>
      <c r="BL2197" s="1"/>
      <c r="BM2197" s="1"/>
      <c r="BN2197" s="1"/>
      <c r="BO2197" s="1"/>
      <c r="BP2197" s="1"/>
      <c r="BQ2197" s="1"/>
    </row>
    <row r="2198" spans="1:69" x14ac:dyDescent="0.15">
      <c r="A2198" s="138">
        <f t="shared" si="858"/>
        <v>45849</v>
      </c>
      <c r="B2198" s="148">
        <f t="shared" si="847"/>
        <v>1429.0190458700001</v>
      </c>
      <c r="C2198" s="139">
        <f t="shared" si="859"/>
        <v>1000</v>
      </c>
      <c r="D2198" s="140">
        <f t="shared" si="860"/>
        <v>7245.38</v>
      </c>
      <c r="E2198" s="124">
        <f>IF(K2198=1,VLOOKUP(A2197,[1]Plan1!$BO$80:$BQ$314,3),E2197)</f>
        <v>7276.54</v>
      </c>
      <c r="F2198" s="141">
        <f t="shared" si="861"/>
        <v>45763</v>
      </c>
      <c r="G2198" s="142">
        <f t="shared" si="848"/>
        <v>4.3006716003852752E-3</v>
      </c>
      <c r="H2198" s="141">
        <f t="shared" si="862"/>
        <v>45853</v>
      </c>
      <c r="I2198" s="141">
        <f t="shared" si="849"/>
        <v>45853</v>
      </c>
      <c r="J2198" s="125">
        <f t="shared" si="863"/>
        <v>20</v>
      </c>
      <c r="K2198" s="125">
        <f t="shared" si="845"/>
        <v>18</v>
      </c>
      <c r="L2198" s="139">
        <f t="shared" si="850"/>
        <v>1.0038697700000001</v>
      </c>
      <c r="M2198" s="143">
        <f t="shared" si="846"/>
        <v>1.0043006699999999</v>
      </c>
      <c r="N2198" s="143">
        <f t="shared" si="842"/>
        <v>1.3995406622732889</v>
      </c>
      <c r="O2198" s="139">
        <f t="shared" si="844"/>
        <v>1.40495656</v>
      </c>
      <c r="P2198" s="139">
        <f t="shared" si="851"/>
        <v>1404.9565600000001</v>
      </c>
      <c r="Q2198" s="144">
        <f t="shared" si="852"/>
        <v>0</v>
      </c>
      <c r="R2198" s="145">
        <f t="shared" si="853"/>
        <v>0</v>
      </c>
      <c r="S2198" s="139">
        <f t="shared" si="854"/>
        <v>0</v>
      </c>
      <c r="T2198" s="146">
        <f t="shared" si="864"/>
        <v>3.5999999999999997E-2</v>
      </c>
      <c r="U2198" s="144">
        <f t="shared" si="843"/>
        <v>121</v>
      </c>
      <c r="V2198" s="144">
        <v>252</v>
      </c>
      <c r="W2198" s="143">
        <f t="shared" si="855"/>
        <v>1.017126854</v>
      </c>
      <c r="X2198" s="139">
        <f t="shared" si="856"/>
        <v>24.06248587</v>
      </c>
      <c r="Y2198" s="124">
        <f t="shared" si="857"/>
        <v>0</v>
      </c>
      <c r="Z2198" s="147" t="s">
        <v>64</v>
      </c>
      <c r="AA2198" s="141">
        <f t="shared" si="865"/>
        <v>45853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4"/>
      <c r="BL2198" s="1"/>
      <c r="BM2198" s="1"/>
      <c r="BN2198" s="1"/>
      <c r="BO2198" s="1"/>
      <c r="BP2198" s="1"/>
      <c r="BQ2198" s="1"/>
    </row>
    <row r="2199" spans="1:69" x14ac:dyDescent="0.15">
      <c r="A2199" s="138">
        <f t="shared" si="858"/>
        <v>45850</v>
      </c>
      <c r="B2199" s="148">
        <f t="shared" si="847"/>
        <v>1429.5263140899999</v>
      </c>
      <c r="C2199" s="139">
        <f t="shared" si="859"/>
        <v>1000</v>
      </c>
      <c r="D2199" s="140">
        <f t="shared" si="860"/>
        <v>7245.38</v>
      </c>
      <c r="E2199" s="124">
        <f>IF(K2199=1,VLOOKUP(A2198,[1]Plan1!$BO$80:$BQ$314,3),E2198)</f>
        <v>7276.54</v>
      </c>
      <c r="F2199" s="141">
        <f t="shared" si="861"/>
        <v>45763</v>
      </c>
      <c r="G2199" s="142">
        <f t="shared" si="848"/>
        <v>4.3006716003852752E-3</v>
      </c>
      <c r="H2199" s="141">
        <f t="shared" si="862"/>
        <v>45853</v>
      </c>
      <c r="I2199" s="141">
        <f t="shared" si="849"/>
        <v>45853</v>
      </c>
      <c r="J2199" s="125">
        <f t="shared" si="863"/>
        <v>20</v>
      </c>
      <c r="K2199" s="125">
        <f t="shared" si="845"/>
        <v>19</v>
      </c>
      <c r="L2199" s="139">
        <f t="shared" si="850"/>
        <v>1.0040851900000001</v>
      </c>
      <c r="M2199" s="143">
        <f t="shared" si="846"/>
        <v>1.0043006699999999</v>
      </c>
      <c r="N2199" s="143">
        <f t="shared" si="842"/>
        <v>1.3995406622732889</v>
      </c>
      <c r="O2199" s="139">
        <f t="shared" si="844"/>
        <v>1.40525805</v>
      </c>
      <c r="P2199" s="139">
        <f t="shared" si="851"/>
        <v>1405.2580499999999</v>
      </c>
      <c r="Q2199" s="144">
        <f t="shared" si="852"/>
        <v>0</v>
      </c>
      <c r="R2199" s="145">
        <f t="shared" si="853"/>
        <v>0</v>
      </c>
      <c r="S2199" s="139">
        <f t="shared" si="854"/>
        <v>0</v>
      </c>
      <c r="T2199" s="146">
        <f t="shared" si="864"/>
        <v>3.5999999999999997E-2</v>
      </c>
      <c r="U2199" s="144">
        <f t="shared" si="843"/>
        <v>122</v>
      </c>
      <c r="V2199" s="144">
        <v>252</v>
      </c>
      <c r="W2199" s="143">
        <f t="shared" si="855"/>
        <v>1.0172696139999999</v>
      </c>
      <c r="X2199" s="139">
        <f t="shared" si="856"/>
        <v>24.268264089999999</v>
      </c>
      <c r="Y2199" s="124">
        <f t="shared" si="857"/>
        <v>0</v>
      </c>
      <c r="Z2199" s="147" t="s">
        <v>64</v>
      </c>
      <c r="AA2199" s="141">
        <f t="shared" si="865"/>
        <v>45853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4"/>
      <c r="BL2199" s="1"/>
      <c r="BM2199" s="1"/>
      <c r="BN2199" s="1"/>
      <c r="BO2199" s="1"/>
      <c r="BP2199" s="1"/>
      <c r="BQ2199" s="1"/>
    </row>
    <row r="2200" spans="1:69" x14ac:dyDescent="0.15">
      <c r="A2200" s="138">
        <f t="shared" si="858"/>
        <v>45851</v>
      </c>
      <c r="B2200" s="148">
        <f t="shared" si="847"/>
        <v>1429.5263140899999</v>
      </c>
      <c r="C2200" s="139">
        <f t="shared" si="859"/>
        <v>1000</v>
      </c>
      <c r="D2200" s="140">
        <f t="shared" si="860"/>
        <v>7245.38</v>
      </c>
      <c r="E2200" s="124">
        <f>IF(K2200=1,VLOOKUP(A2199,[1]Plan1!$BO$80:$BQ$314,3),E2199)</f>
        <v>7276.54</v>
      </c>
      <c r="F2200" s="141">
        <f t="shared" si="861"/>
        <v>45763</v>
      </c>
      <c r="G2200" s="142">
        <f t="shared" si="848"/>
        <v>4.3006716003852752E-3</v>
      </c>
      <c r="H2200" s="141">
        <f t="shared" si="862"/>
        <v>45853</v>
      </c>
      <c r="I2200" s="141">
        <f t="shared" si="849"/>
        <v>45853</v>
      </c>
      <c r="J2200" s="125">
        <f t="shared" si="863"/>
        <v>20</v>
      </c>
      <c r="K2200" s="125">
        <f t="shared" si="845"/>
        <v>19</v>
      </c>
      <c r="L2200" s="139">
        <f t="shared" si="850"/>
        <v>1.0040851900000001</v>
      </c>
      <c r="M2200" s="143">
        <f t="shared" si="846"/>
        <v>1.0043006699999999</v>
      </c>
      <c r="N2200" s="143">
        <f t="shared" si="842"/>
        <v>1.3995406622732889</v>
      </c>
      <c r="O2200" s="139">
        <f t="shared" si="844"/>
        <v>1.40525805</v>
      </c>
      <c r="P2200" s="139">
        <f t="shared" si="851"/>
        <v>1405.2580499999999</v>
      </c>
      <c r="Q2200" s="144">
        <f t="shared" si="852"/>
        <v>0</v>
      </c>
      <c r="R2200" s="145">
        <f t="shared" si="853"/>
        <v>0</v>
      </c>
      <c r="S2200" s="139">
        <f t="shared" si="854"/>
        <v>0</v>
      </c>
      <c r="T2200" s="146">
        <f t="shared" si="864"/>
        <v>3.5999999999999997E-2</v>
      </c>
      <c r="U2200" s="144">
        <f t="shared" si="843"/>
        <v>122</v>
      </c>
      <c r="V2200" s="144">
        <v>252</v>
      </c>
      <c r="W2200" s="143">
        <f t="shared" si="855"/>
        <v>1.0172696139999999</v>
      </c>
      <c r="X2200" s="139">
        <f t="shared" si="856"/>
        <v>24.268264089999999</v>
      </c>
      <c r="Y2200" s="124">
        <f t="shared" si="857"/>
        <v>0</v>
      </c>
      <c r="Z2200" s="147" t="s">
        <v>64</v>
      </c>
      <c r="AA2200" s="141">
        <f t="shared" si="865"/>
        <v>45853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4"/>
      <c r="BL2200" s="1"/>
      <c r="BM2200" s="1"/>
      <c r="BN2200" s="1"/>
      <c r="BO2200" s="1"/>
      <c r="BP2200" s="1"/>
      <c r="BQ2200" s="1"/>
    </row>
    <row r="2201" spans="1:69" x14ac:dyDescent="0.15">
      <c r="A2201" s="138">
        <f t="shared" si="858"/>
        <v>45852</v>
      </c>
      <c r="B2201" s="148">
        <f t="shared" si="847"/>
        <v>1429.5263140899999</v>
      </c>
      <c r="C2201" s="139">
        <f t="shared" si="859"/>
        <v>1000</v>
      </c>
      <c r="D2201" s="140">
        <f t="shared" si="860"/>
        <v>7245.38</v>
      </c>
      <c r="E2201" s="124">
        <f>IF(K2201=1,VLOOKUP(A2200,[1]Plan1!$BO$80:$BQ$314,3),E2200)</f>
        <v>7276.54</v>
      </c>
      <c r="F2201" s="141">
        <f t="shared" si="861"/>
        <v>45763</v>
      </c>
      <c r="G2201" s="142">
        <f t="shared" si="848"/>
        <v>4.3006716003852752E-3</v>
      </c>
      <c r="H2201" s="141">
        <f t="shared" si="862"/>
        <v>45853</v>
      </c>
      <c r="I2201" s="141">
        <f t="shared" si="849"/>
        <v>45853</v>
      </c>
      <c r="J2201" s="125">
        <f t="shared" si="863"/>
        <v>20</v>
      </c>
      <c r="K2201" s="125">
        <f t="shared" si="845"/>
        <v>19</v>
      </c>
      <c r="L2201" s="139">
        <f t="shared" si="850"/>
        <v>1.0040851900000001</v>
      </c>
      <c r="M2201" s="143">
        <f t="shared" si="846"/>
        <v>1.0043006699999999</v>
      </c>
      <c r="N2201" s="143">
        <f t="shared" si="842"/>
        <v>1.3995406622732889</v>
      </c>
      <c r="O2201" s="139">
        <f t="shared" si="844"/>
        <v>1.40525805</v>
      </c>
      <c r="P2201" s="139">
        <f t="shared" si="851"/>
        <v>1405.2580499999999</v>
      </c>
      <c r="Q2201" s="144">
        <f t="shared" si="852"/>
        <v>0</v>
      </c>
      <c r="R2201" s="145">
        <f t="shared" si="853"/>
        <v>0</v>
      </c>
      <c r="S2201" s="139">
        <f t="shared" si="854"/>
        <v>0</v>
      </c>
      <c r="T2201" s="146">
        <f t="shared" si="864"/>
        <v>3.5999999999999997E-2</v>
      </c>
      <c r="U2201" s="144">
        <f t="shared" si="843"/>
        <v>122</v>
      </c>
      <c r="V2201" s="144">
        <v>252</v>
      </c>
      <c r="W2201" s="143">
        <f t="shared" si="855"/>
        <v>1.0172696139999999</v>
      </c>
      <c r="X2201" s="139">
        <f t="shared" si="856"/>
        <v>24.268264089999999</v>
      </c>
      <c r="Y2201" s="124">
        <f t="shared" si="857"/>
        <v>0</v>
      </c>
      <c r="Z2201" s="147" t="s">
        <v>64</v>
      </c>
      <c r="AA2201" s="141">
        <f t="shared" si="865"/>
        <v>45853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4"/>
      <c r="BL2201" s="1"/>
      <c r="BM2201" s="1"/>
      <c r="BN2201" s="1"/>
      <c r="BO2201" s="1"/>
      <c r="BP2201" s="1"/>
      <c r="BQ2201" s="1"/>
    </row>
    <row r="2202" spans="1:69" x14ac:dyDescent="0.15">
      <c r="A2202" s="138">
        <f t="shared" si="858"/>
        <v>45853</v>
      </c>
      <c r="B2202" s="148">
        <f t="shared" si="847"/>
        <v>1430.0337764799999</v>
      </c>
      <c r="C2202" s="139">
        <f t="shared" si="859"/>
        <v>1000</v>
      </c>
      <c r="D2202" s="140">
        <f t="shared" si="860"/>
        <v>7245.38</v>
      </c>
      <c r="E2202" s="124">
        <f>IF(K2202=1,VLOOKUP(A2201,[1]Plan1!$BO$80:$BQ$314,3),E2201)</f>
        <v>7276.54</v>
      </c>
      <c r="F2202" s="141">
        <f t="shared" si="861"/>
        <v>45763</v>
      </c>
      <c r="G2202" s="142">
        <f t="shared" si="848"/>
        <v>4.3006716003852752E-3</v>
      </c>
      <c r="H2202" s="141">
        <f t="shared" si="862"/>
        <v>45884</v>
      </c>
      <c r="I2202" s="141">
        <f t="shared" si="849"/>
        <v>45853</v>
      </c>
      <c r="J2202" s="125">
        <f t="shared" si="863"/>
        <v>20</v>
      </c>
      <c r="K2202" s="125">
        <f t="shared" si="845"/>
        <v>20</v>
      </c>
      <c r="L2202" s="139">
        <f t="shared" si="850"/>
        <v>1.0043006699999999</v>
      </c>
      <c r="M2202" s="143">
        <f t="shared" si="846"/>
        <v>1.0043006699999999</v>
      </c>
      <c r="N2202" s="143">
        <f t="shared" si="842"/>
        <v>1.3995406622732889</v>
      </c>
      <c r="O2202" s="139">
        <f t="shared" si="844"/>
        <v>1.40555962</v>
      </c>
      <c r="P2202" s="139">
        <f t="shared" si="851"/>
        <v>1405.55962</v>
      </c>
      <c r="Q2202" s="144">
        <f t="shared" si="852"/>
        <v>9</v>
      </c>
      <c r="R2202" s="145">
        <f t="shared" si="853"/>
        <v>0.5</v>
      </c>
      <c r="S2202" s="139">
        <f t="shared" si="854"/>
        <v>702.77981</v>
      </c>
      <c r="T2202" s="146">
        <f t="shared" si="864"/>
        <v>3.5999999999999997E-2</v>
      </c>
      <c r="U2202" s="144">
        <f t="shared" si="843"/>
        <v>123</v>
      </c>
      <c r="V2202" s="144">
        <v>252</v>
      </c>
      <c r="W2202" s="143">
        <f t="shared" si="855"/>
        <v>1.0174123930000001</v>
      </c>
      <c r="X2202" s="139">
        <f t="shared" si="856"/>
        <v>24.474156480000001</v>
      </c>
      <c r="Y2202" s="124">
        <f t="shared" si="857"/>
        <v>727.25396648000003</v>
      </c>
      <c r="Z2202" s="147" t="s">
        <v>64</v>
      </c>
      <c r="AA2202" s="141">
        <f t="shared" si="865"/>
        <v>45853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4"/>
      <c r="BL2202" s="1"/>
      <c r="BM2202" s="1"/>
      <c r="BN2202" s="1"/>
      <c r="BO2202" s="1"/>
      <c r="BP2202" s="1"/>
      <c r="BQ2202" s="1"/>
    </row>
    <row r="2203" spans="1:69" x14ac:dyDescent="0.15">
      <c r="A2203" s="138">
        <f t="shared" si="858"/>
        <v>45854</v>
      </c>
      <c r="B2203" s="148">
        <f t="shared" si="847"/>
        <v>703.00960775999999</v>
      </c>
      <c r="C2203" s="139">
        <f t="shared" si="859"/>
        <v>500</v>
      </c>
      <c r="D2203" s="140">
        <f t="shared" si="860"/>
        <v>7245.38</v>
      </c>
      <c r="E2203" s="124">
        <f>IF(K2203=1,VLOOKUP(A2202,[1]Plan1!$BO$80:$BQ$314,3),E2202)</f>
        <v>7276.54</v>
      </c>
      <c r="F2203" s="141">
        <f t="shared" si="861"/>
        <v>45763</v>
      </c>
      <c r="G2203" s="142">
        <f t="shared" si="848"/>
        <v>4.3006716003852752E-3</v>
      </c>
      <c r="H2203" s="141">
        <f t="shared" si="862"/>
        <v>45884</v>
      </c>
      <c r="I2203" s="141">
        <f t="shared" si="849"/>
        <v>45884</v>
      </c>
      <c r="J2203" s="125">
        <f t="shared" si="863"/>
        <v>23</v>
      </c>
      <c r="K2203" s="125">
        <f t="shared" si="845"/>
        <v>1</v>
      </c>
      <c r="L2203" s="139">
        <f t="shared" si="850"/>
        <v>1.0001865999999999</v>
      </c>
      <c r="M2203" s="143">
        <f t="shared" si="846"/>
        <v>1.0043006699999999</v>
      </c>
      <c r="N2203" s="143">
        <f t="shared" si="842"/>
        <v>1.4055596248133075</v>
      </c>
      <c r="O2203" s="139">
        <f t="shared" si="844"/>
        <v>1.4058219000000001</v>
      </c>
      <c r="P2203" s="139">
        <f t="shared" si="851"/>
        <v>702.91094999999996</v>
      </c>
      <c r="Q2203" s="144">
        <f t="shared" si="852"/>
        <v>0</v>
      </c>
      <c r="R2203" s="145">
        <f t="shared" si="853"/>
        <v>0</v>
      </c>
      <c r="S2203" s="139">
        <f t="shared" si="854"/>
        <v>0</v>
      </c>
      <c r="T2203" s="146">
        <f t="shared" si="864"/>
        <v>3.5999999999999997E-2</v>
      </c>
      <c r="U2203" s="144">
        <f t="shared" si="843"/>
        <v>1</v>
      </c>
      <c r="V2203" s="144">
        <v>252</v>
      </c>
      <c r="W2203" s="143">
        <f t="shared" si="855"/>
        <v>1.000140356</v>
      </c>
      <c r="X2203" s="139">
        <f t="shared" si="856"/>
        <v>9.8657759999999997E-2</v>
      </c>
      <c r="Y2203" s="124">
        <f t="shared" si="857"/>
        <v>0</v>
      </c>
      <c r="Z2203" s="147" t="s">
        <v>71</v>
      </c>
      <c r="AA2203" s="141">
        <f t="shared" si="865"/>
        <v>46037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4"/>
      <c r="BL2203" s="1"/>
      <c r="BM2203" s="1"/>
      <c r="BN2203" s="1"/>
      <c r="BO2203" s="1"/>
      <c r="BP2203" s="1"/>
      <c r="BQ2203" s="1"/>
    </row>
    <row r="2204" spans="1:69" x14ac:dyDescent="0.15">
      <c r="A2204" s="138">
        <f t="shared" si="858"/>
        <v>45855</v>
      </c>
      <c r="B2204" s="148">
        <f t="shared" si="847"/>
        <v>703.23947570999997</v>
      </c>
      <c r="C2204" s="139">
        <f t="shared" si="859"/>
        <v>500</v>
      </c>
      <c r="D2204" s="140">
        <f t="shared" si="860"/>
        <v>7245.38</v>
      </c>
      <c r="E2204" s="124">
        <f>IF(K2204=1,VLOOKUP(A2203,[1]Plan1!$BO$80:$BQ$314,3),E2203)</f>
        <v>7276.54</v>
      </c>
      <c r="F2204" s="141">
        <f t="shared" si="861"/>
        <v>45763</v>
      </c>
      <c r="G2204" s="142">
        <f t="shared" si="848"/>
        <v>4.3006716003852752E-3</v>
      </c>
      <c r="H2204" s="141">
        <f t="shared" si="862"/>
        <v>45884</v>
      </c>
      <c r="I2204" s="141">
        <f t="shared" si="849"/>
        <v>45884</v>
      </c>
      <c r="J2204" s="125">
        <f t="shared" si="863"/>
        <v>23</v>
      </c>
      <c r="K2204" s="125">
        <f t="shared" si="845"/>
        <v>2</v>
      </c>
      <c r="L2204" s="139">
        <f t="shared" si="850"/>
        <v>1.0003732299999999</v>
      </c>
      <c r="M2204" s="143">
        <f t="shared" si="846"/>
        <v>1.0043006699999999</v>
      </c>
      <c r="N2204" s="143">
        <f t="shared" si="842"/>
        <v>1.4055596248133075</v>
      </c>
      <c r="O2204" s="139">
        <f t="shared" si="844"/>
        <v>1.4060842200000001</v>
      </c>
      <c r="P2204" s="139">
        <f t="shared" si="851"/>
        <v>703.04210999999998</v>
      </c>
      <c r="Q2204" s="144">
        <f t="shared" si="852"/>
        <v>0</v>
      </c>
      <c r="R2204" s="145">
        <f t="shared" si="853"/>
        <v>0</v>
      </c>
      <c r="S2204" s="139">
        <f t="shared" si="854"/>
        <v>0</v>
      </c>
      <c r="T2204" s="146">
        <f t="shared" si="864"/>
        <v>3.5999999999999997E-2</v>
      </c>
      <c r="U2204" s="144">
        <f t="shared" si="843"/>
        <v>2</v>
      </c>
      <c r="V2204" s="144">
        <v>252</v>
      </c>
      <c r="W2204" s="143">
        <f t="shared" si="855"/>
        <v>1.0002807309999999</v>
      </c>
      <c r="X2204" s="139">
        <f t="shared" si="856"/>
        <v>0.19736571</v>
      </c>
      <c r="Y2204" s="124">
        <f t="shared" si="857"/>
        <v>0</v>
      </c>
      <c r="Z2204" s="147" t="s">
        <v>71</v>
      </c>
      <c r="AA2204" s="141">
        <f t="shared" si="865"/>
        <v>46037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4"/>
      <c r="BL2204" s="1"/>
      <c r="BM2204" s="1"/>
      <c r="BN2204" s="1"/>
      <c r="BO2204" s="1"/>
      <c r="BP2204" s="1"/>
      <c r="BQ2204" s="1"/>
    </row>
    <row r="2205" spans="1:69" x14ac:dyDescent="0.15">
      <c r="A2205" s="138">
        <f t="shared" si="858"/>
        <v>45856</v>
      </c>
      <c r="B2205" s="148">
        <f t="shared" si="847"/>
        <v>703.46942955999998</v>
      </c>
      <c r="C2205" s="139">
        <f t="shared" si="859"/>
        <v>500</v>
      </c>
      <c r="D2205" s="140">
        <f t="shared" si="860"/>
        <v>7245.38</v>
      </c>
      <c r="E2205" s="124">
        <f>IF(K2205=1,VLOOKUP(A2204,[1]Plan1!$BO$80:$BQ$314,3),E2204)</f>
        <v>7276.54</v>
      </c>
      <c r="F2205" s="141">
        <f t="shared" si="861"/>
        <v>45763</v>
      </c>
      <c r="G2205" s="142">
        <f t="shared" si="848"/>
        <v>4.3006716003852752E-3</v>
      </c>
      <c r="H2205" s="141">
        <f t="shared" si="862"/>
        <v>45884</v>
      </c>
      <c r="I2205" s="141">
        <f t="shared" si="849"/>
        <v>45884</v>
      </c>
      <c r="J2205" s="125">
        <f t="shared" si="863"/>
        <v>23</v>
      </c>
      <c r="K2205" s="125">
        <f t="shared" si="845"/>
        <v>3</v>
      </c>
      <c r="L2205" s="139">
        <f t="shared" si="850"/>
        <v>1.00055991</v>
      </c>
      <c r="M2205" s="143">
        <f t="shared" si="846"/>
        <v>1.0043006699999999</v>
      </c>
      <c r="N2205" s="143">
        <f t="shared" si="842"/>
        <v>1.4055596248133075</v>
      </c>
      <c r="O2205" s="139">
        <f t="shared" si="844"/>
        <v>1.4063466099999999</v>
      </c>
      <c r="P2205" s="139">
        <f t="shared" si="851"/>
        <v>703.17330500000003</v>
      </c>
      <c r="Q2205" s="144">
        <f t="shared" si="852"/>
        <v>0</v>
      </c>
      <c r="R2205" s="145">
        <f t="shared" si="853"/>
        <v>0</v>
      </c>
      <c r="S2205" s="139">
        <f t="shared" si="854"/>
        <v>0</v>
      </c>
      <c r="T2205" s="146">
        <f t="shared" si="864"/>
        <v>3.5999999999999997E-2</v>
      </c>
      <c r="U2205" s="144">
        <f t="shared" si="843"/>
        <v>3</v>
      </c>
      <c r="V2205" s="144">
        <v>252</v>
      </c>
      <c r="W2205" s="143">
        <f t="shared" si="855"/>
        <v>1.000421126</v>
      </c>
      <c r="X2205" s="139">
        <f t="shared" si="856"/>
        <v>0.29612455999999998</v>
      </c>
      <c r="Y2205" s="124">
        <f t="shared" si="857"/>
        <v>0</v>
      </c>
      <c r="Z2205" s="147" t="s">
        <v>71</v>
      </c>
      <c r="AA2205" s="141">
        <f t="shared" si="865"/>
        <v>46037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4"/>
      <c r="BL2205" s="1"/>
      <c r="BM2205" s="1"/>
      <c r="BN2205" s="1"/>
      <c r="BO2205" s="1"/>
      <c r="BP2205" s="1"/>
      <c r="BQ2205" s="1"/>
    </row>
    <row r="2206" spans="1:69" x14ac:dyDescent="0.15">
      <c r="A2206" s="138">
        <f t="shared" si="858"/>
        <v>45857</v>
      </c>
      <c r="B2206" s="148">
        <f t="shared" si="847"/>
        <v>703.6994443100001</v>
      </c>
      <c r="C2206" s="139">
        <f t="shared" si="859"/>
        <v>500</v>
      </c>
      <c r="D2206" s="140">
        <f t="shared" si="860"/>
        <v>7245.38</v>
      </c>
      <c r="E2206" s="124">
        <f>IF(K2206=1,VLOOKUP(A2205,[1]Plan1!$BO$80:$BQ$314,3),E2205)</f>
        <v>7276.54</v>
      </c>
      <c r="F2206" s="141">
        <f t="shared" si="861"/>
        <v>45763</v>
      </c>
      <c r="G2206" s="142">
        <f t="shared" si="848"/>
        <v>4.3006716003852752E-3</v>
      </c>
      <c r="H2206" s="141">
        <f t="shared" si="862"/>
        <v>45884</v>
      </c>
      <c r="I2206" s="141">
        <f t="shared" si="849"/>
        <v>45884</v>
      </c>
      <c r="J2206" s="125">
        <f t="shared" si="863"/>
        <v>23</v>
      </c>
      <c r="K2206" s="125">
        <f t="shared" si="845"/>
        <v>4</v>
      </c>
      <c r="L2206" s="139">
        <f t="shared" si="850"/>
        <v>1.00074661</v>
      </c>
      <c r="M2206" s="143">
        <f t="shared" si="846"/>
        <v>1.0043006699999999</v>
      </c>
      <c r="N2206" s="143">
        <f t="shared" si="842"/>
        <v>1.4055596248133075</v>
      </c>
      <c r="O2206" s="139">
        <f t="shared" si="844"/>
        <v>1.4066090200000001</v>
      </c>
      <c r="P2206" s="139">
        <f t="shared" si="851"/>
        <v>703.30451000000005</v>
      </c>
      <c r="Q2206" s="144">
        <f t="shared" si="852"/>
        <v>0</v>
      </c>
      <c r="R2206" s="145">
        <f t="shared" si="853"/>
        <v>0</v>
      </c>
      <c r="S2206" s="139">
        <f t="shared" si="854"/>
        <v>0</v>
      </c>
      <c r="T2206" s="146">
        <f t="shared" si="864"/>
        <v>3.5999999999999997E-2</v>
      </c>
      <c r="U2206" s="144">
        <f t="shared" si="843"/>
        <v>4</v>
      </c>
      <c r="V2206" s="144">
        <v>252</v>
      </c>
      <c r="W2206" s="143">
        <f t="shared" si="855"/>
        <v>1.0005615409999999</v>
      </c>
      <c r="X2206" s="139">
        <f t="shared" si="856"/>
        <v>0.39493431000000001</v>
      </c>
      <c r="Y2206" s="124">
        <f t="shared" si="857"/>
        <v>0</v>
      </c>
      <c r="Z2206" s="147" t="s">
        <v>71</v>
      </c>
      <c r="AA2206" s="141">
        <f t="shared" si="865"/>
        <v>46037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4"/>
      <c r="BL2206" s="1"/>
      <c r="BM2206" s="1"/>
      <c r="BN2206" s="1"/>
      <c r="BO2206" s="1"/>
      <c r="BP2206" s="1"/>
      <c r="BQ2206" s="1"/>
    </row>
    <row r="2207" spans="1:69" x14ac:dyDescent="0.15">
      <c r="A2207" s="138">
        <f t="shared" si="858"/>
        <v>45858</v>
      </c>
      <c r="B2207" s="148">
        <f t="shared" si="847"/>
        <v>703.6994443100001</v>
      </c>
      <c r="C2207" s="139">
        <f t="shared" si="859"/>
        <v>500</v>
      </c>
      <c r="D2207" s="140">
        <f t="shared" si="860"/>
        <v>7245.38</v>
      </c>
      <c r="E2207" s="124">
        <f>IF(K2207=1,VLOOKUP(A2206,[1]Plan1!$BO$80:$BQ$314,3),E2206)</f>
        <v>7276.54</v>
      </c>
      <c r="F2207" s="141">
        <f t="shared" si="861"/>
        <v>45763</v>
      </c>
      <c r="G2207" s="142">
        <f t="shared" si="848"/>
        <v>4.3006716003852752E-3</v>
      </c>
      <c r="H2207" s="141">
        <f t="shared" si="862"/>
        <v>45884</v>
      </c>
      <c r="I2207" s="141">
        <f t="shared" si="849"/>
        <v>45884</v>
      </c>
      <c r="J2207" s="125">
        <f t="shared" si="863"/>
        <v>23</v>
      </c>
      <c r="K2207" s="125">
        <f t="shared" si="845"/>
        <v>4</v>
      </c>
      <c r="L2207" s="139">
        <f t="shared" si="850"/>
        <v>1.00074661</v>
      </c>
      <c r="M2207" s="143">
        <f t="shared" si="846"/>
        <v>1.0043006699999999</v>
      </c>
      <c r="N2207" s="143">
        <f t="shared" ref="N2207:N2270" si="866">IF(I2207&gt;I2206,N2206*M2207,N2206)</f>
        <v>1.4055596248133075</v>
      </c>
      <c r="O2207" s="139">
        <f t="shared" si="844"/>
        <v>1.4066090200000001</v>
      </c>
      <c r="P2207" s="139">
        <f t="shared" si="851"/>
        <v>703.30451000000005</v>
      </c>
      <c r="Q2207" s="144">
        <f t="shared" si="852"/>
        <v>0</v>
      </c>
      <c r="R2207" s="145">
        <f t="shared" si="853"/>
        <v>0</v>
      </c>
      <c r="S2207" s="139">
        <f t="shared" si="854"/>
        <v>0</v>
      </c>
      <c r="T2207" s="146">
        <f t="shared" si="864"/>
        <v>3.5999999999999997E-2</v>
      </c>
      <c r="U2207" s="144">
        <f t="shared" si="843"/>
        <v>4</v>
      </c>
      <c r="V2207" s="144">
        <v>252</v>
      </c>
      <c r="W2207" s="143">
        <f t="shared" si="855"/>
        <v>1.0005615409999999</v>
      </c>
      <c r="X2207" s="139">
        <f t="shared" si="856"/>
        <v>0.39493431000000001</v>
      </c>
      <c r="Y2207" s="124">
        <f t="shared" si="857"/>
        <v>0</v>
      </c>
      <c r="Z2207" s="147" t="s">
        <v>71</v>
      </c>
      <c r="AA2207" s="141">
        <f t="shared" si="865"/>
        <v>46037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4"/>
      <c r="BL2207" s="1"/>
      <c r="BM2207" s="1"/>
      <c r="BN2207" s="1"/>
      <c r="BO2207" s="1"/>
      <c r="BP2207" s="1"/>
      <c r="BQ2207" s="1"/>
    </row>
    <row r="2208" spans="1:69" x14ac:dyDescent="0.15">
      <c r="A2208" s="138">
        <f t="shared" si="858"/>
        <v>45859</v>
      </c>
      <c r="B2208" s="148">
        <f t="shared" si="847"/>
        <v>703.6994443100001</v>
      </c>
      <c r="C2208" s="139">
        <f t="shared" si="859"/>
        <v>500</v>
      </c>
      <c r="D2208" s="140">
        <f t="shared" si="860"/>
        <v>7245.38</v>
      </c>
      <c r="E2208" s="124">
        <f>IF(K2208=1,VLOOKUP(A2207,[1]Plan1!$BO$80:$BQ$314,3),E2207)</f>
        <v>7276.54</v>
      </c>
      <c r="F2208" s="141">
        <f t="shared" si="861"/>
        <v>45763</v>
      </c>
      <c r="G2208" s="142">
        <f t="shared" si="848"/>
        <v>4.3006716003852752E-3</v>
      </c>
      <c r="H2208" s="141">
        <f t="shared" si="862"/>
        <v>45884</v>
      </c>
      <c r="I2208" s="141">
        <f t="shared" si="849"/>
        <v>45884</v>
      </c>
      <c r="J2208" s="125">
        <f t="shared" si="863"/>
        <v>23</v>
      </c>
      <c r="K2208" s="125">
        <f t="shared" si="845"/>
        <v>4</v>
      </c>
      <c r="L2208" s="139">
        <f t="shared" si="850"/>
        <v>1.00074661</v>
      </c>
      <c r="M2208" s="143">
        <f t="shared" si="846"/>
        <v>1.0043006699999999</v>
      </c>
      <c r="N2208" s="143">
        <f t="shared" si="866"/>
        <v>1.4055596248133075</v>
      </c>
      <c r="O2208" s="139">
        <f t="shared" si="844"/>
        <v>1.4066090200000001</v>
      </c>
      <c r="P2208" s="139">
        <f t="shared" si="851"/>
        <v>703.30451000000005</v>
      </c>
      <c r="Q2208" s="144">
        <f t="shared" si="852"/>
        <v>0</v>
      </c>
      <c r="R2208" s="145">
        <f t="shared" si="853"/>
        <v>0</v>
      </c>
      <c r="S2208" s="139">
        <f t="shared" si="854"/>
        <v>0</v>
      </c>
      <c r="T2208" s="146">
        <f t="shared" si="864"/>
        <v>3.5999999999999997E-2</v>
      </c>
      <c r="U2208" s="144">
        <f t="shared" si="843"/>
        <v>4</v>
      </c>
      <c r="V2208" s="144">
        <v>252</v>
      </c>
      <c r="W2208" s="143">
        <f t="shared" si="855"/>
        <v>1.0005615409999999</v>
      </c>
      <c r="X2208" s="139">
        <f t="shared" si="856"/>
        <v>0.39493431000000001</v>
      </c>
      <c r="Y2208" s="124">
        <f t="shared" si="857"/>
        <v>0</v>
      </c>
      <c r="Z2208" s="147" t="s">
        <v>71</v>
      </c>
      <c r="AA2208" s="141">
        <f t="shared" si="865"/>
        <v>46037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4"/>
      <c r="BL2208" s="1"/>
      <c r="BM2208" s="1"/>
      <c r="BN2208" s="1"/>
      <c r="BO2208" s="1"/>
      <c r="BP2208" s="1"/>
      <c r="BQ2208" s="1"/>
    </row>
    <row r="2209" spans="1:69" x14ac:dyDescent="0.15">
      <c r="A2209" s="138">
        <f t="shared" si="858"/>
        <v>45860</v>
      </c>
      <c r="B2209" s="148">
        <f t="shared" si="847"/>
        <v>703.92954430999998</v>
      </c>
      <c r="C2209" s="139">
        <f t="shared" si="859"/>
        <v>500</v>
      </c>
      <c r="D2209" s="140">
        <f t="shared" si="860"/>
        <v>7245.38</v>
      </c>
      <c r="E2209" s="124">
        <f>IF(K2209=1,VLOOKUP(A2208,[1]Plan1!$BO$80:$BQ$314,3),E2208)</f>
        <v>7276.54</v>
      </c>
      <c r="F2209" s="141">
        <f t="shared" si="861"/>
        <v>45763</v>
      </c>
      <c r="G2209" s="142">
        <f t="shared" si="848"/>
        <v>4.3006716003852752E-3</v>
      </c>
      <c r="H2209" s="141">
        <f t="shared" si="862"/>
        <v>45884</v>
      </c>
      <c r="I2209" s="141">
        <f t="shared" si="849"/>
        <v>45884</v>
      </c>
      <c r="J2209" s="125">
        <f t="shared" si="863"/>
        <v>23</v>
      </c>
      <c r="K2209" s="125">
        <f t="shared" si="845"/>
        <v>5</v>
      </c>
      <c r="L2209" s="139">
        <f t="shared" si="850"/>
        <v>1.0009333499999999</v>
      </c>
      <c r="M2209" s="143">
        <f t="shared" si="846"/>
        <v>1.0043006699999999</v>
      </c>
      <c r="N2209" s="143">
        <f t="shared" si="866"/>
        <v>1.4055596248133075</v>
      </c>
      <c r="O2209" s="139">
        <f t="shared" si="844"/>
        <v>1.4068715000000001</v>
      </c>
      <c r="P2209" s="139">
        <f t="shared" si="851"/>
        <v>703.43574999999998</v>
      </c>
      <c r="Q2209" s="144">
        <f t="shared" si="852"/>
        <v>0</v>
      </c>
      <c r="R2209" s="145">
        <f t="shared" si="853"/>
        <v>0</v>
      </c>
      <c r="S2209" s="139">
        <f t="shared" si="854"/>
        <v>0</v>
      </c>
      <c r="T2209" s="146">
        <f t="shared" si="864"/>
        <v>3.5999999999999997E-2</v>
      </c>
      <c r="U2209" s="144">
        <f t="shared" si="843"/>
        <v>5</v>
      </c>
      <c r="V2209" s="144">
        <v>252</v>
      </c>
      <c r="W2209" s="143">
        <f t="shared" si="855"/>
        <v>1.0007019749999999</v>
      </c>
      <c r="X2209" s="139">
        <f t="shared" si="856"/>
        <v>0.49379431000000001</v>
      </c>
      <c r="Y2209" s="124">
        <f t="shared" si="857"/>
        <v>0</v>
      </c>
      <c r="Z2209" s="147" t="s">
        <v>71</v>
      </c>
      <c r="AA2209" s="141">
        <f t="shared" si="865"/>
        <v>46037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4"/>
      <c r="BL2209" s="1"/>
      <c r="BM2209" s="1"/>
      <c r="BN2209" s="1"/>
      <c r="BO2209" s="1"/>
      <c r="BP2209" s="1"/>
      <c r="BQ2209" s="1"/>
    </row>
    <row r="2210" spans="1:69" x14ac:dyDescent="0.15">
      <c r="A2210" s="138">
        <f t="shared" si="858"/>
        <v>45861</v>
      </c>
      <c r="B2210" s="148">
        <f t="shared" si="847"/>
        <v>704.15972024999996</v>
      </c>
      <c r="C2210" s="139">
        <f t="shared" si="859"/>
        <v>500</v>
      </c>
      <c r="D2210" s="140">
        <f t="shared" si="860"/>
        <v>7245.38</v>
      </c>
      <c r="E2210" s="124">
        <f>IF(K2210=1,VLOOKUP(A2209,[1]Plan1!$BO$80:$BQ$314,3),E2209)</f>
        <v>7276.54</v>
      </c>
      <c r="F2210" s="141">
        <f t="shared" si="861"/>
        <v>45763</v>
      </c>
      <c r="G2210" s="142">
        <f t="shared" si="848"/>
        <v>4.3006716003852752E-3</v>
      </c>
      <c r="H2210" s="141">
        <f t="shared" si="862"/>
        <v>45884</v>
      </c>
      <c r="I2210" s="141">
        <f t="shared" si="849"/>
        <v>45884</v>
      </c>
      <c r="J2210" s="125">
        <f t="shared" si="863"/>
        <v>23</v>
      </c>
      <c r="K2210" s="125">
        <f t="shared" si="845"/>
        <v>6</v>
      </c>
      <c r="L2210" s="139">
        <f t="shared" si="850"/>
        <v>1.0011201300000001</v>
      </c>
      <c r="M2210" s="143">
        <f t="shared" si="846"/>
        <v>1.0043006699999999</v>
      </c>
      <c r="N2210" s="143">
        <f t="shared" si="866"/>
        <v>1.4055596248133075</v>
      </c>
      <c r="O2210" s="139">
        <f t="shared" si="844"/>
        <v>1.4071340299999999</v>
      </c>
      <c r="P2210" s="139">
        <f t="shared" si="851"/>
        <v>703.56701499999997</v>
      </c>
      <c r="Q2210" s="144">
        <f t="shared" si="852"/>
        <v>0</v>
      </c>
      <c r="R2210" s="145">
        <f t="shared" si="853"/>
        <v>0</v>
      </c>
      <c r="S2210" s="139">
        <f t="shared" si="854"/>
        <v>0</v>
      </c>
      <c r="T2210" s="146">
        <f t="shared" si="864"/>
        <v>3.5999999999999997E-2</v>
      </c>
      <c r="U2210" s="144">
        <f t="shared" si="843"/>
        <v>6</v>
      </c>
      <c r="V2210" s="144">
        <v>252</v>
      </c>
      <c r="W2210" s="143">
        <f t="shared" si="855"/>
        <v>1.000842429</v>
      </c>
      <c r="X2210" s="139">
        <f t="shared" si="856"/>
        <v>0.59270524999999996</v>
      </c>
      <c r="Y2210" s="124">
        <f t="shared" si="857"/>
        <v>0</v>
      </c>
      <c r="Z2210" s="147" t="s">
        <v>71</v>
      </c>
      <c r="AA2210" s="141">
        <f t="shared" si="865"/>
        <v>46037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4"/>
      <c r="BL2210" s="1"/>
      <c r="BM2210" s="1"/>
      <c r="BN2210" s="1"/>
      <c r="BO2210" s="1"/>
      <c r="BP2210" s="1"/>
      <c r="BQ2210" s="1"/>
    </row>
    <row r="2211" spans="1:69" x14ac:dyDescent="0.15">
      <c r="A2211" s="138">
        <f t="shared" si="858"/>
        <v>45862</v>
      </c>
      <c r="B2211" s="148">
        <f t="shared" si="847"/>
        <v>704.38996716999998</v>
      </c>
      <c r="C2211" s="139">
        <f t="shared" si="859"/>
        <v>500</v>
      </c>
      <c r="D2211" s="140">
        <f t="shared" si="860"/>
        <v>7245.38</v>
      </c>
      <c r="E2211" s="124">
        <f>IF(K2211=1,VLOOKUP(A2210,[1]Plan1!$BO$80:$BQ$314,3),E2210)</f>
        <v>7276.54</v>
      </c>
      <c r="F2211" s="141">
        <f t="shared" si="861"/>
        <v>45763</v>
      </c>
      <c r="G2211" s="142">
        <f t="shared" si="848"/>
        <v>4.3006716003852752E-3</v>
      </c>
      <c r="H2211" s="141">
        <f t="shared" si="862"/>
        <v>45884</v>
      </c>
      <c r="I2211" s="141">
        <f t="shared" si="849"/>
        <v>45884</v>
      </c>
      <c r="J2211" s="125">
        <f t="shared" si="863"/>
        <v>23</v>
      </c>
      <c r="K2211" s="125">
        <f t="shared" si="845"/>
        <v>7</v>
      </c>
      <c r="L2211" s="139">
        <f t="shared" si="850"/>
        <v>1.0013069400000001</v>
      </c>
      <c r="M2211" s="143">
        <f t="shared" si="846"/>
        <v>1.0043006699999999</v>
      </c>
      <c r="N2211" s="143">
        <f t="shared" si="866"/>
        <v>1.4055596248133075</v>
      </c>
      <c r="O2211" s="139">
        <f t="shared" si="844"/>
        <v>1.4073966</v>
      </c>
      <c r="P2211" s="139">
        <f t="shared" si="851"/>
        <v>703.69830000000002</v>
      </c>
      <c r="Q2211" s="144">
        <f t="shared" si="852"/>
        <v>0</v>
      </c>
      <c r="R2211" s="145">
        <f t="shared" si="853"/>
        <v>0</v>
      </c>
      <c r="S2211" s="139">
        <f t="shared" si="854"/>
        <v>0</v>
      </c>
      <c r="T2211" s="146">
        <f t="shared" si="864"/>
        <v>3.5999999999999997E-2</v>
      </c>
      <c r="U2211" s="144">
        <f t="shared" si="843"/>
        <v>7</v>
      </c>
      <c r="V2211" s="144">
        <v>252</v>
      </c>
      <c r="W2211" s="143">
        <f t="shared" si="855"/>
        <v>1.0009829029999999</v>
      </c>
      <c r="X2211" s="139">
        <f t="shared" si="856"/>
        <v>0.69166717</v>
      </c>
      <c r="Y2211" s="124">
        <f t="shared" si="857"/>
        <v>0</v>
      </c>
      <c r="Z2211" s="147" t="s">
        <v>71</v>
      </c>
      <c r="AA2211" s="141">
        <f t="shared" si="865"/>
        <v>46037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4"/>
      <c r="BL2211" s="1"/>
      <c r="BM2211" s="1"/>
      <c r="BN2211" s="1"/>
      <c r="BO2211" s="1"/>
      <c r="BP2211" s="1"/>
      <c r="BQ2211" s="1"/>
    </row>
    <row r="2212" spans="1:69" x14ac:dyDescent="0.15">
      <c r="A2212" s="138">
        <f t="shared" si="858"/>
        <v>45863</v>
      </c>
      <c r="B2212" s="148">
        <f t="shared" si="847"/>
        <v>704.62029507</v>
      </c>
      <c r="C2212" s="139">
        <f t="shared" si="859"/>
        <v>500</v>
      </c>
      <c r="D2212" s="140">
        <f t="shared" si="860"/>
        <v>7245.38</v>
      </c>
      <c r="E2212" s="124">
        <f>IF(K2212=1,VLOOKUP(A2211,[1]Plan1!$BO$80:$BQ$314,3),E2211)</f>
        <v>7276.54</v>
      </c>
      <c r="F2212" s="141">
        <f t="shared" si="861"/>
        <v>45763</v>
      </c>
      <c r="G2212" s="142">
        <f t="shared" si="848"/>
        <v>4.3006716003852752E-3</v>
      </c>
      <c r="H2212" s="141">
        <f t="shared" si="862"/>
        <v>45884</v>
      </c>
      <c r="I2212" s="141">
        <f t="shared" si="849"/>
        <v>45884</v>
      </c>
      <c r="J2212" s="125">
        <f t="shared" si="863"/>
        <v>23</v>
      </c>
      <c r="K2212" s="125">
        <f t="shared" si="845"/>
        <v>8</v>
      </c>
      <c r="L2212" s="139">
        <f t="shared" si="850"/>
        <v>1.0014937900000001</v>
      </c>
      <c r="M2212" s="143">
        <f t="shared" si="846"/>
        <v>1.0043006699999999</v>
      </c>
      <c r="N2212" s="143">
        <f t="shared" si="866"/>
        <v>1.4055596248133075</v>
      </c>
      <c r="O2212" s="139">
        <f t="shared" si="844"/>
        <v>1.4076592299999999</v>
      </c>
      <c r="P2212" s="139">
        <f t="shared" si="851"/>
        <v>703.82961499999999</v>
      </c>
      <c r="Q2212" s="144">
        <f t="shared" si="852"/>
        <v>0</v>
      </c>
      <c r="R2212" s="145">
        <f t="shared" si="853"/>
        <v>0</v>
      </c>
      <c r="S2212" s="139">
        <f t="shared" si="854"/>
        <v>0</v>
      </c>
      <c r="T2212" s="146">
        <f t="shared" si="864"/>
        <v>3.5999999999999997E-2</v>
      </c>
      <c r="U2212" s="144">
        <f t="shared" si="843"/>
        <v>8</v>
      </c>
      <c r="V2212" s="144">
        <v>252</v>
      </c>
      <c r="W2212" s="143">
        <f t="shared" si="855"/>
        <v>1.001123397</v>
      </c>
      <c r="X2212" s="139">
        <f t="shared" si="856"/>
        <v>0.79068006999999996</v>
      </c>
      <c r="Y2212" s="124">
        <f t="shared" si="857"/>
        <v>0</v>
      </c>
      <c r="Z2212" s="147" t="s">
        <v>71</v>
      </c>
      <c r="AA2212" s="141">
        <f t="shared" si="865"/>
        <v>46037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4"/>
      <c r="BL2212" s="1"/>
      <c r="BM2212" s="1"/>
      <c r="BN2212" s="1"/>
      <c r="BO2212" s="1"/>
      <c r="BP2212" s="1"/>
      <c r="BQ2212" s="1"/>
    </row>
    <row r="2213" spans="1:69" x14ac:dyDescent="0.15">
      <c r="A2213" s="138">
        <f t="shared" si="858"/>
        <v>45864</v>
      </c>
      <c r="B2213" s="148">
        <f t="shared" si="847"/>
        <v>704.85069327999997</v>
      </c>
      <c r="C2213" s="139">
        <f t="shared" si="859"/>
        <v>500</v>
      </c>
      <c r="D2213" s="140">
        <f t="shared" si="860"/>
        <v>7245.38</v>
      </c>
      <c r="E2213" s="124">
        <f>IF(K2213=1,VLOOKUP(A2212,[1]Plan1!$BO$80:$BQ$314,3),E2212)</f>
        <v>7276.54</v>
      </c>
      <c r="F2213" s="141">
        <f t="shared" si="861"/>
        <v>45763</v>
      </c>
      <c r="G2213" s="142">
        <f t="shared" si="848"/>
        <v>4.3006716003852752E-3</v>
      </c>
      <c r="H2213" s="141">
        <f t="shared" si="862"/>
        <v>45884</v>
      </c>
      <c r="I2213" s="141">
        <f t="shared" si="849"/>
        <v>45884</v>
      </c>
      <c r="J2213" s="125">
        <f t="shared" si="863"/>
        <v>23</v>
      </c>
      <c r="K2213" s="125">
        <f t="shared" si="845"/>
        <v>9</v>
      </c>
      <c r="L2213" s="139">
        <f t="shared" si="850"/>
        <v>1.0016806700000001</v>
      </c>
      <c r="M2213" s="143">
        <f t="shared" si="846"/>
        <v>1.0043006699999999</v>
      </c>
      <c r="N2213" s="143">
        <f t="shared" si="866"/>
        <v>1.4055596248133075</v>
      </c>
      <c r="O2213" s="139">
        <f t="shared" si="844"/>
        <v>1.4079219000000001</v>
      </c>
      <c r="P2213" s="139">
        <f t="shared" si="851"/>
        <v>703.96095000000003</v>
      </c>
      <c r="Q2213" s="144">
        <f t="shared" si="852"/>
        <v>0</v>
      </c>
      <c r="R2213" s="145">
        <f t="shared" si="853"/>
        <v>0</v>
      </c>
      <c r="S2213" s="139">
        <f t="shared" si="854"/>
        <v>0</v>
      </c>
      <c r="T2213" s="146">
        <f t="shared" si="864"/>
        <v>3.5999999999999997E-2</v>
      </c>
      <c r="U2213" s="144">
        <f t="shared" ref="U2213:U2276" si="867">IF(Q2212&gt;0,1,IF(K2213=K2212,U2212,U2212+1))</f>
        <v>9</v>
      </c>
      <c r="V2213" s="144">
        <v>252</v>
      </c>
      <c r="W2213" s="143">
        <f t="shared" si="855"/>
        <v>1.00126391</v>
      </c>
      <c r="X2213" s="139">
        <f t="shared" si="856"/>
        <v>0.88974328000000003</v>
      </c>
      <c r="Y2213" s="124">
        <f t="shared" si="857"/>
        <v>0</v>
      </c>
      <c r="Z2213" s="147" t="s">
        <v>71</v>
      </c>
      <c r="AA2213" s="141">
        <f t="shared" si="865"/>
        <v>46037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4"/>
      <c r="BL2213" s="1"/>
      <c r="BM2213" s="1"/>
      <c r="BN2213" s="1"/>
      <c r="BO2213" s="1"/>
      <c r="BP2213" s="1"/>
      <c r="BQ2213" s="1"/>
    </row>
    <row r="2214" spans="1:69" x14ac:dyDescent="0.15">
      <c r="A2214" s="138">
        <f t="shared" si="858"/>
        <v>45865</v>
      </c>
      <c r="B2214" s="148">
        <f t="shared" si="847"/>
        <v>704.85069327999997</v>
      </c>
      <c r="C2214" s="139">
        <f t="shared" si="859"/>
        <v>500</v>
      </c>
      <c r="D2214" s="140">
        <f t="shared" si="860"/>
        <v>7245.38</v>
      </c>
      <c r="E2214" s="124">
        <f>IF(K2214=1,VLOOKUP(A2213,[1]Plan1!$BO$80:$BQ$314,3),E2213)</f>
        <v>7276.54</v>
      </c>
      <c r="F2214" s="141">
        <f t="shared" si="861"/>
        <v>45763</v>
      </c>
      <c r="G2214" s="142">
        <f t="shared" si="848"/>
        <v>4.3006716003852752E-3</v>
      </c>
      <c r="H2214" s="141">
        <f t="shared" si="862"/>
        <v>45884</v>
      </c>
      <c r="I2214" s="141">
        <f t="shared" si="849"/>
        <v>45884</v>
      </c>
      <c r="J2214" s="125">
        <f t="shared" si="863"/>
        <v>23</v>
      </c>
      <c r="K2214" s="125">
        <f t="shared" si="845"/>
        <v>9</v>
      </c>
      <c r="L2214" s="139">
        <f t="shared" si="850"/>
        <v>1.0016806700000001</v>
      </c>
      <c r="M2214" s="143">
        <f t="shared" si="846"/>
        <v>1.0043006699999999</v>
      </c>
      <c r="N2214" s="143">
        <f t="shared" si="866"/>
        <v>1.4055596248133075</v>
      </c>
      <c r="O2214" s="139">
        <f t="shared" si="844"/>
        <v>1.4079219000000001</v>
      </c>
      <c r="P2214" s="139">
        <f t="shared" si="851"/>
        <v>703.96095000000003</v>
      </c>
      <c r="Q2214" s="144">
        <f t="shared" si="852"/>
        <v>0</v>
      </c>
      <c r="R2214" s="145">
        <f t="shared" si="853"/>
        <v>0</v>
      </c>
      <c r="S2214" s="139">
        <f t="shared" si="854"/>
        <v>0</v>
      </c>
      <c r="T2214" s="146">
        <f t="shared" si="864"/>
        <v>3.5999999999999997E-2</v>
      </c>
      <c r="U2214" s="144">
        <f t="shared" si="867"/>
        <v>9</v>
      </c>
      <c r="V2214" s="144">
        <v>252</v>
      </c>
      <c r="W2214" s="143">
        <f t="shared" si="855"/>
        <v>1.00126391</v>
      </c>
      <c r="X2214" s="139">
        <f t="shared" si="856"/>
        <v>0.88974328000000003</v>
      </c>
      <c r="Y2214" s="124">
        <f t="shared" si="857"/>
        <v>0</v>
      </c>
      <c r="Z2214" s="147" t="s">
        <v>71</v>
      </c>
      <c r="AA2214" s="141">
        <f t="shared" si="865"/>
        <v>46037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4"/>
      <c r="BL2214" s="1"/>
      <c r="BM2214" s="1"/>
      <c r="BN2214" s="1"/>
      <c r="BO2214" s="1"/>
      <c r="BP2214" s="1"/>
      <c r="BQ2214" s="1"/>
    </row>
    <row r="2215" spans="1:69" x14ac:dyDescent="0.15">
      <c r="A2215" s="138">
        <f t="shared" si="858"/>
        <v>45866</v>
      </c>
      <c r="B2215" s="148">
        <f t="shared" si="847"/>
        <v>704.85069327999997</v>
      </c>
      <c r="C2215" s="139">
        <f t="shared" si="859"/>
        <v>500</v>
      </c>
      <c r="D2215" s="140">
        <f t="shared" si="860"/>
        <v>7245.38</v>
      </c>
      <c r="E2215" s="124">
        <f>IF(K2215=1,VLOOKUP(A2214,[1]Plan1!$BO$80:$BQ$314,3),E2214)</f>
        <v>7276.54</v>
      </c>
      <c r="F2215" s="141">
        <f t="shared" si="861"/>
        <v>45763</v>
      </c>
      <c r="G2215" s="142">
        <f t="shared" si="848"/>
        <v>4.3006716003852752E-3</v>
      </c>
      <c r="H2215" s="141">
        <f t="shared" si="862"/>
        <v>45884</v>
      </c>
      <c r="I2215" s="141">
        <f t="shared" si="849"/>
        <v>45884</v>
      </c>
      <c r="J2215" s="125">
        <f t="shared" si="863"/>
        <v>23</v>
      </c>
      <c r="K2215" s="125">
        <f t="shared" si="845"/>
        <v>9</v>
      </c>
      <c r="L2215" s="139">
        <f t="shared" si="850"/>
        <v>1.0016806700000001</v>
      </c>
      <c r="M2215" s="143">
        <f t="shared" si="846"/>
        <v>1.0043006699999999</v>
      </c>
      <c r="N2215" s="143">
        <f t="shared" si="866"/>
        <v>1.4055596248133075</v>
      </c>
      <c r="O2215" s="139">
        <f t="shared" si="844"/>
        <v>1.4079219000000001</v>
      </c>
      <c r="P2215" s="139">
        <f t="shared" si="851"/>
        <v>703.96095000000003</v>
      </c>
      <c r="Q2215" s="144">
        <f t="shared" si="852"/>
        <v>0</v>
      </c>
      <c r="R2215" s="145">
        <f t="shared" si="853"/>
        <v>0</v>
      </c>
      <c r="S2215" s="139">
        <f t="shared" si="854"/>
        <v>0</v>
      </c>
      <c r="T2215" s="146">
        <f t="shared" si="864"/>
        <v>3.5999999999999997E-2</v>
      </c>
      <c r="U2215" s="144">
        <f t="shared" si="867"/>
        <v>9</v>
      </c>
      <c r="V2215" s="144">
        <v>252</v>
      </c>
      <c r="W2215" s="143">
        <f t="shared" si="855"/>
        <v>1.00126391</v>
      </c>
      <c r="X2215" s="139">
        <f t="shared" si="856"/>
        <v>0.88974328000000003</v>
      </c>
      <c r="Y2215" s="124">
        <f t="shared" si="857"/>
        <v>0</v>
      </c>
      <c r="Z2215" s="147" t="s">
        <v>71</v>
      </c>
      <c r="AA2215" s="141">
        <f t="shared" si="865"/>
        <v>46037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4"/>
      <c r="BL2215" s="1"/>
      <c r="BM2215" s="1"/>
      <c r="BN2215" s="1"/>
      <c r="BO2215" s="1"/>
      <c r="BP2215" s="1"/>
      <c r="BQ2215" s="1"/>
    </row>
    <row r="2216" spans="1:69" x14ac:dyDescent="0.15">
      <c r="A2216" s="138">
        <f t="shared" si="858"/>
        <v>45867</v>
      </c>
      <c r="B2216" s="148">
        <f t="shared" si="847"/>
        <v>705.0811625</v>
      </c>
      <c r="C2216" s="139">
        <f t="shared" si="859"/>
        <v>500</v>
      </c>
      <c r="D2216" s="140">
        <f t="shared" si="860"/>
        <v>7245.38</v>
      </c>
      <c r="E2216" s="124">
        <f>IF(K2216=1,VLOOKUP(A2215,[1]Plan1!$BO$80:$BQ$314,3),E2215)</f>
        <v>7276.54</v>
      </c>
      <c r="F2216" s="141">
        <f t="shared" si="861"/>
        <v>45763</v>
      </c>
      <c r="G2216" s="142">
        <f t="shared" si="848"/>
        <v>4.3006716003852752E-3</v>
      </c>
      <c r="H2216" s="141">
        <f t="shared" si="862"/>
        <v>45884</v>
      </c>
      <c r="I2216" s="141">
        <f t="shared" si="849"/>
        <v>45884</v>
      </c>
      <c r="J2216" s="125">
        <f t="shared" si="863"/>
        <v>23</v>
      </c>
      <c r="K2216" s="125">
        <f t="shared" si="845"/>
        <v>10</v>
      </c>
      <c r="L2216" s="139">
        <f t="shared" si="850"/>
        <v>1.0018675800000001</v>
      </c>
      <c r="M2216" s="143">
        <f t="shared" si="846"/>
        <v>1.0043006699999999</v>
      </c>
      <c r="N2216" s="143">
        <f t="shared" si="866"/>
        <v>1.4055596248133075</v>
      </c>
      <c r="O2216" s="139">
        <f t="shared" si="844"/>
        <v>1.4081846099999999</v>
      </c>
      <c r="P2216" s="139">
        <f t="shared" si="851"/>
        <v>704.09230500000001</v>
      </c>
      <c r="Q2216" s="144">
        <f t="shared" si="852"/>
        <v>0</v>
      </c>
      <c r="R2216" s="145">
        <f t="shared" si="853"/>
        <v>0</v>
      </c>
      <c r="S2216" s="139">
        <f t="shared" si="854"/>
        <v>0</v>
      </c>
      <c r="T2216" s="146">
        <f t="shared" si="864"/>
        <v>3.5999999999999997E-2</v>
      </c>
      <c r="U2216" s="144">
        <f t="shared" si="867"/>
        <v>10</v>
      </c>
      <c r="V2216" s="144">
        <v>252</v>
      </c>
      <c r="W2216" s="143">
        <f t="shared" si="855"/>
        <v>1.001404443</v>
      </c>
      <c r="X2216" s="139">
        <f t="shared" si="856"/>
        <v>0.98885749999999994</v>
      </c>
      <c r="Y2216" s="124">
        <f t="shared" si="857"/>
        <v>0</v>
      </c>
      <c r="Z2216" s="147" t="s">
        <v>71</v>
      </c>
      <c r="AA2216" s="141">
        <f t="shared" si="865"/>
        <v>46037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4"/>
      <c r="BL2216" s="1"/>
      <c r="BM2216" s="1"/>
      <c r="BN2216" s="1"/>
      <c r="BO2216" s="1"/>
      <c r="BP2216" s="1"/>
      <c r="BQ2216" s="1"/>
    </row>
    <row r="2217" spans="1:69" x14ac:dyDescent="0.15">
      <c r="A2217" s="138">
        <f t="shared" si="858"/>
        <v>45868</v>
      </c>
      <c r="B2217" s="148">
        <f t="shared" si="847"/>
        <v>705.31172278999998</v>
      </c>
      <c r="C2217" s="139">
        <f t="shared" si="859"/>
        <v>500</v>
      </c>
      <c r="D2217" s="140">
        <f t="shared" si="860"/>
        <v>7245.38</v>
      </c>
      <c r="E2217" s="124">
        <f>IF(K2217=1,VLOOKUP(A2216,[1]Plan1!$BO$80:$BQ$314,3),E2216)</f>
        <v>7276.54</v>
      </c>
      <c r="F2217" s="141">
        <f t="shared" si="861"/>
        <v>45763</v>
      </c>
      <c r="G2217" s="142">
        <f t="shared" si="848"/>
        <v>4.3006716003852752E-3</v>
      </c>
      <c r="H2217" s="141">
        <f t="shared" si="862"/>
        <v>45884</v>
      </c>
      <c r="I2217" s="141">
        <f t="shared" si="849"/>
        <v>45884</v>
      </c>
      <c r="J2217" s="125">
        <f t="shared" si="863"/>
        <v>23</v>
      </c>
      <c r="K2217" s="125">
        <f t="shared" si="845"/>
        <v>11</v>
      </c>
      <c r="L2217" s="139">
        <f t="shared" si="850"/>
        <v>1.00205454</v>
      </c>
      <c r="M2217" s="143">
        <f t="shared" si="846"/>
        <v>1.0043006699999999</v>
      </c>
      <c r="N2217" s="143">
        <f t="shared" si="866"/>
        <v>1.4055596248133075</v>
      </c>
      <c r="O2217" s="139">
        <f t="shared" ref="O2217:O2280" si="868">TRUNC(TRUNC((L2217*N2217),15),8)</f>
        <v>1.4084474</v>
      </c>
      <c r="P2217" s="139">
        <f t="shared" si="851"/>
        <v>704.22370000000001</v>
      </c>
      <c r="Q2217" s="144">
        <f t="shared" si="852"/>
        <v>0</v>
      </c>
      <c r="R2217" s="145">
        <f t="shared" si="853"/>
        <v>0</v>
      </c>
      <c r="S2217" s="139">
        <f t="shared" si="854"/>
        <v>0</v>
      </c>
      <c r="T2217" s="146">
        <f t="shared" si="864"/>
        <v>3.5999999999999997E-2</v>
      </c>
      <c r="U2217" s="144">
        <f t="shared" si="867"/>
        <v>11</v>
      </c>
      <c r="V2217" s="144">
        <v>252</v>
      </c>
      <c r="W2217" s="143">
        <f t="shared" si="855"/>
        <v>1.001544996</v>
      </c>
      <c r="X2217" s="139">
        <f t="shared" si="856"/>
        <v>1.0880227899999999</v>
      </c>
      <c r="Y2217" s="124">
        <f t="shared" si="857"/>
        <v>0</v>
      </c>
      <c r="Z2217" s="147" t="s">
        <v>71</v>
      </c>
      <c r="AA2217" s="141">
        <f t="shared" si="865"/>
        <v>46037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4"/>
      <c r="BL2217" s="1"/>
      <c r="BM2217" s="1"/>
      <c r="BN2217" s="1"/>
      <c r="BO2217" s="1"/>
      <c r="BP2217" s="1"/>
      <c r="BQ2217" s="1"/>
    </row>
    <row r="2218" spans="1:69" x14ac:dyDescent="0.15">
      <c r="A2218" s="138">
        <f t="shared" si="858"/>
        <v>45869</v>
      </c>
      <c r="B2218" s="148">
        <f t="shared" si="847"/>
        <v>705.54234411999994</v>
      </c>
      <c r="C2218" s="139">
        <f t="shared" si="859"/>
        <v>500</v>
      </c>
      <c r="D2218" s="140">
        <f t="shared" si="860"/>
        <v>7245.38</v>
      </c>
      <c r="E2218" s="124">
        <f>IF(K2218=1,VLOOKUP(A2217,[1]Plan1!$BO$80:$BQ$314,3),E2217)</f>
        <v>7276.54</v>
      </c>
      <c r="F2218" s="141">
        <f t="shared" si="861"/>
        <v>45763</v>
      </c>
      <c r="G2218" s="142">
        <f t="shared" si="848"/>
        <v>4.3006716003852752E-3</v>
      </c>
      <c r="H2218" s="141">
        <f t="shared" si="862"/>
        <v>45884</v>
      </c>
      <c r="I2218" s="141">
        <f t="shared" si="849"/>
        <v>45884</v>
      </c>
      <c r="J2218" s="125">
        <f t="shared" si="863"/>
        <v>23</v>
      </c>
      <c r="K2218" s="125">
        <f t="shared" ref="K2218:K2281" si="869">(J2218-(NETWORKDAYS(A2218,I2218,AD$118:AD$502)-1))</f>
        <v>12</v>
      </c>
      <c r="L2218" s="139">
        <f t="shared" si="850"/>
        <v>1.0022415200000001</v>
      </c>
      <c r="M2218" s="143">
        <f t="shared" ref="M2218:M2281" si="870">IF(I2218&gt;I2217,L2217,M2217)</f>
        <v>1.0043006699999999</v>
      </c>
      <c r="N2218" s="143">
        <f t="shared" si="866"/>
        <v>1.4055596248133075</v>
      </c>
      <c r="O2218" s="139">
        <f t="shared" si="868"/>
        <v>1.40871021</v>
      </c>
      <c r="P2218" s="139">
        <f t="shared" si="851"/>
        <v>704.35510499999998</v>
      </c>
      <c r="Q2218" s="144">
        <f t="shared" si="852"/>
        <v>0</v>
      </c>
      <c r="R2218" s="145">
        <f t="shared" si="853"/>
        <v>0</v>
      </c>
      <c r="S2218" s="139">
        <f t="shared" si="854"/>
        <v>0</v>
      </c>
      <c r="T2218" s="146">
        <f t="shared" si="864"/>
        <v>3.5999999999999997E-2</v>
      </c>
      <c r="U2218" s="144">
        <f t="shared" si="867"/>
        <v>12</v>
      </c>
      <c r="V2218" s="144">
        <v>252</v>
      </c>
      <c r="W2218" s="143">
        <f t="shared" si="855"/>
        <v>1.0016855689999999</v>
      </c>
      <c r="X2218" s="139">
        <f t="shared" si="856"/>
        <v>1.1872391200000001</v>
      </c>
      <c r="Y2218" s="124">
        <f t="shared" si="857"/>
        <v>0</v>
      </c>
      <c r="Z2218" s="147" t="s">
        <v>71</v>
      </c>
      <c r="AA2218" s="141">
        <f t="shared" si="865"/>
        <v>46037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4"/>
      <c r="BL2218" s="1"/>
      <c r="BM2218" s="1"/>
      <c r="BN2218" s="1"/>
      <c r="BO2218" s="1"/>
      <c r="BP2218" s="1"/>
      <c r="BQ2218" s="1"/>
    </row>
    <row r="2219" spans="1:69" x14ac:dyDescent="0.15">
      <c r="A2219" s="138">
        <f t="shared" si="858"/>
        <v>45870</v>
      </c>
      <c r="B2219" s="148">
        <f t="shared" si="847"/>
        <v>705.77304584000001</v>
      </c>
      <c r="C2219" s="139">
        <f t="shared" si="859"/>
        <v>500</v>
      </c>
      <c r="D2219" s="140">
        <f t="shared" si="860"/>
        <v>7245.38</v>
      </c>
      <c r="E2219" s="124">
        <f>IF(K2219=1,VLOOKUP(A2218,[1]Plan1!$BO$80:$BQ$314,3),E2218)</f>
        <v>7276.54</v>
      </c>
      <c r="F2219" s="141">
        <f t="shared" si="861"/>
        <v>45763</v>
      </c>
      <c r="G2219" s="142">
        <f t="shared" si="848"/>
        <v>4.3006716003852752E-3</v>
      </c>
      <c r="H2219" s="141">
        <f t="shared" si="862"/>
        <v>45884</v>
      </c>
      <c r="I2219" s="141">
        <f t="shared" si="849"/>
        <v>45884</v>
      </c>
      <c r="J2219" s="125">
        <f t="shared" si="863"/>
        <v>23</v>
      </c>
      <c r="K2219" s="125">
        <f t="shared" si="869"/>
        <v>13</v>
      </c>
      <c r="L2219" s="139">
        <f t="shared" si="850"/>
        <v>1.0024285399999999</v>
      </c>
      <c r="M2219" s="143">
        <f t="shared" si="870"/>
        <v>1.0043006699999999</v>
      </c>
      <c r="N2219" s="143">
        <f t="shared" si="866"/>
        <v>1.4055596248133075</v>
      </c>
      <c r="O2219" s="139">
        <f t="shared" si="868"/>
        <v>1.40897308</v>
      </c>
      <c r="P2219" s="139">
        <f t="shared" si="851"/>
        <v>704.48653999999999</v>
      </c>
      <c r="Q2219" s="144">
        <f t="shared" si="852"/>
        <v>0</v>
      </c>
      <c r="R2219" s="145">
        <f t="shared" si="853"/>
        <v>0</v>
      </c>
      <c r="S2219" s="139">
        <f t="shared" si="854"/>
        <v>0</v>
      </c>
      <c r="T2219" s="146">
        <f t="shared" si="864"/>
        <v>3.5999999999999997E-2</v>
      </c>
      <c r="U2219" s="144">
        <f t="shared" si="867"/>
        <v>13</v>
      </c>
      <c r="V2219" s="144">
        <v>252</v>
      </c>
      <c r="W2219" s="143">
        <f t="shared" si="855"/>
        <v>1.0018261610000001</v>
      </c>
      <c r="X2219" s="139">
        <f t="shared" si="856"/>
        <v>1.28650584</v>
      </c>
      <c r="Y2219" s="124">
        <f t="shared" si="857"/>
        <v>0</v>
      </c>
      <c r="Z2219" s="147" t="s">
        <v>71</v>
      </c>
      <c r="AA2219" s="141">
        <f t="shared" si="865"/>
        <v>46037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4"/>
      <c r="BL2219" s="1"/>
      <c r="BM2219" s="1"/>
      <c r="BN2219" s="1"/>
      <c r="BO2219" s="1"/>
      <c r="BP2219" s="1"/>
      <c r="BQ2219" s="1"/>
    </row>
    <row r="2220" spans="1:69" x14ac:dyDescent="0.15">
      <c r="A2220" s="138">
        <f t="shared" si="858"/>
        <v>45871</v>
      </c>
      <c r="B2220" s="148">
        <f t="shared" si="847"/>
        <v>706.00382365000007</v>
      </c>
      <c r="C2220" s="139">
        <f t="shared" si="859"/>
        <v>500</v>
      </c>
      <c r="D2220" s="140">
        <f t="shared" si="860"/>
        <v>7245.38</v>
      </c>
      <c r="E2220" s="124">
        <f>IF(K2220=1,VLOOKUP(A2219,[1]Plan1!$BO$80:$BQ$314,3),E2219)</f>
        <v>7276.54</v>
      </c>
      <c r="F2220" s="141">
        <f t="shared" si="861"/>
        <v>45763</v>
      </c>
      <c r="G2220" s="142">
        <f t="shared" si="848"/>
        <v>4.3006716003852752E-3</v>
      </c>
      <c r="H2220" s="141">
        <f t="shared" si="862"/>
        <v>45884</v>
      </c>
      <c r="I2220" s="141">
        <f t="shared" si="849"/>
        <v>45884</v>
      </c>
      <c r="J2220" s="125">
        <f t="shared" si="863"/>
        <v>23</v>
      </c>
      <c r="K2220" s="125">
        <f t="shared" si="869"/>
        <v>14</v>
      </c>
      <c r="L2220" s="139">
        <f t="shared" si="850"/>
        <v>1.0026155999999999</v>
      </c>
      <c r="M2220" s="143">
        <f t="shared" si="870"/>
        <v>1.0043006699999999</v>
      </c>
      <c r="N2220" s="143">
        <f t="shared" si="866"/>
        <v>1.4055596248133075</v>
      </c>
      <c r="O2220" s="139">
        <f t="shared" si="868"/>
        <v>1.4092359999999999</v>
      </c>
      <c r="P2220" s="139">
        <f t="shared" si="851"/>
        <v>704.61800000000005</v>
      </c>
      <c r="Q2220" s="144">
        <f t="shared" si="852"/>
        <v>0</v>
      </c>
      <c r="R2220" s="145">
        <f t="shared" si="853"/>
        <v>0</v>
      </c>
      <c r="S2220" s="139">
        <f t="shared" si="854"/>
        <v>0</v>
      </c>
      <c r="T2220" s="146">
        <f t="shared" si="864"/>
        <v>3.5999999999999997E-2</v>
      </c>
      <c r="U2220" s="144">
        <f t="shared" si="867"/>
        <v>14</v>
      </c>
      <c r="V2220" s="144">
        <v>252</v>
      </c>
      <c r="W2220" s="143">
        <f t="shared" si="855"/>
        <v>1.0019667729999999</v>
      </c>
      <c r="X2220" s="139">
        <f t="shared" si="856"/>
        <v>1.3858236500000001</v>
      </c>
      <c r="Y2220" s="124">
        <f t="shared" si="857"/>
        <v>0</v>
      </c>
      <c r="Z2220" s="147" t="s">
        <v>71</v>
      </c>
      <c r="AA2220" s="141">
        <f t="shared" si="865"/>
        <v>46037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4"/>
      <c r="BL2220" s="1"/>
      <c r="BM2220" s="1"/>
      <c r="BN2220" s="1"/>
      <c r="BO2220" s="1"/>
      <c r="BP2220" s="1"/>
      <c r="BQ2220" s="1"/>
    </row>
    <row r="2221" spans="1:69" x14ac:dyDescent="0.15">
      <c r="A2221" s="138">
        <f t="shared" si="858"/>
        <v>45872</v>
      </c>
      <c r="B2221" s="148">
        <f t="shared" si="847"/>
        <v>706.00382365000007</v>
      </c>
      <c r="C2221" s="139">
        <f t="shared" si="859"/>
        <v>500</v>
      </c>
      <c r="D2221" s="140">
        <f t="shared" si="860"/>
        <v>7245.38</v>
      </c>
      <c r="E2221" s="124">
        <f>IF(K2221=1,VLOOKUP(A2220,[1]Plan1!$BO$80:$BQ$314,3),E2220)</f>
        <v>7276.54</v>
      </c>
      <c r="F2221" s="141">
        <f t="shared" si="861"/>
        <v>45763</v>
      </c>
      <c r="G2221" s="142">
        <f t="shared" si="848"/>
        <v>4.3006716003852752E-3</v>
      </c>
      <c r="H2221" s="141">
        <f t="shared" si="862"/>
        <v>45884</v>
      </c>
      <c r="I2221" s="141">
        <f t="shared" si="849"/>
        <v>45884</v>
      </c>
      <c r="J2221" s="125">
        <f t="shared" si="863"/>
        <v>23</v>
      </c>
      <c r="K2221" s="125">
        <f t="shared" si="869"/>
        <v>14</v>
      </c>
      <c r="L2221" s="139">
        <f t="shared" si="850"/>
        <v>1.0026155999999999</v>
      </c>
      <c r="M2221" s="143">
        <f t="shared" si="870"/>
        <v>1.0043006699999999</v>
      </c>
      <c r="N2221" s="143">
        <f t="shared" si="866"/>
        <v>1.4055596248133075</v>
      </c>
      <c r="O2221" s="139">
        <f t="shared" si="868"/>
        <v>1.4092359999999999</v>
      </c>
      <c r="P2221" s="139">
        <f t="shared" si="851"/>
        <v>704.61800000000005</v>
      </c>
      <c r="Q2221" s="144">
        <f t="shared" si="852"/>
        <v>0</v>
      </c>
      <c r="R2221" s="145">
        <f t="shared" si="853"/>
        <v>0</v>
      </c>
      <c r="S2221" s="139">
        <f t="shared" si="854"/>
        <v>0</v>
      </c>
      <c r="T2221" s="146">
        <f t="shared" si="864"/>
        <v>3.5999999999999997E-2</v>
      </c>
      <c r="U2221" s="144">
        <f t="shared" si="867"/>
        <v>14</v>
      </c>
      <c r="V2221" s="144">
        <v>252</v>
      </c>
      <c r="W2221" s="143">
        <f t="shared" si="855"/>
        <v>1.0019667729999999</v>
      </c>
      <c r="X2221" s="139">
        <f t="shared" si="856"/>
        <v>1.3858236500000001</v>
      </c>
      <c r="Y2221" s="124">
        <f t="shared" si="857"/>
        <v>0</v>
      </c>
      <c r="Z2221" s="147" t="s">
        <v>71</v>
      </c>
      <c r="AA2221" s="141">
        <f t="shared" si="865"/>
        <v>46037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4"/>
      <c r="BL2221" s="1"/>
      <c r="BM2221" s="1"/>
      <c r="BN2221" s="1"/>
      <c r="BO2221" s="1"/>
      <c r="BP2221" s="1"/>
      <c r="BQ2221" s="1"/>
    </row>
    <row r="2222" spans="1:69" x14ac:dyDescent="0.15">
      <c r="A2222" s="138">
        <f t="shared" si="858"/>
        <v>45873</v>
      </c>
      <c r="B2222" s="148">
        <f t="shared" si="847"/>
        <v>706.00382365000007</v>
      </c>
      <c r="C2222" s="139">
        <f t="shared" si="859"/>
        <v>500</v>
      </c>
      <c r="D2222" s="140">
        <f t="shared" si="860"/>
        <v>7245.38</v>
      </c>
      <c r="E2222" s="124">
        <f>IF(K2222=1,VLOOKUP(A2221,[1]Plan1!$BO$80:$BQ$314,3),E2221)</f>
        <v>7276.54</v>
      </c>
      <c r="F2222" s="141">
        <f t="shared" si="861"/>
        <v>45763</v>
      </c>
      <c r="G2222" s="142">
        <f t="shared" si="848"/>
        <v>4.3006716003852752E-3</v>
      </c>
      <c r="H2222" s="141">
        <f t="shared" si="862"/>
        <v>45884</v>
      </c>
      <c r="I2222" s="141">
        <f t="shared" si="849"/>
        <v>45884</v>
      </c>
      <c r="J2222" s="125">
        <f t="shared" si="863"/>
        <v>23</v>
      </c>
      <c r="K2222" s="125">
        <f t="shared" si="869"/>
        <v>14</v>
      </c>
      <c r="L2222" s="139">
        <f t="shared" si="850"/>
        <v>1.0026155999999999</v>
      </c>
      <c r="M2222" s="143">
        <f t="shared" si="870"/>
        <v>1.0043006699999999</v>
      </c>
      <c r="N2222" s="143">
        <f t="shared" si="866"/>
        <v>1.4055596248133075</v>
      </c>
      <c r="O2222" s="139">
        <f t="shared" si="868"/>
        <v>1.4092359999999999</v>
      </c>
      <c r="P2222" s="139">
        <f t="shared" si="851"/>
        <v>704.61800000000005</v>
      </c>
      <c r="Q2222" s="144">
        <f t="shared" si="852"/>
        <v>0</v>
      </c>
      <c r="R2222" s="145">
        <f t="shared" si="853"/>
        <v>0</v>
      </c>
      <c r="S2222" s="139">
        <f t="shared" si="854"/>
        <v>0</v>
      </c>
      <c r="T2222" s="146">
        <f t="shared" si="864"/>
        <v>3.5999999999999997E-2</v>
      </c>
      <c r="U2222" s="144">
        <f t="shared" si="867"/>
        <v>14</v>
      </c>
      <c r="V2222" s="144">
        <v>252</v>
      </c>
      <c r="W2222" s="143">
        <f t="shared" si="855"/>
        <v>1.0019667729999999</v>
      </c>
      <c r="X2222" s="139">
        <f t="shared" si="856"/>
        <v>1.3858236500000001</v>
      </c>
      <c r="Y2222" s="124">
        <f t="shared" si="857"/>
        <v>0</v>
      </c>
      <c r="Z2222" s="147" t="s">
        <v>71</v>
      </c>
      <c r="AA2222" s="141">
        <f t="shared" si="865"/>
        <v>46037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4"/>
      <c r="BL2222" s="1"/>
      <c r="BM2222" s="1"/>
      <c r="BN2222" s="1"/>
      <c r="BO2222" s="1"/>
      <c r="BP2222" s="1"/>
      <c r="BQ2222" s="1"/>
    </row>
    <row r="2223" spans="1:69" x14ac:dyDescent="0.15">
      <c r="A2223" s="138">
        <f t="shared" si="858"/>
        <v>45874</v>
      </c>
      <c r="B2223" s="148">
        <f t="shared" si="847"/>
        <v>706.23467758000004</v>
      </c>
      <c r="C2223" s="139">
        <f t="shared" si="859"/>
        <v>500</v>
      </c>
      <c r="D2223" s="140">
        <f t="shared" si="860"/>
        <v>7245.38</v>
      </c>
      <c r="E2223" s="124">
        <f>IF(K2223=1,VLOOKUP(A2222,[1]Plan1!$BO$80:$BQ$314,3),E2222)</f>
        <v>7276.54</v>
      </c>
      <c r="F2223" s="141">
        <f t="shared" si="861"/>
        <v>45763</v>
      </c>
      <c r="G2223" s="142">
        <f t="shared" si="848"/>
        <v>4.3006716003852752E-3</v>
      </c>
      <c r="H2223" s="141">
        <f t="shared" si="862"/>
        <v>45884</v>
      </c>
      <c r="I2223" s="141">
        <f t="shared" si="849"/>
        <v>45884</v>
      </c>
      <c r="J2223" s="125">
        <f t="shared" si="863"/>
        <v>23</v>
      </c>
      <c r="K2223" s="125">
        <f t="shared" si="869"/>
        <v>15</v>
      </c>
      <c r="L2223" s="139">
        <f t="shared" si="850"/>
        <v>1.00280269</v>
      </c>
      <c r="M2223" s="143">
        <f t="shared" si="870"/>
        <v>1.0043006699999999</v>
      </c>
      <c r="N2223" s="143">
        <f t="shared" si="866"/>
        <v>1.4055596248133075</v>
      </c>
      <c r="O2223" s="139">
        <f t="shared" si="868"/>
        <v>1.40949897</v>
      </c>
      <c r="P2223" s="139">
        <f t="shared" si="851"/>
        <v>704.74948500000005</v>
      </c>
      <c r="Q2223" s="144">
        <f t="shared" si="852"/>
        <v>0</v>
      </c>
      <c r="R2223" s="145">
        <f t="shared" si="853"/>
        <v>0</v>
      </c>
      <c r="S2223" s="139">
        <f t="shared" si="854"/>
        <v>0</v>
      </c>
      <c r="T2223" s="146">
        <f t="shared" si="864"/>
        <v>3.5999999999999997E-2</v>
      </c>
      <c r="U2223" s="144">
        <f t="shared" si="867"/>
        <v>15</v>
      </c>
      <c r="V2223" s="144">
        <v>252</v>
      </c>
      <c r="W2223" s="143">
        <f t="shared" si="855"/>
        <v>1.0021074050000001</v>
      </c>
      <c r="X2223" s="139">
        <f t="shared" si="856"/>
        <v>1.4851925800000001</v>
      </c>
      <c r="Y2223" s="124">
        <f t="shared" si="857"/>
        <v>0</v>
      </c>
      <c r="Z2223" s="147" t="s">
        <v>71</v>
      </c>
      <c r="AA2223" s="141">
        <f t="shared" si="865"/>
        <v>46037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4"/>
      <c r="BL2223" s="1"/>
      <c r="BM2223" s="1"/>
      <c r="BN2223" s="1"/>
      <c r="BO2223" s="1"/>
      <c r="BP2223" s="1"/>
      <c r="BQ2223" s="1"/>
    </row>
    <row r="2224" spans="1:69" x14ac:dyDescent="0.15">
      <c r="A2224" s="138">
        <f t="shared" si="858"/>
        <v>45875</v>
      </c>
      <c r="B2224" s="148">
        <f t="shared" si="847"/>
        <v>706.46560193000005</v>
      </c>
      <c r="C2224" s="139">
        <f t="shared" si="859"/>
        <v>500</v>
      </c>
      <c r="D2224" s="140">
        <f t="shared" si="860"/>
        <v>7245.38</v>
      </c>
      <c r="E2224" s="124">
        <f>IF(K2224=1,VLOOKUP(A2223,[1]Plan1!$BO$80:$BQ$314,3),E2223)</f>
        <v>7276.54</v>
      </c>
      <c r="F2224" s="141">
        <f t="shared" si="861"/>
        <v>45763</v>
      </c>
      <c r="G2224" s="142">
        <f t="shared" si="848"/>
        <v>4.3006716003852752E-3</v>
      </c>
      <c r="H2224" s="141">
        <f t="shared" si="862"/>
        <v>45884</v>
      </c>
      <c r="I2224" s="141">
        <f t="shared" si="849"/>
        <v>45884</v>
      </c>
      <c r="J2224" s="125">
        <f t="shared" si="863"/>
        <v>23</v>
      </c>
      <c r="K2224" s="125">
        <f t="shared" si="869"/>
        <v>16</v>
      </c>
      <c r="L2224" s="139">
        <f t="shared" si="850"/>
        <v>1.0029898100000001</v>
      </c>
      <c r="M2224" s="143">
        <f t="shared" si="870"/>
        <v>1.0043006699999999</v>
      </c>
      <c r="N2224" s="143">
        <f t="shared" si="866"/>
        <v>1.4055596248133075</v>
      </c>
      <c r="O2224" s="139">
        <f t="shared" si="868"/>
        <v>1.4097619800000001</v>
      </c>
      <c r="P2224" s="139">
        <f t="shared" si="851"/>
        <v>704.88099</v>
      </c>
      <c r="Q2224" s="144">
        <f t="shared" si="852"/>
        <v>0</v>
      </c>
      <c r="R2224" s="145">
        <f t="shared" si="853"/>
        <v>0</v>
      </c>
      <c r="S2224" s="139">
        <f t="shared" si="854"/>
        <v>0</v>
      </c>
      <c r="T2224" s="146">
        <f t="shared" si="864"/>
        <v>3.5999999999999997E-2</v>
      </c>
      <c r="U2224" s="144">
        <f t="shared" si="867"/>
        <v>16</v>
      </c>
      <c r="V2224" s="144">
        <v>252</v>
      </c>
      <c r="W2224" s="143">
        <f t="shared" si="855"/>
        <v>1.002248056</v>
      </c>
      <c r="X2224" s="139">
        <f t="shared" si="856"/>
        <v>1.5846119299999999</v>
      </c>
      <c r="Y2224" s="124">
        <f t="shared" si="857"/>
        <v>0</v>
      </c>
      <c r="Z2224" s="147" t="s">
        <v>71</v>
      </c>
      <c r="AA2224" s="141">
        <f t="shared" si="865"/>
        <v>46037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4"/>
      <c r="BL2224" s="1"/>
      <c r="BM2224" s="1"/>
      <c r="BN2224" s="1"/>
      <c r="BO2224" s="1"/>
      <c r="BP2224" s="1"/>
      <c r="BQ2224" s="1"/>
    </row>
    <row r="2225" spans="1:69" x14ac:dyDescent="0.15">
      <c r="A2225" s="138">
        <f t="shared" si="858"/>
        <v>45876</v>
      </c>
      <c r="B2225" s="148">
        <f t="shared" si="847"/>
        <v>706.69660243999999</v>
      </c>
      <c r="C2225" s="139">
        <f t="shared" si="859"/>
        <v>500</v>
      </c>
      <c r="D2225" s="140">
        <f t="shared" si="860"/>
        <v>7245.38</v>
      </c>
      <c r="E2225" s="124">
        <f>IF(K2225=1,VLOOKUP(A2224,[1]Plan1!$BO$80:$BQ$314,3),E2224)</f>
        <v>7276.54</v>
      </c>
      <c r="F2225" s="141">
        <f t="shared" si="861"/>
        <v>45763</v>
      </c>
      <c r="G2225" s="142">
        <f t="shared" si="848"/>
        <v>4.3006716003852752E-3</v>
      </c>
      <c r="H2225" s="141">
        <f t="shared" si="862"/>
        <v>45884</v>
      </c>
      <c r="I2225" s="141">
        <f t="shared" si="849"/>
        <v>45884</v>
      </c>
      <c r="J2225" s="125">
        <f t="shared" si="863"/>
        <v>23</v>
      </c>
      <c r="K2225" s="125">
        <f t="shared" si="869"/>
        <v>17</v>
      </c>
      <c r="L2225" s="139">
        <f t="shared" si="850"/>
        <v>1.0031769699999999</v>
      </c>
      <c r="M2225" s="143">
        <f t="shared" si="870"/>
        <v>1.0043006699999999</v>
      </c>
      <c r="N2225" s="143">
        <f t="shared" si="866"/>
        <v>1.4055596248133075</v>
      </c>
      <c r="O2225" s="139">
        <f t="shared" si="868"/>
        <v>1.4100250400000001</v>
      </c>
      <c r="P2225" s="139">
        <f t="shared" si="851"/>
        <v>705.01251999999999</v>
      </c>
      <c r="Q2225" s="144">
        <f t="shared" si="852"/>
        <v>0</v>
      </c>
      <c r="R2225" s="145">
        <f t="shared" si="853"/>
        <v>0</v>
      </c>
      <c r="S2225" s="139">
        <f t="shared" si="854"/>
        <v>0</v>
      </c>
      <c r="T2225" s="146">
        <f t="shared" si="864"/>
        <v>3.5999999999999997E-2</v>
      </c>
      <c r="U2225" s="144">
        <f t="shared" si="867"/>
        <v>17</v>
      </c>
      <c r="V2225" s="144">
        <v>252</v>
      </c>
      <c r="W2225" s="143">
        <f t="shared" si="855"/>
        <v>1.002388727</v>
      </c>
      <c r="X2225" s="139">
        <f t="shared" si="856"/>
        <v>1.6840824400000001</v>
      </c>
      <c r="Y2225" s="124">
        <f t="shared" si="857"/>
        <v>0</v>
      </c>
      <c r="Z2225" s="147" t="s">
        <v>71</v>
      </c>
      <c r="AA2225" s="141">
        <f t="shared" si="865"/>
        <v>46037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4"/>
      <c r="BL2225" s="1"/>
      <c r="BM2225" s="1"/>
      <c r="BN2225" s="1"/>
      <c r="BO2225" s="1"/>
      <c r="BP2225" s="1"/>
      <c r="BQ2225" s="1"/>
    </row>
    <row r="2226" spans="1:69" x14ac:dyDescent="0.15">
      <c r="A2226" s="138">
        <f t="shared" si="858"/>
        <v>45877</v>
      </c>
      <c r="B2226" s="148">
        <f t="shared" si="847"/>
        <v>706.92768411999998</v>
      </c>
      <c r="C2226" s="139">
        <f t="shared" si="859"/>
        <v>500</v>
      </c>
      <c r="D2226" s="140">
        <f t="shared" si="860"/>
        <v>7245.38</v>
      </c>
      <c r="E2226" s="124">
        <f>IF(K2226=1,VLOOKUP(A2225,[1]Plan1!$BO$80:$BQ$314,3),E2225)</f>
        <v>7276.54</v>
      </c>
      <c r="F2226" s="141">
        <f t="shared" si="861"/>
        <v>45763</v>
      </c>
      <c r="G2226" s="142">
        <f t="shared" si="848"/>
        <v>4.3006716003852752E-3</v>
      </c>
      <c r="H2226" s="141">
        <f t="shared" si="862"/>
        <v>45884</v>
      </c>
      <c r="I2226" s="141">
        <f t="shared" si="849"/>
        <v>45884</v>
      </c>
      <c r="J2226" s="125">
        <f t="shared" si="863"/>
        <v>23</v>
      </c>
      <c r="K2226" s="125">
        <f t="shared" si="869"/>
        <v>18</v>
      </c>
      <c r="L2226" s="139">
        <f t="shared" si="850"/>
        <v>1.00336417</v>
      </c>
      <c r="M2226" s="143">
        <f t="shared" si="870"/>
        <v>1.0043006699999999</v>
      </c>
      <c r="N2226" s="143">
        <f t="shared" si="866"/>
        <v>1.4055596248133075</v>
      </c>
      <c r="O2226" s="139">
        <f t="shared" si="868"/>
        <v>1.4102881599999999</v>
      </c>
      <c r="P2226" s="139">
        <f t="shared" si="851"/>
        <v>705.14408000000003</v>
      </c>
      <c r="Q2226" s="144">
        <f t="shared" si="852"/>
        <v>0</v>
      </c>
      <c r="R2226" s="145">
        <f t="shared" si="853"/>
        <v>0</v>
      </c>
      <c r="S2226" s="139">
        <f t="shared" si="854"/>
        <v>0</v>
      </c>
      <c r="T2226" s="146">
        <f t="shared" si="864"/>
        <v>3.5999999999999997E-2</v>
      </c>
      <c r="U2226" s="144">
        <f t="shared" si="867"/>
        <v>18</v>
      </c>
      <c r="V2226" s="144">
        <v>252</v>
      </c>
      <c r="W2226" s="143">
        <f t="shared" si="855"/>
        <v>1.0025294179999999</v>
      </c>
      <c r="X2226" s="139">
        <f t="shared" si="856"/>
        <v>1.7836041199999999</v>
      </c>
      <c r="Y2226" s="124">
        <f t="shared" si="857"/>
        <v>0</v>
      </c>
      <c r="Z2226" s="147" t="s">
        <v>71</v>
      </c>
      <c r="AA2226" s="141">
        <f t="shared" si="865"/>
        <v>46037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4"/>
      <c r="BL2226" s="1"/>
      <c r="BM2226" s="1"/>
      <c r="BN2226" s="1"/>
      <c r="BO2226" s="1"/>
      <c r="BP2226" s="1"/>
      <c r="BQ2226" s="1"/>
    </row>
    <row r="2227" spans="1:69" x14ac:dyDescent="0.15">
      <c r="A2227" s="138">
        <f t="shared" si="858"/>
        <v>45878</v>
      </c>
      <c r="B2227" s="148">
        <f t="shared" si="847"/>
        <v>707.15883699000005</v>
      </c>
      <c r="C2227" s="139">
        <f t="shared" si="859"/>
        <v>500</v>
      </c>
      <c r="D2227" s="140">
        <f t="shared" si="860"/>
        <v>7245.38</v>
      </c>
      <c r="E2227" s="124">
        <f>IF(K2227=1,VLOOKUP(A2226,[1]Plan1!$BO$80:$BQ$314,3),E2226)</f>
        <v>7276.54</v>
      </c>
      <c r="F2227" s="141">
        <f t="shared" si="861"/>
        <v>45763</v>
      </c>
      <c r="G2227" s="142">
        <f t="shared" si="848"/>
        <v>4.3006716003852752E-3</v>
      </c>
      <c r="H2227" s="141">
        <f t="shared" si="862"/>
        <v>45884</v>
      </c>
      <c r="I2227" s="141">
        <f t="shared" si="849"/>
        <v>45884</v>
      </c>
      <c r="J2227" s="125">
        <f t="shared" si="863"/>
        <v>23</v>
      </c>
      <c r="K2227" s="125">
        <f t="shared" si="869"/>
        <v>19</v>
      </c>
      <c r="L2227" s="139">
        <f t="shared" si="850"/>
        <v>1.0035514000000001</v>
      </c>
      <c r="M2227" s="143">
        <f t="shared" si="870"/>
        <v>1.0043006699999999</v>
      </c>
      <c r="N2227" s="143">
        <f t="shared" si="866"/>
        <v>1.4055596248133075</v>
      </c>
      <c r="O2227" s="139">
        <f t="shared" si="868"/>
        <v>1.4105513199999999</v>
      </c>
      <c r="P2227" s="139">
        <f t="shared" si="851"/>
        <v>705.27566000000002</v>
      </c>
      <c r="Q2227" s="144">
        <f t="shared" si="852"/>
        <v>0</v>
      </c>
      <c r="R2227" s="145">
        <f t="shared" si="853"/>
        <v>0</v>
      </c>
      <c r="S2227" s="139">
        <f t="shared" si="854"/>
        <v>0</v>
      </c>
      <c r="T2227" s="146">
        <f t="shared" si="864"/>
        <v>3.5999999999999997E-2</v>
      </c>
      <c r="U2227" s="144">
        <f t="shared" si="867"/>
        <v>19</v>
      </c>
      <c r="V2227" s="144">
        <v>252</v>
      </c>
      <c r="W2227" s="143">
        <f t="shared" si="855"/>
        <v>1.002670129</v>
      </c>
      <c r="X2227" s="139">
        <f t="shared" si="856"/>
        <v>1.8831769899999999</v>
      </c>
      <c r="Y2227" s="124">
        <f t="shared" si="857"/>
        <v>0</v>
      </c>
      <c r="Z2227" s="147" t="s">
        <v>71</v>
      </c>
      <c r="AA2227" s="141">
        <f t="shared" si="865"/>
        <v>46037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4"/>
      <c r="BL2227" s="1"/>
      <c r="BM2227" s="1"/>
      <c r="BN2227" s="1"/>
      <c r="BO2227" s="1"/>
      <c r="BP2227" s="1"/>
      <c r="BQ2227" s="1"/>
    </row>
    <row r="2228" spans="1:69" x14ac:dyDescent="0.15">
      <c r="A2228" s="138">
        <f t="shared" si="858"/>
        <v>45879</v>
      </c>
      <c r="B2228" s="148">
        <f t="shared" si="847"/>
        <v>707.15883699000005</v>
      </c>
      <c r="C2228" s="139">
        <f t="shared" si="859"/>
        <v>500</v>
      </c>
      <c r="D2228" s="140">
        <f t="shared" si="860"/>
        <v>7245.38</v>
      </c>
      <c r="E2228" s="124">
        <f>IF(K2228=1,VLOOKUP(A2227,[1]Plan1!$BO$80:$BQ$314,3),E2227)</f>
        <v>7276.54</v>
      </c>
      <c r="F2228" s="141">
        <f t="shared" si="861"/>
        <v>45763</v>
      </c>
      <c r="G2228" s="142">
        <f t="shared" si="848"/>
        <v>4.3006716003852752E-3</v>
      </c>
      <c r="H2228" s="141">
        <f t="shared" si="862"/>
        <v>45884</v>
      </c>
      <c r="I2228" s="141">
        <f t="shared" si="849"/>
        <v>45884</v>
      </c>
      <c r="J2228" s="125">
        <f t="shared" si="863"/>
        <v>23</v>
      </c>
      <c r="K2228" s="125">
        <f t="shared" si="869"/>
        <v>19</v>
      </c>
      <c r="L2228" s="139">
        <f t="shared" si="850"/>
        <v>1.0035514000000001</v>
      </c>
      <c r="M2228" s="143">
        <f t="shared" si="870"/>
        <v>1.0043006699999999</v>
      </c>
      <c r="N2228" s="143">
        <f t="shared" si="866"/>
        <v>1.4055596248133075</v>
      </c>
      <c r="O2228" s="139">
        <f t="shared" si="868"/>
        <v>1.4105513199999999</v>
      </c>
      <c r="P2228" s="139">
        <f t="shared" si="851"/>
        <v>705.27566000000002</v>
      </c>
      <c r="Q2228" s="144">
        <f t="shared" si="852"/>
        <v>0</v>
      </c>
      <c r="R2228" s="145">
        <f t="shared" si="853"/>
        <v>0</v>
      </c>
      <c r="S2228" s="139">
        <f t="shared" si="854"/>
        <v>0</v>
      </c>
      <c r="T2228" s="146">
        <f t="shared" si="864"/>
        <v>3.5999999999999997E-2</v>
      </c>
      <c r="U2228" s="144">
        <f t="shared" si="867"/>
        <v>19</v>
      </c>
      <c r="V2228" s="144">
        <v>252</v>
      </c>
      <c r="W2228" s="143">
        <f t="shared" si="855"/>
        <v>1.002670129</v>
      </c>
      <c r="X2228" s="139">
        <f t="shared" si="856"/>
        <v>1.8831769899999999</v>
      </c>
      <c r="Y2228" s="124">
        <f t="shared" si="857"/>
        <v>0</v>
      </c>
      <c r="Z2228" s="147" t="s">
        <v>71</v>
      </c>
      <c r="AA2228" s="141">
        <f t="shared" si="865"/>
        <v>46037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4"/>
      <c r="BL2228" s="1"/>
      <c r="BM2228" s="1"/>
      <c r="BN2228" s="1"/>
      <c r="BO2228" s="1"/>
      <c r="BP2228" s="1"/>
      <c r="BQ2228" s="1"/>
    </row>
    <row r="2229" spans="1:69" x14ac:dyDescent="0.15">
      <c r="A2229" s="138">
        <f t="shared" si="858"/>
        <v>45880</v>
      </c>
      <c r="B2229" s="148">
        <f t="shared" si="847"/>
        <v>707.15883699000005</v>
      </c>
      <c r="C2229" s="139">
        <f t="shared" si="859"/>
        <v>500</v>
      </c>
      <c r="D2229" s="140">
        <f t="shared" si="860"/>
        <v>7245.38</v>
      </c>
      <c r="E2229" s="124">
        <f>IF(K2229=1,VLOOKUP(A2228,[1]Plan1!$BO$80:$BQ$314,3),E2228)</f>
        <v>7276.54</v>
      </c>
      <c r="F2229" s="141">
        <f t="shared" si="861"/>
        <v>45763</v>
      </c>
      <c r="G2229" s="142">
        <f t="shared" si="848"/>
        <v>4.3006716003852752E-3</v>
      </c>
      <c r="H2229" s="141">
        <f t="shared" si="862"/>
        <v>45884</v>
      </c>
      <c r="I2229" s="141">
        <f t="shared" si="849"/>
        <v>45884</v>
      </c>
      <c r="J2229" s="125">
        <f t="shared" si="863"/>
        <v>23</v>
      </c>
      <c r="K2229" s="125">
        <f t="shared" si="869"/>
        <v>19</v>
      </c>
      <c r="L2229" s="139">
        <f t="shared" si="850"/>
        <v>1.0035514000000001</v>
      </c>
      <c r="M2229" s="143">
        <f t="shared" si="870"/>
        <v>1.0043006699999999</v>
      </c>
      <c r="N2229" s="143">
        <f t="shared" si="866"/>
        <v>1.4055596248133075</v>
      </c>
      <c r="O2229" s="139">
        <f t="shared" si="868"/>
        <v>1.4105513199999999</v>
      </c>
      <c r="P2229" s="139">
        <f t="shared" si="851"/>
        <v>705.27566000000002</v>
      </c>
      <c r="Q2229" s="144">
        <f t="shared" si="852"/>
        <v>0</v>
      </c>
      <c r="R2229" s="145">
        <f t="shared" si="853"/>
        <v>0</v>
      </c>
      <c r="S2229" s="139">
        <f t="shared" si="854"/>
        <v>0</v>
      </c>
      <c r="T2229" s="146">
        <f t="shared" si="864"/>
        <v>3.5999999999999997E-2</v>
      </c>
      <c r="U2229" s="144">
        <f t="shared" si="867"/>
        <v>19</v>
      </c>
      <c r="V2229" s="144">
        <v>252</v>
      </c>
      <c r="W2229" s="143">
        <f t="shared" si="855"/>
        <v>1.002670129</v>
      </c>
      <c r="X2229" s="139">
        <f t="shared" si="856"/>
        <v>1.8831769899999999</v>
      </c>
      <c r="Y2229" s="124">
        <f t="shared" si="857"/>
        <v>0</v>
      </c>
      <c r="Z2229" s="147" t="s">
        <v>71</v>
      </c>
      <c r="AA2229" s="141">
        <f t="shared" si="865"/>
        <v>46037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4"/>
      <c r="BL2229" s="1"/>
      <c r="BM2229" s="1"/>
      <c r="BN2229" s="1"/>
      <c r="BO2229" s="1"/>
      <c r="BP2229" s="1"/>
      <c r="BQ2229" s="1"/>
    </row>
    <row r="2230" spans="1:69" x14ac:dyDescent="0.15">
      <c r="A2230" s="138">
        <f t="shared" si="858"/>
        <v>45881</v>
      </c>
      <c r="B2230" s="148">
        <f t="shared" si="847"/>
        <v>707.3900653500001</v>
      </c>
      <c r="C2230" s="139">
        <f t="shared" si="859"/>
        <v>500</v>
      </c>
      <c r="D2230" s="140">
        <f t="shared" si="860"/>
        <v>7245.38</v>
      </c>
      <c r="E2230" s="124">
        <f>IF(K2230=1,VLOOKUP(A2229,[1]Plan1!$BO$80:$BQ$314,3),E2229)</f>
        <v>7276.54</v>
      </c>
      <c r="F2230" s="141">
        <f t="shared" si="861"/>
        <v>45763</v>
      </c>
      <c r="G2230" s="142">
        <f t="shared" si="848"/>
        <v>4.3006716003852752E-3</v>
      </c>
      <c r="H2230" s="141">
        <f t="shared" si="862"/>
        <v>45884</v>
      </c>
      <c r="I2230" s="141">
        <f t="shared" si="849"/>
        <v>45884</v>
      </c>
      <c r="J2230" s="125">
        <f t="shared" si="863"/>
        <v>23</v>
      </c>
      <c r="K2230" s="125">
        <f t="shared" si="869"/>
        <v>20</v>
      </c>
      <c r="L2230" s="139">
        <f t="shared" si="850"/>
        <v>1.00373866</v>
      </c>
      <c r="M2230" s="143">
        <f t="shared" si="870"/>
        <v>1.0043006699999999</v>
      </c>
      <c r="N2230" s="143">
        <f t="shared" si="866"/>
        <v>1.4055596248133075</v>
      </c>
      <c r="O2230" s="139">
        <f t="shared" si="868"/>
        <v>1.4108145299999999</v>
      </c>
      <c r="P2230" s="139">
        <f t="shared" si="851"/>
        <v>705.40726500000005</v>
      </c>
      <c r="Q2230" s="144">
        <f t="shared" si="852"/>
        <v>0</v>
      </c>
      <c r="R2230" s="145">
        <f t="shared" si="853"/>
        <v>0</v>
      </c>
      <c r="S2230" s="139">
        <f t="shared" si="854"/>
        <v>0</v>
      </c>
      <c r="T2230" s="146">
        <f t="shared" si="864"/>
        <v>3.5999999999999997E-2</v>
      </c>
      <c r="U2230" s="144">
        <f t="shared" si="867"/>
        <v>20</v>
      </c>
      <c r="V2230" s="144">
        <v>252</v>
      </c>
      <c r="W2230" s="143">
        <f t="shared" si="855"/>
        <v>1.002810859</v>
      </c>
      <c r="X2230" s="139">
        <f t="shared" si="856"/>
        <v>1.98280035</v>
      </c>
      <c r="Y2230" s="124">
        <f t="shared" si="857"/>
        <v>0</v>
      </c>
      <c r="Z2230" s="147" t="s">
        <v>71</v>
      </c>
      <c r="AA2230" s="141">
        <f t="shared" si="865"/>
        <v>46037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4"/>
      <c r="BL2230" s="1"/>
      <c r="BM2230" s="1"/>
      <c r="BN2230" s="1"/>
      <c r="BO2230" s="1"/>
      <c r="BP2230" s="1"/>
      <c r="BQ2230" s="1"/>
    </row>
    <row r="2231" spans="1:69" x14ac:dyDescent="0.15">
      <c r="A2231" s="138">
        <f t="shared" si="858"/>
        <v>45882</v>
      </c>
      <c r="B2231" s="148">
        <f t="shared" si="847"/>
        <v>707.62136995000003</v>
      </c>
      <c r="C2231" s="139">
        <f t="shared" si="859"/>
        <v>500</v>
      </c>
      <c r="D2231" s="140">
        <f t="shared" si="860"/>
        <v>7245.38</v>
      </c>
      <c r="E2231" s="124">
        <f>IF(K2231=1,VLOOKUP(A2230,[1]Plan1!$BO$80:$BQ$314,3),E2230)</f>
        <v>7276.54</v>
      </c>
      <c r="F2231" s="141">
        <f t="shared" si="861"/>
        <v>45763</v>
      </c>
      <c r="G2231" s="142">
        <f t="shared" si="848"/>
        <v>4.3006716003852752E-3</v>
      </c>
      <c r="H2231" s="141">
        <f t="shared" si="862"/>
        <v>45884</v>
      </c>
      <c r="I2231" s="141">
        <f t="shared" si="849"/>
        <v>45884</v>
      </c>
      <c r="J2231" s="125">
        <f t="shared" si="863"/>
        <v>23</v>
      </c>
      <c r="K2231" s="125">
        <f t="shared" si="869"/>
        <v>21</v>
      </c>
      <c r="L2231" s="139">
        <f t="shared" si="850"/>
        <v>1.0039259599999999</v>
      </c>
      <c r="M2231" s="143">
        <f t="shared" si="870"/>
        <v>1.0043006699999999</v>
      </c>
      <c r="N2231" s="143">
        <f t="shared" si="866"/>
        <v>1.4055596248133075</v>
      </c>
      <c r="O2231" s="139">
        <f t="shared" si="868"/>
        <v>1.41107779</v>
      </c>
      <c r="P2231" s="139">
        <f t="shared" si="851"/>
        <v>705.53889500000002</v>
      </c>
      <c r="Q2231" s="144">
        <f t="shared" si="852"/>
        <v>0</v>
      </c>
      <c r="R2231" s="145">
        <f t="shared" si="853"/>
        <v>0</v>
      </c>
      <c r="S2231" s="139">
        <f t="shared" si="854"/>
        <v>0</v>
      </c>
      <c r="T2231" s="146">
        <f t="shared" si="864"/>
        <v>3.5999999999999997E-2</v>
      </c>
      <c r="U2231" s="144">
        <f t="shared" si="867"/>
        <v>21</v>
      </c>
      <c r="V2231" s="144">
        <v>252</v>
      </c>
      <c r="W2231" s="143">
        <f t="shared" si="855"/>
        <v>1.0029516089999999</v>
      </c>
      <c r="X2231" s="139">
        <f t="shared" si="856"/>
        <v>2.0824749499999999</v>
      </c>
      <c r="Y2231" s="124">
        <f t="shared" si="857"/>
        <v>0</v>
      </c>
      <c r="Z2231" s="147" t="s">
        <v>71</v>
      </c>
      <c r="AA2231" s="141">
        <f t="shared" si="865"/>
        <v>46037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4"/>
      <c r="BL2231" s="1"/>
      <c r="BM2231" s="1"/>
      <c r="BN2231" s="1"/>
      <c r="BO2231" s="1"/>
      <c r="BP2231" s="1"/>
      <c r="BQ2231" s="1"/>
    </row>
    <row r="2232" spans="1:69" x14ac:dyDescent="0.15">
      <c r="A2232" s="138">
        <f t="shared" si="858"/>
        <v>45883</v>
      </c>
      <c r="B2232" s="148">
        <f t="shared" si="847"/>
        <v>707.85275580000007</v>
      </c>
      <c r="C2232" s="139">
        <f t="shared" si="859"/>
        <v>500</v>
      </c>
      <c r="D2232" s="140">
        <f t="shared" si="860"/>
        <v>7245.38</v>
      </c>
      <c r="E2232" s="124">
        <f>IF(K2232=1,VLOOKUP(A2231,[1]Plan1!$BO$80:$BQ$314,3),E2231)</f>
        <v>7276.54</v>
      </c>
      <c r="F2232" s="141">
        <f t="shared" si="861"/>
        <v>45763</v>
      </c>
      <c r="G2232" s="142">
        <f t="shared" si="848"/>
        <v>4.3006716003852752E-3</v>
      </c>
      <c r="H2232" s="141">
        <f t="shared" si="862"/>
        <v>45884</v>
      </c>
      <c r="I2232" s="141">
        <f t="shared" si="849"/>
        <v>45884</v>
      </c>
      <c r="J2232" s="125">
        <f t="shared" si="863"/>
        <v>23</v>
      </c>
      <c r="K2232" s="125">
        <f t="shared" si="869"/>
        <v>22</v>
      </c>
      <c r="L2232" s="139">
        <f t="shared" si="850"/>
        <v>1.0041133</v>
      </c>
      <c r="M2232" s="143">
        <f t="shared" si="870"/>
        <v>1.0043006699999999</v>
      </c>
      <c r="N2232" s="143">
        <f t="shared" si="866"/>
        <v>1.4055596248133075</v>
      </c>
      <c r="O2232" s="139">
        <f t="shared" si="868"/>
        <v>1.41134111</v>
      </c>
      <c r="P2232" s="139">
        <f t="shared" si="851"/>
        <v>705.67055500000004</v>
      </c>
      <c r="Q2232" s="144">
        <f t="shared" si="852"/>
        <v>0</v>
      </c>
      <c r="R2232" s="145">
        <f t="shared" si="853"/>
        <v>0</v>
      </c>
      <c r="S2232" s="139">
        <f t="shared" si="854"/>
        <v>0</v>
      </c>
      <c r="T2232" s="146">
        <f t="shared" si="864"/>
        <v>3.5999999999999997E-2</v>
      </c>
      <c r="U2232" s="144">
        <f t="shared" si="867"/>
        <v>22</v>
      </c>
      <c r="V2232" s="144">
        <v>252</v>
      </c>
      <c r="W2232" s="143">
        <f t="shared" si="855"/>
        <v>1.0030923789999999</v>
      </c>
      <c r="X2232" s="139">
        <f t="shared" si="856"/>
        <v>2.1822007999999999</v>
      </c>
      <c r="Y2232" s="124">
        <f t="shared" si="857"/>
        <v>0</v>
      </c>
      <c r="Z2232" s="147" t="s">
        <v>71</v>
      </c>
      <c r="AA2232" s="141">
        <f t="shared" si="865"/>
        <v>46037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4"/>
      <c r="BL2232" s="1"/>
      <c r="BM2232" s="1"/>
      <c r="BN2232" s="1"/>
      <c r="BO2232" s="1"/>
      <c r="BP2232" s="1"/>
      <c r="BQ2232" s="1"/>
    </row>
    <row r="2233" spans="1:69" x14ac:dyDescent="0.15">
      <c r="A2233" s="138">
        <f t="shared" si="858"/>
        <v>45884</v>
      </c>
      <c r="B2233" s="148">
        <f t="shared" si="847"/>
        <v>708.08421290000001</v>
      </c>
      <c r="C2233" s="139">
        <f t="shared" si="859"/>
        <v>500</v>
      </c>
      <c r="D2233" s="140">
        <f t="shared" si="860"/>
        <v>7245.38</v>
      </c>
      <c r="E2233" s="124">
        <f>IF(K2233=1,VLOOKUP(A2232,[1]Plan1!$BO$80:$BQ$314,3),E2232)</f>
        <v>7276.54</v>
      </c>
      <c r="F2233" s="141">
        <f t="shared" si="861"/>
        <v>45763</v>
      </c>
      <c r="G2233" s="142">
        <f t="shared" si="848"/>
        <v>4.3006716003852752E-3</v>
      </c>
      <c r="H2233" s="141">
        <f t="shared" si="862"/>
        <v>45915</v>
      </c>
      <c r="I2233" s="141">
        <f t="shared" si="849"/>
        <v>45884</v>
      </c>
      <c r="J2233" s="125">
        <f t="shared" si="863"/>
        <v>23</v>
      </c>
      <c r="K2233" s="125">
        <f t="shared" si="869"/>
        <v>23</v>
      </c>
      <c r="L2233" s="139">
        <f t="shared" si="850"/>
        <v>1.0043006699999999</v>
      </c>
      <c r="M2233" s="143">
        <f t="shared" si="870"/>
        <v>1.0043006699999999</v>
      </c>
      <c r="N2233" s="143">
        <f t="shared" si="866"/>
        <v>1.4055596248133075</v>
      </c>
      <c r="O2233" s="139">
        <f t="shared" si="868"/>
        <v>1.4116044699999999</v>
      </c>
      <c r="P2233" s="139">
        <f t="shared" si="851"/>
        <v>705.802235</v>
      </c>
      <c r="Q2233" s="144">
        <f t="shared" si="852"/>
        <v>0</v>
      </c>
      <c r="R2233" s="145">
        <f t="shared" si="853"/>
        <v>0</v>
      </c>
      <c r="S2233" s="139">
        <f t="shared" si="854"/>
        <v>0</v>
      </c>
      <c r="T2233" s="146">
        <f t="shared" si="864"/>
        <v>3.5999999999999997E-2</v>
      </c>
      <c r="U2233" s="144">
        <f t="shared" si="867"/>
        <v>23</v>
      </c>
      <c r="V2233" s="144">
        <v>252</v>
      </c>
      <c r="W2233" s="143">
        <f t="shared" si="855"/>
        <v>1.003233169</v>
      </c>
      <c r="X2233" s="139">
        <f t="shared" si="856"/>
        <v>2.2819778999999998</v>
      </c>
      <c r="Y2233" s="124">
        <f t="shared" si="857"/>
        <v>0</v>
      </c>
      <c r="Z2233" s="147" t="s">
        <v>71</v>
      </c>
      <c r="AA2233" s="141">
        <f t="shared" si="865"/>
        <v>46037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4"/>
      <c r="BL2233" s="1"/>
      <c r="BM2233" s="1"/>
      <c r="BN2233" s="1"/>
      <c r="BO2233" s="1"/>
      <c r="BP2233" s="1"/>
      <c r="BQ2233" s="1"/>
    </row>
    <row r="2234" spans="1:69" x14ac:dyDescent="0.15">
      <c r="A2234" s="138">
        <f t="shared" si="858"/>
        <v>45885</v>
      </c>
      <c r="B2234" s="148">
        <f t="shared" si="847"/>
        <v>708.32832788999997</v>
      </c>
      <c r="C2234" s="139">
        <f t="shared" si="859"/>
        <v>500</v>
      </c>
      <c r="D2234" s="140">
        <f t="shared" si="860"/>
        <v>7245.38</v>
      </c>
      <c r="E2234" s="124">
        <f>IF(K2234=1,VLOOKUP(A2233,[1]Plan1!$BO$80:$BQ$314,3),E2233)</f>
        <v>7276.54</v>
      </c>
      <c r="F2234" s="141">
        <f t="shared" si="861"/>
        <v>45763</v>
      </c>
      <c r="G2234" s="142">
        <f t="shared" si="848"/>
        <v>4.3006716003852752E-3</v>
      </c>
      <c r="H2234" s="141">
        <f t="shared" si="862"/>
        <v>45915</v>
      </c>
      <c r="I2234" s="141">
        <f t="shared" si="849"/>
        <v>45915</v>
      </c>
      <c r="J2234" s="125">
        <f t="shared" si="863"/>
        <v>21</v>
      </c>
      <c r="K2234" s="125">
        <f t="shared" si="869"/>
        <v>1</v>
      </c>
      <c r="L2234" s="139">
        <f t="shared" si="850"/>
        <v>1.0002043700000001</v>
      </c>
      <c r="M2234" s="143">
        <f t="shared" si="870"/>
        <v>1.0043006699999999</v>
      </c>
      <c r="N2234" s="143">
        <f t="shared" si="866"/>
        <v>1.4116044729249533</v>
      </c>
      <c r="O2234" s="139">
        <f t="shared" si="868"/>
        <v>1.4118929600000001</v>
      </c>
      <c r="P2234" s="139">
        <f t="shared" si="851"/>
        <v>705.94647999999995</v>
      </c>
      <c r="Q2234" s="144">
        <f t="shared" si="852"/>
        <v>0</v>
      </c>
      <c r="R2234" s="145">
        <f t="shared" si="853"/>
        <v>0</v>
      </c>
      <c r="S2234" s="139">
        <f t="shared" si="854"/>
        <v>0</v>
      </c>
      <c r="T2234" s="146">
        <f t="shared" si="864"/>
        <v>3.5999999999999997E-2</v>
      </c>
      <c r="U2234" s="144">
        <f t="shared" si="867"/>
        <v>24</v>
      </c>
      <c r="V2234" s="144">
        <v>252</v>
      </c>
      <c r="W2234" s="143">
        <f t="shared" si="855"/>
        <v>1.0033739779999999</v>
      </c>
      <c r="X2234" s="139">
        <f t="shared" si="856"/>
        <v>2.38184789</v>
      </c>
      <c r="Y2234" s="124">
        <f t="shared" si="857"/>
        <v>0</v>
      </c>
      <c r="Z2234" s="147" t="s">
        <v>71</v>
      </c>
      <c r="AA2234" s="141">
        <f t="shared" si="865"/>
        <v>46037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4"/>
      <c r="BL2234" s="1"/>
      <c r="BM2234" s="1"/>
      <c r="BN2234" s="1"/>
      <c r="BO2234" s="1"/>
      <c r="BP2234" s="1"/>
      <c r="BQ2234" s="1"/>
    </row>
    <row r="2235" spans="1:69" x14ac:dyDescent="0.15">
      <c r="A2235" s="138">
        <f t="shared" si="858"/>
        <v>45886</v>
      </c>
      <c r="B2235" s="148">
        <f t="shared" si="847"/>
        <v>708.32832788999997</v>
      </c>
      <c r="C2235" s="139">
        <f t="shared" si="859"/>
        <v>500</v>
      </c>
      <c r="D2235" s="140">
        <f t="shared" si="860"/>
        <v>7245.38</v>
      </c>
      <c r="E2235" s="124">
        <f>IF(K2235=1,VLOOKUP(A2234,[1]Plan1!$BO$80:$BQ$314,3),E2234)</f>
        <v>7276.54</v>
      </c>
      <c r="F2235" s="141">
        <f t="shared" si="861"/>
        <v>45763</v>
      </c>
      <c r="G2235" s="142">
        <f t="shared" si="848"/>
        <v>4.3006716003852752E-3</v>
      </c>
      <c r="H2235" s="141">
        <f t="shared" si="862"/>
        <v>45915</v>
      </c>
      <c r="I2235" s="141">
        <f t="shared" si="849"/>
        <v>45915</v>
      </c>
      <c r="J2235" s="125">
        <f t="shared" si="863"/>
        <v>21</v>
      </c>
      <c r="K2235" s="125">
        <f t="shared" si="869"/>
        <v>1</v>
      </c>
      <c r="L2235" s="139">
        <f t="shared" si="850"/>
        <v>1.0002043700000001</v>
      </c>
      <c r="M2235" s="143">
        <f t="shared" si="870"/>
        <v>1.0043006699999999</v>
      </c>
      <c r="N2235" s="143">
        <f t="shared" si="866"/>
        <v>1.4116044729249533</v>
      </c>
      <c r="O2235" s="139">
        <f t="shared" si="868"/>
        <v>1.4118929600000001</v>
      </c>
      <c r="P2235" s="139">
        <f t="shared" si="851"/>
        <v>705.94647999999995</v>
      </c>
      <c r="Q2235" s="144">
        <f t="shared" si="852"/>
        <v>0</v>
      </c>
      <c r="R2235" s="145">
        <f t="shared" si="853"/>
        <v>0</v>
      </c>
      <c r="S2235" s="139">
        <f t="shared" si="854"/>
        <v>0</v>
      </c>
      <c r="T2235" s="146">
        <f t="shared" si="864"/>
        <v>3.5999999999999997E-2</v>
      </c>
      <c r="U2235" s="144">
        <f t="shared" si="867"/>
        <v>24</v>
      </c>
      <c r="V2235" s="144">
        <v>252</v>
      </c>
      <c r="W2235" s="143">
        <f t="shared" si="855"/>
        <v>1.0033739779999999</v>
      </c>
      <c r="X2235" s="139">
        <f t="shared" si="856"/>
        <v>2.38184789</v>
      </c>
      <c r="Y2235" s="124">
        <f t="shared" si="857"/>
        <v>0</v>
      </c>
      <c r="Z2235" s="147" t="s">
        <v>71</v>
      </c>
      <c r="AA2235" s="141">
        <f t="shared" si="865"/>
        <v>46037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4"/>
      <c r="BL2235" s="1"/>
      <c r="BM2235" s="1"/>
      <c r="BN2235" s="1"/>
      <c r="BO2235" s="1"/>
      <c r="BP2235" s="1"/>
      <c r="BQ2235" s="1"/>
    </row>
    <row r="2236" spans="1:69" x14ac:dyDescent="0.15">
      <c r="A2236" s="138">
        <f t="shared" si="858"/>
        <v>45887</v>
      </c>
      <c r="B2236" s="148">
        <f t="shared" si="847"/>
        <v>708.32832788999997</v>
      </c>
      <c r="C2236" s="139">
        <f t="shared" si="859"/>
        <v>500</v>
      </c>
      <c r="D2236" s="140">
        <f t="shared" si="860"/>
        <v>7245.38</v>
      </c>
      <c r="E2236" s="124">
        <f>IF(K2236=1,VLOOKUP(A2235,[1]Plan1!$BO$80:$BQ$314,3),E2235)</f>
        <v>7276.54</v>
      </c>
      <c r="F2236" s="141">
        <f t="shared" si="861"/>
        <v>45763</v>
      </c>
      <c r="G2236" s="142">
        <f t="shared" si="848"/>
        <v>4.3006716003852752E-3</v>
      </c>
      <c r="H2236" s="141">
        <f t="shared" si="862"/>
        <v>45915</v>
      </c>
      <c r="I2236" s="141">
        <f t="shared" si="849"/>
        <v>45915</v>
      </c>
      <c r="J2236" s="125">
        <f t="shared" si="863"/>
        <v>21</v>
      </c>
      <c r="K2236" s="125">
        <f t="shared" si="869"/>
        <v>1</v>
      </c>
      <c r="L2236" s="139">
        <f t="shared" si="850"/>
        <v>1.0002043700000001</v>
      </c>
      <c r="M2236" s="143">
        <f t="shared" si="870"/>
        <v>1.0043006699999999</v>
      </c>
      <c r="N2236" s="143">
        <f t="shared" si="866"/>
        <v>1.4116044729249533</v>
      </c>
      <c r="O2236" s="139">
        <f t="shared" si="868"/>
        <v>1.4118929600000001</v>
      </c>
      <c r="P2236" s="139">
        <f t="shared" si="851"/>
        <v>705.94647999999995</v>
      </c>
      <c r="Q2236" s="144">
        <f t="shared" si="852"/>
        <v>0</v>
      </c>
      <c r="R2236" s="145">
        <f t="shared" si="853"/>
        <v>0</v>
      </c>
      <c r="S2236" s="139">
        <f t="shared" si="854"/>
        <v>0</v>
      </c>
      <c r="T2236" s="146">
        <f t="shared" si="864"/>
        <v>3.5999999999999997E-2</v>
      </c>
      <c r="U2236" s="144">
        <f t="shared" si="867"/>
        <v>24</v>
      </c>
      <c r="V2236" s="144">
        <v>252</v>
      </c>
      <c r="W2236" s="143">
        <f t="shared" si="855"/>
        <v>1.0033739779999999</v>
      </c>
      <c r="X2236" s="139">
        <f t="shared" si="856"/>
        <v>2.38184789</v>
      </c>
      <c r="Y2236" s="124">
        <f t="shared" si="857"/>
        <v>0</v>
      </c>
      <c r="Z2236" s="147" t="s">
        <v>71</v>
      </c>
      <c r="AA2236" s="141">
        <f t="shared" si="865"/>
        <v>46037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4"/>
      <c r="BL2236" s="1"/>
      <c r="BM2236" s="1"/>
      <c r="BN2236" s="1"/>
      <c r="BO2236" s="1"/>
      <c r="BP2236" s="1"/>
      <c r="BQ2236" s="1"/>
    </row>
    <row r="2237" spans="1:69" x14ac:dyDescent="0.15">
      <c r="A2237" s="138">
        <f t="shared" si="858"/>
        <v>45888</v>
      </c>
      <c r="B2237" s="148">
        <f t="shared" si="847"/>
        <v>708.57253345000004</v>
      </c>
      <c r="C2237" s="139">
        <f t="shared" si="859"/>
        <v>500</v>
      </c>
      <c r="D2237" s="140">
        <f t="shared" si="860"/>
        <v>7245.38</v>
      </c>
      <c r="E2237" s="124">
        <f>IF(K2237=1,VLOOKUP(A2236,[1]Plan1!$BO$80:$BQ$314,3),E2236)</f>
        <v>7276.54</v>
      </c>
      <c r="F2237" s="141">
        <f t="shared" si="861"/>
        <v>45763</v>
      </c>
      <c r="G2237" s="142">
        <f t="shared" si="848"/>
        <v>4.3006716003852752E-3</v>
      </c>
      <c r="H2237" s="141">
        <f t="shared" si="862"/>
        <v>45915</v>
      </c>
      <c r="I2237" s="141">
        <f t="shared" si="849"/>
        <v>45915</v>
      </c>
      <c r="J2237" s="125">
        <f t="shared" si="863"/>
        <v>21</v>
      </c>
      <c r="K2237" s="125">
        <f t="shared" si="869"/>
        <v>2</v>
      </c>
      <c r="L2237" s="139">
        <f t="shared" si="850"/>
        <v>1.00040879</v>
      </c>
      <c r="M2237" s="143">
        <f t="shared" si="870"/>
        <v>1.0043006699999999</v>
      </c>
      <c r="N2237" s="143">
        <f t="shared" si="866"/>
        <v>1.4116044729249533</v>
      </c>
      <c r="O2237" s="139">
        <f t="shared" si="868"/>
        <v>1.4121815200000001</v>
      </c>
      <c r="P2237" s="139">
        <f t="shared" si="851"/>
        <v>706.09076000000005</v>
      </c>
      <c r="Q2237" s="144">
        <f t="shared" si="852"/>
        <v>0</v>
      </c>
      <c r="R2237" s="145">
        <f t="shared" si="853"/>
        <v>0</v>
      </c>
      <c r="S2237" s="139">
        <f t="shared" si="854"/>
        <v>0</v>
      </c>
      <c r="T2237" s="146">
        <f t="shared" si="864"/>
        <v>3.5999999999999997E-2</v>
      </c>
      <c r="U2237" s="144">
        <f t="shared" si="867"/>
        <v>25</v>
      </c>
      <c r="V2237" s="144">
        <v>252</v>
      </c>
      <c r="W2237" s="143">
        <f t="shared" si="855"/>
        <v>1.003514808</v>
      </c>
      <c r="X2237" s="139">
        <f t="shared" si="856"/>
        <v>2.4817734499999999</v>
      </c>
      <c r="Y2237" s="124">
        <f t="shared" si="857"/>
        <v>0</v>
      </c>
      <c r="Z2237" s="147" t="s">
        <v>71</v>
      </c>
      <c r="AA2237" s="141">
        <f t="shared" si="865"/>
        <v>46037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4"/>
      <c r="BL2237" s="1"/>
      <c r="BM2237" s="1"/>
      <c r="BN2237" s="1"/>
      <c r="BO2237" s="1"/>
      <c r="BP2237" s="1"/>
      <c r="BQ2237" s="1"/>
    </row>
    <row r="2238" spans="1:69" x14ac:dyDescent="0.15">
      <c r="A2238" s="138">
        <f t="shared" si="858"/>
        <v>45889</v>
      </c>
      <c r="B2238" s="148">
        <f t="shared" si="847"/>
        <v>708.81681815000002</v>
      </c>
      <c r="C2238" s="139">
        <f t="shared" si="859"/>
        <v>500</v>
      </c>
      <c r="D2238" s="140">
        <f t="shared" si="860"/>
        <v>7245.38</v>
      </c>
      <c r="E2238" s="124">
        <f>IF(K2238=1,VLOOKUP(A2237,[1]Plan1!$BO$80:$BQ$314,3),E2237)</f>
        <v>7276.54</v>
      </c>
      <c r="F2238" s="141">
        <f t="shared" si="861"/>
        <v>45763</v>
      </c>
      <c r="G2238" s="142">
        <f t="shared" si="848"/>
        <v>4.3006716003852752E-3</v>
      </c>
      <c r="H2238" s="141">
        <f t="shared" si="862"/>
        <v>45915</v>
      </c>
      <c r="I2238" s="141">
        <f t="shared" si="849"/>
        <v>45915</v>
      </c>
      <c r="J2238" s="125">
        <f t="shared" si="863"/>
        <v>21</v>
      </c>
      <c r="K2238" s="125">
        <f t="shared" si="869"/>
        <v>3</v>
      </c>
      <c r="L2238" s="139">
        <f t="shared" si="850"/>
        <v>1.00061325</v>
      </c>
      <c r="M2238" s="143">
        <f t="shared" si="870"/>
        <v>1.0043006699999999</v>
      </c>
      <c r="N2238" s="143">
        <f t="shared" si="866"/>
        <v>1.4116044729249533</v>
      </c>
      <c r="O2238" s="139">
        <f t="shared" si="868"/>
        <v>1.41247013</v>
      </c>
      <c r="P2238" s="139">
        <f t="shared" si="851"/>
        <v>706.23506499999996</v>
      </c>
      <c r="Q2238" s="144">
        <f t="shared" si="852"/>
        <v>0</v>
      </c>
      <c r="R2238" s="145">
        <f t="shared" si="853"/>
        <v>0</v>
      </c>
      <c r="S2238" s="139">
        <f t="shared" si="854"/>
        <v>0</v>
      </c>
      <c r="T2238" s="146">
        <f t="shared" si="864"/>
        <v>3.5999999999999997E-2</v>
      </c>
      <c r="U2238" s="144">
        <f t="shared" si="867"/>
        <v>26</v>
      </c>
      <c r="V2238" s="144">
        <v>252</v>
      </c>
      <c r="W2238" s="143">
        <f t="shared" si="855"/>
        <v>1.0036556569999999</v>
      </c>
      <c r="X2238" s="139">
        <f t="shared" si="856"/>
        <v>2.5817531499999999</v>
      </c>
      <c r="Y2238" s="124">
        <f t="shared" si="857"/>
        <v>0</v>
      </c>
      <c r="Z2238" s="147" t="s">
        <v>71</v>
      </c>
      <c r="AA2238" s="141">
        <f t="shared" si="865"/>
        <v>46037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4"/>
      <c r="BL2238" s="1"/>
      <c r="BM2238" s="1"/>
      <c r="BN2238" s="1"/>
      <c r="BO2238" s="1"/>
      <c r="BP2238" s="1"/>
      <c r="BQ2238" s="1"/>
    </row>
    <row r="2239" spans="1:69" x14ac:dyDescent="0.15">
      <c r="A2239" s="138">
        <f t="shared" si="858"/>
        <v>45890</v>
      </c>
      <c r="B2239" s="148">
        <f t="shared" si="847"/>
        <v>709.06119207000006</v>
      </c>
      <c r="C2239" s="139">
        <f t="shared" si="859"/>
        <v>500</v>
      </c>
      <c r="D2239" s="140">
        <f t="shared" si="860"/>
        <v>7245.38</v>
      </c>
      <c r="E2239" s="124">
        <f>IF(K2239=1,VLOOKUP(A2238,[1]Plan1!$BO$80:$BQ$314,3),E2238)</f>
        <v>7276.54</v>
      </c>
      <c r="F2239" s="141">
        <f t="shared" si="861"/>
        <v>45763</v>
      </c>
      <c r="G2239" s="142">
        <f t="shared" si="848"/>
        <v>4.3006716003852752E-3</v>
      </c>
      <c r="H2239" s="141">
        <f t="shared" si="862"/>
        <v>45915</v>
      </c>
      <c r="I2239" s="141">
        <f t="shared" si="849"/>
        <v>45915</v>
      </c>
      <c r="J2239" s="125">
        <f t="shared" si="863"/>
        <v>21</v>
      </c>
      <c r="K2239" s="125">
        <f t="shared" si="869"/>
        <v>4</v>
      </c>
      <c r="L2239" s="139">
        <f t="shared" si="850"/>
        <v>1.00081775</v>
      </c>
      <c r="M2239" s="143">
        <f t="shared" si="870"/>
        <v>1.0043006699999999</v>
      </c>
      <c r="N2239" s="143">
        <f t="shared" si="866"/>
        <v>1.4116044729249533</v>
      </c>
      <c r="O2239" s="139">
        <f t="shared" si="868"/>
        <v>1.4127588099999999</v>
      </c>
      <c r="P2239" s="139">
        <f t="shared" si="851"/>
        <v>706.37940500000002</v>
      </c>
      <c r="Q2239" s="144">
        <f t="shared" si="852"/>
        <v>0</v>
      </c>
      <c r="R2239" s="145">
        <f t="shared" si="853"/>
        <v>0</v>
      </c>
      <c r="S2239" s="139">
        <f t="shared" si="854"/>
        <v>0</v>
      </c>
      <c r="T2239" s="146">
        <f t="shared" si="864"/>
        <v>3.5999999999999997E-2</v>
      </c>
      <c r="U2239" s="144">
        <f t="shared" si="867"/>
        <v>27</v>
      </c>
      <c r="V2239" s="144">
        <v>252</v>
      </c>
      <c r="W2239" s="143">
        <f t="shared" si="855"/>
        <v>1.0037965250000001</v>
      </c>
      <c r="X2239" s="139">
        <f t="shared" si="856"/>
        <v>2.6817870699999999</v>
      </c>
      <c r="Y2239" s="124">
        <f t="shared" si="857"/>
        <v>0</v>
      </c>
      <c r="Z2239" s="147" t="s">
        <v>71</v>
      </c>
      <c r="AA2239" s="141">
        <f t="shared" si="865"/>
        <v>46037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4"/>
      <c r="BL2239" s="1"/>
      <c r="BM2239" s="1"/>
      <c r="BN2239" s="1"/>
      <c r="BO2239" s="1"/>
      <c r="BP2239" s="1"/>
      <c r="BQ2239" s="1"/>
    </row>
    <row r="2240" spans="1:69" x14ac:dyDescent="0.15">
      <c r="A2240" s="138">
        <f t="shared" si="858"/>
        <v>45891</v>
      </c>
      <c r="B2240" s="148">
        <f t="shared" si="847"/>
        <v>709.30564658000003</v>
      </c>
      <c r="C2240" s="139">
        <f t="shared" si="859"/>
        <v>500</v>
      </c>
      <c r="D2240" s="140">
        <f t="shared" si="860"/>
        <v>7245.38</v>
      </c>
      <c r="E2240" s="124">
        <f>IF(K2240=1,VLOOKUP(A2239,[1]Plan1!$BO$80:$BQ$314,3),E2239)</f>
        <v>7276.54</v>
      </c>
      <c r="F2240" s="141">
        <f t="shared" si="861"/>
        <v>45763</v>
      </c>
      <c r="G2240" s="142">
        <f t="shared" si="848"/>
        <v>4.3006716003852752E-3</v>
      </c>
      <c r="H2240" s="141">
        <f t="shared" si="862"/>
        <v>45915</v>
      </c>
      <c r="I2240" s="141">
        <f t="shared" si="849"/>
        <v>45915</v>
      </c>
      <c r="J2240" s="125">
        <f t="shared" si="863"/>
        <v>21</v>
      </c>
      <c r="K2240" s="125">
        <f t="shared" si="869"/>
        <v>5</v>
      </c>
      <c r="L2240" s="139">
        <f t="shared" si="850"/>
        <v>1.0010222900000001</v>
      </c>
      <c r="M2240" s="143">
        <f t="shared" si="870"/>
        <v>1.0043006699999999</v>
      </c>
      <c r="N2240" s="143">
        <f t="shared" si="866"/>
        <v>1.4116044729249533</v>
      </c>
      <c r="O2240" s="139">
        <f t="shared" si="868"/>
        <v>1.41304754</v>
      </c>
      <c r="P2240" s="139">
        <f t="shared" si="851"/>
        <v>706.52377000000001</v>
      </c>
      <c r="Q2240" s="144">
        <f t="shared" si="852"/>
        <v>0</v>
      </c>
      <c r="R2240" s="145">
        <f t="shared" si="853"/>
        <v>0</v>
      </c>
      <c r="S2240" s="139">
        <f t="shared" si="854"/>
        <v>0</v>
      </c>
      <c r="T2240" s="146">
        <f t="shared" si="864"/>
        <v>3.5999999999999997E-2</v>
      </c>
      <c r="U2240" s="144">
        <f t="shared" si="867"/>
        <v>28</v>
      </c>
      <c r="V2240" s="144">
        <v>252</v>
      </c>
      <c r="W2240" s="143">
        <f t="shared" si="855"/>
        <v>1.0039374139999999</v>
      </c>
      <c r="X2240" s="139">
        <f t="shared" si="856"/>
        <v>2.78187658</v>
      </c>
      <c r="Y2240" s="124">
        <f t="shared" si="857"/>
        <v>0</v>
      </c>
      <c r="Z2240" s="147" t="s">
        <v>71</v>
      </c>
      <c r="AA2240" s="141">
        <f t="shared" si="865"/>
        <v>46037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4"/>
      <c r="BL2240" s="1"/>
      <c r="BM2240" s="1"/>
      <c r="BN2240" s="1"/>
      <c r="BO2240" s="1"/>
      <c r="BP2240" s="1"/>
      <c r="BQ2240" s="1"/>
    </row>
    <row r="2241" spans="1:69" x14ac:dyDescent="0.15">
      <c r="A2241" s="138">
        <f t="shared" si="858"/>
        <v>45892</v>
      </c>
      <c r="B2241" s="148">
        <f t="shared" si="847"/>
        <v>709.55019034000009</v>
      </c>
      <c r="C2241" s="139">
        <f t="shared" si="859"/>
        <v>500</v>
      </c>
      <c r="D2241" s="140">
        <f t="shared" si="860"/>
        <v>7245.38</v>
      </c>
      <c r="E2241" s="124">
        <f>IF(K2241=1,VLOOKUP(A2240,[1]Plan1!$BO$80:$BQ$314,3),E2240)</f>
        <v>7276.54</v>
      </c>
      <c r="F2241" s="141">
        <f t="shared" si="861"/>
        <v>45763</v>
      </c>
      <c r="G2241" s="142">
        <f t="shared" si="848"/>
        <v>4.3006716003852752E-3</v>
      </c>
      <c r="H2241" s="141">
        <f t="shared" si="862"/>
        <v>45915</v>
      </c>
      <c r="I2241" s="141">
        <f t="shared" si="849"/>
        <v>45915</v>
      </c>
      <c r="J2241" s="125">
        <f t="shared" si="863"/>
        <v>21</v>
      </c>
      <c r="K2241" s="125">
        <f t="shared" si="869"/>
        <v>6</v>
      </c>
      <c r="L2241" s="139">
        <f t="shared" si="850"/>
        <v>1.0012268799999999</v>
      </c>
      <c r="M2241" s="143">
        <f t="shared" si="870"/>
        <v>1.0043006699999999</v>
      </c>
      <c r="N2241" s="143">
        <f t="shared" si="866"/>
        <v>1.4116044729249533</v>
      </c>
      <c r="O2241" s="139">
        <f t="shared" si="868"/>
        <v>1.4133363400000001</v>
      </c>
      <c r="P2241" s="139">
        <f t="shared" si="851"/>
        <v>706.66817000000003</v>
      </c>
      <c r="Q2241" s="144">
        <f t="shared" si="852"/>
        <v>0</v>
      </c>
      <c r="R2241" s="145">
        <f t="shared" si="853"/>
        <v>0</v>
      </c>
      <c r="S2241" s="139">
        <f t="shared" si="854"/>
        <v>0</v>
      </c>
      <c r="T2241" s="146">
        <f t="shared" si="864"/>
        <v>3.5999999999999997E-2</v>
      </c>
      <c r="U2241" s="144">
        <f t="shared" si="867"/>
        <v>29</v>
      </c>
      <c r="V2241" s="144">
        <v>252</v>
      </c>
      <c r="W2241" s="143">
        <f t="shared" si="855"/>
        <v>1.004078322</v>
      </c>
      <c r="X2241" s="139">
        <f t="shared" si="856"/>
        <v>2.88202034</v>
      </c>
      <c r="Y2241" s="124">
        <f t="shared" si="857"/>
        <v>0</v>
      </c>
      <c r="Z2241" s="147" t="s">
        <v>71</v>
      </c>
      <c r="AA2241" s="141">
        <f t="shared" si="865"/>
        <v>46037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4"/>
      <c r="BL2241" s="1"/>
      <c r="BM2241" s="1"/>
      <c r="BN2241" s="1"/>
      <c r="BO2241" s="1"/>
      <c r="BP2241" s="1"/>
      <c r="BQ2241" s="1"/>
    </row>
    <row r="2242" spans="1:69" x14ac:dyDescent="0.15">
      <c r="A2242" s="138">
        <f t="shared" si="858"/>
        <v>45893</v>
      </c>
      <c r="B2242" s="148">
        <f t="shared" si="847"/>
        <v>709.55019034000009</v>
      </c>
      <c r="C2242" s="139">
        <f t="shared" si="859"/>
        <v>500</v>
      </c>
      <c r="D2242" s="140">
        <f t="shared" si="860"/>
        <v>7245.38</v>
      </c>
      <c r="E2242" s="124">
        <f>IF(K2242=1,VLOOKUP(A2241,[1]Plan1!$BO$80:$BQ$314,3),E2241)</f>
        <v>7276.54</v>
      </c>
      <c r="F2242" s="141">
        <f t="shared" si="861"/>
        <v>45763</v>
      </c>
      <c r="G2242" s="142">
        <f t="shared" si="848"/>
        <v>4.3006716003852752E-3</v>
      </c>
      <c r="H2242" s="141">
        <f t="shared" si="862"/>
        <v>45915</v>
      </c>
      <c r="I2242" s="141">
        <f t="shared" si="849"/>
        <v>45915</v>
      </c>
      <c r="J2242" s="125">
        <f t="shared" si="863"/>
        <v>21</v>
      </c>
      <c r="K2242" s="125">
        <f t="shared" si="869"/>
        <v>6</v>
      </c>
      <c r="L2242" s="139">
        <f t="shared" si="850"/>
        <v>1.0012268799999999</v>
      </c>
      <c r="M2242" s="143">
        <f t="shared" si="870"/>
        <v>1.0043006699999999</v>
      </c>
      <c r="N2242" s="143">
        <f t="shared" si="866"/>
        <v>1.4116044729249533</v>
      </c>
      <c r="O2242" s="139">
        <f t="shared" si="868"/>
        <v>1.4133363400000001</v>
      </c>
      <c r="P2242" s="139">
        <f t="shared" si="851"/>
        <v>706.66817000000003</v>
      </c>
      <c r="Q2242" s="144">
        <f t="shared" si="852"/>
        <v>0</v>
      </c>
      <c r="R2242" s="145">
        <f t="shared" si="853"/>
        <v>0</v>
      </c>
      <c r="S2242" s="139">
        <f t="shared" si="854"/>
        <v>0</v>
      </c>
      <c r="T2242" s="146">
        <f t="shared" si="864"/>
        <v>3.5999999999999997E-2</v>
      </c>
      <c r="U2242" s="144">
        <f t="shared" si="867"/>
        <v>29</v>
      </c>
      <c r="V2242" s="144">
        <v>252</v>
      </c>
      <c r="W2242" s="143">
        <f t="shared" si="855"/>
        <v>1.004078322</v>
      </c>
      <c r="X2242" s="139">
        <f t="shared" si="856"/>
        <v>2.88202034</v>
      </c>
      <c r="Y2242" s="124">
        <f t="shared" si="857"/>
        <v>0</v>
      </c>
      <c r="Z2242" s="147" t="s">
        <v>71</v>
      </c>
      <c r="AA2242" s="141">
        <f t="shared" si="865"/>
        <v>46037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4"/>
      <c r="BL2242" s="1"/>
      <c r="BM2242" s="1"/>
      <c r="BN2242" s="1"/>
      <c r="BO2242" s="1"/>
      <c r="BP2242" s="1"/>
      <c r="BQ2242" s="1"/>
    </row>
    <row r="2243" spans="1:69" x14ac:dyDescent="0.15">
      <c r="A2243" s="138">
        <f t="shared" si="858"/>
        <v>45894</v>
      </c>
      <c r="B2243" s="148">
        <f t="shared" si="847"/>
        <v>709.55019034000009</v>
      </c>
      <c r="C2243" s="139">
        <f t="shared" si="859"/>
        <v>500</v>
      </c>
      <c r="D2243" s="140">
        <f t="shared" si="860"/>
        <v>7245.38</v>
      </c>
      <c r="E2243" s="124">
        <f>IF(K2243=1,VLOOKUP(A2242,[1]Plan1!$BO$80:$BQ$314,3),E2242)</f>
        <v>7276.54</v>
      </c>
      <c r="F2243" s="141">
        <f t="shared" si="861"/>
        <v>45763</v>
      </c>
      <c r="G2243" s="142">
        <f t="shared" si="848"/>
        <v>4.3006716003852752E-3</v>
      </c>
      <c r="H2243" s="141">
        <f t="shared" si="862"/>
        <v>45915</v>
      </c>
      <c r="I2243" s="141">
        <f t="shared" si="849"/>
        <v>45915</v>
      </c>
      <c r="J2243" s="125">
        <f t="shared" si="863"/>
        <v>21</v>
      </c>
      <c r="K2243" s="125">
        <f t="shared" si="869"/>
        <v>6</v>
      </c>
      <c r="L2243" s="139">
        <f t="shared" si="850"/>
        <v>1.0012268799999999</v>
      </c>
      <c r="M2243" s="143">
        <f t="shared" si="870"/>
        <v>1.0043006699999999</v>
      </c>
      <c r="N2243" s="143">
        <f t="shared" si="866"/>
        <v>1.4116044729249533</v>
      </c>
      <c r="O2243" s="139">
        <f t="shared" si="868"/>
        <v>1.4133363400000001</v>
      </c>
      <c r="P2243" s="139">
        <f t="shared" si="851"/>
        <v>706.66817000000003</v>
      </c>
      <c r="Q2243" s="144">
        <f t="shared" si="852"/>
        <v>0</v>
      </c>
      <c r="R2243" s="145">
        <f t="shared" si="853"/>
        <v>0</v>
      </c>
      <c r="S2243" s="139">
        <f t="shared" si="854"/>
        <v>0</v>
      </c>
      <c r="T2243" s="146">
        <f t="shared" si="864"/>
        <v>3.5999999999999997E-2</v>
      </c>
      <c r="U2243" s="144">
        <f t="shared" si="867"/>
        <v>29</v>
      </c>
      <c r="V2243" s="144">
        <v>252</v>
      </c>
      <c r="W2243" s="143">
        <f t="shared" si="855"/>
        <v>1.004078322</v>
      </c>
      <c r="X2243" s="139">
        <f t="shared" si="856"/>
        <v>2.88202034</v>
      </c>
      <c r="Y2243" s="124">
        <f t="shared" si="857"/>
        <v>0</v>
      </c>
      <c r="Z2243" s="147" t="s">
        <v>71</v>
      </c>
      <c r="AA2243" s="141">
        <f t="shared" si="865"/>
        <v>46037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4"/>
      <c r="BL2243" s="1"/>
      <c r="BM2243" s="1"/>
      <c r="BN2243" s="1"/>
      <c r="BO2243" s="1"/>
      <c r="BP2243" s="1"/>
      <c r="BQ2243" s="1"/>
    </row>
    <row r="2244" spans="1:69" x14ac:dyDescent="0.15">
      <c r="A2244" s="138">
        <f t="shared" si="858"/>
        <v>45895</v>
      </c>
      <c r="B2244" s="148">
        <f t="shared" si="847"/>
        <v>709.79480902</v>
      </c>
      <c r="C2244" s="139">
        <f t="shared" si="859"/>
        <v>500</v>
      </c>
      <c r="D2244" s="140">
        <f t="shared" si="860"/>
        <v>7245.38</v>
      </c>
      <c r="E2244" s="124">
        <f>IF(K2244=1,VLOOKUP(A2243,[1]Plan1!$BO$80:$BQ$314,3),E2243)</f>
        <v>7276.54</v>
      </c>
      <c r="F2244" s="141">
        <f t="shared" si="861"/>
        <v>45763</v>
      </c>
      <c r="G2244" s="142">
        <f t="shared" si="848"/>
        <v>4.3006716003852752E-3</v>
      </c>
      <c r="H2244" s="141">
        <f t="shared" si="862"/>
        <v>45915</v>
      </c>
      <c r="I2244" s="141">
        <f t="shared" si="849"/>
        <v>45915</v>
      </c>
      <c r="J2244" s="125">
        <f t="shared" si="863"/>
        <v>21</v>
      </c>
      <c r="K2244" s="125">
        <f t="shared" si="869"/>
        <v>7</v>
      </c>
      <c r="L2244" s="139">
        <f t="shared" si="850"/>
        <v>1.0014315</v>
      </c>
      <c r="M2244" s="143">
        <f t="shared" si="870"/>
        <v>1.0043006699999999</v>
      </c>
      <c r="N2244" s="143">
        <f t="shared" si="866"/>
        <v>1.4116044729249533</v>
      </c>
      <c r="O2244" s="139">
        <f t="shared" si="868"/>
        <v>1.4136251799999999</v>
      </c>
      <c r="P2244" s="139">
        <f t="shared" si="851"/>
        <v>706.81259</v>
      </c>
      <c r="Q2244" s="144">
        <f t="shared" si="852"/>
        <v>0</v>
      </c>
      <c r="R2244" s="145">
        <f t="shared" si="853"/>
        <v>0</v>
      </c>
      <c r="S2244" s="139">
        <f t="shared" si="854"/>
        <v>0</v>
      </c>
      <c r="T2244" s="146">
        <f t="shared" si="864"/>
        <v>3.5999999999999997E-2</v>
      </c>
      <c r="U2244" s="144">
        <f t="shared" si="867"/>
        <v>30</v>
      </c>
      <c r="V2244" s="144">
        <v>252</v>
      </c>
      <c r="W2244" s="143">
        <f t="shared" si="855"/>
        <v>1.00421925</v>
      </c>
      <c r="X2244" s="139">
        <f t="shared" si="856"/>
        <v>2.9822190200000001</v>
      </c>
      <c r="Y2244" s="124">
        <f t="shared" si="857"/>
        <v>0</v>
      </c>
      <c r="Z2244" s="147" t="s">
        <v>71</v>
      </c>
      <c r="AA2244" s="141">
        <f t="shared" si="865"/>
        <v>46037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4"/>
      <c r="BL2244" s="1"/>
      <c r="BM2244" s="1"/>
      <c r="BN2244" s="1"/>
      <c r="BO2244" s="1"/>
      <c r="BP2244" s="1"/>
      <c r="BQ2244" s="1"/>
    </row>
    <row r="2245" spans="1:69" x14ac:dyDescent="0.15">
      <c r="A2245" s="138">
        <f t="shared" si="858"/>
        <v>45896</v>
      </c>
      <c r="B2245" s="148">
        <f t="shared" si="847"/>
        <v>710.03951769000003</v>
      </c>
      <c r="C2245" s="139">
        <f t="shared" si="859"/>
        <v>500</v>
      </c>
      <c r="D2245" s="140">
        <f t="shared" si="860"/>
        <v>7245.38</v>
      </c>
      <c r="E2245" s="124">
        <f>IF(K2245=1,VLOOKUP(A2244,[1]Plan1!$BO$80:$BQ$314,3),E2244)</f>
        <v>7276.54</v>
      </c>
      <c r="F2245" s="141">
        <f t="shared" si="861"/>
        <v>45763</v>
      </c>
      <c r="G2245" s="142">
        <f t="shared" si="848"/>
        <v>4.3006716003852752E-3</v>
      </c>
      <c r="H2245" s="141">
        <f t="shared" si="862"/>
        <v>45915</v>
      </c>
      <c r="I2245" s="141">
        <f t="shared" si="849"/>
        <v>45915</v>
      </c>
      <c r="J2245" s="125">
        <f t="shared" si="863"/>
        <v>21</v>
      </c>
      <c r="K2245" s="125">
        <f t="shared" si="869"/>
        <v>8</v>
      </c>
      <c r="L2245" s="139">
        <f t="shared" si="850"/>
        <v>1.00163617</v>
      </c>
      <c r="M2245" s="143">
        <f t="shared" si="870"/>
        <v>1.0043006699999999</v>
      </c>
      <c r="N2245" s="143">
        <f t="shared" si="866"/>
        <v>1.4116044729249533</v>
      </c>
      <c r="O2245" s="139">
        <f t="shared" si="868"/>
        <v>1.41391409</v>
      </c>
      <c r="P2245" s="139">
        <f t="shared" si="851"/>
        <v>706.95704499999999</v>
      </c>
      <c r="Q2245" s="144">
        <f t="shared" si="852"/>
        <v>0</v>
      </c>
      <c r="R2245" s="145">
        <f t="shared" si="853"/>
        <v>0</v>
      </c>
      <c r="S2245" s="139">
        <f t="shared" si="854"/>
        <v>0</v>
      </c>
      <c r="T2245" s="146">
        <f t="shared" si="864"/>
        <v>3.5999999999999997E-2</v>
      </c>
      <c r="U2245" s="144">
        <f t="shared" si="867"/>
        <v>31</v>
      </c>
      <c r="V2245" s="144">
        <v>252</v>
      </c>
      <c r="W2245" s="143">
        <f t="shared" si="855"/>
        <v>1.0043601980000001</v>
      </c>
      <c r="X2245" s="139">
        <f t="shared" si="856"/>
        <v>3.0824726899999999</v>
      </c>
      <c r="Y2245" s="124">
        <f t="shared" si="857"/>
        <v>0</v>
      </c>
      <c r="Z2245" s="147" t="s">
        <v>71</v>
      </c>
      <c r="AA2245" s="141">
        <f t="shared" si="865"/>
        <v>46037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4"/>
      <c r="BL2245" s="1"/>
      <c r="BM2245" s="1"/>
      <c r="BN2245" s="1"/>
      <c r="BO2245" s="1"/>
      <c r="BP2245" s="1"/>
      <c r="BQ2245" s="1"/>
    </row>
    <row r="2246" spans="1:69" x14ac:dyDescent="0.15">
      <c r="A2246" s="138">
        <f t="shared" si="858"/>
        <v>45897</v>
      </c>
      <c r="B2246" s="148">
        <f t="shared" si="847"/>
        <v>710.28431136000006</v>
      </c>
      <c r="C2246" s="139">
        <f t="shared" si="859"/>
        <v>500</v>
      </c>
      <c r="D2246" s="140">
        <f t="shared" si="860"/>
        <v>7245.38</v>
      </c>
      <c r="E2246" s="124">
        <f>IF(K2246=1,VLOOKUP(A2245,[1]Plan1!$BO$80:$BQ$314,3),E2245)</f>
        <v>7276.54</v>
      </c>
      <c r="F2246" s="141">
        <f t="shared" si="861"/>
        <v>45763</v>
      </c>
      <c r="G2246" s="142">
        <f t="shared" si="848"/>
        <v>4.3006716003852752E-3</v>
      </c>
      <c r="H2246" s="141">
        <f t="shared" si="862"/>
        <v>45915</v>
      </c>
      <c r="I2246" s="141">
        <f t="shared" si="849"/>
        <v>45915</v>
      </c>
      <c r="J2246" s="125">
        <f t="shared" si="863"/>
        <v>21</v>
      </c>
      <c r="K2246" s="125">
        <f t="shared" si="869"/>
        <v>9</v>
      </c>
      <c r="L2246" s="139">
        <f t="shared" si="850"/>
        <v>1.00184088</v>
      </c>
      <c r="M2246" s="143">
        <f t="shared" si="870"/>
        <v>1.0043006699999999</v>
      </c>
      <c r="N2246" s="143">
        <f t="shared" si="866"/>
        <v>1.4116044729249533</v>
      </c>
      <c r="O2246" s="139">
        <f t="shared" si="868"/>
        <v>1.41420306</v>
      </c>
      <c r="P2246" s="139">
        <f t="shared" si="851"/>
        <v>707.10153000000003</v>
      </c>
      <c r="Q2246" s="144">
        <f t="shared" si="852"/>
        <v>0</v>
      </c>
      <c r="R2246" s="145">
        <f t="shared" si="853"/>
        <v>0</v>
      </c>
      <c r="S2246" s="139">
        <f t="shared" si="854"/>
        <v>0</v>
      </c>
      <c r="T2246" s="146">
        <f t="shared" si="864"/>
        <v>3.5999999999999997E-2</v>
      </c>
      <c r="U2246" s="144">
        <f t="shared" si="867"/>
        <v>32</v>
      </c>
      <c r="V2246" s="144">
        <v>252</v>
      </c>
      <c r="W2246" s="143">
        <f t="shared" si="855"/>
        <v>1.0045011660000001</v>
      </c>
      <c r="X2246" s="139">
        <f t="shared" si="856"/>
        <v>3.1827813599999999</v>
      </c>
      <c r="Y2246" s="124">
        <f t="shared" si="857"/>
        <v>0</v>
      </c>
      <c r="Z2246" s="147" t="s">
        <v>71</v>
      </c>
      <c r="AA2246" s="141">
        <f t="shared" si="865"/>
        <v>46037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4"/>
      <c r="BL2246" s="1"/>
      <c r="BM2246" s="1"/>
      <c r="BN2246" s="1"/>
      <c r="BO2246" s="1"/>
      <c r="BP2246" s="1"/>
      <c r="BQ2246" s="1"/>
    </row>
    <row r="2247" spans="1:69" x14ac:dyDescent="0.15">
      <c r="A2247" s="138">
        <f t="shared" si="858"/>
        <v>45898</v>
      </c>
      <c r="B2247" s="148">
        <f t="shared" si="847"/>
        <v>710.52918934000002</v>
      </c>
      <c r="C2247" s="139">
        <f t="shared" si="859"/>
        <v>500</v>
      </c>
      <c r="D2247" s="140">
        <f t="shared" si="860"/>
        <v>7245.38</v>
      </c>
      <c r="E2247" s="124">
        <f>IF(K2247=1,VLOOKUP(A2246,[1]Plan1!$BO$80:$BQ$314,3),E2246)</f>
        <v>7276.54</v>
      </c>
      <c r="F2247" s="141">
        <f t="shared" si="861"/>
        <v>45763</v>
      </c>
      <c r="G2247" s="142">
        <f t="shared" si="848"/>
        <v>4.3006716003852752E-3</v>
      </c>
      <c r="H2247" s="141">
        <f t="shared" si="862"/>
        <v>45915</v>
      </c>
      <c r="I2247" s="141">
        <f t="shared" si="849"/>
        <v>45915</v>
      </c>
      <c r="J2247" s="125">
        <f t="shared" si="863"/>
        <v>21</v>
      </c>
      <c r="K2247" s="125">
        <f t="shared" si="869"/>
        <v>10</v>
      </c>
      <c r="L2247" s="139">
        <f t="shared" si="850"/>
        <v>1.00204563</v>
      </c>
      <c r="M2247" s="143">
        <f t="shared" si="870"/>
        <v>1.0043006699999999</v>
      </c>
      <c r="N2247" s="143">
        <f t="shared" si="866"/>
        <v>1.4116044729249533</v>
      </c>
      <c r="O2247" s="139">
        <f t="shared" si="868"/>
        <v>1.41449209</v>
      </c>
      <c r="P2247" s="139">
        <f t="shared" si="851"/>
        <v>707.24604499999998</v>
      </c>
      <c r="Q2247" s="144">
        <f t="shared" si="852"/>
        <v>0</v>
      </c>
      <c r="R2247" s="145">
        <f t="shared" si="853"/>
        <v>0</v>
      </c>
      <c r="S2247" s="139">
        <f t="shared" si="854"/>
        <v>0</v>
      </c>
      <c r="T2247" s="146">
        <f t="shared" si="864"/>
        <v>3.5999999999999997E-2</v>
      </c>
      <c r="U2247" s="144">
        <f t="shared" si="867"/>
        <v>33</v>
      </c>
      <c r="V2247" s="144">
        <v>252</v>
      </c>
      <c r="W2247" s="143">
        <f t="shared" si="855"/>
        <v>1.004642153</v>
      </c>
      <c r="X2247" s="139">
        <f t="shared" si="856"/>
        <v>3.2831443400000002</v>
      </c>
      <c r="Y2247" s="124">
        <f t="shared" si="857"/>
        <v>0</v>
      </c>
      <c r="Z2247" s="147" t="s">
        <v>71</v>
      </c>
      <c r="AA2247" s="141">
        <f t="shared" si="865"/>
        <v>46037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4"/>
      <c r="BL2247" s="1"/>
      <c r="BM2247" s="1"/>
      <c r="BN2247" s="1"/>
      <c r="BO2247" s="1"/>
      <c r="BP2247" s="1"/>
      <c r="BQ2247" s="1"/>
    </row>
    <row r="2248" spans="1:69" x14ac:dyDescent="0.15">
      <c r="A2248" s="138">
        <f t="shared" si="858"/>
        <v>45899</v>
      </c>
      <c r="B2248" s="148">
        <f t="shared" si="847"/>
        <v>710.77415237000002</v>
      </c>
      <c r="C2248" s="139">
        <f t="shared" si="859"/>
        <v>500</v>
      </c>
      <c r="D2248" s="140">
        <f t="shared" si="860"/>
        <v>7245.38</v>
      </c>
      <c r="E2248" s="124">
        <f>IF(K2248=1,VLOOKUP(A2247,[1]Plan1!$BO$80:$BQ$314,3),E2247)</f>
        <v>7276.54</v>
      </c>
      <c r="F2248" s="141">
        <f t="shared" si="861"/>
        <v>45763</v>
      </c>
      <c r="G2248" s="142">
        <f t="shared" si="848"/>
        <v>4.3006716003852752E-3</v>
      </c>
      <c r="H2248" s="141">
        <f t="shared" si="862"/>
        <v>45915</v>
      </c>
      <c r="I2248" s="141">
        <f t="shared" si="849"/>
        <v>45915</v>
      </c>
      <c r="J2248" s="125">
        <f t="shared" si="863"/>
        <v>21</v>
      </c>
      <c r="K2248" s="125">
        <f t="shared" si="869"/>
        <v>11</v>
      </c>
      <c r="L2248" s="139">
        <f t="shared" si="850"/>
        <v>1.0022504299999999</v>
      </c>
      <c r="M2248" s="143">
        <f t="shared" si="870"/>
        <v>1.0043006699999999</v>
      </c>
      <c r="N2248" s="143">
        <f t="shared" si="866"/>
        <v>1.4116044729249533</v>
      </c>
      <c r="O2248" s="139">
        <f t="shared" si="868"/>
        <v>1.4147811800000001</v>
      </c>
      <c r="P2248" s="139">
        <f t="shared" si="851"/>
        <v>707.39058999999997</v>
      </c>
      <c r="Q2248" s="144">
        <f t="shared" si="852"/>
        <v>0</v>
      </c>
      <c r="R2248" s="145">
        <f t="shared" si="853"/>
        <v>0</v>
      </c>
      <c r="S2248" s="139">
        <f t="shared" si="854"/>
        <v>0</v>
      </c>
      <c r="T2248" s="146">
        <f t="shared" si="864"/>
        <v>3.5999999999999997E-2</v>
      </c>
      <c r="U2248" s="144">
        <f t="shared" si="867"/>
        <v>34</v>
      </c>
      <c r="V2248" s="144">
        <v>252</v>
      </c>
      <c r="W2248" s="143">
        <f t="shared" si="855"/>
        <v>1.0047831599999999</v>
      </c>
      <c r="X2248" s="139">
        <f t="shared" si="856"/>
        <v>3.3835623699999999</v>
      </c>
      <c r="Y2248" s="124">
        <f t="shared" si="857"/>
        <v>0</v>
      </c>
      <c r="Z2248" s="147" t="s">
        <v>71</v>
      </c>
      <c r="AA2248" s="141">
        <f t="shared" si="865"/>
        <v>46037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4"/>
      <c r="BL2248" s="1"/>
      <c r="BM2248" s="1"/>
      <c r="BN2248" s="1"/>
      <c r="BO2248" s="1"/>
      <c r="BP2248" s="1"/>
      <c r="BQ2248" s="1"/>
    </row>
    <row r="2249" spans="1:69" x14ac:dyDescent="0.15">
      <c r="A2249" s="138">
        <f t="shared" si="858"/>
        <v>45900</v>
      </c>
      <c r="B2249" s="148">
        <f t="shared" si="847"/>
        <v>710.77415237000002</v>
      </c>
      <c r="C2249" s="139">
        <f t="shared" si="859"/>
        <v>500</v>
      </c>
      <c r="D2249" s="140">
        <f t="shared" si="860"/>
        <v>7245.38</v>
      </c>
      <c r="E2249" s="124">
        <f>IF(K2249=1,VLOOKUP(A2248,[1]Plan1!$BO$80:$BQ$314,3),E2248)</f>
        <v>7276.54</v>
      </c>
      <c r="F2249" s="141">
        <f t="shared" si="861"/>
        <v>45763</v>
      </c>
      <c r="G2249" s="142">
        <f t="shared" si="848"/>
        <v>4.3006716003852752E-3</v>
      </c>
      <c r="H2249" s="141">
        <f t="shared" si="862"/>
        <v>45915</v>
      </c>
      <c r="I2249" s="141">
        <f t="shared" si="849"/>
        <v>45915</v>
      </c>
      <c r="J2249" s="125">
        <f t="shared" si="863"/>
        <v>21</v>
      </c>
      <c r="K2249" s="125">
        <f t="shared" si="869"/>
        <v>11</v>
      </c>
      <c r="L2249" s="139">
        <f t="shared" si="850"/>
        <v>1.0022504299999999</v>
      </c>
      <c r="M2249" s="143">
        <f t="shared" si="870"/>
        <v>1.0043006699999999</v>
      </c>
      <c r="N2249" s="143">
        <f t="shared" si="866"/>
        <v>1.4116044729249533</v>
      </c>
      <c r="O2249" s="139">
        <f t="shared" si="868"/>
        <v>1.4147811800000001</v>
      </c>
      <c r="P2249" s="139">
        <f t="shared" si="851"/>
        <v>707.39058999999997</v>
      </c>
      <c r="Q2249" s="144">
        <f t="shared" si="852"/>
        <v>0</v>
      </c>
      <c r="R2249" s="145">
        <f t="shared" si="853"/>
        <v>0</v>
      </c>
      <c r="S2249" s="139">
        <f t="shared" si="854"/>
        <v>0</v>
      </c>
      <c r="T2249" s="146">
        <f t="shared" si="864"/>
        <v>3.5999999999999997E-2</v>
      </c>
      <c r="U2249" s="144">
        <f t="shared" si="867"/>
        <v>34</v>
      </c>
      <c r="V2249" s="144">
        <v>252</v>
      </c>
      <c r="W2249" s="143">
        <f t="shared" si="855"/>
        <v>1.0047831599999999</v>
      </c>
      <c r="X2249" s="139">
        <f t="shared" si="856"/>
        <v>3.3835623699999999</v>
      </c>
      <c r="Y2249" s="124">
        <f t="shared" si="857"/>
        <v>0</v>
      </c>
      <c r="Z2249" s="147" t="s">
        <v>71</v>
      </c>
      <c r="AA2249" s="141">
        <f t="shared" si="865"/>
        <v>46037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4"/>
      <c r="BL2249" s="1"/>
      <c r="BM2249" s="1"/>
      <c r="BN2249" s="1"/>
      <c r="BO2249" s="1"/>
      <c r="BP2249" s="1"/>
      <c r="BQ2249" s="1"/>
    </row>
    <row r="2250" spans="1:69" x14ac:dyDescent="0.15">
      <c r="A2250" s="138">
        <f t="shared" si="858"/>
        <v>45901</v>
      </c>
      <c r="B2250" s="148">
        <f t="shared" ref="B2250:B2313" si="871">(P2250+X2250)</f>
        <v>710.77415237000002</v>
      </c>
      <c r="C2250" s="139">
        <f t="shared" si="859"/>
        <v>500</v>
      </c>
      <c r="D2250" s="140">
        <f t="shared" si="860"/>
        <v>7245.38</v>
      </c>
      <c r="E2250" s="124">
        <f>IF(K2250=1,VLOOKUP(A2249,[1]Plan1!$BO$80:$BQ$314,3),E2249)</f>
        <v>7276.54</v>
      </c>
      <c r="F2250" s="141">
        <f t="shared" si="861"/>
        <v>45763</v>
      </c>
      <c r="G2250" s="142">
        <f t="shared" ref="G2250:G2313" si="872">(E2250/D2250)-1</f>
        <v>4.3006716003852752E-3</v>
      </c>
      <c r="H2250" s="141">
        <f t="shared" si="862"/>
        <v>45915</v>
      </c>
      <c r="I2250" s="141">
        <f t="shared" ref="I2250:I2313" si="873">IF(A2250&gt;I2249,H2250,I2249)</f>
        <v>45915</v>
      </c>
      <c r="J2250" s="125">
        <f t="shared" si="863"/>
        <v>21</v>
      </c>
      <c r="K2250" s="125">
        <f t="shared" si="869"/>
        <v>11</v>
      </c>
      <c r="L2250" s="139">
        <f t="shared" ref="L2250:L2313" si="874">TRUNC((E2250/D2250)^TRUNC((K2250/J2250),9),8)</f>
        <v>1.0022504299999999</v>
      </c>
      <c r="M2250" s="143">
        <f t="shared" si="870"/>
        <v>1.0043006699999999</v>
      </c>
      <c r="N2250" s="143">
        <f t="shared" si="866"/>
        <v>1.4116044729249533</v>
      </c>
      <c r="O2250" s="139">
        <f t="shared" si="868"/>
        <v>1.4147811800000001</v>
      </c>
      <c r="P2250" s="139">
        <f t="shared" ref="P2250:P2313" si="875">TRUNC(C2250*O2250,8)</f>
        <v>707.39058999999997</v>
      </c>
      <c r="Q2250" s="144">
        <f t="shared" ref="Q2250:Q2313" si="876">IF(VLOOKUP(A2250,AD$10:AK$114,8)=VLOOKUP(A2249,AD$10:AK$114,8),0,VLOOKUP(A2250,AD$10:AK$114,8))</f>
        <v>0</v>
      </c>
      <c r="R2250" s="145">
        <f t="shared" ref="R2250:R2313" si="877">IF(Q2250&gt;0,VLOOKUP($A2250,$AD$10:$AI$114,6),0)</f>
        <v>0</v>
      </c>
      <c r="S2250" s="139">
        <f t="shared" ref="S2250:S2313" si="878">IF(R2250&gt;0,TRUNC(R2250*P2250,8),0)</f>
        <v>0</v>
      </c>
      <c r="T2250" s="146">
        <f t="shared" si="864"/>
        <v>3.5999999999999997E-2</v>
      </c>
      <c r="U2250" s="144">
        <f t="shared" si="867"/>
        <v>34</v>
      </c>
      <c r="V2250" s="144">
        <v>252</v>
      </c>
      <c r="W2250" s="143">
        <f t="shared" ref="W2250:W2313" si="879">ROUND((1+T2250)^TRUNC((U2250/V2250),9),9)</f>
        <v>1.0047831599999999</v>
      </c>
      <c r="X2250" s="139">
        <f t="shared" ref="X2250:X2313" si="880">TRUNC((P2250*(W2250-1)),8)</f>
        <v>3.3835623699999999</v>
      </c>
      <c r="Y2250" s="124">
        <f t="shared" ref="Y2250:Y2313" si="881">IF(Q2250&gt;0,S2250+X2250,0)</f>
        <v>0</v>
      </c>
      <c r="Z2250" s="147" t="s">
        <v>71</v>
      </c>
      <c r="AA2250" s="141">
        <f t="shared" si="865"/>
        <v>46037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4"/>
      <c r="BL2250" s="1"/>
      <c r="BM2250" s="1"/>
      <c r="BN2250" s="1"/>
      <c r="BO2250" s="1"/>
      <c r="BP2250" s="1"/>
      <c r="BQ2250" s="1"/>
    </row>
    <row r="2251" spans="1:69" x14ac:dyDescent="0.15">
      <c r="A2251" s="138">
        <f t="shared" ref="A2251:A2314" si="882">(A2250+1)</f>
        <v>45902</v>
      </c>
      <c r="B2251" s="148">
        <f t="shared" si="871"/>
        <v>711.01919542999997</v>
      </c>
      <c r="C2251" s="139">
        <f t="shared" ref="C2251:C2314" si="883">TRUNC(IF(Q2250&gt;0,VLOOKUP(A2250,$AD$12:$AE$114,2),C2250),8)</f>
        <v>500</v>
      </c>
      <c r="D2251" s="140">
        <f t="shared" ref="D2251:D2314" si="884">IF(E2251=E2250,D2250,E2250)</f>
        <v>7245.38</v>
      </c>
      <c r="E2251" s="124">
        <f>IF(K2251=1,VLOOKUP(A2250,[1]Plan1!$BO$80:$BQ$314,3),E2250)</f>
        <v>7276.54</v>
      </c>
      <c r="F2251" s="141">
        <f t="shared" ref="F2251:F2314" si="885">IF(D2251=D2250,F2250,A2251)</f>
        <v>45763</v>
      </c>
      <c r="G2251" s="142">
        <f t="shared" si="872"/>
        <v>4.3006716003852752E-3</v>
      </c>
      <c r="H2251" s="141">
        <f t="shared" ref="H2251:H2314" si="886">IF(DAY(A2251)=15,VLOOKUP(A2251,AH$118:AM$450,4),H2250)</f>
        <v>45915</v>
      </c>
      <c r="I2251" s="141">
        <f t="shared" si="873"/>
        <v>45915</v>
      </c>
      <c r="J2251" s="125">
        <f t="shared" ref="J2251:J2314" si="887">IF(I2251=I2250,J2250,NETWORKDAYS(I2250,I2251,$AD$118:$AD$502)-1)</f>
        <v>21</v>
      </c>
      <c r="K2251" s="125">
        <f t="shared" si="869"/>
        <v>12</v>
      </c>
      <c r="L2251" s="139">
        <f t="shared" si="874"/>
        <v>1.0024552600000001</v>
      </c>
      <c r="M2251" s="143">
        <f t="shared" si="870"/>
        <v>1.0043006699999999</v>
      </c>
      <c r="N2251" s="143">
        <f t="shared" si="866"/>
        <v>1.4116044729249533</v>
      </c>
      <c r="O2251" s="139">
        <f t="shared" si="868"/>
        <v>1.4150703200000001</v>
      </c>
      <c r="P2251" s="139">
        <f t="shared" si="875"/>
        <v>707.53516000000002</v>
      </c>
      <c r="Q2251" s="144">
        <f t="shared" si="876"/>
        <v>0</v>
      </c>
      <c r="R2251" s="145">
        <f t="shared" si="877"/>
        <v>0</v>
      </c>
      <c r="S2251" s="139">
        <f t="shared" si="878"/>
        <v>0</v>
      </c>
      <c r="T2251" s="146">
        <f t="shared" ref="T2251:T2314" si="888">(T2250)</f>
        <v>3.5999999999999997E-2</v>
      </c>
      <c r="U2251" s="144">
        <f t="shared" si="867"/>
        <v>35</v>
      </c>
      <c r="V2251" s="144">
        <v>252</v>
      </c>
      <c r="W2251" s="143">
        <f t="shared" si="879"/>
        <v>1.0049241870000001</v>
      </c>
      <c r="X2251" s="139">
        <f t="shared" si="880"/>
        <v>3.48403543</v>
      </c>
      <c r="Y2251" s="124">
        <f t="shared" si="881"/>
        <v>0</v>
      </c>
      <c r="Z2251" s="147" t="s">
        <v>71</v>
      </c>
      <c r="AA2251" s="141">
        <f t="shared" ref="AA2251:AA2314" si="889">IF(Q2250&gt;0,VLOOKUP(A2250,$AD$10:$AL$114,9),AA2250)</f>
        <v>46037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4"/>
      <c r="BL2251" s="1"/>
      <c r="BM2251" s="1"/>
      <c r="BN2251" s="1"/>
      <c r="BO2251" s="1"/>
      <c r="BP2251" s="1"/>
      <c r="BQ2251" s="1"/>
    </row>
    <row r="2252" spans="1:69" x14ac:dyDescent="0.15">
      <c r="A2252" s="138">
        <f t="shared" si="882"/>
        <v>45903</v>
      </c>
      <c r="B2252" s="148">
        <f t="shared" si="871"/>
        <v>711.2643286</v>
      </c>
      <c r="C2252" s="139">
        <f t="shared" si="883"/>
        <v>500</v>
      </c>
      <c r="D2252" s="140">
        <f t="shared" si="884"/>
        <v>7245.38</v>
      </c>
      <c r="E2252" s="124">
        <f>IF(K2252=1,VLOOKUP(A2251,[1]Plan1!$BO$80:$BQ$314,3),E2251)</f>
        <v>7276.54</v>
      </c>
      <c r="F2252" s="141">
        <f t="shared" si="885"/>
        <v>45763</v>
      </c>
      <c r="G2252" s="142">
        <f t="shared" si="872"/>
        <v>4.3006716003852752E-3</v>
      </c>
      <c r="H2252" s="141">
        <f t="shared" si="886"/>
        <v>45915</v>
      </c>
      <c r="I2252" s="141">
        <f t="shared" si="873"/>
        <v>45915</v>
      </c>
      <c r="J2252" s="125">
        <f t="shared" si="887"/>
        <v>21</v>
      </c>
      <c r="K2252" s="125">
        <f t="shared" si="869"/>
        <v>13</v>
      </c>
      <c r="L2252" s="139">
        <f t="shared" si="874"/>
        <v>1.0026601399999999</v>
      </c>
      <c r="M2252" s="143">
        <f t="shared" si="870"/>
        <v>1.0043006699999999</v>
      </c>
      <c r="N2252" s="143">
        <f t="shared" si="866"/>
        <v>1.4116044729249533</v>
      </c>
      <c r="O2252" s="139">
        <f t="shared" si="868"/>
        <v>1.4153595299999999</v>
      </c>
      <c r="P2252" s="139">
        <f t="shared" si="875"/>
        <v>707.67976499999997</v>
      </c>
      <c r="Q2252" s="144">
        <f t="shared" si="876"/>
        <v>0</v>
      </c>
      <c r="R2252" s="145">
        <f t="shared" si="877"/>
        <v>0</v>
      </c>
      <c r="S2252" s="139">
        <f t="shared" si="878"/>
        <v>0</v>
      </c>
      <c r="T2252" s="146">
        <f t="shared" si="888"/>
        <v>3.5999999999999997E-2</v>
      </c>
      <c r="U2252" s="144">
        <f t="shared" si="867"/>
        <v>36</v>
      </c>
      <c r="V2252" s="144">
        <v>252</v>
      </c>
      <c r="W2252" s="143">
        <f t="shared" si="879"/>
        <v>1.0050652339999999</v>
      </c>
      <c r="X2252" s="139">
        <f t="shared" si="880"/>
        <v>3.5845636000000001</v>
      </c>
      <c r="Y2252" s="124">
        <f t="shared" si="881"/>
        <v>0</v>
      </c>
      <c r="Z2252" s="147" t="s">
        <v>71</v>
      </c>
      <c r="AA2252" s="141">
        <f t="shared" si="889"/>
        <v>46037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4"/>
      <c r="BL2252" s="1"/>
      <c r="BM2252" s="1"/>
      <c r="BN2252" s="1"/>
      <c r="BO2252" s="1"/>
      <c r="BP2252" s="1"/>
      <c r="BQ2252" s="1"/>
    </row>
    <row r="2253" spans="1:69" x14ac:dyDescent="0.15">
      <c r="A2253" s="138">
        <f t="shared" si="882"/>
        <v>45904</v>
      </c>
      <c r="B2253" s="148">
        <f t="shared" si="871"/>
        <v>711.50954688000002</v>
      </c>
      <c r="C2253" s="139">
        <f t="shared" si="883"/>
        <v>500</v>
      </c>
      <c r="D2253" s="140">
        <f t="shared" si="884"/>
        <v>7245.38</v>
      </c>
      <c r="E2253" s="124">
        <f>IF(K2253=1,VLOOKUP(A2252,[1]Plan1!$BO$80:$BQ$314,3),E2252)</f>
        <v>7276.54</v>
      </c>
      <c r="F2253" s="141">
        <f t="shared" si="885"/>
        <v>45763</v>
      </c>
      <c r="G2253" s="142">
        <f t="shared" si="872"/>
        <v>4.3006716003852752E-3</v>
      </c>
      <c r="H2253" s="141">
        <f t="shared" si="886"/>
        <v>45915</v>
      </c>
      <c r="I2253" s="141">
        <f t="shared" si="873"/>
        <v>45915</v>
      </c>
      <c r="J2253" s="125">
        <f t="shared" si="887"/>
        <v>21</v>
      </c>
      <c r="K2253" s="125">
        <f t="shared" si="869"/>
        <v>14</v>
      </c>
      <c r="L2253" s="139">
        <f t="shared" si="874"/>
        <v>1.00286506</v>
      </c>
      <c r="M2253" s="143">
        <f t="shared" si="870"/>
        <v>1.0043006699999999</v>
      </c>
      <c r="N2253" s="143">
        <f t="shared" si="866"/>
        <v>1.4116044729249533</v>
      </c>
      <c r="O2253" s="139">
        <f t="shared" si="868"/>
        <v>1.4156488</v>
      </c>
      <c r="P2253" s="139">
        <f t="shared" si="875"/>
        <v>707.82439999999997</v>
      </c>
      <c r="Q2253" s="144">
        <f t="shared" si="876"/>
        <v>0</v>
      </c>
      <c r="R2253" s="145">
        <f t="shared" si="877"/>
        <v>0</v>
      </c>
      <c r="S2253" s="139">
        <f t="shared" si="878"/>
        <v>0</v>
      </c>
      <c r="T2253" s="146">
        <f t="shared" si="888"/>
        <v>3.5999999999999997E-2</v>
      </c>
      <c r="U2253" s="144">
        <f t="shared" si="867"/>
        <v>37</v>
      </c>
      <c r="V2253" s="144">
        <v>252</v>
      </c>
      <c r="W2253" s="143">
        <f t="shared" si="879"/>
        <v>1.0052063010000001</v>
      </c>
      <c r="X2253" s="139">
        <f t="shared" si="880"/>
        <v>3.68514688</v>
      </c>
      <c r="Y2253" s="124">
        <f t="shared" si="881"/>
        <v>0</v>
      </c>
      <c r="Z2253" s="147" t="s">
        <v>71</v>
      </c>
      <c r="AA2253" s="141">
        <f t="shared" si="889"/>
        <v>46037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4"/>
      <c r="BL2253" s="1"/>
      <c r="BM2253" s="1"/>
      <c r="BN2253" s="1"/>
      <c r="BO2253" s="1"/>
      <c r="BP2253" s="1"/>
      <c r="BQ2253" s="1"/>
    </row>
    <row r="2254" spans="1:69" x14ac:dyDescent="0.15">
      <c r="A2254" s="138">
        <f t="shared" si="882"/>
        <v>45905</v>
      </c>
      <c r="B2254" s="148">
        <f t="shared" si="871"/>
        <v>711.75484454000002</v>
      </c>
      <c r="C2254" s="139">
        <f t="shared" si="883"/>
        <v>500</v>
      </c>
      <c r="D2254" s="140">
        <f t="shared" si="884"/>
        <v>7245.38</v>
      </c>
      <c r="E2254" s="124">
        <f>IF(K2254=1,VLOOKUP(A2253,[1]Plan1!$BO$80:$BQ$314,3),E2253)</f>
        <v>7276.54</v>
      </c>
      <c r="F2254" s="141">
        <f t="shared" si="885"/>
        <v>45763</v>
      </c>
      <c r="G2254" s="142">
        <f t="shared" si="872"/>
        <v>4.3006716003852752E-3</v>
      </c>
      <c r="H2254" s="141">
        <f t="shared" si="886"/>
        <v>45915</v>
      </c>
      <c r="I2254" s="141">
        <f t="shared" si="873"/>
        <v>45915</v>
      </c>
      <c r="J2254" s="125">
        <f t="shared" si="887"/>
        <v>21</v>
      </c>
      <c r="K2254" s="125">
        <f t="shared" si="869"/>
        <v>15</v>
      </c>
      <c r="L2254" s="139">
        <f t="shared" si="874"/>
        <v>1.00307002</v>
      </c>
      <c r="M2254" s="143">
        <f t="shared" si="870"/>
        <v>1.0043006699999999</v>
      </c>
      <c r="N2254" s="143">
        <f t="shared" si="866"/>
        <v>1.4116044729249533</v>
      </c>
      <c r="O2254" s="139">
        <f t="shared" si="868"/>
        <v>1.4159381200000001</v>
      </c>
      <c r="P2254" s="139">
        <f t="shared" si="875"/>
        <v>707.96906000000001</v>
      </c>
      <c r="Q2254" s="144">
        <f t="shared" si="876"/>
        <v>0</v>
      </c>
      <c r="R2254" s="145">
        <f t="shared" si="877"/>
        <v>0</v>
      </c>
      <c r="S2254" s="139">
        <f t="shared" si="878"/>
        <v>0</v>
      </c>
      <c r="T2254" s="146">
        <f t="shared" si="888"/>
        <v>3.5999999999999997E-2</v>
      </c>
      <c r="U2254" s="144">
        <f t="shared" si="867"/>
        <v>38</v>
      </c>
      <c r="V2254" s="144">
        <v>252</v>
      </c>
      <c r="W2254" s="143">
        <f t="shared" si="879"/>
        <v>1.005347387</v>
      </c>
      <c r="X2254" s="139">
        <f t="shared" si="880"/>
        <v>3.7857845399999999</v>
      </c>
      <c r="Y2254" s="124">
        <f t="shared" si="881"/>
        <v>0</v>
      </c>
      <c r="Z2254" s="147" t="s">
        <v>71</v>
      </c>
      <c r="AA2254" s="141">
        <f t="shared" si="889"/>
        <v>46037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4"/>
      <c r="BL2254" s="1"/>
      <c r="BM2254" s="1"/>
      <c r="BN2254" s="1"/>
      <c r="BO2254" s="1"/>
      <c r="BP2254" s="1"/>
      <c r="BQ2254" s="1"/>
    </row>
    <row r="2255" spans="1:69" x14ac:dyDescent="0.15">
      <c r="A2255" s="138">
        <f t="shared" si="882"/>
        <v>45906</v>
      </c>
      <c r="B2255" s="148">
        <f t="shared" si="871"/>
        <v>712.00022735999994</v>
      </c>
      <c r="C2255" s="139">
        <f t="shared" si="883"/>
        <v>500</v>
      </c>
      <c r="D2255" s="140">
        <f t="shared" si="884"/>
        <v>7245.38</v>
      </c>
      <c r="E2255" s="124">
        <f>IF(K2255=1,VLOOKUP(A2254,[1]Plan1!$BO$80:$BQ$314,3),E2254)</f>
        <v>7276.54</v>
      </c>
      <c r="F2255" s="141">
        <f t="shared" si="885"/>
        <v>45763</v>
      </c>
      <c r="G2255" s="142">
        <f t="shared" si="872"/>
        <v>4.3006716003852752E-3</v>
      </c>
      <c r="H2255" s="141">
        <f t="shared" si="886"/>
        <v>45915</v>
      </c>
      <c r="I2255" s="141">
        <f t="shared" si="873"/>
        <v>45915</v>
      </c>
      <c r="J2255" s="125">
        <f t="shared" si="887"/>
        <v>21</v>
      </c>
      <c r="K2255" s="125">
        <f t="shared" si="869"/>
        <v>16</v>
      </c>
      <c r="L2255" s="139">
        <f t="shared" si="874"/>
        <v>1.00327502</v>
      </c>
      <c r="M2255" s="143">
        <f t="shared" si="870"/>
        <v>1.0043006699999999</v>
      </c>
      <c r="N2255" s="143">
        <f t="shared" si="866"/>
        <v>1.4116044729249533</v>
      </c>
      <c r="O2255" s="139">
        <f t="shared" si="868"/>
        <v>1.4162275</v>
      </c>
      <c r="P2255" s="139">
        <f t="shared" si="875"/>
        <v>708.11374999999998</v>
      </c>
      <c r="Q2255" s="144">
        <f t="shared" si="876"/>
        <v>0</v>
      </c>
      <c r="R2255" s="145">
        <f t="shared" si="877"/>
        <v>0</v>
      </c>
      <c r="S2255" s="139">
        <f t="shared" si="878"/>
        <v>0</v>
      </c>
      <c r="T2255" s="146">
        <f t="shared" si="888"/>
        <v>3.5999999999999997E-2</v>
      </c>
      <c r="U2255" s="144">
        <f t="shared" si="867"/>
        <v>39</v>
      </c>
      <c r="V2255" s="144">
        <v>252</v>
      </c>
      <c r="W2255" s="143">
        <f t="shared" si="879"/>
        <v>1.0054884930000001</v>
      </c>
      <c r="X2255" s="139">
        <f t="shared" si="880"/>
        <v>3.8864773600000002</v>
      </c>
      <c r="Y2255" s="124">
        <f t="shared" si="881"/>
        <v>0</v>
      </c>
      <c r="Z2255" s="147" t="s">
        <v>71</v>
      </c>
      <c r="AA2255" s="141">
        <f t="shared" si="889"/>
        <v>46037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4"/>
      <c r="BL2255" s="1"/>
      <c r="BM2255" s="1"/>
      <c r="BN2255" s="1"/>
      <c r="BO2255" s="1"/>
      <c r="BP2255" s="1"/>
      <c r="BQ2255" s="1"/>
    </row>
    <row r="2256" spans="1:69" x14ac:dyDescent="0.15">
      <c r="A2256" s="138">
        <f t="shared" si="882"/>
        <v>45907</v>
      </c>
      <c r="B2256" s="148">
        <f t="shared" si="871"/>
        <v>712.00022735999994</v>
      </c>
      <c r="C2256" s="139">
        <f t="shared" si="883"/>
        <v>500</v>
      </c>
      <c r="D2256" s="140">
        <f t="shared" si="884"/>
        <v>7245.38</v>
      </c>
      <c r="E2256" s="124">
        <f>IF(K2256=1,VLOOKUP(A2255,[1]Plan1!$BO$80:$BQ$314,3),E2255)</f>
        <v>7276.54</v>
      </c>
      <c r="F2256" s="141">
        <f t="shared" si="885"/>
        <v>45763</v>
      </c>
      <c r="G2256" s="142">
        <f t="shared" si="872"/>
        <v>4.3006716003852752E-3</v>
      </c>
      <c r="H2256" s="141">
        <f t="shared" si="886"/>
        <v>45915</v>
      </c>
      <c r="I2256" s="141">
        <f t="shared" si="873"/>
        <v>45915</v>
      </c>
      <c r="J2256" s="125">
        <f t="shared" si="887"/>
        <v>21</v>
      </c>
      <c r="K2256" s="125">
        <f t="shared" si="869"/>
        <v>16</v>
      </c>
      <c r="L2256" s="139">
        <f t="shared" si="874"/>
        <v>1.00327502</v>
      </c>
      <c r="M2256" s="143">
        <f t="shared" si="870"/>
        <v>1.0043006699999999</v>
      </c>
      <c r="N2256" s="143">
        <f t="shared" si="866"/>
        <v>1.4116044729249533</v>
      </c>
      <c r="O2256" s="139">
        <f t="shared" si="868"/>
        <v>1.4162275</v>
      </c>
      <c r="P2256" s="139">
        <f t="shared" si="875"/>
        <v>708.11374999999998</v>
      </c>
      <c r="Q2256" s="144">
        <f t="shared" si="876"/>
        <v>0</v>
      </c>
      <c r="R2256" s="145">
        <f t="shared" si="877"/>
        <v>0</v>
      </c>
      <c r="S2256" s="139">
        <f t="shared" si="878"/>
        <v>0</v>
      </c>
      <c r="T2256" s="146">
        <f t="shared" si="888"/>
        <v>3.5999999999999997E-2</v>
      </c>
      <c r="U2256" s="144">
        <f t="shared" si="867"/>
        <v>39</v>
      </c>
      <c r="V2256" s="144">
        <v>252</v>
      </c>
      <c r="W2256" s="143">
        <f t="shared" si="879"/>
        <v>1.0054884930000001</v>
      </c>
      <c r="X2256" s="139">
        <f t="shared" si="880"/>
        <v>3.8864773600000002</v>
      </c>
      <c r="Y2256" s="124">
        <f t="shared" si="881"/>
        <v>0</v>
      </c>
      <c r="Z2256" s="147" t="s">
        <v>71</v>
      </c>
      <c r="AA2256" s="141">
        <f t="shared" si="889"/>
        <v>46037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4"/>
      <c r="BL2256" s="1"/>
      <c r="BM2256" s="1"/>
      <c r="BN2256" s="1"/>
      <c r="BO2256" s="1"/>
      <c r="BP2256" s="1"/>
      <c r="BQ2256" s="1"/>
    </row>
    <row r="2257" spans="1:69" x14ac:dyDescent="0.15">
      <c r="A2257" s="138">
        <f t="shared" si="882"/>
        <v>45908</v>
      </c>
      <c r="B2257" s="148">
        <f t="shared" si="871"/>
        <v>712.00022735999994</v>
      </c>
      <c r="C2257" s="139">
        <f t="shared" si="883"/>
        <v>500</v>
      </c>
      <c r="D2257" s="140">
        <f t="shared" si="884"/>
        <v>7245.38</v>
      </c>
      <c r="E2257" s="124">
        <f>IF(K2257=1,VLOOKUP(A2256,[1]Plan1!$BO$80:$BQ$314,3),E2256)</f>
        <v>7276.54</v>
      </c>
      <c r="F2257" s="141">
        <f t="shared" si="885"/>
        <v>45763</v>
      </c>
      <c r="G2257" s="142">
        <f t="shared" si="872"/>
        <v>4.3006716003852752E-3</v>
      </c>
      <c r="H2257" s="141">
        <f t="shared" si="886"/>
        <v>45915</v>
      </c>
      <c r="I2257" s="141">
        <f t="shared" si="873"/>
        <v>45915</v>
      </c>
      <c r="J2257" s="125">
        <f t="shared" si="887"/>
        <v>21</v>
      </c>
      <c r="K2257" s="125">
        <f t="shared" si="869"/>
        <v>16</v>
      </c>
      <c r="L2257" s="139">
        <f t="shared" si="874"/>
        <v>1.00327502</v>
      </c>
      <c r="M2257" s="143">
        <f t="shared" si="870"/>
        <v>1.0043006699999999</v>
      </c>
      <c r="N2257" s="143">
        <f t="shared" si="866"/>
        <v>1.4116044729249533</v>
      </c>
      <c r="O2257" s="139">
        <f t="shared" si="868"/>
        <v>1.4162275</v>
      </c>
      <c r="P2257" s="139">
        <f t="shared" si="875"/>
        <v>708.11374999999998</v>
      </c>
      <c r="Q2257" s="144">
        <f t="shared" si="876"/>
        <v>0</v>
      </c>
      <c r="R2257" s="145">
        <f t="shared" si="877"/>
        <v>0</v>
      </c>
      <c r="S2257" s="139">
        <f t="shared" si="878"/>
        <v>0</v>
      </c>
      <c r="T2257" s="146">
        <f t="shared" si="888"/>
        <v>3.5999999999999997E-2</v>
      </c>
      <c r="U2257" s="144">
        <f t="shared" si="867"/>
        <v>39</v>
      </c>
      <c r="V2257" s="144">
        <v>252</v>
      </c>
      <c r="W2257" s="143">
        <f t="shared" si="879"/>
        <v>1.0054884930000001</v>
      </c>
      <c r="X2257" s="139">
        <f t="shared" si="880"/>
        <v>3.8864773600000002</v>
      </c>
      <c r="Y2257" s="124">
        <f t="shared" si="881"/>
        <v>0</v>
      </c>
      <c r="Z2257" s="147" t="s">
        <v>71</v>
      </c>
      <c r="AA2257" s="141">
        <f t="shared" si="889"/>
        <v>46037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4"/>
      <c r="BL2257" s="1"/>
      <c r="BM2257" s="1"/>
      <c r="BN2257" s="1"/>
      <c r="BO2257" s="1"/>
      <c r="BP2257" s="1"/>
      <c r="BQ2257" s="1"/>
    </row>
    <row r="2258" spans="1:69" x14ac:dyDescent="0.15">
      <c r="A2258" s="138">
        <f t="shared" si="882"/>
        <v>45909</v>
      </c>
      <c r="B2258" s="148">
        <f t="shared" si="871"/>
        <v>712.24570036</v>
      </c>
      <c r="C2258" s="139">
        <f t="shared" si="883"/>
        <v>500</v>
      </c>
      <c r="D2258" s="140">
        <f t="shared" si="884"/>
        <v>7245.38</v>
      </c>
      <c r="E2258" s="124">
        <f>IF(K2258=1,VLOOKUP(A2257,[1]Plan1!$BO$80:$BQ$314,3),E2257)</f>
        <v>7276.54</v>
      </c>
      <c r="F2258" s="141">
        <f t="shared" si="885"/>
        <v>45763</v>
      </c>
      <c r="G2258" s="142">
        <f t="shared" si="872"/>
        <v>4.3006716003852752E-3</v>
      </c>
      <c r="H2258" s="141">
        <f t="shared" si="886"/>
        <v>45915</v>
      </c>
      <c r="I2258" s="141">
        <f t="shared" si="873"/>
        <v>45915</v>
      </c>
      <c r="J2258" s="125">
        <f t="shared" si="887"/>
        <v>21</v>
      </c>
      <c r="K2258" s="125">
        <f t="shared" si="869"/>
        <v>17</v>
      </c>
      <c r="L2258" s="139">
        <f t="shared" si="874"/>
        <v>1.0034800699999999</v>
      </c>
      <c r="M2258" s="143">
        <f t="shared" si="870"/>
        <v>1.0043006699999999</v>
      </c>
      <c r="N2258" s="143">
        <f t="shared" si="866"/>
        <v>1.4116044729249533</v>
      </c>
      <c r="O2258" s="139">
        <f t="shared" si="868"/>
        <v>1.4165169500000001</v>
      </c>
      <c r="P2258" s="139">
        <f t="shared" si="875"/>
        <v>708.25847499999998</v>
      </c>
      <c r="Q2258" s="144">
        <f t="shared" si="876"/>
        <v>0</v>
      </c>
      <c r="R2258" s="145">
        <f t="shared" si="877"/>
        <v>0</v>
      </c>
      <c r="S2258" s="139">
        <f t="shared" si="878"/>
        <v>0</v>
      </c>
      <c r="T2258" s="146">
        <f t="shared" si="888"/>
        <v>3.5999999999999997E-2</v>
      </c>
      <c r="U2258" s="144">
        <f t="shared" si="867"/>
        <v>40</v>
      </c>
      <c r="V2258" s="144">
        <v>252</v>
      </c>
      <c r="W2258" s="143">
        <f t="shared" si="879"/>
        <v>1.005629619</v>
      </c>
      <c r="X2258" s="139">
        <f t="shared" si="880"/>
        <v>3.9872253600000001</v>
      </c>
      <c r="Y2258" s="124">
        <f t="shared" si="881"/>
        <v>0</v>
      </c>
      <c r="Z2258" s="147" t="s">
        <v>71</v>
      </c>
      <c r="AA2258" s="141">
        <f t="shared" si="889"/>
        <v>46037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4"/>
      <c r="BL2258" s="1"/>
      <c r="BM2258" s="1"/>
      <c r="BN2258" s="1"/>
      <c r="BO2258" s="1"/>
      <c r="BP2258" s="1"/>
      <c r="BQ2258" s="1"/>
    </row>
    <row r="2259" spans="1:69" x14ac:dyDescent="0.15">
      <c r="A2259" s="138">
        <f t="shared" si="882"/>
        <v>45910</v>
      </c>
      <c r="B2259" s="148">
        <f t="shared" si="871"/>
        <v>712.49124849999998</v>
      </c>
      <c r="C2259" s="139">
        <f t="shared" si="883"/>
        <v>500</v>
      </c>
      <c r="D2259" s="140">
        <f t="shared" si="884"/>
        <v>7245.38</v>
      </c>
      <c r="E2259" s="124">
        <f>IF(K2259=1,VLOOKUP(A2258,[1]Plan1!$BO$80:$BQ$314,3),E2258)</f>
        <v>7276.54</v>
      </c>
      <c r="F2259" s="141">
        <f t="shared" si="885"/>
        <v>45763</v>
      </c>
      <c r="G2259" s="142">
        <f t="shared" si="872"/>
        <v>4.3006716003852752E-3</v>
      </c>
      <c r="H2259" s="141">
        <f t="shared" si="886"/>
        <v>45915</v>
      </c>
      <c r="I2259" s="141">
        <f t="shared" si="873"/>
        <v>45915</v>
      </c>
      <c r="J2259" s="125">
        <f t="shared" si="887"/>
        <v>21</v>
      </c>
      <c r="K2259" s="125">
        <f t="shared" si="869"/>
        <v>18</v>
      </c>
      <c r="L2259" s="139">
        <f t="shared" si="874"/>
        <v>1.0036851499999999</v>
      </c>
      <c r="M2259" s="143">
        <f t="shared" si="870"/>
        <v>1.0043006699999999</v>
      </c>
      <c r="N2259" s="143">
        <f t="shared" si="866"/>
        <v>1.4116044729249533</v>
      </c>
      <c r="O2259" s="139">
        <f t="shared" si="868"/>
        <v>1.41680644</v>
      </c>
      <c r="P2259" s="139">
        <f t="shared" si="875"/>
        <v>708.40322000000003</v>
      </c>
      <c r="Q2259" s="144">
        <f t="shared" si="876"/>
        <v>0</v>
      </c>
      <c r="R2259" s="145">
        <f t="shared" si="877"/>
        <v>0</v>
      </c>
      <c r="S2259" s="139">
        <f t="shared" si="878"/>
        <v>0</v>
      </c>
      <c r="T2259" s="146">
        <f t="shared" si="888"/>
        <v>3.5999999999999997E-2</v>
      </c>
      <c r="U2259" s="144">
        <f t="shared" si="867"/>
        <v>41</v>
      </c>
      <c r="V2259" s="144">
        <v>252</v>
      </c>
      <c r="W2259" s="143">
        <f t="shared" si="879"/>
        <v>1.0057707650000001</v>
      </c>
      <c r="X2259" s="139">
        <f t="shared" si="880"/>
        <v>4.0880285000000001</v>
      </c>
      <c r="Y2259" s="124">
        <f t="shared" si="881"/>
        <v>0</v>
      </c>
      <c r="Z2259" s="147" t="s">
        <v>71</v>
      </c>
      <c r="AA2259" s="141">
        <f t="shared" si="889"/>
        <v>46037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4"/>
      <c r="BL2259" s="1"/>
      <c r="BM2259" s="1"/>
      <c r="BN2259" s="1"/>
      <c r="BO2259" s="1"/>
      <c r="BP2259" s="1"/>
      <c r="BQ2259" s="1"/>
    </row>
    <row r="2260" spans="1:69" x14ac:dyDescent="0.15">
      <c r="A2260" s="138">
        <f t="shared" si="882"/>
        <v>45911</v>
      </c>
      <c r="B2260" s="148">
        <f t="shared" si="871"/>
        <v>712.73688688000004</v>
      </c>
      <c r="C2260" s="139">
        <f t="shared" si="883"/>
        <v>500</v>
      </c>
      <c r="D2260" s="140">
        <f t="shared" si="884"/>
        <v>7245.38</v>
      </c>
      <c r="E2260" s="124">
        <f>IF(K2260=1,VLOOKUP(A2259,[1]Plan1!$BO$80:$BQ$314,3),E2259)</f>
        <v>7276.54</v>
      </c>
      <c r="F2260" s="141">
        <f t="shared" si="885"/>
        <v>45763</v>
      </c>
      <c r="G2260" s="142">
        <f t="shared" si="872"/>
        <v>4.3006716003852752E-3</v>
      </c>
      <c r="H2260" s="141">
        <f t="shared" si="886"/>
        <v>45915</v>
      </c>
      <c r="I2260" s="141">
        <f t="shared" si="873"/>
        <v>45915</v>
      </c>
      <c r="J2260" s="125">
        <f t="shared" si="887"/>
        <v>21</v>
      </c>
      <c r="K2260" s="125">
        <f t="shared" si="869"/>
        <v>19</v>
      </c>
      <c r="L2260" s="139">
        <f t="shared" si="874"/>
        <v>1.00389028</v>
      </c>
      <c r="M2260" s="143">
        <f t="shared" si="870"/>
        <v>1.0043006699999999</v>
      </c>
      <c r="N2260" s="143">
        <f t="shared" si="866"/>
        <v>1.4116044729249533</v>
      </c>
      <c r="O2260" s="139">
        <f t="shared" si="868"/>
        <v>1.4170959999999999</v>
      </c>
      <c r="P2260" s="139">
        <f t="shared" si="875"/>
        <v>708.548</v>
      </c>
      <c r="Q2260" s="144">
        <f t="shared" si="876"/>
        <v>0</v>
      </c>
      <c r="R2260" s="145">
        <f t="shared" si="877"/>
        <v>0</v>
      </c>
      <c r="S2260" s="139">
        <f t="shared" si="878"/>
        <v>0</v>
      </c>
      <c r="T2260" s="146">
        <f t="shared" si="888"/>
        <v>3.5999999999999997E-2</v>
      </c>
      <c r="U2260" s="144">
        <f t="shared" si="867"/>
        <v>42</v>
      </c>
      <c r="V2260" s="144">
        <v>252</v>
      </c>
      <c r="W2260" s="143">
        <f t="shared" si="879"/>
        <v>1.005911931</v>
      </c>
      <c r="X2260" s="139">
        <f t="shared" si="880"/>
        <v>4.1888868800000001</v>
      </c>
      <c r="Y2260" s="124">
        <f t="shared" si="881"/>
        <v>0</v>
      </c>
      <c r="Z2260" s="147" t="s">
        <v>71</v>
      </c>
      <c r="AA2260" s="141">
        <f t="shared" si="889"/>
        <v>46037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4"/>
      <c r="BL2260" s="1"/>
      <c r="BM2260" s="1"/>
      <c r="BN2260" s="1"/>
      <c r="BO2260" s="1"/>
      <c r="BP2260" s="1"/>
      <c r="BQ2260" s="1"/>
    </row>
    <row r="2261" spans="1:69" x14ac:dyDescent="0.15">
      <c r="A2261" s="138">
        <f t="shared" si="882"/>
        <v>45912</v>
      </c>
      <c r="B2261" s="148">
        <f t="shared" si="871"/>
        <v>712.98260977999996</v>
      </c>
      <c r="C2261" s="139">
        <f t="shared" si="883"/>
        <v>500</v>
      </c>
      <c r="D2261" s="140">
        <f t="shared" si="884"/>
        <v>7245.38</v>
      </c>
      <c r="E2261" s="124">
        <f>IF(K2261=1,VLOOKUP(A2260,[1]Plan1!$BO$80:$BQ$314,3),E2260)</f>
        <v>7276.54</v>
      </c>
      <c r="F2261" s="141">
        <f t="shared" si="885"/>
        <v>45763</v>
      </c>
      <c r="G2261" s="142">
        <f t="shared" si="872"/>
        <v>4.3006716003852752E-3</v>
      </c>
      <c r="H2261" s="141">
        <f t="shared" si="886"/>
        <v>45915</v>
      </c>
      <c r="I2261" s="141">
        <f t="shared" si="873"/>
        <v>45915</v>
      </c>
      <c r="J2261" s="125">
        <f t="shared" si="887"/>
        <v>21</v>
      </c>
      <c r="K2261" s="125">
        <f t="shared" si="869"/>
        <v>20</v>
      </c>
      <c r="L2261" s="139">
        <f t="shared" si="874"/>
        <v>1.0040954499999999</v>
      </c>
      <c r="M2261" s="143">
        <f t="shared" si="870"/>
        <v>1.0043006699999999</v>
      </c>
      <c r="N2261" s="143">
        <f t="shared" si="866"/>
        <v>1.4116044729249533</v>
      </c>
      <c r="O2261" s="139">
        <f t="shared" si="868"/>
        <v>1.4173856199999999</v>
      </c>
      <c r="P2261" s="139">
        <f t="shared" si="875"/>
        <v>708.69281000000001</v>
      </c>
      <c r="Q2261" s="144">
        <f t="shared" si="876"/>
        <v>0</v>
      </c>
      <c r="R2261" s="145">
        <f t="shared" si="877"/>
        <v>0</v>
      </c>
      <c r="S2261" s="139">
        <f t="shared" si="878"/>
        <v>0</v>
      </c>
      <c r="T2261" s="146">
        <f t="shared" si="888"/>
        <v>3.5999999999999997E-2</v>
      </c>
      <c r="U2261" s="144">
        <f t="shared" si="867"/>
        <v>43</v>
      </c>
      <c r="V2261" s="144">
        <v>252</v>
      </c>
      <c r="W2261" s="143">
        <f t="shared" si="879"/>
        <v>1.0060531159999999</v>
      </c>
      <c r="X2261" s="139">
        <f t="shared" si="880"/>
        <v>4.2897997800000001</v>
      </c>
      <c r="Y2261" s="124">
        <f t="shared" si="881"/>
        <v>0</v>
      </c>
      <c r="Z2261" s="147" t="s">
        <v>71</v>
      </c>
      <c r="AA2261" s="141">
        <f t="shared" si="889"/>
        <v>46037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4"/>
      <c r="BL2261" s="1"/>
      <c r="BM2261" s="1"/>
      <c r="BN2261" s="1"/>
      <c r="BO2261" s="1"/>
      <c r="BP2261" s="1"/>
      <c r="BQ2261" s="1"/>
    </row>
    <row r="2262" spans="1:69" x14ac:dyDescent="0.15">
      <c r="A2262" s="138">
        <f t="shared" si="882"/>
        <v>45913</v>
      </c>
      <c r="B2262" s="148">
        <f t="shared" si="871"/>
        <v>713.22842367999999</v>
      </c>
      <c r="C2262" s="139">
        <f t="shared" si="883"/>
        <v>500</v>
      </c>
      <c r="D2262" s="140">
        <f t="shared" si="884"/>
        <v>7245.38</v>
      </c>
      <c r="E2262" s="124">
        <f>IF(K2262=1,VLOOKUP(A2261,[1]Plan1!$BO$80:$BQ$314,3),E2261)</f>
        <v>7276.54</v>
      </c>
      <c r="F2262" s="141">
        <f t="shared" si="885"/>
        <v>45763</v>
      </c>
      <c r="G2262" s="142">
        <f t="shared" si="872"/>
        <v>4.3006716003852752E-3</v>
      </c>
      <c r="H2262" s="141">
        <f t="shared" si="886"/>
        <v>45915</v>
      </c>
      <c r="I2262" s="141">
        <f t="shared" si="873"/>
        <v>45915</v>
      </c>
      <c r="J2262" s="125">
        <f t="shared" si="887"/>
        <v>21</v>
      </c>
      <c r="K2262" s="125">
        <f t="shared" si="869"/>
        <v>21</v>
      </c>
      <c r="L2262" s="139">
        <f t="shared" si="874"/>
        <v>1.0043006699999999</v>
      </c>
      <c r="M2262" s="143">
        <f t="shared" si="870"/>
        <v>1.0043006699999999</v>
      </c>
      <c r="N2262" s="143">
        <f t="shared" si="866"/>
        <v>1.4116044729249533</v>
      </c>
      <c r="O2262" s="139">
        <f t="shared" si="868"/>
        <v>1.4176753099999999</v>
      </c>
      <c r="P2262" s="139">
        <f t="shared" si="875"/>
        <v>708.83765500000004</v>
      </c>
      <c r="Q2262" s="144">
        <f t="shared" si="876"/>
        <v>0</v>
      </c>
      <c r="R2262" s="145">
        <f t="shared" si="877"/>
        <v>0</v>
      </c>
      <c r="S2262" s="139">
        <f t="shared" si="878"/>
        <v>0</v>
      </c>
      <c r="T2262" s="146">
        <f t="shared" si="888"/>
        <v>3.5999999999999997E-2</v>
      </c>
      <c r="U2262" s="144">
        <f t="shared" si="867"/>
        <v>44</v>
      </c>
      <c r="V2262" s="144">
        <v>252</v>
      </c>
      <c r="W2262" s="143">
        <f t="shared" si="879"/>
        <v>1.006194322</v>
      </c>
      <c r="X2262" s="139">
        <f t="shared" si="880"/>
        <v>4.3907686799999999</v>
      </c>
      <c r="Y2262" s="124">
        <f t="shared" si="881"/>
        <v>0</v>
      </c>
      <c r="Z2262" s="147" t="s">
        <v>71</v>
      </c>
      <c r="AA2262" s="141">
        <f t="shared" si="889"/>
        <v>46037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4"/>
      <c r="BL2262" s="1"/>
      <c r="BM2262" s="1"/>
      <c r="BN2262" s="1"/>
      <c r="BO2262" s="1"/>
      <c r="BP2262" s="1"/>
      <c r="BQ2262" s="1"/>
    </row>
    <row r="2263" spans="1:69" x14ac:dyDescent="0.15">
      <c r="A2263" s="138">
        <f t="shared" si="882"/>
        <v>45914</v>
      </c>
      <c r="B2263" s="148">
        <f t="shared" si="871"/>
        <v>713.22842367999999</v>
      </c>
      <c r="C2263" s="139">
        <f t="shared" si="883"/>
        <v>500</v>
      </c>
      <c r="D2263" s="140">
        <f t="shared" si="884"/>
        <v>7245.38</v>
      </c>
      <c r="E2263" s="124">
        <f>IF(K2263=1,VLOOKUP(A2262,[1]Plan1!$BO$80:$BQ$314,3),E2262)</f>
        <v>7276.54</v>
      </c>
      <c r="F2263" s="141">
        <f t="shared" si="885"/>
        <v>45763</v>
      </c>
      <c r="G2263" s="142">
        <f t="shared" si="872"/>
        <v>4.3006716003852752E-3</v>
      </c>
      <c r="H2263" s="141">
        <f t="shared" si="886"/>
        <v>45915</v>
      </c>
      <c r="I2263" s="141">
        <f t="shared" si="873"/>
        <v>45915</v>
      </c>
      <c r="J2263" s="125">
        <f t="shared" si="887"/>
        <v>21</v>
      </c>
      <c r="K2263" s="125">
        <f t="shared" si="869"/>
        <v>21</v>
      </c>
      <c r="L2263" s="139">
        <f t="shared" si="874"/>
        <v>1.0043006699999999</v>
      </c>
      <c r="M2263" s="143">
        <f t="shared" si="870"/>
        <v>1.0043006699999999</v>
      </c>
      <c r="N2263" s="143">
        <f t="shared" si="866"/>
        <v>1.4116044729249533</v>
      </c>
      <c r="O2263" s="139">
        <f t="shared" si="868"/>
        <v>1.4176753099999999</v>
      </c>
      <c r="P2263" s="139">
        <f t="shared" si="875"/>
        <v>708.83765500000004</v>
      </c>
      <c r="Q2263" s="144">
        <f t="shared" si="876"/>
        <v>0</v>
      </c>
      <c r="R2263" s="145">
        <f t="shared" si="877"/>
        <v>0</v>
      </c>
      <c r="S2263" s="139">
        <f t="shared" si="878"/>
        <v>0</v>
      </c>
      <c r="T2263" s="146">
        <f t="shared" si="888"/>
        <v>3.5999999999999997E-2</v>
      </c>
      <c r="U2263" s="144">
        <f t="shared" si="867"/>
        <v>44</v>
      </c>
      <c r="V2263" s="144">
        <v>252</v>
      </c>
      <c r="W2263" s="143">
        <f t="shared" si="879"/>
        <v>1.006194322</v>
      </c>
      <c r="X2263" s="139">
        <f t="shared" si="880"/>
        <v>4.3907686799999999</v>
      </c>
      <c r="Y2263" s="124">
        <f t="shared" si="881"/>
        <v>0</v>
      </c>
      <c r="Z2263" s="147" t="s">
        <v>71</v>
      </c>
      <c r="AA2263" s="141">
        <f t="shared" si="889"/>
        <v>46037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4"/>
      <c r="BL2263" s="1"/>
      <c r="BM2263" s="1"/>
      <c r="BN2263" s="1"/>
      <c r="BO2263" s="1"/>
      <c r="BP2263" s="1"/>
      <c r="BQ2263" s="1"/>
    </row>
    <row r="2264" spans="1:69" x14ac:dyDescent="0.15">
      <c r="A2264" s="138">
        <f t="shared" si="882"/>
        <v>45915</v>
      </c>
      <c r="B2264" s="148">
        <f t="shared" si="871"/>
        <v>713.22842367999999</v>
      </c>
      <c r="C2264" s="139">
        <f t="shared" si="883"/>
        <v>500</v>
      </c>
      <c r="D2264" s="140">
        <f t="shared" si="884"/>
        <v>7245.38</v>
      </c>
      <c r="E2264" s="124">
        <f>IF(K2264=1,VLOOKUP(A2263,[1]Plan1!$BO$80:$BQ$314,3),E2263)</f>
        <v>7276.54</v>
      </c>
      <c r="F2264" s="141">
        <f t="shared" si="885"/>
        <v>45763</v>
      </c>
      <c r="G2264" s="142">
        <f t="shared" si="872"/>
        <v>4.3006716003852752E-3</v>
      </c>
      <c r="H2264" s="141">
        <f t="shared" si="886"/>
        <v>45945</v>
      </c>
      <c r="I2264" s="141">
        <f t="shared" si="873"/>
        <v>45915</v>
      </c>
      <c r="J2264" s="125">
        <f t="shared" si="887"/>
        <v>21</v>
      </c>
      <c r="K2264" s="125">
        <f t="shared" si="869"/>
        <v>21</v>
      </c>
      <c r="L2264" s="139">
        <f t="shared" si="874"/>
        <v>1.0043006699999999</v>
      </c>
      <c r="M2264" s="143">
        <f t="shared" si="870"/>
        <v>1.0043006699999999</v>
      </c>
      <c r="N2264" s="143">
        <f t="shared" si="866"/>
        <v>1.4116044729249533</v>
      </c>
      <c r="O2264" s="139">
        <f t="shared" si="868"/>
        <v>1.4176753099999999</v>
      </c>
      <c r="P2264" s="139">
        <f t="shared" si="875"/>
        <v>708.83765500000004</v>
      </c>
      <c r="Q2264" s="144">
        <f t="shared" si="876"/>
        <v>0</v>
      </c>
      <c r="R2264" s="145">
        <f t="shared" si="877"/>
        <v>0</v>
      </c>
      <c r="S2264" s="139">
        <f t="shared" si="878"/>
        <v>0</v>
      </c>
      <c r="T2264" s="146">
        <f t="shared" si="888"/>
        <v>3.5999999999999997E-2</v>
      </c>
      <c r="U2264" s="144">
        <f t="shared" si="867"/>
        <v>44</v>
      </c>
      <c r="V2264" s="144">
        <v>252</v>
      </c>
      <c r="W2264" s="143">
        <f t="shared" si="879"/>
        <v>1.006194322</v>
      </c>
      <c r="X2264" s="139">
        <f t="shared" si="880"/>
        <v>4.3907686799999999</v>
      </c>
      <c r="Y2264" s="124">
        <f t="shared" si="881"/>
        <v>0</v>
      </c>
      <c r="Z2264" s="147" t="s">
        <v>71</v>
      </c>
      <c r="AA2264" s="141">
        <f t="shared" si="889"/>
        <v>46037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4"/>
      <c r="BL2264" s="1"/>
      <c r="BM2264" s="1"/>
      <c r="BN2264" s="1"/>
      <c r="BO2264" s="1"/>
      <c r="BP2264" s="1"/>
      <c r="BQ2264" s="1"/>
    </row>
    <row r="2265" spans="1:69" x14ac:dyDescent="0.15">
      <c r="A2265" s="138">
        <f t="shared" si="882"/>
        <v>45916</v>
      </c>
      <c r="B2265" s="148">
        <f t="shared" si="871"/>
        <v>713.46768535000001</v>
      </c>
      <c r="C2265" s="139">
        <f t="shared" si="883"/>
        <v>500</v>
      </c>
      <c r="D2265" s="140">
        <f t="shared" si="884"/>
        <v>7245.38</v>
      </c>
      <c r="E2265" s="124">
        <f>IF(K2265=1,VLOOKUP(A2264,[1]Plan1!$BO$80:$BQ$314,3),E2264)</f>
        <v>7276.54</v>
      </c>
      <c r="F2265" s="141">
        <f t="shared" si="885"/>
        <v>45763</v>
      </c>
      <c r="G2265" s="142">
        <f t="shared" si="872"/>
        <v>4.3006716003852752E-3</v>
      </c>
      <c r="H2265" s="141">
        <f t="shared" si="886"/>
        <v>45945</v>
      </c>
      <c r="I2265" s="141">
        <f t="shared" si="873"/>
        <v>45945</v>
      </c>
      <c r="J2265" s="125">
        <f t="shared" si="887"/>
        <v>22</v>
      </c>
      <c r="K2265" s="125">
        <f t="shared" si="869"/>
        <v>1</v>
      </c>
      <c r="L2265" s="139">
        <f t="shared" si="874"/>
        <v>1.0001950799999999</v>
      </c>
      <c r="M2265" s="143">
        <f t="shared" si="870"/>
        <v>1.0043006699999999</v>
      </c>
      <c r="N2265" s="143">
        <f t="shared" si="866"/>
        <v>1.4176753179335273</v>
      </c>
      <c r="O2265" s="139">
        <f t="shared" si="868"/>
        <v>1.41795187</v>
      </c>
      <c r="P2265" s="139">
        <f t="shared" si="875"/>
        <v>708.97593500000005</v>
      </c>
      <c r="Q2265" s="144">
        <f t="shared" si="876"/>
        <v>0</v>
      </c>
      <c r="R2265" s="145">
        <f t="shared" si="877"/>
        <v>0</v>
      </c>
      <c r="S2265" s="139">
        <f t="shared" si="878"/>
        <v>0</v>
      </c>
      <c r="T2265" s="146">
        <f t="shared" si="888"/>
        <v>3.5999999999999997E-2</v>
      </c>
      <c r="U2265" s="144">
        <f t="shared" si="867"/>
        <v>45</v>
      </c>
      <c r="V2265" s="144">
        <v>252</v>
      </c>
      <c r="W2265" s="143">
        <f t="shared" si="879"/>
        <v>1.0063355469999999</v>
      </c>
      <c r="X2265" s="139">
        <f t="shared" si="880"/>
        <v>4.4917503500000002</v>
      </c>
      <c r="Y2265" s="124">
        <f t="shared" si="881"/>
        <v>0</v>
      </c>
      <c r="Z2265" s="147" t="s">
        <v>71</v>
      </c>
      <c r="AA2265" s="141">
        <f t="shared" si="889"/>
        <v>46037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4"/>
      <c r="BL2265" s="1"/>
      <c r="BM2265" s="1"/>
      <c r="BN2265" s="1"/>
      <c r="BO2265" s="1"/>
      <c r="BP2265" s="1"/>
      <c r="BQ2265" s="1"/>
    </row>
    <row r="2266" spans="1:69" x14ac:dyDescent="0.15">
      <c r="A2266" s="138">
        <f t="shared" si="882"/>
        <v>45917</v>
      </c>
      <c r="B2266" s="148">
        <f t="shared" si="871"/>
        <v>713.70702974999995</v>
      </c>
      <c r="C2266" s="139">
        <f t="shared" si="883"/>
        <v>500</v>
      </c>
      <c r="D2266" s="140">
        <f t="shared" si="884"/>
        <v>7245.38</v>
      </c>
      <c r="E2266" s="124">
        <f>IF(K2266=1,VLOOKUP(A2265,[1]Plan1!$BO$80:$BQ$314,3),E2265)</f>
        <v>7276.54</v>
      </c>
      <c r="F2266" s="141">
        <f t="shared" si="885"/>
        <v>45763</v>
      </c>
      <c r="G2266" s="142">
        <f t="shared" si="872"/>
        <v>4.3006716003852752E-3</v>
      </c>
      <c r="H2266" s="141">
        <f t="shared" si="886"/>
        <v>45945</v>
      </c>
      <c r="I2266" s="141">
        <f t="shared" si="873"/>
        <v>45945</v>
      </c>
      <c r="J2266" s="125">
        <f t="shared" si="887"/>
        <v>22</v>
      </c>
      <c r="K2266" s="125">
        <f t="shared" si="869"/>
        <v>2</v>
      </c>
      <c r="L2266" s="139">
        <f t="shared" si="874"/>
        <v>1.0003902</v>
      </c>
      <c r="M2266" s="143">
        <f t="shared" si="870"/>
        <v>1.0043006699999999</v>
      </c>
      <c r="N2266" s="143">
        <f t="shared" si="866"/>
        <v>1.4176753179335273</v>
      </c>
      <c r="O2266" s="139">
        <f t="shared" si="868"/>
        <v>1.41822849</v>
      </c>
      <c r="P2266" s="139">
        <f t="shared" si="875"/>
        <v>709.11424499999998</v>
      </c>
      <c r="Q2266" s="144">
        <f t="shared" si="876"/>
        <v>0</v>
      </c>
      <c r="R2266" s="145">
        <f t="shared" si="877"/>
        <v>0</v>
      </c>
      <c r="S2266" s="139">
        <f t="shared" si="878"/>
        <v>0</v>
      </c>
      <c r="T2266" s="146">
        <f t="shared" si="888"/>
        <v>3.5999999999999997E-2</v>
      </c>
      <c r="U2266" s="144">
        <f t="shared" si="867"/>
        <v>46</v>
      </c>
      <c r="V2266" s="144">
        <v>252</v>
      </c>
      <c r="W2266" s="143">
        <f t="shared" si="879"/>
        <v>1.0064767910000001</v>
      </c>
      <c r="X2266" s="139">
        <f t="shared" si="880"/>
        <v>4.5927847499999999</v>
      </c>
      <c r="Y2266" s="124">
        <f t="shared" si="881"/>
        <v>0</v>
      </c>
      <c r="Z2266" s="147" t="s">
        <v>71</v>
      </c>
      <c r="AA2266" s="141">
        <f t="shared" si="889"/>
        <v>46037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4"/>
      <c r="BL2266" s="1"/>
      <c r="BM2266" s="1"/>
      <c r="BN2266" s="1"/>
      <c r="BO2266" s="1"/>
      <c r="BP2266" s="1"/>
      <c r="BQ2266" s="1"/>
    </row>
    <row r="2267" spans="1:69" x14ac:dyDescent="0.15">
      <c r="A2267" s="138">
        <f t="shared" si="882"/>
        <v>45918</v>
      </c>
      <c r="B2267" s="148">
        <f t="shared" si="871"/>
        <v>713.94645329000002</v>
      </c>
      <c r="C2267" s="139">
        <f t="shared" si="883"/>
        <v>500</v>
      </c>
      <c r="D2267" s="140">
        <f t="shared" si="884"/>
        <v>7245.38</v>
      </c>
      <c r="E2267" s="124">
        <f>IF(K2267=1,VLOOKUP(A2266,[1]Plan1!$BO$80:$BQ$314,3),E2266)</f>
        <v>7276.54</v>
      </c>
      <c r="F2267" s="141">
        <f t="shared" si="885"/>
        <v>45763</v>
      </c>
      <c r="G2267" s="142">
        <f t="shared" si="872"/>
        <v>4.3006716003852752E-3</v>
      </c>
      <c r="H2267" s="141">
        <f t="shared" si="886"/>
        <v>45945</v>
      </c>
      <c r="I2267" s="141">
        <f t="shared" si="873"/>
        <v>45945</v>
      </c>
      <c r="J2267" s="125">
        <f t="shared" si="887"/>
        <v>22</v>
      </c>
      <c r="K2267" s="125">
        <f t="shared" si="869"/>
        <v>3</v>
      </c>
      <c r="L2267" s="139">
        <f t="shared" si="874"/>
        <v>1.0005853600000001</v>
      </c>
      <c r="M2267" s="143">
        <f t="shared" si="870"/>
        <v>1.0043006699999999</v>
      </c>
      <c r="N2267" s="143">
        <f t="shared" si="866"/>
        <v>1.4176753179335273</v>
      </c>
      <c r="O2267" s="139">
        <f t="shared" si="868"/>
        <v>1.41850516</v>
      </c>
      <c r="P2267" s="139">
        <f t="shared" si="875"/>
        <v>709.25257999999997</v>
      </c>
      <c r="Q2267" s="144">
        <f t="shared" si="876"/>
        <v>0</v>
      </c>
      <c r="R2267" s="145">
        <f t="shared" si="877"/>
        <v>0</v>
      </c>
      <c r="S2267" s="139">
        <f t="shared" si="878"/>
        <v>0</v>
      </c>
      <c r="T2267" s="146">
        <f t="shared" si="888"/>
        <v>3.5999999999999997E-2</v>
      </c>
      <c r="U2267" s="144">
        <f t="shared" si="867"/>
        <v>47</v>
      </c>
      <c r="V2267" s="144">
        <v>252</v>
      </c>
      <c r="W2267" s="143">
        <f t="shared" si="879"/>
        <v>1.006618056</v>
      </c>
      <c r="X2267" s="139">
        <f t="shared" si="880"/>
        <v>4.69387329</v>
      </c>
      <c r="Y2267" s="124">
        <f t="shared" si="881"/>
        <v>0</v>
      </c>
      <c r="Z2267" s="147" t="s">
        <v>71</v>
      </c>
      <c r="AA2267" s="141">
        <f t="shared" si="889"/>
        <v>46037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4"/>
      <c r="BL2267" s="1"/>
      <c r="BM2267" s="1"/>
      <c r="BN2267" s="1"/>
      <c r="BO2267" s="1"/>
      <c r="BP2267" s="1"/>
      <c r="BQ2267" s="1"/>
    </row>
    <row r="2268" spans="1:69" x14ac:dyDescent="0.15">
      <c r="A2268" s="138">
        <f t="shared" si="882"/>
        <v>45919</v>
      </c>
      <c r="B2268" s="148">
        <f t="shared" si="871"/>
        <v>714.18596029000003</v>
      </c>
      <c r="C2268" s="139">
        <f t="shared" si="883"/>
        <v>500</v>
      </c>
      <c r="D2268" s="140">
        <f t="shared" si="884"/>
        <v>7245.38</v>
      </c>
      <c r="E2268" s="124">
        <f>IF(K2268=1,VLOOKUP(A2267,[1]Plan1!$BO$80:$BQ$314,3),E2267)</f>
        <v>7276.54</v>
      </c>
      <c r="F2268" s="141">
        <f t="shared" si="885"/>
        <v>45763</v>
      </c>
      <c r="G2268" s="142">
        <f t="shared" si="872"/>
        <v>4.3006716003852752E-3</v>
      </c>
      <c r="H2268" s="141">
        <f t="shared" si="886"/>
        <v>45945</v>
      </c>
      <c r="I2268" s="141">
        <f t="shared" si="873"/>
        <v>45945</v>
      </c>
      <c r="J2268" s="125">
        <f t="shared" si="887"/>
        <v>22</v>
      </c>
      <c r="K2268" s="125">
        <f t="shared" si="869"/>
        <v>4</v>
      </c>
      <c r="L2268" s="139">
        <f t="shared" si="874"/>
        <v>1.0007805599999999</v>
      </c>
      <c r="M2268" s="143">
        <f t="shared" si="870"/>
        <v>1.0043006699999999</v>
      </c>
      <c r="N2268" s="143">
        <f t="shared" si="866"/>
        <v>1.4176753179335273</v>
      </c>
      <c r="O2268" s="139">
        <f t="shared" si="868"/>
        <v>1.41878189</v>
      </c>
      <c r="P2268" s="139">
        <f t="shared" si="875"/>
        <v>709.39094499999999</v>
      </c>
      <c r="Q2268" s="144">
        <f t="shared" si="876"/>
        <v>0</v>
      </c>
      <c r="R2268" s="145">
        <f t="shared" si="877"/>
        <v>0</v>
      </c>
      <c r="S2268" s="139">
        <f t="shared" si="878"/>
        <v>0</v>
      </c>
      <c r="T2268" s="146">
        <f t="shared" si="888"/>
        <v>3.5999999999999997E-2</v>
      </c>
      <c r="U2268" s="144">
        <f t="shared" si="867"/>
        <v>48</v>
      </c>
      <c r="V2268" s="144">
        <v>252</v>
      </c>
      <c r="W2268" s="143">
        <f t="shared" si="879"/>
        <v>1.006759341</v>
      </c>
      <c r="X2268" s="139">
        <f t="shared" si="880"/>
        <v>4.7950152900000003</v>
      </c>
      <c r="Y2268" s="124">
        <f t="shared" si="881"/>
        <v>0</v>
      </c>
      <c r="Z2268" s="147" t="s">
        <v>71</v>
      </c>
      <c r="AA2268" s="141">
        <f t="shared" si="889"/>
        <v>46037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4"/>
      <c r="BL2268" s="1"/>
      <c r="BM2268" s="1"/>
      <c r="BN2268" s="1"/>
      <c r="BO2268" s="1"/>
      <c r="BP2268" s="1"/>
      <c r="BQ2268" s="1"/>
    </row>
    <row r="2269" spans="1:69" x14ac:dyDescent="0.15">
      <c r="A2269" s="138">
        <f t="shared" si="882"/>
        <v>45920</v>
      </c>
      <c r="B2269" s="148">
        <f t="shared" si="871"/>
        <v>714.42555009</v>
      </c>
      <c r="C2269" s="139">
        <f t="shared" si="883"/>
        <v>500</v>
      </c>
      <c r="D2269" s="140">
        <f t="shared" si="884"/>
        <v>7245.38</v>
      </c>
      <c r="E2269" s="124">
        <f>IF(K2269=1,VLOOKUP(A2268,[1]Plan1!$BO$80:$BQ$314,3),E2268)</f>
        <v>7276.54</v>
      </c>
      <c r="F2269" s="141">
        <f t="shared" si="885"/>
        <v>45763</v>
      </c>
      <c r="G2269" s="142">
        <f t="shared" si="872"/>
        <v>4.3006716003852752E-3</v>
      </c>
      <c r="H2269" s="141">
        <f t="shared" si="886"/>
        <v>45945</v>
      </c>
      <c r="I2269" s="141">
        <f t="shared" si="873"/>
        <v>45945</v>
      </c>
      <c r="J2269" s="125">
        <f t="shared" si="887"/>
        <v>22</v>
      </c>
      <c r="K2269" s="125">
        <f t="shared" si="869"/>
        <v>5</v>
      </c>
      <c r="L2269" s="139">
        <f t="shared" si="874"/>
        <v>1.0009758</v>
      </c>
      <c r="M2269" s="143">
        <f t="shared" si="870"/>
        <v>1.0043006699999999</v>
      </c>
      <c r="N2269" s="143">
        <f t="shared" si="866"/>
        <v>1.4176753179335273</v>
      </c>
      <c r="O2269" s="139">
        <f t="shared" si="868"/>
        <v>1.41905868</v>
      </c>
      <c r="P2269" s="139">
        <f t="shared" si="875"/>
        <v>709.52934000000005</v>
      </c>
      <c r="Q2269" s="144">
        <f t="shared" si="876"/>
        <v>0</v>
      </c>
      <c r="R2269" s="145">
        <f t="shared" si="877"/>
        <v>0</v>
      </c>
      <c r="S2269" s="139">
        <f t="shared" si="878"/>
        <v>0</v>
      </c>
      <c r="T2269" s="146">
        <f t="shared" si="888"/>
        <v>3.5999999999999997E-2</v>
      </c>
      <c r="U2269" s="144">
        <f t="shared" si="867"/>
        <v>49</v>
      </c>
      <c r="V2269" s="144">
        <v>252</v>
      </c>
      <c r="W2269" s="143">
        <f t="shared" si="879"/>
        <v>1.006900645</v>
      </c>
      <c r="X2269" s="139">
        <f t="shared" si="880"/>
        <v>4.8962100900000003</v>
      </c>
      <c r="Y2269" s="124">
        <f t="shared" si="881"/>
        <v>0</v>
      </c>
      <c r="Z2269" s="147" t="s">
        <v>71</v>
      </c>
      <c r="AA2269" s="141">
        <f t="shared" si="889"/>
        <v>46037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4"/>
      <c r="BL2269" s="1"/>
      <c r="BM2269" s="1"/>
      <c r="BN2269" s="1"/>
      <c r="BO2269" s="1"/>
      <c r="BP2269" s="1"/>
      <c r="BQ2269" s="1"/>
    </row>
    <row r="2270" spans="1:69" x14ac:dyDescent="0.15">
      <c r="A2270" s="138">
        <f t="shared" si="882"/>
        <v>45921</v>
      </c>
      <c r="B2270" s="148">
        <f t="shared" si="871"/>
        <v>714.42555009</v>
      </c>
      <c r="C2270" s="139">
        <f t="shared" si="883"/>
        <v>500</v>
      </c>
      <c r="D2270" s="140">
        <f t="shared" si="884"/>
        <v>7245.38</v>
      </c>
      <c r="E2270" s="124">
        <f>IF(K2270=1,VLOOKUP(A2269,[1]Plan1!$BO$80:$BQ$314,3),E2269)</f>
        <v>7276.54</v>
      </c>
      <c r="F2270" s="141">
        <f t="shared" si="885"/>
        <v>45763</v>
      </c>
      <c r="G2270" s="142">
        <f t="shared" si="872"/>
        <v>4.3006716003852752E-3</v>
      </c>
      <c r="H2270" s="141">
        <f t="shared" si="886"/>
        <v>45945</v>
      </c>
      <c r="I2270" s="141">
        <f t="shared" si="873"/>
        <v>45945</v>
      </c>
      <c r="J2270" s="125">
        <f t="shared" si="887"/>
        <v>22</v>
      </c>
      <c r="K2270" s="125">
        <f t="shared" si="869"/>
        <v>5</v>
      </c>
      <c r="L2270" s="139">
        <f t="shared" si="874"/>
        <v>1.0009758</v>
      </c>
      <c r="M2270" s="143">
        <f t="shared" si="870"/>
        <v>1.0043006699999999</v>
      </c>
      <c r="N2270" s="143">
        <f t="shared" si="866"/>
        <v>1.4176753179335273</v>
      </c>
      <c r="O2270" s="139">
        <f t="shared" si="868"/>
        <v>1.41905868</v>
      </c>
      <c r="P2270" s="139">
        <f t="shared" si="875"/>
        <v>709.52934000000005</v>
      </c>
      <c r="Q2270" s="144">
        <f t="shared" si="876"/>
        <v>0</v>
      </c>
      <c r="R2270" s="145">
        <f t="shared" si="877"/>
        <v>0</v>
      </c>
      <c r="S2270" s="139">
        <f t="shared" si="878"/>
        <v>0</v>
      </c>
      <c r="T2270" s="146">
        <f t="shared" si="888"/>
        <v>3.5999999999999997E-2</v>
      </c>
      <c r="U2270" s="144">
        <f t="shared" si="867"/>
        <v>49</v>
      </c>
      <c r="V2270" s="144">
        <v>252</v>
      </c>
      <c r="W2270" s="143">
        <f t="shared" si="879"/>
        <v>1.006900645</v>
      </c>
      <c r="X2270" s="139">
        <f t="shared" si="880"/>
        <v>4.8962100900000003</v>
      </c>
      <c r="Y2270" s="124">
        <f t="shared" si="881"/>
        <v>0</v>
      </c>
      <c r="Z2270" s="147" t="s">
        <v>71</v>
      </c>
      <c r="AA2270" s="141">
        <f t="shared" si="889"/>
        <v>46037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4"/>
      <c r="BL2270" s="1"/>
      <c r="BM2270" s="1"/>
      <c r="BN2270" s="1"/>
      <c r="BO2270" s="1"/>
      <c r="BP2270" s="1"/>
      <c r="BQ2270" s="1"/>
    </row>
    <row r="2271" spans="1:69" x14ac:dyDescent="0.15">
      <c r="A2271" s="138">
        <f t="shared" si="882"/>
        <v>45922</v>
      </c>
      <c r="B2271" s="148">
        <f t="shared" si="871"/>
        <v>714.42555009</v>
      </c>
      <c r="C2271" s="139">
        <f t="shared" si="883"/>
        <v>500</v>
      </c>
      <c r="D2271" s="140">
        <f t="shared" si="884"/>
        <v>7245.38</v>
      </c>
      <c r="E2271" s="124">
        <f>IF(K2271=1,VLOOKUP(A2270,[1]Plan1!$BO$80:$BQ$314,3),E2270)</f>
        <v>7276.54</v>
      </c>
      <c r="F2271" s="141">
        <f t="shared" si="885"/>
        <v>45763</v>
      </c>
      <c r="G2271" s="142">
        <f t="shared" si="872"/>
        <v>4.3006716003852752E-3</v>
      </c>
      <c r="H2271" s="141">
        <f t="shared" si="886"/>
        <v>45945</v>
      </c>
      <c r="I2271" s="141">
        <f t="shared" si="873"/>
        <v>45945</v>
      </c>
      <c r="J2271" s="125">
        <f t="shared" si="887"/>
        <v>22</v>
      </c>
      <c r="K2271" s="125">
        <f t="shared" si="869"/>
        <v>5</v>
      </c>
      <c r="L2271" s="139">
        <f t="shared" si="874"/>
        <v>1.0009758</v>
      </c>
      <c r="M2271" s="143">
        <f t="shared" si="870"/>
        <v>1.0043006699999999</v>
      </c>
      <c r="N2271" s="143">
        <f t="shared" ref="N2271:N2334" si="890">IF(I2271&gt;I2270,N2270*M2271,N2270)</f>
        <v>1.4176753179335273</v>
      </c>
      <c r="O2271" s="139">
        <f t="shared" si="868"/>
        <v>1.41905868</v>
      </c>
      <c r="P2271" s="139">
        <f t="shared" si="875"/>
        <v>709.52934000000005</v>
      </c>
      <c r="Q2271" s="144">
        <f t="shared" si="876"/>
        <v>0</v>
      </c>
      <c r="R2271" s="145">
        <f t="shared" si="877"/>
        <v>0</v>
      </c>
      <c r="S2271" s="139">
        <f t="shared" si="878"/>
        <v>0</v>
      </c>
      <c r="T2271" s="146">
        <f t="shared" si="888"/>
        <v>3.5999999999999997E-2</v>
      </c>
      <c r="U2271" s="144">
        <f t="shared" si="867"/>
        <v>49</v>
      </c>
      <c r="V2271" s="144">
        <v>252</v>
      </c>
      <c r="W2271" s="143">
        <f t="shared" si="879"/>
        <v>1.006900645</v>
      </c>
      <c r="X2271" s="139">
        <f t="shared" si="880"/>
        <v>4.8962100900000003</v>
      </c>
      <c r="Y2271" s="124">
        <f t="shared" si="881"/>
        <v>0</v>
      </c>
      <c r="Z2271" s="147" t="s">
        <v>71</v>
      </c>
      <c r="AA2271" s="141">
        <f t="shared" si="889"/>
        <v>46037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4"/>
      <c r="BL2271" s="1"/>
      <c r="BM2271" s="1"/>
      <c r="BN2271" s="1"/>
      <c r="BO2271" s="1"/>
      <c r="BP2271" s="1"/>
      <c r="BQ2271" s="1"/>
    </row>
    <row r="2272" spans="1:69" x14ac:dyDescent="0.15">
      <c r="A2272" s="138">
        <f t="shared" si="882"/>
        <v>45923</v>
      </c>
      <c r="B2272" s="148">
        <f t="shared" si="871"/>
        <v>714.66521836000004</v>
      </c>
      <c r="C2272" s="139">
        <f t="shared" si="883"/>
        <v>500</v>
      </c>
      <c r="D2272" s="140">
        <f t="shared" si="884"/>
        <v>7245.38</v>
      </c>
      <c r="E2272" s="124">
        <f>IF(K2272=1,VLOOKUP(A2271,[1]Plan1!$BO$80:$BQ$314,3),E2271)</f>
        <v>7276.54</v>
      </c>
      <c r="F2272" s="141">
        <f t="shared" si="885"/>
        <v>45763</v>
      </c>
      <c r="G2272" s="142">
        <f t="shared" si="872"/>
        <v>4.3006716003852752E-3</v>
      </c>
      <c r="H2272" s="141">
        <f t="shared" si="886"/>
        <v>45945</v>
      </c>
      <c r="I2272" s="141">
        <f t="shared" si="873"/>
        <v>45945</v>
      </c>
      <c r="J2272" s="125">
        <f t="shared" si="887"/>
        <v>22</v>
      </c>
      <c r="K2272" s="125">
        <f t="shared" si="869"/>
        <v>6</v>
      </c>
      <c r="L2272" s="139">
        <f t="shared" si="874"/>
        <v>1.00117108</v>
      </c>
      <c r="M2272" s="143">
        <f t="shared" si="870"/>
        <v>1.0043006699999999</v>
      </c>
      <c r="N2272" s="143">
        <f t="shared" si="890"/>
        <v>1.4176753179335273</v>
      </c>
      <c r="O2272" s="139">
        <f t="shared" si="868"/>
        <v>1.41933552</v>
      </c>
      <c r="P2272" s="139">
        <f t="shared" si="875"/>
        <v>709.66776000000004</v>
      </c>
      <c r="Q2272" s="144">
        <f t="shared" si="876"/>
        <v>0</v>
      </c>
      <c r="R2272" s="145">
        <f t="shared" si="877"/>
        <v>0</v>
      </c>
      <c r="S2272" s="139">
        <f t="shared" si="878"/>
        <v>0</v>
      </c>
      <c r="T2272" s="146">
        <f t="shared" si="888"/>
        <v>3.5999999999999997E-2</v>
      </c>
      <c r="U2272" s="144">
        <f t="shared" si="867"/>
        <v>50</v>
      </c>
      <c r="V2272" s="144">
        <v>252</v>
      </c>
      <c r="W2272" s="143">
        <f t="shared" si="879"/>
        <v>1.0070419690000001</v>
      </c>
      <c r="X2272" s="139">
        <f t="shared" si="880"/>
        <v>4.9974583600000004</v>
      </c>
      <c r="Y2272" s="124">
        <f t="shared" si="881"/>
        <v>0</v>
      </c>
      <c r="Z2272" s="147" t="s">
        <v>71</v>
      </c>
      <c r="AA2272" s="141">
        <f t="shared" si="889"/>
        <v>46037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4"/>
      <c r="BL2272" s="1"/>
      <c r="BM2272" s="1"/>
      <c r="BN2272" s="1"/>
      <c r="BO2272" s="1"/>
      <c r="BP2272" s="1"/>
      <c r="BQ2272" s="1"/>
    </row>
    <row r="2273" spans="1:69" x14ac:dyDescent="0.15">
      <c r="A2273" s="138">
        <f t="shared" si="882"/>
        <v>45924</v>
      </c>
      <c r="B2273" s="148">
        <f t="shared" si="871"/>
        <v>714.90496512999994</v>
      </c>
      <c r="C2273" s="139">
        <f t="shared" si="883"/>
        <v>500</v>
      </c>
      <c r="D2273" s="140">
        <f t="shared" si="884"/>
        <v>7245.38</v>
      </c>
      <c r="E2273" s="124">
        <f>IF(K2273=1,VLOOKUP(A2272,[1]Plan1!$BO$80:$BQ$314,3),E2272)</f>
        <v>7276.54</v>
      </c>
      <c r="F2273" s="141">
        <f t="shared" si="885"/>
        <v>45763</v>
      </c>
      <c r="G2273" s="142">
        <f t="shared" si="872"/>
        <v>4.3006716003852752E-3</v>
      </c>
      <c r="H2273" s="141">
        <f t="shared" si="886"/>
        <v>45945</v>
      </c>
      <c r="I2273" s="141">
        <f t="shared" si="873"/>
        <v>45945</v>
      </c>
      <c r="J2273" s="125">
        <f t="shared" si="887"/>
        <v>22</v>
      </c>
      <c r="K2273" s="125">
        <f t="shared" si="869"/>
        <v>7</v>
      </c>
      <c r="L2273" s="139">
        <f t="shared" si="874"/>
        <v>1.0013663900000001</v>
      </c>
      <c r="M2273" s="143">
        <f t="shared" si="870"/>
        <v>1.0043006699999999</v>
      </c>
      <c r="N2273" s="143">
        <f t="shared" si="890"/>
        <v>1.4176753179335273</v>
      </c>
      <c r="O2273" s="139">
        <f t="shared" si="868"/>
        <v>1.41961241</v>
      </c>
      <c r="P2273" s="139">
        <f t="shared" si="875"/>
        <v>709.80620499999998</v>
      </c>
      <c r="Q2273" s="144">
        <f t="shared" si="876"/>
        <v>0</v>
      </c>
      <c r="R2273" s="145">
        <f t="shared" si="877"/>
        <v>0</v>
      </c>
      <c r="S2273" s="139">
        <f t="shared" si="878"/>
        <v>0</v>
      </c>
      <c r="T2273" s="146">
        <f t="shared" si="888"/>
        <v>3.5999999999999997E-2</v>
      </c>
      <c r="U2273" s="144">
        <f t="shared" si="867"/>
        <v>51</v>
      </c>
      <c r="V2273" s="144">
        <v>252</v>
      </c>
      <c r="W2273" s="143">
        <f t="shared" si="879"/>
        <v>1.0071833130000001</v>
      </c>
      <c r="X2273" s="139">
        <f t="shared" si="880"/>
        <v>5.0987601299999996</v>
      </c>
      <c r="Y2273" s="124">
        <f t="shared" si="881"/>
        <v>0</v>
      </c>
      <c r="Z2273" s="147" t="s">
        <v>71</v>
      </c>
      <c r="AA2273" s="141">
        <f t="shared" si="889"/>
        <v>46037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4"/>
      <c r="BL2273" s="1"/>
      <c r="BM2273" s="1"/>
      <c r="BN2273" s="1"/>
      <c r="BO2273" s="1"/>
      <c r="BP2273" s="1"/>
      <c r="BQ2273" s="1"/>
    </row>
    <row r="2274" spans="1:69" x14ac:dyDescent="0.15">
      <c r="A2274" s="138">
        <f t="shared" si="882"/>
        <v>45925</v>
      </c>
      <c r="B2274" s="148">
        <f t="shared" si="871"/>
        <v>715.14479042999994</v>
      </c>
      <c r="C2274" s="139">
        <f t="shared" si="883"/>
        <v>500</v>
      </c>
      <c r="D2274" s="140">
        <f t="shared" si="884"/>
        <v>7245.38</v>
      </c>
      <c r="E2274" s="124">
        <f>IF(K2274=1,VLOOKUP(A2273,[1]Plan1!$BO$80:$BQ$314,3),E2273)</f>
        <v>7276.54</v>
      </c>
      <c r="F2274" s="141">
        <f t="shared" si="885"/>
        <v>45763</v>
      </c>
      <c r="G2274" s="142">
        <f t="shared" si="872"/>
        <v>4.3006716003852752E-3</v>
      </c>
      <c r="H2274" s="141">
        <f t="shared" si="886"/>
        <v>45945</v>
      </c>
      <c r="I2274" s="141">
        <f t="shared" si="873"/>
        <v>45945</v>
      </c>
      <c r="J2274" s="125">
        <f t="shared" si="887"/>
        <v>22</v>
      </c>
      <c r="K2274" s="125">
        <f t="shared" si="869"/>
        <v>8</v>
      </c>
      <c r="L2274" s="139">
        <f t="shared" si="874"/>
        <v>1.0015617400000001</v>
      </c>
      <c r="M2274" s="143">
        <f t="shared" si="870"/>
        <v>1.0043006699999999</v>
      </c>
      <c r="N2274" s="143">
        <f t="shared" si="890"/>
        <v>1.4176753179335273</v>
      </c>
      <c r="O2274" s="139">
        <f t="shared" si="868"/>
        <v>1.4198893500000001</v>
      </c>
      <c r="P2274" s="139">
        <f t="shared" si="875"/>
        <v>709.94467499999996</v>
      </c>
      <c r="Q2274" s="144">
        <f t="shared" si="876"/>
        <v>0</v>
      </c>
      <c r="R2274" s="145">
        <f t="shared" si="877"/>
        <v>0</v>
      </c>
      <c r="S2274" s="139">
        <f t="shared" si="878"/>
        <v>0</v>
      </c>
      <c r="T2274" s="146">
        <f t="shared" si="888"/>
        <v>3.5999999999999997E-2</v>
      </c>
      <c r="U2274" s="144">
        <f t="shared" si="867"/>
        <v>52</v>
      </c>
      <c r="V2274" s="144">
        <v>252</v>
      </c>
      <c r="W2274" s="143">
        <f t="shared" si="879"/>
        <v>1.0073246769999999</v>
      </c>
      <c r="X2274" s="139">
        <f t="shared" si="880"/>
        <v>5.2001154300000003</v>
      </c>
      <c r="Y2274" s="124">
        <f t="shared" si="881"/>
        <v>0</v>
      </c>
      <c r="Z2274" s="147" t="s">
        <v>71</v>
      </c>
      <c r="AA2274" s="141">
        <f t="shared" si="889"/>
        <v>46037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4"/>
      <c r="BL2274" s="1"/>
      <c r="BM2274" s="1"/>
      <c r="BN2274" s="1"/>
      <c r="BO2274" s="1"/>
      <c r="BP2274" s="1"/>
      <c r="BQ2274" s="1"/>
    </row>
    <row r="2275" spans="1:69" x14ac:dyDescent="0.15">
      <c r="A2275" s="138">
        <f t="shared" si="882"/>
        <v>45926</v>
      </c>
      <c r="B2275" s="148">
        <f t="shared" si="871"/>
        <v>715.38469928999996</v>
      </c>
      <c r="C2275" s="139">
        <f t="shared" si="883"/>
        <v>500</v>
      </c>
      <c r="D2275" s="140">
        <f t="shared" si="884"/>
        <v>7245.38</v>
      </c>
      <c r="E2275" s="124">
        <f>IF(K2275=1,VLOOKUP(A2274,[1]Plan1!$BO$80:$BQ$314,3),E2274)</f>
        <v>7276.54</v>
      </c>
      <c r="F2275" s="141">
        <f t="shared" si="885"/>
        <v>45763</v>
      </c>
      <c r="G2275" s="142">
        <f t="shared" si="872"/>
        <v>4.3006716003852752E-3</v>
      </c>
      <c r="H2275" s="141">
        <f t="shared" si="886"/>
        <v>45945</v>
      </c>
      <c r="I2275" s="141">
        <f t="shared" si="873"/>
        <v>45945</v>
      </c>
      <c r="J2275" s="125">
        <f t="shared" si="887"/>
        <v>22</v>
      </c>
      <c r="K2275" s="125">
        <f t="shared" si="869"/>
        <v>9</v>
      </c>
      <c r="L2275" s="139">
        <f t="shared" si="874"/>
        <v>1.0017571300000001</v>
      </c>
      <c r="M2275" s="143">
        <f t="shared" si="870"/>
        <v>1.0043006699999999</v>
      </c>
      <c r="N2275" s="143">
        <f t="shared" si="890"/>
        <v>1.4176753179335273</v>
      </c>
      <c r="O2275" s="139">
        <f t="shared" si="868"/>
        <v>1.4201663499999999</v>
      </c>
      <c r="P2275" s="139">
        <f t="shared" si="875"/>
        <v>710.08317499999998</v>
      </c>
      <c r="Q2275" s="144">
        <f t="shared" si="876"/>
        <v>0</v>
      </c>
      <c r="R2275" s="145">
        <f t="shared" si="877"/>
        <v>0</v>
      </c>
      <c r="S2275" s="139">
        <f t="shared" si="878"/>
        <v>0</v>
      </c>
      <c r="T2275" s="146">
        <f t="shared" si="888"/>
        <v>3.5999999999999997E-2</v>
      </c>
      <c r="U2275" s="144">
        <f t="shared" si="867"/>
        <v>53</v>
      </c>
      <c r="V2275" s="144">
        <v>252</v>
      </c>
      <c r="W2275" s="143">
        <f t="shared" si="879"/>
        <v>1.0074660609999999</v>
      </c>
      <c r="X2275" s="139">
        <f t="shared" si="880"/>
        <v>5.3015242899999997</v>
      </c>
      <c r="Y2275" s="124">
        <f t="shared" si="881"/>
        <v>0</v>
      </c>
      <c r="Z2275" s="147" t="s">
        <v>71</v>
      </c>
      <c r="AA2275" s="141">
        <f t="shared" si="889"/>
        <v>46037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4"/>
      <c r="BL2275" s="1"/>
      <c r="BM2275" s="1"/>
      <c r="BN2275" s="1"/>
      <c r="BO2275" s="1"/>
      <c r="BP2275" s="1"/>
      <c r="BQ2275" s="1"/>
    </row>
    <row r="2276" spans="1:69" x14ac:dyDescent="0.15">
      <c r="A2276" s="138">
        <f t="shared" si="882"/>
        <v>45927</v>
      </c>
      <c r="B2276" s="148">
        <f t="shared" si="871"/>
        <v>715.62469176000002</v>
      </c>
      <c r="C2276" s="139">
        <f t="shared" si="883"/>
        <v>500</v>
      </c>
      <c r="D2276" s="140">
        <f t="shared" si="884"/>
        <v>7245.38</v>
      </c>
      <c r="E2276" s="124">
        <f>IF(K2276=1,VLOOKUP(A2275,[1]Plan1!$BO$80:$BQ$314,3),E2275)</f>
        <v>7276.54</v>
      </c>
      <c r="F2276" s="141">
        <f t="shared" si="885"/>
        <v>45763</v>
      </c>
      <c r="G2276" s="142">
        <f t="shared" si="872"/>
        <v>4.3006716003852752E-3</v>
      </c>
      <c r="H2276" s="141">
        <f t="shared" si="886"/>
        <v>45945</v>
      </c>
      <c r="I2276" s="141">
        <f t="shared" si="873"/>
        <v>45945</v>
      </c>
      <c r="J2276" s="125">
        <f t="shared" si="887"/>
        <v>22</v>
      </c>
      <c r="K2276" s="125">
        <f t="shared" si="869"/>
        <v>10</v>
      </c>
      <c r="L2276" s="139">
        <f t="shared" si="874"/>
        <v>1.0019525600000001</v>
      </c>
      <c r="M2276" s="143">
        <f t="shared" si="870"/>
        <v>1.0043006699999999</v>
      </c>
      <c r="N2276" s="143">
        <f t="shared" si="890"/>
        <v>1.4176753179335273</v>
      </c>
      <c r="O2276" s="139">
        <f t="shared" si="868"/>
        <v>1.4204434100000001</v>
      </c>
      <c r="P2276" s="139">
        <f t="shared" si="875"/>
        <v>710.22170500000004</v>
      </c>
      <c r="Q2276" s="144">
        <f t="shared" si="876"/>
        <v>0</v>
      </c>
      <c r="R2276" s="145">
        <f t="shared" si="877"/>
        <v>0</v>
      </c>
      <c r="S2276" s="139">
        <f t="shared" si="878"/>
        <v>0</v>
      </c>
      <c r="T2276" s="146">
        <f t="shared" si="888"/>
        <v>3.5999999999999997E-2</v>
      </c>
      <c r="U2276" s="144">
        <f t="shared" si="867"/>
        <v>54</v>
      </c>
      <c r="V2276" s="144">
        <v>252</v>
      </c>
      <c r="W2276" s="143">
        <f t="shared" si="879"/>
        <v>1.007607465</v>
      </c>
      <c r="X2276" s="139">
        <f t="shared" si="880"/>
        <v>5.4029867600000001</v>
      </c>
      <c r="Y2276" s="124">
        <f t="shared" si="881"/>
        <v>0</v>
      </c>
      <c r="Z2276" s="147" t="s">
        <v>71</v>
      </c>
      <c r="AA2276" s="141">
        <f t="shared" si="889"/>
        <v>46037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4"/>
      <c r="BL2276" s="1"/>
      <c r="BM2276" s="1"/>
      <c r="BN2276" s="1"/>
      <c r="BO2276" s="1"/>
      <c r="BP2276" s="1"/>
      <c r="BQ2276" s="1"/>
    </row>
    <row r="2277" spans="1:69" x14ac:dyDescent="0.15">
      <c r="A2277" s="138">
        <f t="shared" si="882"/>
        <v>45928</v>
      </c>
      <c r="B2277" s="148">
        <f t="shared" si="871"/>
        <v>715.62469176000002</v>
      </c>
      <c r="C2277" s="139">
        <f t="shared" si="883"/>
        <v>500</v>
      </c>
      <c r="D2277" s="140">
        <f t="shared" si="884"/>
        <v>7245.38</v>
      </c>
      <c r="E2277" s="124">
        <f>IF(K2277=1,VLOOKUP(A2276,[1]Plan1!$BO$80:$BQ$314,3),E2276)</f>
        <v>7276.54</v>
      </c>
      <c r="F2277" s="141">
        <f t="shared" si="885"/>
        <v>45763</v>
      </c>
      <c r="G2277" s="142">
        <f t="shared" si="872"/>
        <v>4.3006716003852752E-3</v>
      </c>
      <c r="H2277" s="141">
        <f t="shared" si="886"/>
        <v>45945</v>
      </c>
      <c r="I2277" s="141">
        <f t="shared" si="873"/>
        <v>45945</v>
      </c>
      <c r="J2277" s="125">
        <f t="shared" si="887"/>
        <v>22</v>
      </c>
      <c r="K2277" s="125">
        <f t="shared" si="869"/>
        <v>10</v>
      </c>
      <c r="L2277" s="139">
        <f t="shared" si="874"/>
        <v>1.0019525600000001</v>
      </c>
      <c r="M2277" s="143">
        <f t="shared" si="870"/>
        <v>1.0043006699999999</v>
      </c>
      <c r="N2277" s="143">
        <f t="shared" si="890"/>
        <v>1.4176753179335273</v>
      </c>
      <c r="O2277" s="139">
        <f t="shared" si="868"/>
        <v>1.4204434100000001</v>
      </c>
      <c r="P2277" s="139">
        <f t="shared" si="875"/>
        <v>710.22170500000004</v>
      </c>
      <c r="Q2277" s="144">
        <f t="shared" si="876"/>
        <v>0</v>
      </c>
      <c r="R2277" s="145">
        <f t="shared" si="877"/>
        <v>0</v>
      </c>
      <c r="S2277" s="139">
        <f t="shared" si="878"/>
        <v>0</v>
      </c>
      <c r="T2277" s="146">
        <f t="shared" si="888"/>
        <v>3.5999999999999997E-2</v>
      </c>
      <c r="U2277" s="144">
        <f t="shared" ref="U2277:U2340" si="891">IF(Q2276&gt;0,1,IF(K2277=K2276,U2276,U2276+1))</f>
        <v>54</v>
      </c>
      <c r="V2277" s="144">
        <v>252</v>
      </c>
      <c r="W2277" s="143">
        <f t="shared" si="879"/>
        <v>1.007607465</v>
      </c>
      <c r="X2277" s="139">
        <f t="shared" si="880"/>
        <v>5.4029867600000001</v>
      </c>
      <c r="Y2277" s="124">
        <f t="shared" si="881"/>
        <v>0</v>
      </c>
      <c r="Z2277" s="147" t="s">
        <v>71</v>
      </c>
      <c r="AA2277" s="141">
        <f t="shared" si="889"/>
        <v>46037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4"/>
      <c r="BL2277" s="1"/>
      <c r="BM2277" s="1"/>
      <c r="BN2277" s="1"/>
      <c r="BO2277" s="1"/>
      <c r="BP2277" s="1"/>
      <c r="BQ2277" s="1"/>
    </row>
    <row r="2278" spans="1:69" x14ac:dyDescent="0.15">
      <c r="A2278" s="138">
        <f t="shared" si="882"/>
        <v>45929</v>
      </c>
      <c r="B2278" s="148">
        <f t="shared" si="871"/>
        <v>715.62469176000002</v>
      </c>
      <c r="C2278" s="139">
        <f t="shared" si="883"/>
        <v>500</v>
      </c>
      <c r="D2278" s="140">
        <f t="shared" si="884"/>
        <v>7245.38</v>
      </c>
      <c r="E2278" s="124">
        <f>IF(K2278=1,VLOOKUP(A2277,[1]Plan1!$BO$80:$BQ$314,3),E2277)</f>
        <v>7276.54</v>
      </c>
      <c r="F2278" s="141">
        <f t="shared" si="885"/>
        <v>45763</v>
      </c>
      <c r="G2278" s="142">
        <f t="shared" si="872"/>
        <v>4.3006716003852752E-3</v>
      </c>
      <c r="H2278" s="141">
        <f t="shared" si="886"/>
        <v>45945</v>
      </c>
      <c r="I2278" s="141">
        <f t="shared" si="873"/>
        <v>45945</v>
      </c>
      <c r="J2278" s="125">
        <f t="shared" si="887"/>
        <v>22</v>
      </c>
      <c r="K2278" s="125">
        <f t="shared" si="869"/>
        <v>10</v>
      </c>
      <c r="L2278" s="139">
        <f t="shared" si="874"/>
        <v>1.0019525600000001</v>
      </c>
      <c r="M2278" s="143">
        <f t="shared" si="870"/>
        <v>1.0043006699999999</v>
      </c>
      <c r="N2278" s="143">
        <f t="shared" si="890"/>
        <v>1.4176753179335273</v>
      </c>
      <c r="O2278" s="139">
        <f t="shared" si="868"/>
        <v>1.4204434100000001</v>
      </c>
      <c r="P2278" s="139">
        <f t="shared" si="875"/>
        <v>710.22170500000004</v>
      </c>
      <c r="Q2278" s="144">
        <f t="shared" si="876"/>
        <v>0</v>
      </c>
      <c r="R2278" s="145">
        <f t="shared" si="877"/>
        <v>0</v>
      </c>
      <c r="S2278" s="139">
        <f t="shared" si="878"/>
        <v>0</v>
      </c>
      <c r="T2278" s="146">
        <f t="shared" si="888"/>
        <v>3.5999999999999997E-2</v>
      </c>
      <c r="U2278" s="144">
        <f t="shared" si="891"/>
        <v>54</v>
      </c>
      <c r="V2278" s="144">
        <v>252</v>
      </c>
      <c r="W2278" s="143">
        <f t="shared" si="879"/>
        <v>1.007607465</v>
      </c>
      <c r="X2278" s="139">
        <f t="shared" si="880"/>
        <v>5.4029867600000001</v>
      </c>
      <c r="Y2278" s="124">
        <f t="shared" si="881"/>
        <v>0</v>
      </c>
      <c r="Z2278" s="147" t="s">
        <v>71</v>
      </c>
      <c r="AA2278" s="141">
        <f t="shared" si="889"/>
        <v>46037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4"/>
      <c r="BL2278" s="1"/>
      <c r="BM2278" s="1"/>
      <c r="BN2278" s="1"/>
      <c r="BO2278" s="1"/>
      <c r="BP2278" s="1"/>
      <c r="BQ2278" s="1"/>
    </row>
    <row r="2279" spans="1:69" x14ac:dyDescent="0.15">
      <c r="A2279" s="138">
        <f t="shared" si="882"/>
        <v>45930</v>
      </c>
      <c r="B2279" s="148">
        <f t="shared" si="871"/>
        <v>715.86475705000009</v>
      </c>
      <c r="C2279" s="139">
        <f t="shared" si="883"/>
        <v>500</v>
      </c>
      <c r="D2279" s="140">
        <f t="shared" si="884"/>
        <v>7245.38</v>
      </c>
      <c r="E2279" s="124">
        <f>IF(K2279=1,VLOOKUP(A2278,[1]Plan1!$BO$80:$BQ$314,3),E2278)</f>
        <v>7276.54</v>
      </c>
      <c r="F2279" s="141">
        <f t="shared" si="885"/>
        <v>45763</v>
      </c>
      <c r="G2279" s="142">
        <f t="shared" si="872"/>
        <v>4.3006716003852752E-3</v>
      </c>
      <c r="H2279" s="141">
        <f t="shared" si="886"/>
        <v>45945</v>
      </c>
      <c r="I2279" s="141">
        <f t="shared" si="873"/>
        <v>45945</v>
      </c>
      <c r="J2279" s="125">
        <f t="shared" si="887"/>
        <v>22</v>
      </c>
      <c r="K2279" s="125">
        <f t="shared" si="869"/>
        <v>11</v>
      </c>
      <c r="L2279" s="139">
        <f t="shared" si="874"/>
        <v>1.0021480199999999</v>
      </c>
      <c r="M2279" s="143">
        <f t="shared" si="870"/>
        <v>1.0043006699999999</v>
      </c>
      <c r="N2279" s="143">
        <f t="shared" si="890"/>
        <v>1.4176753179335273</v>
      </c>
      <c r="O2279" s="139">
        <f t="shared" si="868"/>
        <v>1.42072051</v>
      </c>
      <c r="P2279" s="139">
        <f t="shared" si="875"/>
        <v>710.36025500000005</v>
      </c>
      <c r="Q2279" s="144">
        <f t="shared" si="876"/>
        <v>0</v>
      </c>
      <c r="R2279" s="145">
        <f t="shared" si="877"/>
        <v>0</v>
      </c>
      <c r="S2279" s="139">
        <f t="shared" si="878"/>
        <v>0</v>
      </c>
      <c r="T2279" s="146">
        <f t="shared" si="888"/>
        <v>3.5999999999999997E-2</v>
      </c>
      <c r="U2279" s="144">
        <f t="shared" si="891"/>
        <v>55</v>
      </c>
      <c r="V2279" s="144">
        <v>252</v>
      </c>
      <c r="W2279" s="143">
        <f t="shared" si="879"/>
        <v>1.0077488880000001</v>
      </c>
      <c r="X2279" s="139">
        <f t="shared" si="880"/>
        <v>5.5045020500000001</v>
      </c>
      <c r="Y2279" s="124">
        <f t="shared" si="881"/>
        <v>0</v>
      </c>
      <c r="Z2279" s="147" t="s">
        <v>71</v>
      </c>
      <c r="AA2279" s="141">
        <f t="shared" si="889"/>
        <v>46037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4"/>
      <c r="BL2279" s="1"/>
      <c r="BM2279" s="1"/>
      <c r="BN2279" s="1"/>
      <c r="BO2279" s="1"/>
      <c r="BP2279" s="1"/>
      <c r="BQ2279" s="1"/>
    </row>
    <row r="2280" spans="1:69" x14ac:dyDescent="0.15">
      <c r="A2280" s="138">
        <f t="shared" si="882"/>
        <v>45931</v>
      </c>
      <c r="B2280" s="148">
        <f t="shared" si="871"/>
        <v>716.10491101999992</v>
      </c>
      <c r="C2280" s="139">
        <f t="shared" si="883"/>
        <v>500</v>
      </c>
      <c r="D2280" s="140">
        <f t="shared" si="884"/>
        <v>7245.38</v>
      </c>
      <c r="E2280" s="124">
        <f>IF(K2280=1,VLOOKUP(A2279,[1]Plan1!$BO$80:$BQ$314,3),E2279)</f>
        <v>7276.54</v>
      </c>
      <c r="F2280" s="141">
        <f t="shared" si="885"/>
        <v>45763</v>
      </c>
      <c r="G2280" s="142">
        <f t="shared" si="872"/>
        <v>4.3006716003852752E-3</v>
      </c>
      <c r="H2280" s="141">
        <f t="shared" si="886"/>
        <v>45945</v>
      </c>
      <c r="I2280" s="141">
        <f t="shared" si="873"/>
        <v>45945</v>
      </c>
      <c r="J2280" s="125">
        <f t="shared" si="887"/>
        <v>22</v>
      </c>
      <c r="K2280" s="125">
        <f t="shared" si="869"/>
        <v>12</v>
      </c>
      <c r="L2280" s="139">
        <f t="shared" si="874"/>
        <v>1.0023435300000001</v>
      </c>
      <c r="M2280" s="143">
        <f t="shared" si="870"/>
        <v>1.0043006699999999</v>
      </c>
      <c r="N2280" s="143">
        <f t="shared" si="890"/>
        <v>1.4176753179335273</v>
      </c>
      <c r="O2280" s="139">
        <f t="shared" si="868"/>
        <v>1.4209976799999999</v>
      </c>
      <c r="P2280" s="139">
        <f t="shared" si="875"/>
        <v>710.49883999999997</v>
      </c>
      <c r="Q2280" s="144">
        <f t="shared" si="876"/>
        <v>0</v>
      </c>
      <c r="R2280" s="145">
        <f t="shared" si="877"/>
        <v>0</v>
      </c>
      <c r="S2280" s="139">
        <f t="shared" si="878"/>
        <v>0</v>
      </c>
      <c r="T2280" s="146">
        <f t="shared" si="888"/>
        <v>3.5999999999999997E-2</v>
      </c>
      <c r="U2280" s="144">
        <f t="shared" si="891"/>
        <v>56</v>
      </c>
      <c r="V2280" s="144">
        <v>252</v>
      </c>
      <c r="W2280" s="143">
        <f t="shared" si="879"/>
        <v>1.007890331</v>
      </c>
      <c r="X2280" s="139">
        <f t="shared" si="880"/>
        <v>5.6060710199999999</v>
      </c>
      <c r="Y2280" s="124">
        <f t="shared" si="881"/>
        <v>0</v>
      </c>
      <c r="Z2280" s="147" t="s">
        <v>71</v>
      </c>
      <c r="AA2280" s="141">
        <f t="shared" si="889"/>
        <v>46037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4"/>
      <c r="BL2280" s="1"/>
      <c r="BM2280" s="1"/>
      <c r="BN2280" s="1"/>
      <c r="BO2280" s="1"/>
      <c r="BP2280" s="1"/>
      <c r="BQ2280" s="1"/>
    </row>
    <row r="2281" spans="1:69" x14ac:dyDescent="0.15">
      <c r="A2281" s="138">
        <f t="shared" si="882"/>
        <v>45932</v>
      </c>
      <c r="B2281" s="148">
        <f t="shared" si="871"/>
        <v>716.34513856000001</v>
      </c>
      <c r="C2281" s="139">
        <f t="shared" si="883"/>
        <v>500</v>
      </c>
      <c r="D2281" s="140">
        <f t="shared" si="884"/>
        <v>7245.38</v>
      </c>
      <c r="E2281" s="124">
        <f>IF(K2281=1,VLOOKUP(A2280,[1]Plan1!$BO$80:$BQ$314,3),E2280)</f>
        <v>7276.54</v>
      </c>
      <c r="F2281" s="141">
        <f t="shared" si="885"/>
        <v>45763</v>
      </c>
      <c r="G2281" s="142">
        <f t="shared" si="872"/>
        <v>4.3006716003852752E-3</v>
      </c>
      <c r="H2281" s="141">
        <f t="shared" si="886"/>
        <v>45945</v>
      </c>
      <c r="I2281" s="141">
        <f t="shared" si="873"/>
        <v>45945</v>
      </c>
      <c r="J2281" s="125">
        <f t="shared" si="887"/>
        <v>22</v>
      </c>
      <c r="K2281" s="125">
        <f t="shared" si="869"/>
        <v>13</v>
      </c>
      <c r="L2281" s="139">
        <f t="shared" si="874"/>
        <v>1.0025390700000001</v>
      </c>
      <c r="M2281" s="143">
        <f t="shared" si="870"/>
        <v>1.0043006699999999</v>
      </c>
      <c r="N2281" s="143">
        <f t="shared" si="890"/>
        <v>1.4176753179335273</v>
      </c>
      <c r="O2281" s="139">
        <f t="shared" ref="O2281:O2344" si="892">TRUNC(TRUNC((L2281*N2281),15),8)</f>
        <v>1.4212748900000001</v>
      </c>
      <c r="P2281" s="139">
        <f t="shared" si="875"/>
        <v>710.63744499999996</v>
      </c>
      <c r="Q2281" s="144">
        <f t="shared" si="876"/>
        <v>0</v>
      </c>
      <c r="R2281" s="145">
        <f t="shared" si="877"/>
        <v>0</v>
      </c>
      <c r="S2281" s="139">
        <f t="shared" si="878"/>
        <v>0</v>
      </c>
      <c r="T2281" s="146">
        <f t="shared" si="888"/>
        <v>3.5999999999999997E-2</v>
      </c>
      <c r="U2281" s="144">
        <f t="shared" si="891"/>
        <v>57</v>
      </c>
      <c r="V2281" s="144">
        <v>252</v>
      </c>
      <c r="W2281" s="143">
        <f t="shared" si="879"/>
        <v>1.0080317940000001</v>
      </c>
      <c r="X2281" s="139">
        <f t="shared" si="880"/>
        <v>5.7076935600000001</v>
      </c>
      <c r="Y2281" s="124">
        <f t="shared" si="881"/>
        <v>0</v>
      </c>
      <c r="Z2281" s="147" t="s">
        <v>71</v>
      </c>
      <c r="AA2281" s="141">
        <f t="shared" si="889"/>
        <v>46037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4"/>
      <c r="BL2281" s="1"/>
      <c r="BM2281" s="1"/>
      <c r="BN2281" s="1"/>
      <c r="BO2281" s="1"/>
      <c r="BP2281" s="1"/>
      <c r="BQ2281" s="1"/>
    </row>
    <row r="2282" spans="1:69" x14ac:dyDescent="0.15">
      <c r="A2282" s="138">
        <f t="shared" si="882"/>
        <v>45933</v>
      </c>
      <c r="B2282" s="148">
        <f t="shared" si="871"/>
        <v>716.58544977999998</v>
      </c>
      <c r="C2282" s="139">
        <f t="shared" si="883"/>
        <v>500</v>
      </c>
      <c r="D2282" s="140">
        <f t="shared" si="884"/>
        <v>7245.38</v>
      </c>
      <c r="E2282" s="124">
        <f>IF(K2282=1,VLOOKUP(A2281,[1]Plan1!$BO$80:$BQ$314,3),E2281)</f>
        <v>7276.54</v>
      </c>
      <c r="F2282" s="141">
        <f t="shared" si="885"/>
        <v>45763</v>
      </c>
      <c r="G2282" s="142">
        <f t="shared" si="872"/>
        <v>4.3006716003852752E-3</v>
      </c>
      <c r="H2282" s="141">
        <f t="shared" si="886"/>
        <v>45945</v>
      </c>
      <c r="I2282" s="141">
        <f t="shared" si="873"/>
        <v>45945</v>
      </c>
      <c r="J2282" s="125">
        <f t="shared" si="887"/>
        <v>22</v>
      </c>
      <c r="K2282" s="125">
        <f t="shared" ref="K2282:K2345" si="893">(J2282-(NETWORKDAYS(A2282,I2282,AD$118:AD$502)-1))</f>
        <v>14</v>
      </c>
      <c r="L2282" s="139">
        <f t="shared" si="874"/>
        <v>1.0027346500000001</v>
      </c>
      <c r="M2282" s="143">
        <f t="shared" ref="M2282:M2345" si="894">IF(I2282&gt;I2281,L2281,M2281)</f>
        <v>1.0043006699999999</v>
      </c>
      <c r="N2282" s="143">
        <f t="shared" si="890"/>
        <v>1.4176753179335273</v>
      </c>
      <c r="O2282" s="139">
        <f t="shared" si="892"/>
        <v>1.4215521600000001</v>
      </c>
      <c r="P2282" s="139">
        <f t="shared" si="875"/>
        <v>710.77607999999998</v>
      </c>
      <c r="Q2282" s="144">
        <f t="shared" si="876"/>
        <v>0</v>
      </c>
      <c r="R2282" s="145">
        <f t="shared" si="877"/>
        <v>0</v>
      </c>
      <c r="S2282" s="139">
        <f t="shared" si="878"/>
        <v>0</v>
      </c>
      <c r="T2282" s="146">
        <f t="shared" si="888"/>
        <v>3.5999999999999997E-2</v>
      </c>
      <c r="U2282" s="144">
        <f t="shared" si="891"/>
        <v>58</v>
      </c>
      <c r="V2282" s="144">
        <v>252</v>
      </c>
      <c r="W2282" s="143">
        <f t="shared" si="879"/>
        <v>1.008173277</v>
      </c>
      <c r="X2282" s="139">
        <f t="shared" si="880"/>
        <v>5.8093697799999999</v>
      </c>
      <c r="Y2282" s="124">
        <f t="shared" si="881"/>
        <v>0</v>
      </c>
      <c r="Z2282" s="147" t="s">
        <v>71</v>
      </c>
      <c r="AA2282" s="141">
        <f t="shared" si="889"/>
        <v>46037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4"/>
      <c r="BL2282" s="1"/>
      <c r="BM2282" s="1"/>
      <c r="BN2282" s="1"/>
      <c r="BO2282" s="1"/>
      <c r="BP2282" s="1"/>
      <c r="BQ2282" s="1"/>
    </row>
    <row r="2283" spans="1:69" x14ac:dyDescent="0.15">
      <c r="A2283" s="138">
        <f t="shared" si="882"/>
        <v>45934</v>
      </c>
      <c r="B2283" s="148">
        <f t="shared" si="871"/>
        <v>716.82583966000004</v>
      </c>
      <c r="C2283" s="139">
        <f t="shared" si="883"/>
        <v>500</v>
      </c>
      <c r="D2283" s="140">
        <f t="shared" si="884"/>
        <v>7245.38</v>
      </c>
      <c r="E2283" s="124">
        <f>IF(K2283=1,VLOOKUP(A2282,[1]Plan1!$BO$80:$BQ$314,3),E2282)</f>
        <v>7276.54</v>
      </c>
      <c r="F2283" s="141">
        <f t="shared" si="885"/>
        <v>45763</v>
      </c>
      <c r="G2283" s="142">
        <f t="shared" si="872"/>
        <v>4.3006716003852752E-3</v>
      </c>
      <c r="H2283" s="141">
        <f t="shared" si="886"/>
        <v>45945</v>
      </c>
      <c r="I2283" s="141">
        <f t="shared" si="873"/>
        <v>45945</v>
      </c>
      <c r="J2283" s="125">
        <f t="shared" si="887"/>
        <v>22</v>
      </c>
      <c r="K2283" s="125">
        <f t="shared" si="893"/>
        <v>15</v>
      </c>
      <c r="L2283" s="139">
        <f t="shared" si="874"/>
        <v>1.00293027</v>
      </c>
      <c r="M2283" s="143">
        <f t="shared" si="894"/>
        <v>1.0043006699999999</v>
      </c>
      <c r="N2283" s="143">
        <f t="shared" si="890"/>
        <v>1.4176753179335273</v>
      </c>
      <c r="O2283" s="139">
        <f t="shared" si="892"/>
        <v>1.42182948</v>
      </c>
      <c r="P2283" s="139">
        <f t="shared" si="875"/>
        <v>710.91474000000005</v>
      </c>
      <c r="Q2283" s="144">
        <f t="shared" si="876"/>
        <v>0</v>
      </c>
      <c r="R2283" s="145">
        <f t="shared" si="877"/>
        <v>0</v>
      </c>
      <c r="S2283" s="139">
        <f t="shared" si="878"/>
        <v>0</v>
      </c>
      <c r="T2283" s="146">
        <f t="shared" si="888"/>
        <v>3.5999999999999997E-2</v>
      </c>
      <c r="U2283" s="144">
        <f t="shared" si="891"/>
        <v>59</v>
      </c>
      <c r="V2283" s="144">
        <v>252</v>
      </c>
      <c r="W2283" s="143">
        <f t="shared" si="879"/>
        <v>1.0083147800000001</v>
      </c>
      <c r="X2283" s="139">
        <f t="shared" si="880"/>
        <v>5.9110996599999996</v>
      </c>
      <c r="Y2283" s="124">
        <f t="shared" si="881"/>
        <v>0</v>
      </c>
      <c r="Z2283" s="147" t="s">
        <v>71</v>
      </c>
      <c r="AA2283" s="141">
        <f t="shared" si="889"/>
        <v>46037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4"/>
      <c r="BL2283" s="1"/>
      <c r="BM2283" s="1"/>
      <c r="BN2283" s="1"/>
      <c r="BO2283" s="1"/>
      <c r="BP2283" s="1"/>
      <c r="BQ2283" s="1"/>
    </row>
    <row r="2284" spans="1:69" x14ac:dyDescent="0.15">
      <c r="A2284" s="138">
        <f t="shared" si="882"/>
        <v>45935</v>
      </c>
      <c r="B2284" s="148">
        <f t="shared" si="871"/>
        <v>716.82583966000004</v>
      </c>
      <c r="C2284" s="139">
        <f t="shared" si="883"/>
        <v>500</v>
      </c>
      <c r="D2284" s="140">
        <f t="shared" si="884"/>
        <v>7245.38</v>
      </c>
      <c r="E2284" s="124">
        <f>IF(K2284=1,VLOOKUP(A2283,[1]Plan1!$BO$80:$BQ$314,3),E2283)</f>
        <v>7276.54</v>
      </c>
      <c r="F2284" s="141">
        <f t="shared" si="885"/>
        <v>45763</v>
      </c>
      <c r="G2284" s="142">
        <f t="shared" si="872"/>
        <v>4.3006716003852752E-3</v>
      </c>
      <c r="H2284" s="141">
        <f t="shared" si="886"/>
        <v>45945</v>
      </c>
      <c r="I2284" s="141">
        <f t="shared" si="873"/>
        <v>45945</v>
      </c>
      <c r="J2284" s="125">
        <f t="shared" si="887"/>
        <v>22</v>
      </c>
      <c r="K2284" s="125">
        <f t="shared" si="893"/>
        <v>15</v>
      </c>
      <c r="L2284" s="139">
        <f t="shared" si="874"/>
        <v>1.00293027</v>
      </c>
      <c r="M2284" s="143">
        <f t="shared" si="894"/>
        <v>1.0043006699999999</v>
      </c>
      <c r="N2284" s="143">
        <f t="shared" si="890"/>
        <v>1.4176753179335273</v>
      </c>
      <c r="O2284" s="139">
        <f t="shared" si="892"/>
        <v>1.42182948</v>
      </c>
      <c r="P2284" s="139">
        <f t="shared" si="875"/>
        <v>710.91474000000005</v>
      </c>
      <c r="Q2284" s="144">
        <f t="shared" si="876"/>
        <v>0</v>
      </c>
      <c r="R2284" s="145">
        <f t="shared" si="877"/>
        <v>0</v>
      </c>
      <c r="S2284" s="139">
        <f t="shared" si="878"/>
        <v>0</v>
      </c>
      <c r="T2284" s="146">
        <f t="shared" si="888"/>
        <v>3.5999999999999997E-2</v>
      </c>
      <c r="U2284" s="144">
        <f t="shared" si="891"/>
        <v>59</v>
      </c>
      <c r="V2284" s="144">
        <v>252</v>
      </c>
      <c r="W2284" s="143">
        <f t="shared" si="879"/>
        <v>1.0083147800000001</v>
      </c>
      <c r="X2284" s="139">
        <f t="shared" si="880"/>
        <v>5.9110996599999996</v>
      </c>
      <c r="Y2284" s="124">
        <f t="shared" si="881"/>
        <v>0</v>
      </c>
      <c r="Z2284" s="147" t="s">
        <v>71</v>
      </c>
      <c r="AA2284" s="141">
        <f t="shared" si="889"/>
        <v>46037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4"/>
      <c r="BL2284" s="1"/>
      <c r="BM2284" s="1"/>
      <c r="BN2284" s="1"/>
      <c r="BO2284" s="1"/>
      <c r="BP2284" s="1"/>
      <c r="BQ2284" s="1"/>
    </row>
    <row r="2285" spans="1:69" x14ac:dyDescent="0.15">
      <c r="A2285" s="138">
        <f t="shared" si="882"/>
        <v>45936</v>
      </c>
      <c r="B2285" s="148">
        <f t="shared" si="871"/>
        <v>716.82583966000004</v>
      </c>
      <c r="C2285" s="139">
        <f t="shared" si="883"/>
        <v>500</v>
      </c>
      <c r="D2285" s="140">
        <f t="shared" si="884"/>
        <v>7245.38</v>
      </c>
      <c r="E2285" s="124">
        <f>IF(K2285=1,VLOOKUP(A2284,[1]Plan1!$BO$80:$BQ$314,3),E2284)</f>
        <v>7276.54</v>
      </c>
      <c r="F2285" s="141">
        <f t="shared" si="885"/>
        <v>45763</v>
      </c>
      <c r="G2285" s="142">
        <f t="shared" si="872"/>
        <v>4.3006716003852752E-3</v>
      </c>
      <c r="H2285" s="141">
        <f t="shared" si="886"/>
        <v>45945</v>
      </c>
      <c r="I2285" s="141">
        <f t="shared" si="873"/>
        <v>45945</v>
      </c>
      <c r="J2285" s="125">
        <f t="shared" si="887"/>
        <v>22</v>
      </c>
      <c r="K2285" s="125">
        <f t="shared" si="893"/>
        <v>15</v>
      </c>
      <c r="L2285" s="139">
        <f t="shared" si="874"/>
        <v>1.00293027</v>
      </c>
      <c r="M2285" s="143">
        <f t="shared" si="894"/>
        <v>1.0043006699999999</v>
      </c>
      <c r="N2285" s="143">
        <f t="shared" si="890"/>
        <v>1.4176753179335273</v>
      </c>
      <c r="O2285" s="139">
        <f t="shared" si="892"/>
        <v>1.42182948</v>
      </c>
      <c r="P2285" s="139">
        <f t="shared" si="875"/>
        <v>710.91474000000005</v>
      </c>
      <c r="Q2285" s="144">
        <f t="shared" si="876"/>
        <v>0</v>
      </c>
      <c r="R2285" s="145">
        <f t="shared" si="877"/>
        <v>0</v>
      </c>
      <c r="S2285" s="139">
        <f t="shared" si="878"/>
        <v>0</v>
      </c>
      <c r="T2285" s="146">
        <f t="shared" si="888"/>
        <v>3.5999999999999997E-2</v>
      </c>
      <c r="U2285" s="144">
        <f t="shared" si="891"/>
        <v>59</v>
      </c>
      <c r="V2285" s="144">
        <v>252</v>
      </c>
      <c r="W2285" s="143">
        <f t="shared" si="879"/>
        <v>1.0083147800000001</v>
      </c>
      <c r="X2285" s="139">
        <f t="shared" si="880"/>
        <v>5.9110996599999996</v>
      </c>
      <c r="Y2285" s="124">
        <f t="shared" si="881"/>
        <v>0</v>
      </c>
      <c r="Z2285" s="147" t="s">
        <v>71</v>
      </c>
      <c r="AA2285" s="141">
        <f t="shared" si="889"/>
        <v>46037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4"/>
      <c r="BL2285" s="1"/>
      <c r="BM2285" s="1"/>
      <c r="BN2285" s="1"/>
      <c r="BO2285" s="1"/>
      <c r="BP2285" s="1"/>
      <c r="BQ2285" s="1"/>
    </row>
    <row r="2286" spans="1:69" x14ac:dyDescent="0.15">
      <c r="A2286" s="138">
        <f t="shared" si="882"/>
        <v>45937</v>
      </c>
      <c r="B2286" s="148">
        <f t="shared" si="871"/>
        <v>717.06631829000003</v>
      </c>
      <c r="C2286" s="139">
        <f t="shared" si="883"/>
        <v>500</v>
      </c>
      <c r="D2286" s="140">
        <f t="shared" si="884"/>
        <v>7245.38</v>
      </c>
      <c r="E2286" s="124">
        <f>IF(K2286=1,VLOOKUP(A2285,[1]Plan1!$BO$80:$BQ$314,3),E2285)</f>
        <v>7276.54</v>
      </c>
      <c r="F2286" s="141">
        <f t="shared" si="885"/>
        <v>45763</v>
      </c>
      <c r="G2286" s="142">
        <f t="shared" si="872"/>
        <v>4.3006716003852752E-3</v>
      </c>
      <c r="H2286" s="141">
        <f t="shared" si="886"/>
        <v>45945</v>
      </c>
      <c r="I2286" s="141">
        <f t="shared" si="873"/>
        <v>45945</v>
      </c>
      <c r="J2286" s="125">
        <f t="shared" si="887"/>
        <v>22</v>
      </c>
      <c r="K2286" s="125">
        <f t="shared" si="893"/>
        <v>16</v>
      </c>
      <c r="L2286" s="139">
        <f t="shared" si="874"/>
        <v>1.0031259299999999</v>
      </c>
      <c r="M2286" s="143">
        <f t="shared" si="894"/>
        <v>1.0043006699999999</v>
      </c>
      <c r="N2286" s="143">
        <f t="shared" si="890"/>
        <v>1.4176753179335273</v>
      </c>
      <c r="O2286" s="139">
        <f t="shared" si="892"/>
        <v>1.4221068699999999</v>
      </c>
      <c r="P2286" s="139">
        <f t="shared" si="875"/>
        <v>711.05343500000004</v>
      </c>
      <c r="Q2286" s="144">
        <f t="shared" si="876"/>
        <v>0</v>
      </c>
      <c r="R2286" s="145">
        <f t="shared" si="877"/>
        <v>0</v>
      </c>
      <c r="S2286" s="139">
        <f t="shared" si="878"/>
        <v>0</v>
      </c>
      <c r="T2286" s="146">
        <f t="shared" si="888"/>
        <v>3.5999999999999997E-2</v>
      </c>
      <c r="U2286" s="144">
        <f t="shared" si="891"/>
        <v>60</v>
      </c>
      <c r="V2286" s="144">
        <v>252</v>
      </c>
      <c r="W2286" s="143">
        <f t="shared" si="879"/>
        <v>1.008456303</v>
      </c>
      <c r="X2286" s="139">
        <f t="shared" si="880"/>
        <v>6.0128832900000004</v>
      </c>
      <c r="Y2286" s="124">
        <f t="shared" si="881"/>
        <v>0</v>
      </c>
      <c r="Z2286" s="147" t="s">
        <v>71</v>
      </c>
      <c r="AA2286" s="141">
        <f t="shared" si="889"/>
        <v>46037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4"/>
      <c r="BL2286" s="1"/>
      <c r="BM2286" s="1"/>
      <c r="BN2286" s="1"/>
      <c r="BO2286" s="1"/>
      <c r="BP2286" s="1"/>
      <c r="BQ2286" s="1"/>
    </row>
    <row r="2287" spans="1:69" x14ac:dyDescent="0.15">
      <c r="A2287" s="138">
        <f t="shared" si="882"/>
        <v>45938</v>
      </c>
      <c r="B2287" s="148">
        <f t="shared" si="871"/>
        <v>717.30686481999999</v>
      </c>
      <c r="C2287" s="139">
        <f t="shared" si="883"/>
        <v>500</v>
      </c>
      <c r="D2287" s="140">
        <f t="shared" si="884"/>
        <v>7245.38</v>
      </c>
      <c r="E2287" s="124">
        <f>IF(K2287=1,VLOOKUP(A2286,[1]Plan1!$BO$80:$BQ$314,3),E2286)</f>
        <v>7276.54</v>
      </c>
      <c r="F2287" s="141">
        <f t="shared" si="885"/>
        <v>45763</v>
      </c>
      <c r="G2287" s="142">
        <f t="shared" si="872"/>
        <v>4.3006716003852752E-3</v>
      </c>
      <c r="H2287" s="141">
        <f t="shared" si="886"/>
        <v>45945</v>
      </c>
      <c r="I2287" s="141">
        <f t="shared" si="873"/>
        <v>45945</v>
      </c>
      <c r="J2287" s="125">
        <f t="shared" si="887"/>
        <v>22</v>
      </c>
      <c r="K2287" s="125">
        <f t="shared" si="893"/>
        <v>17</v>
      </c>
      <c r="L2287" s="139">
        <f t="shared" si="874"/>
        <v>1.0033216199999999</v>
      </c>
      <c r="M2287" s="143">
        <f t="shared" si="894"/>
        <v>1.0043006699999999</v>
      </c>
      <c r="N2287" s="143">
        <f t="shared" si="890"/>
        <v>1.4176753179335273</v>
      </c>
      <c r="O2287" s="139">
        <f t="shared" si="892"/>
        <v>1.4223842900000001</v>
      </c>
      <c r="P2287" s="139">
        <f t="shared" si="875"/>
        <v>711.19214499999998</v>
      </c>
      <c r="Q2287" s="144">
        <f t="shared" si="876"/>
        <v>0</v>
      </c>
      <c r="R2287" s="145">
        <f t="shared" si="877"/>
        <v>0</v>
      </c>
      <c r="S2287" s="139">
        <f t="shared" si="878"/>
        <v>0</v>
      </c>
      <c r="T2287" s="146">
        <f t="shared" si="888"/>
        <v>3.5999999999999997E-2</v>
      </c>
      <c r="U2287" s="144">
        <f t="shared" si="891"/>
        <v>61</v>
      </c>
      <c r="V2287" s="144">
        <v>252</v>
      </c>
      <c r="W2287" s="143">
        <f t="shared" si="879"/>
        <v>1.0085978449999999</v>
      </c>
      <c r="X2287" s="139">
        <f t="shared" si="880"/>
        <v>6.1147198200000004</v>
      </c>
      <c r="Y2287" s="124">
        <f t="shared" si="881"/>
        <v>0</v>
      </c>
      <c r="Z2287" s="147" t="s">
        <v>71</v>
      </c>
      <c r="AA2287" s="141">
        <f t="shared" si="889"/>
        <v>46037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4"/>
      <c r="BL2287" s="1"/>
      <c r="BM2287" s="1"/>
      <c r="BN2287" s="1"/>
      <c r="BO2287" s="1"/>
      <c r="BP2287" s="1"/>
      <c r="BQ2287" s="1"/>
    </row>
    <row r="2288" spans="1:69" x14ac:dyDescent="0.15">
      <c r="A2288" s="138">
        <f t="shared" si="882"/>
        <v>45939</v>
      </c>
      <c r="B2288" s="148">
        <f t="shared" si="871"/>
        <v>717.54749581999999</v>
      </c>
      <c r="C2288" s="139">
        <f t="shared" si="883"/>
        <v>500</v>
      </c>
      <c r="D2288" s="140">
        <f t="shared" si="884"/>
        <v>7245.38</v>
      </c>
      <c r="E2288" s="124">
        <f>IF(K2288=1,VLOOKUP(A2287,[1]Plan1!$BO$80:$BQ$314,3),E2287)</f>
        <v>7276.54</v>
      </c>
      <c r="F2288" s="141">
        <f t="shared" si="885"/>
        <v>45763</v>
      </c>
      <c r="G2288" s="142">
        <f t="shared" si="872"/>
        <v>4.3006716003852752E-3</v>
      </c>
      <c r="H2288" s="141">
        <f t="shared" si="886"/>
        <v>45945</v>
      </c>
      <c r="I2288" s="141">
        <f t="shared" si="873"/>
        <v>45945</v>
      </c>
      <c r="J2288" s="125">
        <f t="shared" si="887"/>
        <v>22</v>
      </c>
      <c r="K2288" s="125">
        <f t="shared" si="893"/>
        <v>18</v>
      </c>
      <c r="L2288" s="139">
        <f t="shared" si="874"/>
        <v>1.0035173500000001</v>
      </c>
      <c r="M2288" s="143">
        <f t="shared" si="894"/>
        <v>1.0043006699999999</v>
      </c>
      <c r="N2288" s="143">
        <f t="shared" si="890"/>
        <v>1.4176753179335273</v>
      </c>
      <c r="O2288" s="139">
        <f t="shared" si="892"/>
        <v>1.4226617699999999</v>
      </c>
      <c r="P2288" s="139">
        <f t="shared" si="875"/>
        <v>711.33088499999997</v>
      </c>
      <c r="Q2288" s="144">
        <f t="shared" si="876"/>
        <v>0</v>
      </c>
      <c r="R2288" s="145">
        <f t="shared" si="877"/>
        <v>0</v>
      </c>
      <c r="S2288" s="139">
        <f t="shared" si="878"/>
        <v>0</v>
      </c>
      <c r="T2288" s="146">
        <f t="shared" si="888"/>
        <v>3.5999999999999997E-2</v>
      </c>
      <c r="U2288" s="144">
        <f t="shared" si="891"/>
        <v>62</v>
      </c>
      <c r="V2288" s="144">
        <v>252</v>
      </c>
      <c r="W2288" s="143">
        <f t="shared" si="879"/>
        <v>1.0087394080000001</v>
      </c>
      <c r="X2288" s="139">
        <f t="shared" si="880"/>
        <v>6.2166108199999996</v>
      </c>
      <c r="Y2288" s="124">
        <f t="shared" si="881"/>
        <v>0</v>
      </c>
      <c r="Z2288" s="147" t="s">
        <v>71</v>
      </c>
      <c r="AA2288" s="141">
        <f t="shared" si="889"/>
        <v>46037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4"/>
      <c r="BL2288" s="1"/>
      <c r="BM2288" s="1"/>
      <c r="BN2288" s="1"/>
      <c r="BO2288" s="1"/>
      <c r="BP2288" s="1"/>
      <c r="BQ2288" s="1"/>
    </row>
    <row r="2289" spans="1:69" x14ac:dyDescent="0.15">
      <c r="A2289" s="138">
        <f t="shared" si="882"/>
        <v>45940</v>
      </c>
      <c r="B2289" s="148">
        <f t="shared" si="871"/>
        <v>717.78820988999996</v>
      </c>
      <c r="C2289" s="139">
        <f t="shared" si="883"/>
        <v>500</v>
      </c>
      <c r="D2289" s="140">
        <f t="shared" si="884"/>
        <v>7245.38</v>
      </c>
      <c r="E2289" s="124">
        <f>IF(K2289=1,VLOOKUP(A2288,[1]Plan1!$BO$80:$BQ$314,3),E2288)</f>
        <v>7276.54</v>
      </c>
      <c r="F2289" s="141">
        <f t="shared" si="885"/>
        <v>45763</v>
      </c>
      <c r="G2289" s="142">
        <f t="shared" si="872"/>
        <v>4.3006716003852752E-3</v>
      </c>
      <c r="H2289" s="141">
        <f t="shared" si="886"/>
        <v>45945</v>
      </c>
      <c r="I2289" s="141">
        <f t="shared" si="873"/>
        <v>45945</v>
      </c>
      <c r="J2289" s="125">
        <f t="shared" si="887"/>
        <v>22</v>
      </c>
      <c r="K2289" s="125">
        <f t="shared" si="893"/>
        <v>19</v>
      </c>
      <c r="L2289" s="139">
        <f t="shared" si="874"/>
        <v>1.00371312</v>
      </c>
      <c r="M2289" s="143">
        <f t="shared" si="894"/>
        <v>1.0043006699999999</v>
      </c>
      <c r="N2289" s="143">
        <f t="shared" si="890"/>
        <v>1.4176753179335273</v>
      </c>
      <c r="O2289" s="139">
        <f t="shared" si="892"/>
        <v>1.4229393100000001</v>
      </c>
      <c r="P2289" s="139">
        <f t="shared" si="875"/>
        <v>711.46965499999999</v>
      </c>
      <c r="Q2289" s="144">
        <f t="shared" si="876"/>
        <v>0</v>
      </c>
      <c r="R2289" s="145">
        <f t="shared" si="877"/>
        <v>0</v>
      </c>
      <c r="S2289" s="139">
        <f t="shared" si="878"/>
        <v>0</v>
      </c>
      <c r="T2289" s="146">
        <f t="shared" si="888"/>
        <v>3.5999999999999997E-2</v>
      </c>
      <c r="U2289" s="144">
        <f t="shared" si="891"/>
        <v>63</v>
      </c>
      <c r="V2289" s="144">
        <v>252</v>
      </c>
      <c r="W2289" s="143">
        <f t="shared" si="879"/>
        <v>1.00888099</v>
      </c>
      <c r="X2289" s="139">
        <f t="shared" si="880"/>
        <v>6.3185548899999997</v>
      </c>
      <c r="Y2289" s="124">
        <f t="shared" si="881"/>
        <v>0</v>
      </c>
      <c r="Z2289" s="147" t="s">
        <v>71</v>
      </c>
      <c r="AA2289" s="141">
        <f t="shared" si="889"/>
        <v>46037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4"/>
      <c r="BL2289" s="1"/>
      <c r="BM2289" s="1"/>
      <c r="BN2289" s="1"/>
      <c r="BO2289" s="1"/>
      <c r="BP2289" s="1"/>
      <c r="BQ2289" s="1"/>
    </row>
    <row r="2290" spans="1:69" x14ac:dyDescent="0.15">
      <c r="A2290" s="138">
        <f t="shared" si="882"/>
        <v>45941</v>
      </c>
      <c r="B2290" s="148">
        <f t="shared" si="871"/>
        <v>718.02900775000001</v>
      </c>
      <c r="C2290" s="139">
        <f t="shared" si="883"/>
        <v>500</v>
      </c>
      <c r="D2290" s="140">
        <f t="shared" si="884"/>
        <v>7245.38</v>
      </c>
      <c r="E2290" s="124">
        <f>IF(K2290=1,VLOOKUP(A2289,[1]Plan1!$BO$80:$BQ$314,3),E2289)</f>
        <v>7276.54</v>
      </c>
      <c r="F2290" s="141">
        <f t="shared" si="885"/>
        <v>45763</v>
      </c>
      <c r="G2290" s="142">
        <f t="shared" si="872"/>
        <v>4.3006716003852752E-3</v>
      </c>
      <c r="H2290" s="141">
        <f t="shared" si="886"/>
        <v>45945</v>
      </c>
      <c r="I2290" s="141">
        <f t="shared" si="873"/>
        <v>45945</v>
      </c>
      <c r="J2290" s="125">
        <f t="shared" si="887"/>
        <v>22</v>
      </c>
      <c r="K2290" s="125">
        <f t="shared" si="893"/>
        <v>20</v>
      </c>
      <c r="L2290" s="139">
        <f t="shared" si="874"/>
        <v>1.0039089299999999</v>
      </c>
      <c r="M2290" s="143">
        <f t="shared" si="894"/>
        <v>1.0043006699999999</v>
      </c>
      <c r="N2290" s="143">
        <f t="shared" si="890"/>
        <v>1.4176753179335273</v>
      </c>
      <c r="O2290" s="139">
        <f t="shared" si="892"/>
        <v>1.4232169100000001</v>
      </c>
      <c r="P2290" s="139">
        <f t="shared" si="875"/>
        <v>711.60845500000005</v>
      </c>
      <c r="Q2290" s="144">
        <f t="shared" si="876"/>
        <v>0</v>
      </c>
      <c r="R2290" s="145">
        <f t="shared" si="877"/>
        <v>0</v>
      </c>
      <c r="S2290" s="139">
        <f t="shared" si="878"/>
        <v>0</v>
      </c>
      <c r="T2290" s="146">
        <f t="shared" si="888"/>
        <v>3.5999999999999997E-2</v>
      </c>
      <c r="U2290" s="144">
        <f t="shared" si="891"/>
        <v>64</v>
      </c>
      <c r="V2290" s="144">
        <v>252</v>
      </c>
      <c r="W2290" s="143">
        <f t="shared" si="879"/>
        <v>1.009022592</v>
      </c>
      <c r="X2290" s="139">
        <f t="shared" si="880"/>
        <v>6.4205527499999997</v>
      </c>
      <c r="Y2290" s="124">
        <f t="shared" si="881"/>
        <v>0</v>
      </c>
      <c r="Z2290" s="147" t="s">
        <v>71</v>
      </c>
      <c r="AA2290" s="141">
        <f t="shared" si="889"/>
        <v>46037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4"/>
      <c r="BL2290" s="1"/>
      <c r="BM2290" s="1"/>
      <c r="BN2290" s="1"/>
      <c r="BO2290" s="1"/>
      <c r="BP2290" s="1"/>
      <c r="BQ2290" s="1"/>
    </row>
    <row r="2291" spans="1:69" x14ac:dyDescent="0.15">
      <c r="A2291" s="138">
        <f t="shared" si="882"/>
        <v>45942</v>
      </c>
      <c r="B2291" s="148">
        <f t="shared" si="871"/>
        <v>718.02900775000001</v>
      </c>
      <c r="C2291" s="139">
        <f t="shared" si="883"/>
        <v>500</v>
      </c>
      <c r="D2291" s="140">
        <f t="shared" si="884"/>
        <v>7245.38</v>
      </c>
      <c r="E2291" s="124">
        <f>IF(K2291=1,VLOOKUP(A2290,[1]Plan1!$BO$80:$BQ$314,3),E2290)</f>
        <v>7276.54</v>
      </c>
      <c r="F2291" s="141">
        <f t="shared" si="885"/>
        <v>45763</v>
      </c>
      <c r="G2291" s="142">
        <f t="shared" si="872"/>
        <v>4.3006716003852752E-3</v>
      </c>
      <c r="H2291" s="141">
        <f t="shared" si="886"/>
        <v>45945</v>
      </c>
      <c r="I2291" s="141">
        <f t="shared" si="873"/>
        <v>45945</v>
      </c>
      <c r="J2291" s="125">
        <f t="shared" si="887"/>
        <v>22</v>
      </c>
      <c r="K2291" s="125">
        <f t="shared" si="893"/>
        <v>20</v>
      </c>
      <c r="L2291" s="139">
        <f t="shared" si="874"/>
        <v>1.0039089299999999</v>
      </c>
      <c r="M2291" s="143">
        <f t="shared" si="894"/>
        <v>1.0043006699999999</v>
      </c>
      <c r="N2291" s="143">
        <f t="shared" si="890"/>
        <v>1.4176753179335273</v>
      </c>
      <c r="O2291" s="139">
        <f t="shared" si="892"/>
        <v>1.4232169100000001</v>
      </c>
      <c r="P2291" s="139">
        <f t="shared" si="875"/>
        <v>711.60845500000005</v>
      </c>
      <c r="Q2291" s="144">
        <f t="shared" si="876"/>
        <v>0</v>
      </c>
      <c r="R2291" s="145">
        <f t="shared" si="877"/>
        <v>0</v>
      </c>
      <c r="S2291" s="139">
        <f t="shared" si="878"/>
        <v>0</v>
      </c>
      <c r="T2291" s="146">
        <f t="shared" si="888"/>
        <v>3.5999999999999997E-2</v>
      </c>
      <c r="U2291" s="144">
        <f t="shared" si="891"/>
        <v>64</v>
      </c>
      <c r="V2291" s="144">
        <v>252</v>
      </c>
      <c r="W2291" s="143">
        <f t="shared" si="879"/>
        <v>1.009022592</v>
      </c>
      <c r="X2291" s="139">
        <f t="shared" si="880"/>
        <v>6.4205527499999997</v>
      </c>
      <c r="Y2291" s="124">
        <f t="shared" si="881"/>
        <v>0</v>
      </c>
      <c r="Z2291" s="147" t="s">
        <v>71</v>
      </c>
      <c r="AA2291" s="141">
        <f t="shared" si="889"/>
        <v>46037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4"/>
      <c r="BL2291" s="1"/>
      <c r="BM2291" s="1"/>
      <c r="BN2291" s="1"/>
      <c r="BO2291" s="1"/>
      <c r="BP2291" s="1"/>
      <c r="BQ2291" s="1"/>
    </row>
    <row r="2292" spans="1:69" x14ac:dyDescent="0.15">
      <c r="A2292" s="138">
        <f t="shared" si="882"/>
        <v>45943</v>
      </c>
      <c r="B2292" s="148">
        <f t="shared" si="871"/>
        <v>718.02900775000001</v>
      </c>
      <c r="C2292" s="139">
        <f t="shared" si="883"/>
        <v>500</v>
      </c>
      <c r="D2292" s="140">
        <f t="shared" si="884"/>
        <v>7245.38</v>
      </c>
      <c r="E2292" s="124">
        <f>IF(K2292=1,VLOOKUP(A2291,[1]Plan1!$BO$80:$BQ$314,3),E2291)</f>
        <v>7276.54</v>
      </c>
      <c r="F2292" s="141">
        <f t="shared" si="885"/>
        <v>45763</v>
      </c>
      <c r="G2292" s="142">
        <f t="shared" si="872"/>
        <v>4.3006716003852752E-3</v>
      </c>
      <c r="H2292" s="141">
        <f t="shared" si="886"/>
        <v>45945</v>
      </c>
      <c r="I2292" s="141">
        <f t="shared" si="873"/>
        <v>45945</v>
      </c>
      <c r="J2292" s="125">
        <f t="shared" si="887"/>
        <v>22</v>
      </c>
      <c r="K2292" s="125">
        <f t="shared" si="893"/>
        <v>20</v>
      </c>
      <c r="L2292" s="139">
        <f t="shared" si="874"/>
        <v>1.0039089299999999</v>
      </c>
      <c r="M2292" s="143">
        <f t="shared" si="894"/>
        <v>1.0043006699999999</v>
      </c>
      <c r="N2292" s="143">
        <f t="shared" si="890"/>
        <v>1.4176753179335273</v>
      </c>
      <c r="O2292" s="139">
        <f t="shared" si="892"/>
        <v>1.4232169100000001</v>
      </c>
      <c r="P2292" s="139">
        <f t="shared" si="875"/>
        <v>711.60845500000005</v>
      </c>
      <c r="Q2292" s="144">
        <f t="shared" si="876"/>
        <v>0</v>
      </c>
      <c r="R2292" s="145">
        <f t="shared" si="877"/>
        <v>0</v>
      </c>
      <c r="S2292" s="139">
        <f t="shared" si="878"/>
        <v>0</v>
      </c>
      <c r="T2292" s="146">
        <f t="shared" si="888"/>
        <v>3.5999999999999997E-2</v>
      </c>
      <c r="U2292" s="144">
        <f t="shared" si="891"/>
        <v>64</v>
      </c>
      <c r="V2292" s="144">
        <v>252</v>
      </c>
      <c r="W2292" s="143">
        <f t="shared" si="879"/>
        <v>1.009022592</v>
      </c>
      <c r="X2292" s="139">
        <f t="shared" si="880"/>
        <v>6.4205527499999997</v>
      </c>
      <c r="Y2292" s="124">
        <f t="shared" si="881"/>
        <v>0</v>
      </c>
      <c r="Z2292" s="147" t="s">
        <v>71</v>
      </c>
      <c r="AA2292" s="141">
        <f t="shared" si="889"/>
        <v>46037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4"/>
      <c r="BL2292" s="1"/>
      <c r="BM2292" s="1"/>
      <c r="BN2292" s="1"/>
      <c r="BO2292" s="1"/>
      <c r="BP2292" s="1"/>
      <c r="BQ2292" s="1"/>
    </row>
    <row r="2293" spans="1:69" x14ac:dyDescent="0.15">
      <c r="A2293" s="138">
        <f t="shared" si="882"/>
        <v>45944</v>
      </c>
      <c r="B2293" s="148">
        <f t="shared" si="871"/>
        <v>718.26988438000001</v>
      </c>
      <c r="C2293" s="139">
        <f t="shared" si="883"/>
        <v>500</v>
      </c>
      <c r="D2293" s="140">
        <f t="shared" si="884"/>
        <v>7245.38</v>
      </c>
      <c r="E2293" s="124">
        <f>IF(K2293=1,VLOOKUP(A2292,[1]Plan1!$BO$80:$BQ$314,3),E2292)</f>
        <v>7276.54</v>
      </c>
      <c r="F2293" s="141">
        <f t="shared" si="885"/>
        <v>45763</v>
      </c>
      <c r="G2293" s="142">
        <f t="shared" si="872"/>
        <v>4.3006716003852752E-3</v>
      </c>
      <c r="H2293" s="141">
        <f t="shared" si="886"/>
        <v>45945</v>
      </c>
      <c r="I2293" s="141">
        <f t="shared" si="873"/>
        <v>45945</v>
      </c>
      <c r="J2293" s="125">
        <f t="shared" si="887"/>
        <v>22</v>
      </c>
      <c r="K2293" s="125">
        <f t="shared" si="893"/>
        <v>21</v>
      </c>
      <c r="L2293" s="139">
        <f t="shared" si="874"/>
        <v>1.00410478</v>
      </c>
      <c r="M2293" s="143">
        <f t="shared" si="894"/>
        <v>1.0043006699999999</v>
      </c>
      <c r="N2293" s="143">
        <f t="shared" si="890"/>
        <v>1.4176753179335273</v>
      </c>
      <c r="O2293" s="139">
        <f t="shared" si="892"/>
        <v>1.42349456</v>
      </c>
      <c r="P2293" s="139">
        <f t="shared" si="875"/>
        <v>711.74728000000005</v>
      </c>
      <c r="Q2293" s="144">
        <f t="shared" si="876"/>
        <v>0</v>
      </c>
      <c r="R2293" s="145">
        <f t="shared" si="877"/>
        <v>0</v>
      </c>
      <c r="S2293" s="139">
        <f t="shared" si="878"/>
        <v>0</v>
      </c>
      <c r="T2293" s="146">
        <f t="shared" si="888"/>
        <v>3.5999999999999997E-2</v>
      </c>
      <c r="U2293" s="144">
        <f t="shared" si="891"/>
        <v>65</v>
      </c>
      <c r="V2293" s="144">
        <v>252</v>
      </c>
      <c r="W2293" s="143">
        <f t="shared" si="879"/>
        <v>1.0091642139999999</v>
      </c>
      <c r="X2293" s="139">
        <f t="shared" si="880"/>
        <v>6.5226043799999998</v>
      </c>
      <c r="Y2293" s="124">
        <f t="shared" si="881"/>
        <v>0</v>
      </c>
      <c r="Z2293" s="147" t="s">
        <v>71</v>
      </c>
      <c r="AA2293" s="141">
        <f t="shared" si="889"/>
        <v>46037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4"/>
      <c r="BL2293" s="1"/>
      <c r="BM2293" s="1"/>
      <c r="BN2293" s="1"/>
      <c r="BO2293" s="1"/>
      <c r="BP2293" s="1"/>
      <c r="BQ2293" s="1"/>
    </row>
    <row r="2294" spans="1:69" x14ac:dyDescent="0.15">
      <c r="A2294" s="138">
        <f t="shared" si="882"/>
        <v>45945</v>
      </c>
      <c r="B2294" s="148">
        <f t="shared" si="871"/>
        <v>718.51084486000002</v>
      </c>
      <c r="C2294" s="139">
        <f t="shared" si="883"/>
        <v>500</v>
      </c>
      <c r="D2294" s="140">
        <f t="shared" si="884"/>
        <v>7245.38</v>
      </c>
      <c r="E2294" s="124">
        <f>IF(K2294=1,VLOOKUP(A2293,[1]Plan1!$BO$80:$BQ$314,3),E2293)</f>
        <v>7276.54</v>
      </c>
      <c r="F2294" s="141">
        <f t="shared" si="885"/>
        <v>45763</v>
      </c>
      <c r="G2294" s="142">
        <f t="shared" si="872"/>
        <v>4.3006716003852752E-3</v>
      </c>
      <c r="H2294" s="141">
        <f t="shared" si="886"/>
        <v>45978</v>
      </c>
      <c r="I2294" s="141">
        <f t="shared" si="873"/>
        <v>45945</v>
      </c>
      <c r="J2294" s="125">
        <f t="shared" si="887"/>
        <v>22</v>
      </c>
      <c r="K2294" s="125">
        <f t="shared" si="893"/>
        <v>22</v>
      </c>
      <c r="L2294" s="139">
        <f t="shared" si="874"/>
        <v>1.0043006699999999</v>
      </c>
      <c r="M2294" s="143">
        <f t="shared" si="894"/>
        <v>1.0043006699999999</v>
      </c>
      <c r="N2294" s="143">
        <f t="shared" si="890"/>
        <v>1.4176753179335273</v>
      </c>
      <c r="O2294" s="139">
        <f t="shared" si="892"/>
        <v>1.42377227</v>
      </c>
      <c r="P2294" s="139">
        <f t="shared" si="875"/>
        <v>711.88613499999997</v>
      </c>
      <c r="Q2294" s="144">
        <f t="shared" si="876"/>
        <v>0</v>
      </c>
      <c r="R2294" s="145">
        <f t="shared" si="877"/>
        <v>0</v>
      </c>
      <c r="S2294" s="139">
        <f t="shared" si="878"/>
        <v>0</v>
      </c>
      <c r="T2294" s="146">
        <f t="shared" si="888"/>
        <v>3.5999999999999997E-2</v>
      </c>
      <c r="U2294" s="144">
        <f t="shared" si="891"/>
        <v>66</v>
      </c>
      <c r="V2294" s="144">
        <v>252</v>
      </c>
      <c r="W2294" s="143">
        <f t="shared" si="879"/>
        <v>1.0093058559999999</v>
      </c>
      <c r="X2294" s="139">
        <f t="shared" si="880"/>
        <v>6.6247098600000003</v>
      </c>
      <c r="Y2294" s="124">
        <f t="shared" si="881"/>
        <v>0</v>
      </c>
      <c r="Z2294" s="147" t="s">
        <v>71</v>
      </c>
      <c r="AA2294" s="141">
        <f t="shared" si="889"/>
        <v>46037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4"/>
      <c r="BL2294" s="1"/>
      <c r="BM2294" s="1"/>
      <c r="BN2294" s="1"/>
      <c r="BO2294" s="1"/>
      <c r="BP2294" s="1"/>
      <c r="BQ2294" s="1"/>
    </row>
    <row r="2295" spans="1:69" x14ac:dyDescent="0.15">
      <c r="A2295" s="138">
        <f t="shared" si="882"/>
        <v>45946</v>
      </c>
      <c r="B2295" s="148">
        <f t="shared" si="871"/>
        <v>718.74578202999999</v>
      </c>
      <c r="C2295" s="139">
        <f t="shared" si="883"/>
        <v>500</v>
      </c>
      <c r="D2295" s="140">
        <f t="shared" si="884"/>
        <v>7245.38</v>
      </c>
      <c r="E2295" s="124">
        <f>IF(K2295=1,VLOOKUP(A2294,[1]Plan1!$BO$80:$BQ$314,3),E2294)</f>
        <v>7276.54</v>
      </c>
      <c r="F2295" s="141">
        <f t="shared" si="885"/>
        <v>45763</v>
      </c>
      <c r="G2295" s="142">
        <f t="shared" si="872"/>
        <v>4.3006716003852752E-3</v>
      </c>
      <c r="H2295" s="141">
        <f t="shared" si="886"/>
        <v>45978</v>
      </c>
      <c r="I2295" s="141">
        <f t="shared" si="873"/>
        <v>45978</v>
      </c>
      <c r="J2295" s="125">
        <f t="shared" si="887"/>
        <v>23</v>
      </c>
      <c r="K2295" s="125">
        <f t="shared" si="893"/>
        <v>1</v>
      </c>
      <c r="L2295" s="139">
        <f t="shared" si="874"/>
        <v>1.0001865999999999</v>
      </c>
      <c r="M2295" s="143">
        <f t="shared" si="894"/>
        <v>1.0043006699999999</v>
      </c>
      <c r="N2295" s="143">
        <f t="shared" si="890"/>
        <v>1.4237722716431043</v>
      </c>
      <c r="O2295" s="139">
        <f t="shared" si="892"/>
        <v>1.4240379400000001</v>
      </c>
      <c r="P2295" s="139">
        <f t="shared" si="875"/>
        <v>712.01896999999997</v>
      </c>
      <c r="Q2295" s="144">
        <f t="shared" si="876"/>
        <v>0</v>
      </c>
      <c r="R2295" s="145">
        <f t="shared" si="877"/>
        <v>0</v>
      </c>
      <c r="S2295" s="139">
        <f t="shared" si="878"/>
        <v>0</v>
      </c>
      <c r="T2295" s="146">
        <f t="shared" si="888"/>
        <v>3.5999999999999997E-2</v>
      </c>
      <c r="U2295" s="144">
        <f t="shared" si="891"/>
        <v>67</v>
      </c>
      <c r="V2295" s="144">
        <v>252</v>
      </c>
      <c r="W2295" s="143">
        <f t="shared" si="879"/>
        <v>1.009447518</v>
      </c>
      <c r="X2295" s="139">
        <f t="shared" si="880"/>
        <v>6.7268120299999996</v>
      </c>
      <c r="Y2295" s="124">
        <f t="shared" si="881"/>
        <v>0</v>
      </c>
      <c r="Z2295" s="147" t="s">
        <v>71</v>
      </c>
      <c r="AA2295" s="141">
        <f t="shared" si="889"/>
        <v>46037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4"/>
      <c r="BL2295" s="1"/>
      <c r="BM2295" s="1"/>
      <c r="BN2295" s="1"/>
      <c r="BO2295" s="1"/>
      <c r="BP2295" s="1"/>
      <c r="BQ2295" s="1"/>
    </row>
    <row r="2296" spans="1:69" x14ac:dyDescent="0.15">
      <c r="A2296" s="138">
        <f t="shared" si="882"/>
        <v>45947</v>
      </c>
      <c r="B2296" s="148">
        <f t="shared" si="871"/>
        <v>718.98079631999997</v>
      </c>
      <c r="C2296" s="139">
        <f t="shared" si="883"/>
        <v>500</v>
      </c>
      <c r="D2296" s="140">
        <f t="shared" si="884"/>
        <v>7245.38</v>
      </c>
      <c r="E2296" s="124">
        <f>IF(K2296=1,VLOOKUP(A2295,[1]Plan1!$BO$80:$BQ$314,3),E2295)</f>
        <v>7276.54</v>
      </c>
      <c r="F2296" s="141">
        <f t="shared" si="885"/>
        <v>45763</v>
      </c>
      <c r="G2296" s="142">
        <f t="shared" si="872"/>
        <v>4.3006716003852752E-3</v>
      </c>
      <c r="H2296" s="141">
        <f t="shared" si="886"/>
        <v>45978</v>
      </c>
      <c r="I2296" s="141">
        <f t="shared" si="873"/>
        <v>45978</v>
      </c>
      <c r="J2296" s="125">
        <f t="shared" si="887"/>
        <v>23</v>
      </c>
      <c r="K2296" s="125">
        <f t="shared" si="893"/>
        <v>2</v>
      </c>
      <c r="L2296" s="139">
        <f t="shared" si="874"/>
        <v>1.0003732299999999</v>
      </c>
      <c r="M2296" s="143">
        <f t="shared" si="894"/>
        <v>1.0043006699999999</v>
      </c>
      <c r="N2296" s="143">
        <f t="shared" si="890"/>
        <v>1.4237722716431043</v>
      </c>
      <c r="O2296" s="139">
        <f t="shared" si="892"/>
        <v>1.4243036600000001</v>
      </c>
      <c r="P2296" s="139">
        <f t="shared" si="875"/>
        <v>712.15183000000002</v>
      </c>
      <c r="Q2296" s="144">
        <f t="shared" si="876"/>
        <v>0</v>
      </c>
      <c r="R2296" s="145">
        <f t="shared" si="877"/>
        <v>0</v>
      </c>
      <c r="S2296" s="139">
        <f t="shared" si="878"/>
        <v>0</v>
      </c>
      <c r="T2296" s="146">
        <f t="shared" si="888"/>
        <v>3.5999999999999997E-2</v>
      </c>
      <c r="U2296" s="144">
        <f t="shared" si="891"/>
        <v>68</v>
      </c>
      <c r="V2296" s="144">
        <v>252</v>
      </c>
      <c r="W2296" s="143">
        <f t="shared" si="879"/>
        <v>1.0095892</v>
      </c>
      <c r="X2296" s="139">
        <f t="shared" si="880"/>
        <v>6.8289663200000001</v>
      </c>
      <c r="Y2296" s="124">
        <f t="shared" si="881"/>
        <v>0</v>
      </c>
      <c r="Z2296" s="147" t="s">
        <v>71</v>
      </c>
      <c r="AA2296" s="141">
        <f t="shared" si="889"/>
        <v>46037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4"/>
      <c r="BL2296" s="1"/>
      <c r="BM2296" s="1"/>
      <c r="BN2296" s="1"/>
      <c r="BO2296" s="1"/>
      <c r="BP2296" s="1"/>
      <c r="BQ2296" s="1"/>
    </row>
    <row r="2297" spans="1:69" x14ac:dyDescent="0.15">
      <c r="A2297" s="138">
        <f t="shared" si="882"/>
        <v>45948</v>
      </c>
      <c r="B2297" s="148">
        <f t="shared" si="871"/>
        <v>719.21589713999992</v>
      </c>
      <c r="C2297" s="139">
        <f t="shared" si="883"/>
        <v>500</v>
      </c>
      <c r="D2297" s="140">
        <f t="shared" si="884"/>
        <v>7245.38</v>
      </c>
      <c r="E2297" s="124">
        <f>IF(K2297=1,VLOOKUP(A2296,[1]Plan1!$BO$80:$BQ$314,3),E2296)</f>
        <v>7276.54</v>
      </c>
      <c r="F2297" s="141">
        <f t="shared" si="885"/>
        <v>45763</v>
      </c>
      <c r="G2297" s="142">
        <f t="shared" si="872"/>
        <v>4.3006716003852752E-3</v>
      </c>
      <c r="H2297" s="141">
        <f t="shared" si="886"/>
        <v>45978</v>
      </c>
      <c r="I2297" s="141">
        <f t="shared" si="873"/>
        <v>45978</v>
      </c>
      <c r="J2297" s="125">
        <f t="shared" si="887"/>
        <v>23</v>
      </c>
      <c r="K2297" s="125">
        <f t="shared" si="893"/>
        <v>3</v>
      </c>
      <c r="L2297" s="139">
        <f t="shared" si="874"/>
        <v>1.00055991</v>
      </c>
      <c r="M2297" s="143">
        <f t="shared" si="894"/>
        <v>1.0043006699999999</v>
      </c>
      <c r="N2297" s="143">
        <f t="shared" si="890"/>
        <v>1.4237722716431043</v>
      </c>
      <c r="O2297" s="139">
        <f t="shared" si="892"/>
        <v>1.4245694499999999</v>
      </c>
      <c r="P2297" s="139">
        <f t="shared" si="875"/>
        <v>712.28472499999998</v>
      </c>
      <c r="Q2297" s="144">
        <f t="shared" si="876"/>
        <v>0</v>
      </c>
      <c r="R2297" s="145">
        <f t="shared" si="877"/>
        <v>0</v>
      </c>
      <c r="S2297" s="139">
        <f t="shared" si="878"/>
        <v>0</v>
      </c>
      <c r="T2297" s="146">
        <f t="shared" si="888"/>
        <v>3.5999999999999997E-2</v>
      </c>
      <c r="U2297" s="144">
        <f t="shared" si="891"/>
        <v>69</v>
      </c>
      <c r="V2297" s="144">
        <v>252</v>
      </c>
      <c r="W2297" s="143">
        <f t="shared" si="879"/>
        <v>1.009730901</v>
      </c>
      <c r="X2297" s="139">
        <f t="shared" si="880"/>
        <v>6.9311721400000001</v>
      </c>
      <c r="Y2297" s="124">
        <f t="shared" si="881"/>
        <v>0</v>
      </c>
      <c r="Z2297" s="147" t="s">
        <v>71</v>
      </c>
      <c r="AA2297" s="141">
        <f t="shared" si="889"/>
        <v>46037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4"/>
      <c r="BL2297" s="1"/>
      <c r="BM2297" s="1"/>
      <c r="BN2297" s="1"/>
      <c r="BO2297" s="1"/>
      <c r="BP2297" s="1"/>
      <c r="BQ2297" s="1"/>
    </row>
    <row r="2298" spans="1:69" x14ac:dyDescent="0.15">
      <c r="A2298" s="138">
        <f t="shared" si="882"/>
        <v>45949</v>
      </c>
      <c r="B2298" s="148">
        <f t="shared" si="871"/>
        <v>719.21589713999992</v>
      </c>
      <c r="C2298" s="139">
        <f t="shared" si="883"/>
        <v>500</v>
      </c>
      <c r="D2298" s="140">
        <f t="shared" si="884"/>
        <v>7245.38</v>
      </c>
      <c r="E2298" s="124">
        <f>IF(K2298=1,VLOOKUP(A2297,[1]Plan1!$BO$80:$BQ$314,3),E2297)</f>
        <v>7276.54</v>
      </c>
      <c r="F2298" s="141">
        <f t="shared" si="885"/>
        <v>45763</v>
      </c>
      <c r="G2298" s="142">
        <f t="shared" si="872"/>
        <v>4.3006716003852752E-3</v>
      </c>
      <c r="H2298" s="141">
        <f t="shared" si="886"/>
        <v>45978</v>
      </c>
      <c r="I2298" s="141">
        <f t="shared" si="873"/>
        <v>45978</v>
      </c>
      <c r="J2298" s="125">
        <f t="shared" si="887"/>
        <v>23</v>
      </c>
      <c r="K2298" s="125">
        <f t="shared" si="893"/>
        <v>3</v>
      </c>
      <c r="L2298" s="139">
        <f t="shared" si="874"/>
        <v>1.00055991</v>
      </c>
      <c r="M2298" s="143">
        <f t="shared" si="894"/>
        <v>1.0043006699999999</v>
      </c>
      <c r="N2298" s="143">
        <f t="shared" si="890"/>
        <v>1.4237722716431043</v>
      </c>
      <c r="O2298" s="139">
        <f t="shared" si="892"/>
        <v>1.4245694499999999</v>
      </c>
      <c r="P2298" s="139">
        <f t="shared" si="875"/>
        <v>712.28472499999998</v>
      </c>
      <c r="Q2298" s="144">
        <f t="shared" si="876"/>
        <v>0</v>
      </c>
      <c r="R2298" s="145">
        <f t="shared" si="877"/>
        <v>0</v>
      </c>
      <c r="S2298" s="139">
        <f t="shared" si="878"/>
        <v>0</v>
      </c>
      <c r="T2298" s="146">
        <f t="shared" si="888"/>
        <v>3.5999999999999997E-2</v>
      </c>
      <c r="U2298" s="144">
        <f t="shared" si="891"/>
        <v>69</v>
      </c>
      <c r="V2298" s="144">
        <v>252</v>
      </c>
      <c r="W2298" s="143">
        <f t="shared" si="879"/>
        <v>1.009730901</v>
      </c>
      <c r="X2298" s="139">
        <f t="shared" si="880"/>
        <v>6.9311721400000001</v>
      </c>
      <c r="Y2298" s="124">
        <f t="shared" si="881"/>
        <v>0</v>
      </c>
      <c r="Z2298" s="147" t="s">
        <v>71</v>
      </c>
      <c r="AA2298" s="141">
        <f t="shared" si="889"/>
        <v>46037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4"/>
      <c r="BL2298" s="1"/>
      <c r="BM2298" s="1"/>
      <c r="BN2298" s="1"/>
      <c r="BO2298" s="1"/>
      <c r="BP2298" s="1"/>
      <c r="BQ2298" s="1"/>
    </row>
    <row r="2299" spans="1:69" x14ac:dyDescent="0.15">
      <c r="A2299" s="138">
        <f t="shared" si="882"/>
        <v>45950</v>
      </c>
      <c r="B2299" s="148">
        <f t="shared" si="871"/>
        <v>719.21589713999992</v>
      </c>
      <c r="C2299" s="139">
        <f t="shared" si="883"/>
        <v>500</v>
      </c>
      <c r="D2299" s="140">
        <f t="shared" si="884"/>
        <v>7245.38</v>
      </c>
      <c r="E2299" s="124">
        <f>IF(K2299=1,VLOOKUP(A2298,[1]Plan1!$BO$80:$BQ$314,3),E2298)</f>
        <v>7276.54</v>
      </c>
      <c r="F2299" s="141">
        <f t="shared" si="885"/>
        <v>45763</v>
      </c>
      <c r="G2299" s="142">
        <f t="shared" si="872"/>
        <v>4.3006716003852752E-3</v>
      </c>
      <c r="H2299" s="141">
        <f t="shared" si="886"/>
        <v>45978</v>
      </c>
      <c r="I2299" s="141">
        <f t="shared" si="873"/>
        <v>45978</v>
      </c>
      <c r="J2299" s="125">
        <f t="shared" si="887"/>
        <v>23</v>
      </c>
      <c r="K2299" s="125">
        <f t="shared" si="893"/>
        <v>3</v>
      </c>
      <c r="L2299" s="139">
        <f t="shared" si="874"/>
        <v>1.00055991</v>
      </c>
      <c r="M2299" s="143">
        <f t="shared" si="894"/>
        <v>1.0043006699999999</v>
      </c>
      <c r="N2299" s="143">
        <f t="shared" si="890"/>
        <v>1.4237722716431043</v>
      </c>
      <c r="O2299" s="139">
        <f t="shared" si="892"/>
        <v>1.4245694499999999</v>
      </c>
      <c r="P2299" s="139">
        <f t="shared" si="875"/>
        <v>712.28472499999998</v>
      </c>
      <c r="Q2299" s="144">
        <f t="shared" si="876"/>
        <v>0</v>
      </c>
      <c r="R2299" s="145">
        <f t="shared" si="877"/>
        <v>0</v>
      </c>
      <c r="S2299" s="139">
        <f t="shared" si="878"/>
        <v>0</v>
      </c>
      <c r="T2299" s="146">
        <f t="shared" si="888"/>
        <v>3.5999999999999997E-2</v>
      </c>
      <c r="U2299" s="144">
        <f t="shared" si="891"/>
        <v>69</v>
      </c>
      <c r="V2299" s="144">
        <v>252</v>
      </c>
      <c r="W2299" s="143">
        <f t="shared" si="879"/>
        <v>1.009730901</v>
      </c>
      <c r="X2299" s="139">
        <f t="shared" si="880"/>
        <v>6.9311721400000001</v>
      </c>
      <c r="Y2299" s="124">
        <f t="shared" si="881"/>
        <v>0</v>
      </c>
      <c r="Z2299" s="147" t="s">
        <v>71</v>
      </c>
      <c r="AA2299" s="141">
        <f t="shared" si="889"/>
        <v>46037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4"/>
      <c r="BL2299" s="1"/>
      <c r="BM2299" s="1"/>
      <c r="BN2299" s="1"/>
      <c r="BO2299" s="1"/>
      <c r="BP2299" s="1"/>
      <c r="BQ2299" s="1"/>
    </row>
    <row r="2300" spans="1:69" x14ac:dyDescent="0.15">
      <c r="A2300" s="138">
        <f t="shared" si="882"/>
        <v>45951</v>
      </c>
      <c r="B2300" s="148">
        <f t="shared" si="871"/>
        <v>719.45106571999997</v>
      </c>
      <c r="C2300" s="139">
        <f t="shared" si="883"/>
        <v>500</v>
      </c>
      <c r="D2300" s="140">
        <f t="shared" si="884"/>
        <v>7245.38</v>
      </c>
      <c r="E2300" s="124">
        <f>IF(K2300=1,VLOOKUP(A2299,[1]Plan1!$BO$80:$BQ$314,3),E2299)</f>
        <v>7276.54</v>
      </c>
      <c r="F2300" s="141">
        <f t="shared" si="885"/>
        <v>45763</v>
      </c>
      <c r="G2300" s="142">
        <f t="shared" si="872"/>
        <v>4.3006716003852752E-3</v>
      </c>
      <c r="H2300" s="141">
        <f t="shared" si="886"/>
        <v>45978</v>
      </c>
      <c r="I2300" s="141">
        <f t="shared" si="873"/>
        <v>45978</v>
      </c>
      <c r="J2300" s="125">
        <f t="shared" si="887"/>
        <v>23</v>
      </c>
      <c r="K2300" s="125">
        <f t="shared" si="893"/>
        <v>4</v>
      </c>
      <c r="L2300" s="139">
        <f t="shared" si="874"/>
        <v>1.00074661</v>
      </c>
      <c r="M2300" s="143">
        <f t="shared" si="894"/>
        <v>1.0043006699999999</v>
      </c>
      <c r="N2300" s="143">
        <f t="shared" si="890"/>
        <v>1.4237722716431043</v>
      </c>
      <c r="O2300" s="139">
        <f t="shared" si="892"/>
        <v>1.42483527</v>
      </c>
      <c r="P2300" s="139">
        <f t="shared" si="875"/>
        <v>712.41763500000002</v>
      </c>
      <c r="Q2300" s="144">
        <f t="shared" si="876"/>
        <v>0</v>
      </c>
      <c r="R2300" s="145">
        <f t="shared" si="877"/>
        <v>0</v>
      </c>
      <c r="S2300" s="139">
        <f t="shared" si="878"/>
        <v>0</v>
      </c>
      <c r="T2300" s="146">
        <f t="shared" si="888"/>
        <v>3.5999999999999997E-2</v>
      </c>
      <c r="U2300" s="144">
        <f t="shared" si="891"/>
        <v>70</v>
      </c>
      <c r="V2300" s="144">
        <v>252</v>
      </c>
      <c r="W2300" s="143">
        <f t="shared" si="879"/>
        <v>1.0098726229999999</v>
      </c>
      <c r="X2300" s="139">
        <f t="shared" si="880"/>
        <v>7.0334307200000001</v>
      </c>
      <c r="Y2300" s="124">
        <f t="shared" si="881"/>
        <v>0</v>
      </c>
      <c r="Z2300" s="147" t="s">
        <v>71</v>
      </c>
      <c r="AA2300" s="141">
        <f t="shared" si="889"/>
        <v>46037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4"/>
      <c r="BL2300" s="1"/>
      <c r="BM2300" s="1"/>
      <c r="BN2300" s="1"/>
      <c r="BO2300" s="1"/>
      <c r="BP2300" s="1"/>
      <c r="BQ2300" s="1"/>
    </row>
    <row r="2301" spans="1:69" x14ac:dyDescent="0.15">
      <c r="A2301" s="138">
        <f t="shared" si="882"/>
        <v>45952</v>
      </c>
      <c r="B2301" s="148">
        <f t="shared" si="871"/>
        <v>719.68631076999998</v>
      </c>
      <c r="C2301" s="139">
        <f t="shared" si="883"/>
        <v>500</v>
      </c>
      <c r="D2301" s="140">
        <f t="shared" si="884"/>
        <v>7245.38</v>
      </c>
      <c r="E2301" s="124">
        <f>IF(K2301=1,VLOOKUP(A2300,[1]Plan1!$BO$80:$BQ$314,3),E2300)</f>
        <v>7276.54</v>
      </c>
      <c r="F2301" s="141">
        <f t="shared" si="885"/>
        <v>45763</v>
      </c>
      <c r="G2301" s="142">
        <f t="shared" si="872"/>
        <v>4.3006716003852752E-3</v>
      </c>
      <c r="H2301" s="141">
        <f t="shared" si="886"/>
        <v>45978</v>
      </c>
      <c r="I2301" s="141">
        <f t="shared" si="873"/>
        <v>45978</v>
      </c>
      <c r="J2301" s="125">
        <f t="shared" si="887"/>
        <v>23</v>
      </c>
      <c r="K2301" s="125">
        <f t="shared" si="893"/>
        <v>5</v>
      </c>
      <c r="L2301" s="139">
        <f t="shared" si="874"/>
        <v>1.0009333499999999</v>
      </c>
      <c r="M2301" s="143">
        <f t="shared" si="894"/>
        <v>1.0043006699999999</v>
      </c>
      <c r="N2301" s="143">
        <f t="shared" si="890"/>
        <v>1.4237722716431043</v>
      </c>
      <c r="O2301" s="139">
        <f t="shared" si="892"/>
        <v>1.42510114</v>
      </c>
      <c r="P2301" s="139">
        <f t="shared" si="875"/>
        <v>712.55056999999999</v>
      </c>
      <c r="Q2301" s="144">
        <f t="shared" si="876"/>
        <v>0</v>
      </c>
      <c r="R2301" s="145">
        <f t="shared" si="877"/>
        <v>0</v>
      </c>
      <c r="S2301" s="139">
        <f t="shared" si="878"/>
        <v>0</v>
      </c>
      <c r="T2301" s="146">
        <f t="shared" si="888"/>
        <v>3.5999999999999997E-2</v>
      </c>
      <c r="U2301" s="144">
        <f t="shared" si="891"/>
        <v>71</v>
      </c>
      <c r="V2301" s="144">
        <v>252</v>
      </c>
      <c r="W2301" s="143">
        <f t="shared" si="879"/>
        <v>1.0100143640000001</v>
      </c>
      <c r="X2301" s="139">
        <f t="shared" si="880"/>
        <v>7.13574077</v>
      </c>
      <c r="Y2301" s="124">
        <f t="shared" si="881"/>
        <v>0</v>
      </c>
      <c r="Z2301" s="147" t="s">
        <v>71</v>
      </c>
      <c r="AA2301" s="141">
        <f t="shared" si="889"/>
        <v>46037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4"/>
      <c r="BL2301" s="1"/>
      <c r="BM2301" s="1"/>
      <c r="BN2301" s="1"/>
      <c r="BO2301" s="1"/>
      <c r="BP2301" s="1"/>
      <c r="BQ2301" s="1"/>
    </row>
    <row r="2302" spans="1:69" x14ac:dyDescent="0.15">
      <c r="A2302" s="138">
        <f t="shared" si="882"/>
        <v>45953</v>
      </c>
      <c r="B2302" s="148">
        <f t="shared" si="871"/>
        <v>719.92164310999999</v>
      </c>
      <c r="C2302" s="139">
        <f t="shared" si="883"/>
        <v>500</v>
      </c>
      <c r="D2302" s="140">
        <f t="shared" si="884"/>
        <v>7245.38</v>
      </c>
      <c r="E2302" s="124">
        <f>IF(K2302=1,VLOOKUP(A2301,[1]Plan1!$BO$80:$BQ$314,3),E2301)</f>
        <v>7276.54</v>
      </c>
      <c r="F2302" s="141">
        <f t="shared" si="885"/>
        <v>45763</v>
      </c>
      <c r="G2302" s="142">
        <f t="shared" si="872"/>
        <v>4.3006716003852752E-3</v>
      </c>
      <c r="H2302" s="141">
        <f t="shared" si="886"/>
        <v>45978</v>
      </c>
      <c r="I2302" s="141">
        <f t="shared" si="873"/>
        <v>45978</v>
      </c>
      <c r="J2302" s="125">
        <f t="shared" si="887"/>
        <v>23</v>
      </c>
      <c r="K2302" s="125">
        <f t="shared" si="893"/>
        <v>6</v>
      </c>
      <c r="L2302" s="139">
        <f t="shared" si="874"/>
        <v>1.0011201300000001</v>
      </c>
      <c r="M2302" s="143">
        <f t="shared" si="894"/>
        <v>1.0043006699999999</v>
      </c>
      <c r="N2302" s="143">
        <f t="shared" si="890"/>
        <v>1.4237722716431043</v>
      </c>
      <c r="O2302" s="139">
        <f t="shared" si="892"/>
        <v>1.42536708</v>
      </c>
      <c r="P2302" s="139">
        <f t="shared" si="875"/>
        <v>712.68353999999999</v>
      </c>
      <c r="Q2302" s="144">
        <f t="shared" si="876"/>
        <v>0</v>
      </c>
      <c r="R2302" s="145">
        <f t="shared" si="877"/>
        <v>0</v>
      </c>
      <c r="S2302" s="139">
        <f t="shared" si="878"/>
        <v>0</v>
      </c>
      <c r="T2302" s="146">
        <f t="shared" si="888"/>
        <v>3.5999999999999997E-2</v>
      </c>
      <c r="U2302" s="144">
        <f t="shared" si="891"/>
        <v>72</v>
      </c>
      <c r="V2302" s="144">
        <v>252</v>
      </c>
      <c r="W2302" s="143">
        <f t="shared" si="879"/>
        <v>1.010156125</v>
      </c>
      <c r="X2302" s="139">
        <f t="shared" si="880"/>
        <v>7.23810311</v>
      </c>
      <c r="Y2302" s="124">
        <f t="shared" si="881"/>
        <v>0</v>
      </c>
      <c r="Z2302" s="147" t="s">
        <v>71</v>
      </c>
      <c r="AA2302" s="141">
        <f t="shared" si="889"/>
        <v>46037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4"/>
      <c r="BL2302" s="1"/>
      <c r="BM2302" s="1"/>
      <c r="BN2302" s="1"/>
      <c r="BO2302" s="1"/>
      <c r="BP2302" s="1"/>
      <c r="BQ2302" s="1"/>
    </row>
    <row r="2303" spans="1:69" x14ac:dyDescent="0.15">
      <c r="A2303" s="138">
        <f t="shared" si="882"/>
        <v>45954</v>
      </c>
      <c r="B2303" s="148">
        <f t="shared" si="871"/>
        <v>720.15704255999992</v>
      </c>
      <c r="C2303" s="139">
        <f t="shared" si="883"/>
        <v>500</v>
      </c>
      <c r="D2303" s="140">
        <f t="shared" si="884"/>
        <v>7245.38</v>
      </c>
      <c r="E2303" s="124">
        <f>IF(K2303=1,VLOOKUP(A2302,[1]Plan1!$BO$80:$BQ$314,3),E2302)</f>
        <v>7276.54</v>
      </c>
      <c r="F2303" s="141">
        <f t="shared" si="885"/>
        <v>45763</v>
      </c>
      <c r="G2303" s="142">
        <f t="shared" si="872"/>
        <v>4.3006716003852752E-3</v>
      </c>
      <c r="H2303" s="141">
        <f t="shared" si="886"/>
        <v>45978</v>
      </c>
      <c r="I2303" s="141">
        <f t="shared" si="873"/>
        <v>45978</v>
      </c>
      <c r="J2303" s="125">
        <f t="shared" si="887"/>
        <v>23</v>
      </c>
      <c r="K2303" s="125">
        <f t="shared" si="893"/>
        <v>7</v>
      </c>
      <c r="L2303" s="139">
        <f t="shared" si="874"/>
        <v>1.0013069400000001</v>
      </c>
      <c r="M2303" s="143">
        <f t="shared" si="894"/>
        <v>1.0043006699999999</v>
      </c>
      <c r="N2303" s="143">
        <f t="shared" si="890"/>
        <v>1.4237722716431043</v>
      </c>
      <c r="O2303" s="139">
        <f t="shared" si="892"/>
        <v>1.4256330500000001</v>
      </c>
      <c r="P2303" s="139">
        <f t="shared" si="875"/>
        <v>712.81652499999996</v>
      </c>
      <c r="Q2303" s="144">
        <f t="shared" si="876"/>
        <v>0</v>
      </c>
      <c r="R2303" s="145">
        <f t="shared" si="877"/>
        <v>0</v>
      </c>
      <c r="S2303" s="139">
        <f t="shared" si="878"/>
        <v>0</v>
      </c>
      <c r="T2303" s="146">
        <f t="shared" si="888"/>
        <v>3.5999999999999997E-2</v>
      </c>
      <c r="U2303" s="144">
        <f t="shared" si="891"/>
        <v>73</v>
      </c>
      <c r="V2303" s="144">
        <v>252</v>
      </c>
      <c r="W2303" s="143">
        <f t="shared" si="879"/>
        <v>1.0102979059999999</v>
      </c>
      <c r="X2303" s="139">
        <f t="shared" si="880"/>
        <v>7.3405175600000003</v>
      </c>
      <c r="Y2303" s="124">
        <f t="shared" si="881"/>
        <v>0</v>
      </c>
      <c r="Z2303" s="147" t="s">
        <v>71</v>
      </c>
      <c r="AA2303" s="141">
        <f t="shared" si="889"/>
        <v>46037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4"/>
      <c r="BL2303" s="1"/>
      <c r="BM2303" s="1"/>
      <c r="BN2303" s="1"/>
      <c r="BO2303" s="1"/>
      <c r="BP2303" s="1"/>
      <c r="BQ2303" s="1"/>
    </row>
    <row r="2304" spans="1:69" x14ac:dyDescent="0.15">
      <c r="A2304" s="138">
        <f t="shared" si="882"/>
        <v>45955</v>
      </c>
      <c r="B2304" s="148">
        <f t="shared" si="871"/>
        <v>720.39252429999999</v>
      </c>
      <c r="C2304" s="139">
        <f t="shared" si="883"/>
        <v>500</v>
      </c>
      <c r="D2304" s="140">
        <f t="shared" si="884"/>
        <v>7245.38</v>
      </c>
      <c r="E2304" s="124">
        <f>IF(K2304=1,VLOOKUP(A2303,[1]Plan1!$BO$80:$BQ$314,3),E2303)</f>
        <v>7276.54</v>
      </c>
      <c r="F2304" s="141">
        <f t="shared" si="885"/>
        <v>45763</v>
      </c>
      <c r="G2304" s="142">
        <f t="shared" si="872"/>
        <v>4.3006716003852752E-3</v>
      </c>
      <c r="H2304" s="141">
        <f t="shared" si="886"/>
        <v>45978</v>
      </c>
      <c r="I2304" s="141">
        <f t="shared" si="873"/>
        <v>45978</v>
      </c>
      <c r="J2304" s="125">
        <f t="shared" si="887"/>
        <v>23</v>
      </c>
      <c r="K2304" s="125">
        <f t="shared" si="893"/>
        <v>8</v>
      </c>
      <c r="L2304" s="139">
        <f t="shared" si="874"/>
        <v>1.0014937900000001</v>
      </c>
      <c r="M2304" s="143">
        <f t="shared" si="894"/>
        <v>1.0043006699999999</v>
      </c>
      <c r="N2304" s="143">
        <f t="shared" si="890"/>
        <v>1.4237722716431043</v>
      </c>
      <c r="O2304" s="139">
        <f t="shared" si="892"/>
        <v>1.42589908</v>
      </c>
      <c r="P2304" s="139">
        <f t="shared" si="875"/>
        <v>712.94953999999996</v>
      </c>
      <c r="Q2304" s="144">
        <f t="shared" si="876"/>
        <v>0</v>
      </c>
      <c r="R2304" s="145">
        <f t="shared" si="877"/>
        <v>0</v>
      </c>
      <c r="S2304" s="139">
        <f t="shared" si="878"/>
        <v>0</v>
      </c>
      <c r="T2304" s="146">
        <f t="shared" si="888"/>
        <v>3.5999999999999997E-2</v>
      </c>
      <c r="U2304" s="144">
        <f t="shared" si="891"/>
        <v>74</v>
      </c>
      <c r="V2304" s="144">
        <v>252</v>
      </c>
      <c r="W2304" s="143">
        <f t="shared" si="879"/>
        <v>1.010439707</v>
      </c>
      <c r="X2304" s="139">
        <f t="shared" si="880"/>
        <v>7.4429843</v>
      </c>
      <c r="Y2304" s="124">
        <f t="shared" si="881"/>
        <v>0</v>
      </c>
      <c r="Z2304" s="147" t="s">
        <v>71</v>
      </c>
      <c r="AA2304" s="141">
        <f t="shared" si="889"/>
        <v>46037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4"/>
      <c r="BL2304" s="1"/>
      <c r="BM2304" s="1"/>
      <c r="BN2304" s="1"/>
      <c r="BO2304" s="1"/>
      <c r="BP2304" s="1"/>
      <c r="BQ2304" s="1"/>
    </row>
    <row r="2305" spans="1:69" x14ac:dyDescent="0.15">
      <c r="A2305" s="138">
        <f t="shared" si="882"/>
        <v>45956</v>
      </c>
      <c r="B2305" s="148">
        <f t="shared" si="871"/>
        <v>720.39252429999999</v>
      </c>
      <c r="C2305" s="139">
        <f t="shared" si="883"/>
        <v>500</v>
      </c>
      <c r="D2305" s="140">
        <f t="shared" si="884"/>
        <v>7245.38</v>
      </c>
      <c r="E2305" s="124">
        <f>IF(K2305=1,VLOOKUP(A2304,[1]Plan1!$BO$80:$BQ$314,3),E2304)</f>
        <v>7276.54</v>
      </c>
      <c r="F2305" s="141">
        <f t="shared" si="885"/>
        <v>45763</v>
      </c>
      <c r="G2305" s="142">
        <f t="shared" si="872"/>
        <v>4.3006716003852752E-3</v>
      </c>
      <c r="H2305" s="141">
        <f t="shared" si="886"/>
        <v>45978</v>
      </c>
      <c r="I2305" s="141">
        <f t="shared" si="873"/>
        <v>45978</v>
      </c>
      <c r="J2305" s="125">
        <f t="shared" si="887"/>
        <v>23</v>
      </c>
      <c r="K2305" s="125">
        <f t="shared" si="893"/>
        <v>8</v>
      </c>
      <c r="L2305" s="139">
        <f t="shared" si="874"/>
        <v>1.0014937900000001</v>
      </c>
      <c r="M2305" s="143">
        <f t="shared" si="894"/>
        <v>1.0043006699999999</v>
      </c>
      <c r="N2305" s="143">
        <f t="shared" si="890"/>
        <v>1.4237722716431043</v>
      </c>
      <c r="O2305" s="139">
        <f t="shared" si="892"/>
        <v>1.42589908</v>
      </c>
      <c r="P2305" s="139">
        <f t="shared" si="875"/>
        <v>712.94953999999996</v>
      </c>
      <c r="Q2305" s="144">
        <f t="shared" si="876"/>
        <v>0</v>
      </c>
      <c r="R2305" s="145">
        <f t="shared" si="877"/>
        <v>0</v>
      </c>
      <c r="S2305" s="139">
        <f t="shared" si="878"/>
        <v>0</v>
      </c>
      <c r="T2305" s="146">
        <f t="shared" si="888"/>
        <v>3.5999999999999997E-2</v>
      </c>
      <c r="U2305" s="144">
        <f t="shared" si="891"/>
        <v>74</v>
      </c>
      <c r="V2305" s="144">
        <v>252</v>
      </c>
      <c r="W2305" s="143">
        <f t="shared" si="879"/>
        <v>1.010439707</v>
      </c>
      <c r="X2305" s="139">
        <f t="shared" si="880"/>
        <v>7.4429843</v>
      </c>
      <c r="Y2305" s="124">
        <f t="shared" si="881"/>
        <v>0</v>
      </c>
      <c r="Z2305" s="147" t="s">
        <v>71</v>
      </c>
      <c r="AA2305" s="141">
        <f t="shared" si="889"/>
        <v>46037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4"/>
      <c r="BL2305" s="1"/>
      <c r="BM2305" s="1"/>
      <c r="BN2305" s="1"/>
      <c r="BO2305" s="1"/>
      <c r="BP2305" s="1"/>
      <c r="BQ2305" s="1"/>
    </row>
    <row r="2306" spans="1:69" x14ac:dyDescent="0.15">
      <c r="A2306" s="138">
        <f t="shared" si="882"/>
        <v>45957</v>
      </c>
      <c r="B2306" s="148">
        <f t="shared" si="871"/>
        <v>720.39252429999999</v>
      </c>
      <c r="C2306" s="139">
        <f t="shared" si="883"/>
        <v>500</v>
      </c>
      <c r="D2306" s="140">
        <f t="shared" si="884"/>
        <v>7245.38</v>
      </c>
      <c r="E2306" s="124">
        <f>IF(K2306=1,VLOOKUP(A2305,[1]Plan1!$BO$80:$BQ$314,3),E2305)</f>
        <v>7276.54</v>
      </c>
      <c r="F2306" s="141">
        <f t="shared" si="885"/>
        <v>45763</v>
      </c>
      <c r="G2306" s="142">
        <f t="shared" si="872"/>
        <v>4.3006716003852752E-3</v>
      </c>
      <c r="H2306" s="141">
        <f t="shared" si="886"/>
        <v>45978</v>
      </c>
      <c r="I2306" s="141">
        <f t="shared" si="873"/>
        <v>45978</v>
      </c>
      <c r="J2306" s="125">
        <f t="shared" si="887"/>
        <v>23</v>
      </c>
      <c r="K2306" s="125">
        <f t="shared" si="893"/>
        <v>8</v>
      </c>
      <c r="L2306" s="139">
        <f t="shared" si="874"/>
        <v>1.0014937900000001</v>
      </c>
      <c r="M2306" s="143">
        <f t="shared" si="894"/>
        <v>1.0043006699999999</v>
      </c>
      <c r="N2306" s="143">
        <f t="shared" si="890"/>
        <v>1.4237722716431043</v>
      </c>
      <c r="O2306" s="139">
        <f t="shared" si="892"/>
        <v>1.42589908</v>
      </c>
      <c r="P2306" s="139">
        <f t="shared" si="875"/>
        <v>712.94953999999996</v>
      </c>
      <c r="Q2306" s="144">
        <f t="shared" si="876"/>
        <v>0</v>
      </c>
      <c r="R2306" s="145">
        <f t="shared" si="877"/>
        <v>0</v>
      </c>
      <c r="S2306" s="139">
        <f t="shared" si="878"/>
        <v>0</v>
      </c>
      <c r="T2306" s="146">
        <f t="shared" si="888"/>
        <v>3.5999999999999997E-2</v>
      </c>
      <c r="U2306" s="144">
        <f t="shared" si="891"/>
        <v>74</v>
      </c>
      <c r="V2306" s="144">
        <v>252</v>
      </c>
      <c r="W2306" s="143">
        <f t="shared" si="879"/>
        <v>1.010439707</v>
      </c>
      <c r="X2306" s="139">
        <f t="shared" si="880"/>
        <v>7.4429843</v>
      </c>
      <c r="Y2306" s="124">
        <f t="shared" si="881"/>
        <v>0</v>
      </c>
      <c r="Z2306" s="147" t="s">
        <v>71</v>
      </c>
      <c r="AA2306" s="141">
        <f t="shared" si="889"/>
        <v>46037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4"/>
      <c r="BL2306" s="1"/>
      <c r="BM2306" s="1"/>
      <c r="BN2306" s="1"/>
      <c r="BO2306" s="1"/>
      <c r="BP2306" s="1"/>
      <c r="BQ2306" s="1"/>
    </row>
    <row r="2307" spans="1:69" x14ac:dyDescent="0.15">
      <c r="A2307" s="138">
        <f t="shared" si="882"/>
        <v>45958</v>
      </c>
      <c r="B2307" s="148">
        <f t="shared" si="871"/>
        <v>720.62808328000006</v>
      </c>
      <c r="C2307" s="139">
        <f t="shared" si="883"/>
        <v>500</v>
      </c>
      <c r="D2307" s="140">
        <f t="shared" si="884"/>
        <v>7245.38</v>
      </c>
      <c r="E2307" s="124">
        <f>IF(K2307=1,VLOOKUP(A2306,[1]Plan1!$BO$80:$BQ$314,3),E2306)</f>
        <v>7276.54</v>
      </c>
      <c r="F2307" s="141">
        <f t="shared" si="885"/>
        <v>45763</v>
      </c>
      <c r="G2307" s="142">
        <f t="shared" si="872"/>
        <v>4.3006716003852752E-3</v>
      </c>
      <c r="H2307" s="141">
        <f t="shared" si="886"/>
        <v>45978</v>
      </c>
      <c r="I2307" s="141">
        <f t="shared" si="873"/>
        <v>45978</v>
      </c>
      <c r="J2307" s="125">
        <f t="shared" si="887"/>
        <v>23</v>
      </c>
      <c r="K2307" s="125">
        <f t="shared" si="893"/>
        <v>9</v>
      </c>
      <c r="L2307" s="139">
        <f t="shared" si="874"/>
        <v>1.0016806700000001</v>
      </c>
      <c r="M2307" s="143">
        <f t="shared" si="894"/>
        <v>1.0043006699999999</v>
      </c>
      <c r="N2307" s="143">
        <f t="shared" si="890"/>
        <v>1.4237722716431043</v>
      </c>
      <c r="O2307" s="139">
        <f t="shared" si="892"/>
        <v>1.42616516</v>
      </c>
      <c r="P2307" s="139">
        <f t="shared" si="875"/>
        <v>713.08258000000001</v>
      </c>
      <c r="Q2307" s="144">
        <f t="shared" si="876"/>
        <v>0</v>
      </c>
      <c r="R2307" s="145">
        <f t="shared" si="877"/>
        <v>0</v>
      </c>
      <c r="S2307" s="139">
        <f t="shared" si="878"/>
        <v>0</v>
      </c>
      <c r="T2307" s="146">
        <f t="shared" si="888"/>
        <v>3.5999999999999997E-2</v>
      </c>
      <c r="U2307" s="144">
        <f t="shared" si="891"/>
        <v>75</v>
      </c>
      <c r="V2307" s="144">
        <v>252</v>
      </c>
      <c r="W2307" s="143">
        <f t="shared" si="879"/>
        <v>1.0105815279999999</v>
      </c>
      <c r="X2307" s="139">
        <f t="shared" si="880"/>
        <v>7.5455032800000001</v>
      </c>
      <c r="Y2307" s="124">
        <f t="shared" si="881"/>
        <v>0</v>
      </c>
      <c r="Z2307" s="147" t="s">
        <v>71</v>
      </c>
      <c r="AA2307" s="141">
        <f t="shared" si="889"/>
        <v>46037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4"/>
      <c r="BL2307" s="1"/>
      <c r="BM2307" s="1"/>
      <c r="BN2307" s="1"/>
      <c r="BO2307" s="1"/>
      <c r="BP2307" s="1"/>
      <c r="BQ2307" s="1"/>
    </row>
    <row r="2308" spans="1:69" x14ac:dyDescent="0.15">
      <c r="A2308" s="138">
        <f t="shared" si="882"/>
        <v>45959</v>
      </c>
      <c r="B2308" s="148">
        <f t="shared" si="871"/>
        <v>720.86371448</v>
      </c>
      <c r="C2308" s="139">
        <f t="shared" si="883"/>
        <v>500</v>
      </c>
      <c r="D2308" s="140">
        <f t="shared" si="884"/>
        <v>7245.38</v>
      </c>
      <c r="E2308" s="124">
        <f>IF(K2308=1,VLOOKUP(A2307,[1]Plan1!$BO$80:$BQ$314,3),E2307)</f>
        <v>7276.54</v>
      </c>
      <c r="F2308" s="141">
        <f t="shared" si="885"/>
        <v>45763</v>
      </c>
      <c r="G2308" s="142">
        <f t="shared" si="872"/>
        <v>4.3006716003852752E-3</v>
      </c>
      <c r="H2308" s="141">
        <f t="shared" si="886"/>
        <v>45978</v>
      </c>
      <c r="I2308" s="141">
        <f t="shared" si="873"/>
        <v>45978</v>
      </c>
      <c r="J2308" s="125">
        <f t="shared" si="887"/>
        <v>23</v>
      </c>
      <c r="K2308" s="125">
        <f t="shared" si="893"/>
        <v>10</v>
      </c>
      <c r="L2308" s="139">
        <f t="shared" si="874"/>
        <v>1.0018675800000001</v>
      </c>
      <c r="M2308" s="143">
        <f t="shared" si="894"/>
        <v>1.0043006699999999</v>
      </c>
      <c r="N2308" s="143">
        <f t="shared" si="890"/>
        <v>1.4237722716431043</v>
      </c>
      <c r="O2308" s="139">
        <f t="shared" si="892"/>
        <v>1.4264312800000001</v>
      </c>
      <c r="P2308" s="139">
        <f t="shared" si="875"/>
        <v>713.21564000000001</v>
      </c>
      <c r="Q2308" s="144">
        <f t="shared" si="876"/>
        <v>0</v>
      </c>
      <c r="R2308" s="145">
        <f t="shared" si="877"/>
        <v>0</v>
      </c>
      <c r="S2308" s="139">
        <f t="shared" si="878"/>
        <v>0</v>
      </c>
      <c r="T2308" s="146">
        <f t="shared" si="888"/>
        <v>3.5999999999999997E-2</v>
      </c>
      <c r="U2308" s="144">
        <f t="shared" si="891"/>
        <v>76</v>
      </c>
      <c r="V2308" s="144">
        <v>252</v>
      </c>
      <c r="W2308" s="143">
        <f t="shared" si="879"/>
        <v>1.0107233689999999</v>
      </c>
      <c r="X2308" s="139">
        <f t="shared" si="880"/>
        <v>7.64807448</v>
      </c>
      <c r="Y2308" s="124">
        <f t="shared" si="881"/>
        <v>0</v>
      </c>
      <c r="Z2308" s="147" t="s">
        <v>71</v>
      </c>
      <c r="AA2308" s="141">
        <f t="shared" si="889"/>
        <v>46037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4"/>
      <c r="BL2308" s="1"/>
      <c r="BM2308" s="1"/>
      <c r="BN2308" s="1"/>
      <c r="BO2308" s="1"/>
      <c r="BP2308" s="1"/>
      <c r="BQ2308" s="1"/>
    </row>
    <row r="2309" spans="1:69" x14ac:dyDescent="0.15">
      <c r="A2309" s="138">
        <f t="shared" si="882"/>
        <v>45960</v>
      </c>
      <c r="B2309" s="148">
        <f t="shared" si="871"/>
        <v>721.09942802</v>
      </c>
      <c r="C2309" s="139">
        <f t="shared" si="883"/>
        <v>500</v>
      </c>
      <c r="D2309" s="140">
        <f t="shared" si="884"/>
        <v>7245.38</v>
      </c>
      <c r="E2309" s="124">
        <f>IF(K2309=1,VLOOKUP(A2308,[1]Plan1!$BO$80:$BQ$314,3),E2308)</f>
        <v>7276.54</v>
      </c>
      <c r="F2309" s="141">
        <f t="shared" si="885"/>
        <v>45763</v>
      </c>
      <c r="G2309" s="142">
        <f t="shared" si="872"/>
        <v>4.3006716003852752E-3</v>
      </c>
      <c r="H2309" s="141">
        <f t="shared" si="886"/>
        <v>45978</v>
      </c>
      <c r="I2309" s="141">
        <f t="shared" si="873"/>
        <v>45978</v>
      </c>
      <c r="J2309" s="125">
        <f t="shared" si="887"/>
        <v>23</v>
      </c>
      <c r="K2309" s="125">
        <f t="shared" si="893"/>
        <v>11</v>
      </c>
      <c r="L2309" s="139">
        <f t="shared" si="874"/>
        <v>1.00205454</v>
      </c>
      <c r="M2309" s="143">
        <f t="shared" si="894"/>
        <v>1.0043006699999999</v>
      </c>
      <c r="N2309" s="143">
        <f t="shared" si="890"/>
        <v>1.4237722716431043</v>
      </c>
      <c r="O2309" s="139">
        <f t="shared" si="892"/>
        <v>1.42669746</v>
      </c>
      <c r="P2309" s="139">
        <f t="shared" si="875"/>
        <v>713.34873000000005</v>
      </c>
      <c r="Q2309" s="144">
        <f t="shared" si="876"/>
        <v>0</v>
      </c>
      <c r="R2309" s="145">
        <f t="shared" si="877"/>
        <v>0</v>
      </c>
      <c r="S2309" s="139">
        <f t="shared" si="878"/>
        <v>0</v>
      </c>
      <c r="T2309" s="146">
        <f t="shared" si="888"/>
        <v>3.5999999999999997E-2</v>
      </c>
      <c r="U2309" s="144">
        <f t="shared" si="891"/>
        <v>77</v>
      </c>
      <c r="V2309" s="144">
        <v>252</v>
      </c>
      <c r="W2309" s="143">
        <f t="shared" si="879"/>
        <v>1.0108652300000001</v>
      </c>
      <c r="X2309" s="139">
        <f t="shared" si="880"/>
        <v>7.7506980199999997</v>
      </c>
      <c r="Y2309" s="124">
        <f t="shared" si="881"/>
        <v>0</v>
      </c>
      <c r="Z2309" s="147" t="s">
        <v>71</v>
      </c>
      <c r="AA2309" s="141">
        <f t="shared" si="889"/>
        <v>46037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4"/>
      <c r="BL2309" s="1"/>
      <c r="BM2309" s="1"/>
      <c r="BN2309" s="1"/>
      <c r="BO2309" s="1"/>
      <c r="BP2309" s="1"/>
      <c r="BQ2309" s="1"/>
    </row>
    <row r="2310" spans="1:69" x14ac:dyDescent="0.15">
      <c r="A2310" s="138">
        <f t="shared" si="882"/>
        <v>45961</v>
      </c>
      <c r="B2310" s="148">
        <f t="shared" si="871"/>
        <v>721.33521309000002</v>
      </c>
      <c r="C2310" s="139">
        <f t="shared" si="883"/>
        <v>500</v>
      </c>
      <c r="D2310" s="140">
        <f t="shared" si="884"/>
        <v>7245.38</v>
      </c>
      <c r="E2310" s="124">
        <f>IF(K2310=1,VLOOKUP(A2309,[1]Plan1!$BO$80:$BQ$314,3),E2309)</f>
        <v>7276.54</v>
      </c>
      <c r="F2310" s="141">
        <f t="shared" si="885"/>
        <v>45763</v>
      </c>
      <c r="G2310" s="142">
        <f t="shared" si="872"/>
        <v>4.3006716003852752E-3</v>
      </c>
      <c r="H2310" s="141">
        <f t="shared" si="886"/>
        <v>45978</v>
      </c>
      <c r="I2310" s="141">
        <f t="shared" si="873"/>
        <v>45978</v>
      </c>
      <c r="J2310" s="125">
        <f t="shared" si="887"/>
        <v>23</v>
      </c>
      <c r="K2310" s="125">
        <f t="shared" si="893"/>
        <v>12</v>
      </c>
      <c r="L2310" s="139">
        <f t="shared" si="874"/>
        <v>1.0022415200000001</v>
      </c>
      <c r="M2310" s="143">
        <f t="shared" si="894"/>
        <v>1.0043006699999999</v>
      </c>
      <c r="N2310" s="143">
        <f t="shared" si="890"/>
        <v>1.4237722716431043</v>
      </c>
      <c r="O2310" s="139">
        <f t="shared" si="892"/>
        <v>1.4269636800000001</v>
      </c>
      <c r="P2310" s="139">
        <f t="shared" si="875"/>
        <v>713.48184000000003</v>
      </c>
      <c r="Q2310" s="144">
        <f t="shared" si="876"/>
        <v>0</v>
      </c>
      <c r="R2310" s="145">
        <f t="shared" si="877"/>
        <v>0</v>
      </c>
      <c r="S2310" s="139">
        <f t="shared" si="878"/>
        <v>0</v>
      </c>
      <c r="T2310" s="146">
        <f t="shared" si="888"/>
        <v>3.5999999999999997E-2</v>
      </c>
      <c r="U2310" s="144">
        <f t="shared" si="891"/>
        <v>78</v>
      </c>
      <c r="V2310" s="144">
        <v>252</v>
      </c>
      <c r="W2310" s="143">
        <f t="shared" si="879"/>
        <v>1.01100711</v>
      </c>
      <c r="X2310" s="139">
        <f t="shared" si="880"/>
        <v>7.8533730899999998</v>
      </c>
      <c r="Y2310" s="124">
        <f t="shared" si="881"/>
        <v>0</v>
      </c>
      <c r="Z2310" s="147" t="s">
        <v>71</v>
      </c>
      <c r="AA2310" s="141">
        <f t="shared" si="889"/>
        <v>46037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4"/>
      <c r="BL2310" s="1"/>
      <c r="BM2310" s="1"/>
      <c r="BN2310" s="1"/>
      <c r="BO2310" s="1"/>
      <c r="BP2310" s="1"/>
      <c r="BQ2310" s="1"/>
    </row>
    <row r="2311" spans="1:69" x14ac:dyDescent="0.15">
      <c r="A2311" s="138">
        <f t="shared" si="882"/>
        <v>45962</v>
      </c>
      <c r="B2311" s="148">
        <f t="shared" si="871"/>
        <v>721.57107619999999</v>
      </c>
      <c r="C2311" s="139">
        <f t="shared" si="883"/>
        <v>500</v>
      </c>
      <c r="D2311" s="140">
        <f t="shared" si="884"/>
        <v>7245.38</v>
      </c>
      <c r="E2311" s="124">
        <f>IF(K2311=1,VLOOKUP(A2310,[1]Plan1!$BO$80:$BQ$314,3),E2310)</f>
        <v>7276.54</v>
      </c>
      <c r="F2311" s="141">
        <f t="shared" si="885"/>
        <v>45763</v>
      </c>
      <c r="G2311" s="142">
        <f t="shared" si="872"/>
        <v>4.3006716003852752E-3</v>
      </c>
      <c r="H2311" s="141">
        <f t="shared" si="886"/>
        <v>45978</v>
      </c>
      <c r="I2311" s="141">
        <f t="shared" si="873"/>
        <v>45978</v>
      </c>
      <c r="J2311" s="125">
        <f t="shared" si="887"/>
        <v>23</v>
      </c>
      <c r="K2311" s="125">
        <f t="shared" si="893"/>
        <v>13</v>
      </c>
      <c r="L2311" s="139">
        <f t="shared" si="874"/>
        <v>1.0024285399999999</v>
      </c>
      <c r="M2311" s="143">
        <f t="shared" si="894"/>
        <v>1.0043006699999999</v>
      </c>
      <c r="N2311" s="143">
        <f t="shared" si="890"/>
        <v>1.4237722716431043</v>
      </c>
      <c r="O2311" s="139">
        <f t="shared" si="892"/>
        <v>1.4272299500000001</v>
      </c>
      <c r="P2311" s="139">
        <f t="shared" si="875"/>
        <v>713.61497499999996</v>
      </c>
      <c r="Q2311" s="144">
        <f t="shared" si="876"/>
        <v>0</v>
      </c>
      <c r="R2311" s="145">
        <f t="shared" si="877"/>
        <v>0</v>
      </c>
      <c r="S2311" s="139">
        <f t="shared" si="878"/>
        <v>0</v>
      </c>
      <c r="T2311" s="146">
        <f t="shared" si="888"/>
        <v>3.5999999999999997E-2</v>
      </c>
      <c r="U2311" s="144">
        <f t="shared" si="891"/>
        <v>79</v>
      </c>
      <c r="V2311" s="144">
        <v>252</v>
      </c>
      <c r="W2311" s="143">
        <f t="shared" si="879"/>
        <v>1.0111490110000001</v>
      </c>
      <c r="X2311" s="139">
        <f t="shared" si="880"/>
        <v>7.9561012</v>
      </c>
      <c r="Y2311" s="124">
        <f t="shared" si="881"/>
        <v>0</v>
      </c>
      <c r="Z2311" s="147" t="s">
        <v>71</v>
      </c>
      <c r="AA2311" s="141">
        <f t="shared" si="889"/>
        <v>46037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4"/>
      <c r="BL2311" s="1"/>
      <c r="BM2311" s="1"/>
      <c r="BN2311" s="1"/>
      <c r="BO2311" s="1"/>
      <c r="BP2311" s="1"/>
      <c r="BQ2311" s="1"/>
    </row>
    <row r="2312" spans="1:69" x14ac:dyDescent="0.15">
      <c r="A2312" s="138">
        <f t="shared" si="882"/>
        <v>45963</v>
      </c>
      <c r="B2312" s="148">
        <f t="shared" si="871"/>
        <v>721.57107619999999</v>
      </c>
      <c r="C2312" s="139">
        <f t="shared" si="883"/>
        <v>500</v>
      </c>
      <c r="D2312" s="140">
        <f t="shared" si="884"/>
        <v>7245.38</v>
      </c>
      <c r="E2312" s="124">
        <f>IF(K2312=1,VLOOKUP(A2311,[1]Plan1!$BO$80:$BQ$314,3),E2311)</f>
        <v>7276.54</v>
      </c>
      <c r="F2312" s="141">
        <f t="shared" si="885"/>
        <v>45763</v>
      </c>
      <c r="G2312" s="142">
        <f t="shared" si="872"/>
        <v>4.3006716003852752E-3</v>
      </c>
      <c r="H2312" s="141">
        <f t="shared" si="886"/>
        <v>45978</v>
      </c>
      <c r="I2312" s="141">
        <f t="shared" si="873"/>
        <v>45978</v>
      </c>
      <c r="J2312" s="125">
        <f t="shared" si="887"/>
        <v>23</v>
      </c>
      <c r="K2312" s="125">
        <f t="shared" si="893"/>
        <v>13</v>
      </c>
      <c r="L2312" s="139">
        <f t="shared" si="874"/>
        <v>1.0024285399999999</v>
      </c>
      <c r="M2312" s="143">
        <f t="shared" si="894"/>
        <v>1.0043006699999999</v>
      </c>
      <c r="N2312" s="143">
        <f t="shared" si="890"/>
        <v>1.4237722716431043</v>
      </c>
      <c r="O2312" s="139">
        <f t="shared" si="892"/>
        <v>1.4272299500000001</v>
      </c>
      <c r="P2312" s="139">
        <f t="shared" si="875"/>
        <v>713.61497499999996</v>
      </c>
      <c r="Q2312" s="144">
        <f t="shared" si="876"/>
        <v>0</v>
      </c>
      <c r="R2312" s="145">
        <f t="shared" si="877"/>
        <v>0</v>
      </c>
      <c r="S2312" s="139">
        <f t="shared" si="878"/>
        <v>0</v>
      </c>
      <c r="T2312" s="146">
        <f t="shared" si="888"/>
        <v>3.5999999999999997E-2</v>
      </c>
      <c r="U2312" s="144">
        <f t="shared" si="891"/>
        <v>79</v>
      </c>
      <c r="V2312" s="144">
        <v>252</v>
      </c>
      <c r="W2312" s="143">
        <f t="shared" si="879"/>
        <v>1.0111490110000001</v>
      </c>
      <c r="X2312" s="139">
        <f t="shared" si="880"/>
        <v>7.9561012</v>
      </c>
      <c r="Y2312" s="124">
        <f t="shared" si="881"/>
        <v>0</v>
      </c>
      <c r="Z2312" s="147" t="s">
        <v>71</v>
      </c>
      <c r="AA2312" s="141">
        <f t="shared" si="889"/>
        <v>46037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4"/>
      <c r="BL2312" s="1"/>
      <c r="BM2312" s="1"/>
      <c r="BN2312" s="1"/>
      <c r="BO2312" s="1"/>
      <c r="BP2312" s="1"/>
      <c r="BQ2312" s="1"/>
    </row>
    <row r="2313" spans="1:69" x14ac:dyDescent="0.15">
      <c r="A2313" s="138">
        <f t="shared" si="882"/>
        <v>45964</v>
      </c>
      <c r="B2313" s="148">
        <f t="shared" si="871"/>
        <v>721.57107619999999</v>
      </c>
      <c r="C2313" s="139">
        <f t="shared" si="883"/>
        <v>500</v>
      </c>
      <c r="D2313" s="140">
        <f t="shared" si="884"/>
        <v>7245.38</v>
      </c>
      <c r="E2313" s="124">
        <f>IF(K2313=1,VLOOKUP(A2312,[1]Plan1!$BO$80:$BQ$314,3),E2312)</f>
        <v>7276.54</v>
      </c>
      <c r="F2313" s="141">
        <f t="shared" si="885"/>
        <v>45763</v>
      </c>
      <c r="G2313" s="142">
        <f t="shared" si="872"/>
        <v>4.3006716003852752E-3</v>
      </c>
      <c r="H2313" s="141">
        <f t="shared" si="886"/>
        <v>45978</v>
      </c>
      <c r="I2313" s="141">
        <f t="shared" si="873"/>
        <v>45978</v>
      </c>
      <c r="J2313" s="125">
        <f t="shared" si="887"/>
        <v>23</v>
      </c>
      <c r="K2313" s="125">
        <f t="shared" si="893"/>
        <v>13</v>
      </c>
      <c r="L2313" s="139">
        <f t="shared" si="874"/>
        <v>1.0024285399999999</v>
      </c>
      <c r="M2313" s="143">
        <f t="shared" si="894"/>
        <v>1.0043006699999999</v>
      </c>
      <c r="N2313" s="143">
        <f t="shared" si="890"/>
        <v>1.4237722716431043</v>
      </c>
      <c r="O2313" s="139">
        <f t="shared" si="892"/>
        <v>1.4272299500000001</v>
      </c>
      <c r="P2313" s="139">
        <f t="shared" si="875"/>
        <v>713.61497499999996</v>
      </c>
      <c r="Q2313" s="144">
        <f t="shared" si="876"/>
        <v>0</v>
      </c>
      <c r="R2313" s="145">
        <f t="shared" si="877"/>
        <v>0</v>
      </c>
      <c r="S2313" s="139">
        <f t="shared" si="878"/>
        <v>0</v>
      </c>
      <c r="T2313" s="146">
        <f t="shared" si="888"/>
        <v>3.5999999999999997E-2</v>
      </c>
      <c r="U2313" s="144">
        <f t="shared" si="891"/>
        <v>79</v>
      </c>
      <c r="V2313" s="144">
        <v>252</v>
      </c>
      <c r="W2313" s="143">
        <f t="shared" si="879"/>
        <v>1.0111490110000001</v>
      </c>
      <c r="X2313" s="139">
        <f t="shared" si="880"/>
        <v>7.9561012</v>
      </c>
      <c r="Y2313" s="124">
        <f t="shared" si="881"/>
        <v>0</v>
      </c>
      <c r="Z2313" s="147" t="s">
        <v>71</v>
      </c>
      <c r="AA2313" s="141">
        <f t="shared" si="889"/>
        <v>46037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4"/>
      <c r="BL2313" s="1"/>
      <c r="BM2313" s="1"/>
      <c r="BN2313" s="1"/>
      <c r="BO2313" s="1"/>
      <c r="BP2313" s="1"/>
      <c r="BQ2313" s="1"/>
    </row>
    <row r="2314" spans="1:69" x14ac:dyDescent="0.15">
      <c r="A2314" s="138">
        <f t="shared" si="882"/>
        <v>45965</v>
      </c>
      <c r="B2314" s="148">
        <f t="shared" ref="B2314:B2377" si="895">(P2314+X2314)</f>
        <v>721.80702604999999</v>
      </c>
      <c r="C2314" s="139">
        <f t="shared" si="883"/>
        <v>500</v>
      </c>
      <c r="D2314" s="140">
        <f t="shared" si="884"/>
        <v>7245.38</v>
      </c>
      <c r="E2314" s="124">
        <f>IF(K2314=1,VLOOKUP(A2313,[1]Plan1!$BO$80:$BQ$314,3),E2313)</f>
        <v>7276.54</v>
      </c>
      <c r="F2314" s="141">
        <f t="shared" si="885"/>
        <v>45763</v>
      </c>
      <c r="G2314" s="142">
        <f t="shared" ref="G2314:G2377" si="896">(E2314/D2314)-1</f>
        <v>4.3006716003852752E-3</v>
      </c>
      <c r="H2314" s="141">
        <f t="shared" si="886"/>
        <v>45978</v>
      </c>
      <c r="I2314" s="141">
        <f t="shared" ref="I2314:I2377" si="897">IF(A2314&gt;I2313,H2314,I2313)</f>
        <v>45978</v>
      </c>
      <c r="J2314" s="125">
        <f t="shared" si="887"/>
        <v>23</v>
      </c>
      <c r="K2314" s="125">
        <f t="shared" si="893"/>
        <v>14</v>
      </c>
      <c r="L2314" s="139">
        <f t="shared" ref="L2314:L2377" si="898">TRUNC((E2314/D2314)^TRUNC((K2314/J2314),9),8)</f>
        <v>1.0026155999999999</v>
      </c>
      <c r="M2314" s="143">
        <f t="shared" si="894"/>
        <v>1.0043006699999999</v>
      </c>
      <c r="N2314" s="143">
        <f t="shared" si="890"/>
        <v>1.4237722716431043</v>
      </c>
      <c r="O2314" s="139">
        <f t="shared" si="892"/>
        <v>1.4274962899999999</v>
      </c>
      <c r="P2314" s="139">
        <f t="shared" ref="P2314:P2377" si="899">TRUNC(C2314*O2314,8)</f>
        <v>713.74814500000002</v>
      </c>
      <c r="Q2314" s="144">
        <f t="shared" ref="Q2314:Q2377" si="900">IF(VLOOKUP(A2314,AD$10:AK$114,8)=VLOOKUP(A2313,AD$10:AK$114,8),0,VLOOKUP(A2314,AD$10:AK$114,8))</f>
        <v>0</v>
      </c>
      <c r="R2314" s="145">
        <f t="shared" ref="R2314:R2377" si="901">IF(Q2314&gt;0,VLOOKUP($A2314,$AD$10:$AI$114,6),0)</f>
        <v>0</v>
      </c>
      <c r="S2314" s="139">
        <f t="shared" ref="S2314:S2377" si="902">IF(R2314&gt;0,TRUNC(R2314*P2314,8),0)</f>
        <v>0</v>
      </c>
      <c r="T2314" s="146">
        <f t="shared" si="888"/>
        <v>3.5999999999999997E-2</v>
      </c>
      <c r="U2314" s="144">
        <f t="shared" si="891"/>
        <v>80</v>
      </c>
      <c r="V2314" s="144">
        <v>252</v>
      </c>
      <c r="W2314" s="143">
        <f t="shared" ref="W2314:W2377" si="903">ROUND((1+T2314)^TRUNC((U2314/V2314),9),9)</f>
        <v>1.011290931</v>
      </c>
      <c r="X2314" s="139">
        <f t="shared" ref="X2314:X2377" si="904">TRUNC((P2314*(W2314-1)),8)</f>
        <v>8.0588810500000001</v>
      </c>
      <c r="Y2314" s="124">
        <f t="shared" ref="Y2314:Y2377" si="905">IF(Q2314&gt;0,S2314+X2314,0)</f>
        <v>0</v>
      </c>
      <c r="Z2314" s="147" t="s">
        <v>71</v>
      </c>
      <c r="AA2314" s="141">
        <f t="shared" si="889"/>
        <v>46037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4"/>
      <c r="BL2314" s="1"/>
      <c r="BM2314" s="1"/>
      <c r="BN2314" s="1"/>
      <c r="BO2314" s="1"/>
      <c r="BP2314" s="1"/>
      <c r="BQ2314" s="1"/>
    </row>
    <row r="2315" spans="1:69" x14ac:dyDescent="0.15">
      <c r="A2315" s="138">
        <f t="shared" ref="A2315:A2378" si="906">(A2314+1)</f>
        <v>45966</v>
      </c>
      <c r="B2315" s="148">
        <f t="shared" si="895"/>
        <v>722.04304386000001</v>
      </c>
      <c r="C2315" s="139">
        <f t="shared" ref="C2315:C2378" si="907">TRUNC(IF(Q2314&gt;0,VLOOKUP(A2314,$AD$12:$AE$114,2),C2314),8)</f>
        <v>500</v>
      </c>
      <c r="D2315" s="140">
        <f t="shared" ref="D2315:D2378" si="908">IF(E2315=E2314,D2314,E2314)</f>
        <v>7245.38</v>
      </c>
      <c r="E2315" s="124">
        <f>IF(K2315=1,VLOOKUP(A2314,[1]Plan1!$BO$80:$BQ$314,3),E2314)</f>
        <v>7276.54</v>
      </c>
      <c r="F2315" s="141">
        <f t="shared" ref="F2315:F2378" si="909">IF(D2315=D2314,F2314,A2315)</f>
        <v>45763</v>
      </c>
      <c r="G2315" s="142">
        <f t="shared" si="896"/>
        <v>4.3006716003852752E-3</v>
      </c>
      <c r="H2315" s="141">
        <f t="shared" ref="H2315:H2378" si="910">IF(DAY(A2315)=15,VLOOKUP(A2315,AH$118:AM$450,4),H2314)</f>
        <v>45978</v>
      </c>
      <c r="I2315" s="141">
        <f t="shared" si="897"/>
        <v>45978</v>
      </c>
      <c r="J2315" s="125">
        <f t="shared" ref="J2315:J2378" si="911">IF(I2315=I2314,J2314,NETWORKDAYS(I2314,I2315,$AD$118:$AD$502)-1)</f>
        <v>23</v>
      </c>
      <c r="K2315" s="125">
        <f t="shared" si="893"/>
        <v>15</v>
      </c>
      <c r="L2315" s="139">
        <f t="shared" si="898"/>
        <v>1.00280269</v>
      </c>
      <c r="M2315" s="143">
        <f t="shared" si="894"/>
        <v>1.0043006699999999</v>
      </c>
      <c r="N2315" s="143">
        <f t="shared" si="890"/>
        <v>1.4237722716431043</v>
      </c>
      <c r="O2315" s="139">
        <f t="shared" si="892"/>
        <v>1.42776266</v>
      </c>
      <c r="P2315" s="139">
        <f t="shared" si="899"/>
        <v>713.88133000000005</v>
      </c>
      <c r="Q2315" s="144">
        <f t="shared" si="900"/>
        <v>0</v>
      </c>
      <c r="R2315" s="145">
        <f t="shared" si="901"/>
        <v>0</v>
      </c>
      <c r="S2315" s="139">
        <f t="shared" si="902"/>
        <v>0</v>
      </c>
      <c r="T2315" s="146">
        <f t="shared" ref="T2315:T2378" si="912">(T2314)</f>
        <v>3.5999999999999997E-2</v>
      </c>
      <c r="U2315" s="144">
        <f t="shared" si="891"/>
        <v>81</v>
      </c>
      <c r="V2315" s="144">
        <v>252</v>
      </c>
      <c r="W2315" s="143">
        <f t="shared" si="903"/>
        <v>1.0114328720000001</v>
      </c>
      <c r="X2315" s="139">
        <f t="shared" si="904"/>
        <v>8.1617138600000008</v>
      </c>
      <c r="Y2315" s="124">
        <f t="shared" si="905"/>
        <v>0</v>
      </c>
      <c r="Z2315" s="147" t="s">
        <v>71</v>
      </c>
      <c r="AA2315" s="141">
        <f t="shared" ref="AA2315:AA2378" si="913">IF(Q2314&gt;0,VLOOKUP(A2314,$AD$10:$AL$114,9),AA2314)</f>
        <v>46037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4"/>
      <c r="BL2315" s="1"/>
      <c r="BM2315" s="1"/>
      <c r="BN2315" s="1"/>
      <c r="BO2315" s="1"/>
      <c r="BP2315" s="1"/>
      <c r="BQ2315" s="1"/>
    </row>
    <row r="2316" spans="1:69" x14ac:dyDescent="0.15">
      <c r="A2316" s="138">
        <f t="shared" si="906"/>
        <v>45967</v>
      </c>
      <c r="B2316" s="148">
        <f t="shared" si="895"/>
        <v>722.27913834000003</v>
      </c>
      <c r="C2316" s="139">
        <f t="shared" si="907"/>
        <v>500</v>
      </c>
      <c r="D2316" s="140">
        <f t="shared" si="908"/>
        <v>7245.38</v>
      </c>
      <c r="E2316" s="124">
        <f>IF(K2316=1,VLOOKUP(A2315,[1]Plan1!$BO$80:$BQ$314,3),E2315)</f>
        <v>7276.54</v>
      </c>
      <c r="F2316" s="141">
        <f t="shared" si="909"/>
        <v>45763</v>
      </c>
      <c r="G2316" s="142">
        <f t="shared" si="896"/>
        <v>4.3006716003852752E-3</v>
      </c>
      <c r="H2316" s="141">
        <f t="shared" si="910"/>
        <v>45978</v>
      </c>
      <c r="I2316" s="141">
        <f t="shared" si="897"/>
        <v>45978</v>
      </c>
      <c r="J2316" s="125">
        <f t="shared" si="911"/>
        <v>23</v>
      </c>
      <c r="K2316" s="125">
        <f t="shared" si="893"/>
        <v>16</v>
      </c>
      <c r="L2316" s="139">
        <f t="shared" si="898"/>
        <v>1.0029898100000001</v>
      </c>
      <c r="M2316" s="143">
        <f t="shared" si="894"/>
        <v>1.0043006699999999</v>
      </c>
      <c r="N2316" s="143">
        <f t="shared" si="890"/>
        <v>1.4237722716431043</v>
      </c>
      <c r="O2316" s="139">
        <f t="shared" si="892"/>
        <v>1.42802908</v>
      </c>
      <c r="P2316" s="139">
        <f t="shared" si="899"/>
        <v>714.01454000000001</v>
      </c>
      <c r="Q2316" s="144">
        <f t="shared" si="900"/>
        <v>0</v>
      </c>
      <c r="R2316" s="145">
        <f t="shared" si="901"/>
        <v>0</v>
      </c>
      <c r="S2316" s="139">
        <f t="shared" si="902"/>
        <v>0</v>
      </c>
      <c r="T2316" s="146">
        <f t="shared" si="912"/>
        <v>3.5999999999999997E-2</v>
      </c>
      <c r="U2316" s="144">
        <f t="shared" si="891"/>
        <v>82</v>
      </c>
      <c r="V2316" s="144">
        <v>252</v>
      </c>
      <c r="W2316" s="143">
        <f t="shared" si="903"/>
        <v>1.011574832</v>
      </c>
      <c r="X2316" s="139">
        <f t="shared" si="904"/>
        <v>8.2645983399999992</v>
      </c>
      <c r="Y2316" s="124">
        <f t="shared" si="905"/>
        <v>0</v>
      </c>
      <c r="Z2316" s="147" t="s">
        <v>71</v>
      </c>
      <c r="AA2316" s="141">
        <f t="shared" si="913"/>
        <v>46037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4"/>
      <c r="BL2316" s="1"/>
      <c r="BM2316" s="1"/>
      <c r="BN2316" s="1"/>
      <c r="BO2316" s="1"/>
      <c r="BP2316" s="1"/>
      <c r="BQ2316" s="1"/>
    </row>
    <row r="2317" spans="1:69" x14ac:dyDescent="0.15">
      <c r="A2317" s="138">
        <f t="shared" si="906"/>
        <v>45968</v>
      </c>
      <c r="B2317" s="148">
        <f t="shared" si="895"/>
        <v>722.51531021000005</v>
      </c>
      <c r="C2317" s="139">
        <f t="shared" si="907"/>
        <v>500</v>
      </c>
      <c r="D2317" s="140">
        <f t="shared" si="908"/>
        <v>7245.38</v>
      </c>
      <c r="E2317" s="124">
        <f>IF(K2317=1,VLOOKUP(A2316,[1]Plan1!$BO$80:$BQ$314,3),E2316)</f>
        <v>7276.54</v>
      </c>
      <c r="F2317" s="141">
        <f t="shared" si="909"/>
        <v>45763</v>
      </c>
      <c r="G2317" s="142">
        <f t="shared" si="896"/>
        <v>4.3006716003852752E-3</v>
      </c>
      <c r="H2317" s="141">
        <f t="shared" si="910"/>
        <v>45978</v>
      </c>
      <c r="I2317" s="141">
        <f t="shared" si="897"/>
        <v>45978</v>
      </c>
      <c r="J2317" s="125">
        <f t="shared" si="911"/>
        <v>23</v>
      </c>
      <c r="K2317" s="125">
        <f t="shared" si="893"/>
        <v>17</v>
      </c>
      <c r="L2317" s="139">
        <f t="shared" si="898"/>
        <v>1.0031769699999999</v>
      </c>
      <c r="M2317" s="143">
        <f t="shared" si="894"/>
        <v>1.0043006699999999</v>
      </c>
      <c r="N2317" s="143">
        <f t="shared" si="890"/>
        <v>1.4237722716431043</v>
      </c>
      <c r="O2317" s="139">
        <f t="shared" si="892"/>
        <v>1.4282955500000001</v>
      </c>
      <c r="P2317" s="139">
        <f t="shared" si="899"/>
        <v>714.14777500000002</v>
      </c>
      <c r="Q2317" s="144">
        <f t="shared" si="900"/>
        <v>0</v>
      </c>
      <c r="R2317" s="145">
        <f t="shared" si="901"/>
        <v>0</v>
      </c>
      <c r="S2317" s="139">
        <f t="shared" si="902"/>
        <v>0</v>
      </c>
      <c r="T2317" s="146">
        <f t="shared" si="912"/>
        <v>3.5999999999999997E-2</v>
      </c>
      <c r="U2317" s="144">
        <f t="shared" si="891"/>
        <v>83</v>
      </c>
      <c r="V2317" s="144">
        <v>252</v>
      </c>
      <c r="W2317" s="143">
        <f t="shared" si="903"/>
        <v>1.011716812</v>
      </c>
      <c r="X2317" s="139">
        <f t="shared" si="904"/>
        <v>8.3675352099999998</v>
      </c>
      <c r="Y2317" s="124">
        <f t="shared" si="905"/>
        <v>0</v>
      </c>
      <c r="Z2317" s="147" t="s">
        <v>71</v>
      </c>
      <c r="AA2317" s="141">
        <f t="shared" si="913"/>
        <v>46037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4"/>
      <c r="BL2317" s="1"/>
      <c r="BM2317" s="1"/>
      <c r="BN2317" s="1"/>
      <c r="BO2317" s="1"/>
      <c r="BP2317" s="1"/>
      <c r="BQ2317" s="1"/>
    </row>
    <row r="2318" spans="1:69" x14ac:dyDescent="0.15">
      <c r="A2318" s="138">
        <f t="shared" si="906"/>
        <v>45969</v>
      </c>
      <c r="B2318" s="148">
        <f t="shared" si="895"/>
        <v>722.75156527999991</v>
      </c>
      <c r="C2318" s="139">
        <f t="shared" si="907"/>
        <v>500</v>
      </c>
      <c r="D2318" s="140">
        <f t="shared" si="908"/>
        <v>7245.38</v>
      </c>
      <c r="E2318" s="124">
        <f>IF(K2318=1,VLOOKUP(A2317,[1]Plan1!$BO$80:$BQ$314,3),E2317)</f>
        <v>7276.54</v>
      </c>
      <c r="F2318" s="141">
        <f t="shared" si="909"/>
        <v>45763</v>
      </c>
      <c r="G2318" s="142">
        <f t="shared" si="896"/>
        <v>4.3006716003852752E-3</v>
      </c>
      <c r="H2318" s="141">
        <f t="shared" si="910"/>
        <v>45978</v>
      </c>
      <c r="I2318" s="141">
        <f t="shared" si="897"/>
        <v>45978</v>
      </c>
      <c r="J2318" s="125">
        <f t="shared" si="911"/>
        <v>23</v>
      </c>
      <c r="K2318" s="125">
        <f t="shared" si="893"/>
        <v>18</v>
      </c>
      <c r="L2318" s="139">
        <f t="shared" si="898"/>
        <v>1.00336417</v>
      </c>
      <c r="M2318" s="143">
        <f t="shared" si="894"/>
        <v>1.0043006699999999</v>
      </c>
      <c r="N2318" s="143">
        <f t="shared" si="890"/>
        <v>1.4237722716431043</v>
      </c>
      <c r="O2318" s="139">
        <f t="shared" si="892"/>
        <v>1.4285620800000001</v>
      </c>
      <c r="P2318" s="139">
        <f t="shared" si="899"/>
        <v>714.28103999999996</v>
      </c>
      <c r="Q2318" s="144">
        <f t="shared" si="900"/>
        <v>0</v>
      </c>
      <c r="R2318" s="145">
        <f t="shared" si="901"/>
        <v>0</v>
      </c>
      <c r="S2318" s="139">
        <f t="shared" si="902"/>
        <v>0</v>
      </c>
      <c r="T2318" s="146">
        <f t="shared" si="912"/>
        <v>3.5999999999999997E-2</v>
      </c>
      <c r="U2318" s="144">
        <f t="shared" si="891"/>
        <v>84</v>
      </c>
      <c r="V2318" s="144">
        <v>252</v>
      </c>
      <c r="W2318" s="143">
        <f t="shared" si="903"/>
        <v>1.0118588129999999</v>
      </c>
      <c r="X2318" s="139">
        <f t="shared" si="904"/>
        <v>8.4705252800000004</v>
      </c>
      <c r="Y2318" s="124">
        <f t="shared" si="905"/>
        <v>0</v>
      </c>
      <c r="Z2318" s="147" t="s">
        <v>71</v>
      </c>
      <c r="AA2318" s="141">
        <f t="shared" si="913"/>
        <v>46037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4"/>
      <c r="BL2318" s="1"/>
      <c r="BM2318" s="1"/>
      <c r="BN2318" s="1"/>
      <c r="BO2318" s="1"/>
      <c r="BP2318" s="1"/>
      <c r="BQ2318" s="1"/>
    </row>
    <row r="2319" spans="1:69" x14ac:dyDescent="0.15">
      <c r="A2319" s="138">
        <f t="shared" si="906"/>
        <v>45970</v>
      </c>
      <c r="B2319" s="148">
        <f t="shared" si="895"/>
        <v>722.75156527999991</v>
      </c>
      <c r="C2319" s="139">
        <f t="shared" si="907"/>
        <v>500</v>
      </c>
      <c r="D2319" s="140">
        <f t="shared" si="908"/>
        <v>7245.38</v>
      </c>
      <c r="E2319" s="124">
        <f>IF(K2319=1,VLOOKUP(A2318,[1]Plan1!$BO$80:$BQ$314,3),E2318)</f>
        <v>7276.54</v>
      </c>
      <c r="F2319" s="141">
        <f t="shared" si="909"/>
        <v>45763</v>
      </c>
      <c r="G2319" s="142">
        <f t="shared" si="896"/>
        <v>4.3006716003852752E-3</v>
      </c>
      <c r="H2319" s="141">
        <f t="shared" si="910"/>
        <v>45978</v>
      </c>
      <c r="I2319" s="141">
        <f t="shared" si="897"/>
        <v>45978</v>
      </c>
      <c r="J2319" s="125">
        <f t="shared" si="911"/>
        <v>23</v>
      </c>
      <c r="K2319" s="125">
        <f t="shared" si="893"/>
        <v>18</v>
      </c>
      <c r="L2319" s="139">
        <f t="shared" si="898"/>
        <v>1.00336417</v>
      </c>
      <c r="M2319" s="143">
        <f t="shared" si="894"/>
        <v>1.0043006699999999</v>
      </c>
      <c r="N2319" s="143">
        <f t="shared" si="890"/>
        <v>1.4237722716431043</v>
      </c>
      <c r="O2319" s="139">
        <f t="shared" si="892"/>
        <v>1.4285620800000001</v>
      </c>
      <c r="P2319" s="139">
        <f t="shared" si="899"/>
        <v>714.28103999999996</v>
      </c>
      <c r="Q2319" s="144">
        <f t="shared" si="900"/>
        <v>0</v>
      </c>
      <c r="R2319" s="145">
        <f t="shared" si="901"/>
        <v>0</v>
      </c>
      <c r="S2319" s="139">
        <f t="shared" si="902"/>
        <v>0</v>
      </c>
      <c r="T2319" s="146">
        <f t="shared" si="912"/>
        <v>3.5999999999999997E-2</v>
      </c>
      <c r="U2319" s="144">
        <f t="shared" si="891"/>
        <v>84</v>
      </c>
      <c r="V2319" s="144">
        <v>252</v>
      </c>
      <c r="W2319" s="143">
        <f t="shared" si="903"/>
        <v>1.0118588129999999</v>
      </c>
      <c r="X2319" s="139">
        <f t="shared" si="904"/>
        <v>8.4705252800000004</v>
      </c>
      <c r="Y2319" s="124">
        <f t="shared" si="905"/>
        <v>0</v>
      </c>
      <c r="Z2319" s="147" t="s">
        <v>71</v>
      </c>
      <c r="AA2319" s="141">
        <f t="shared" si="913"/>
        <v>46037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4"/>
      <c r="BL2319" s="1"/>
      <c r="BM2319" s="1"/>
      <c r="BN2319" s="1"/>
      <c r="BO2319" s="1"/>
      <c r="BP2319" s="1"/>
      <c r="BQ2319" s="1"/>
    </row>
    <row r="2320" spans="1:69" x14ac:dyDescent="0.15">
      <c r="A2320" s="138">
        <f t="shared" si="906"/>
        <v>45971</v>
      </c>
      <c r="B2320" s="148">
        <f t="shared" si="895"/>
        <v>722.75156527999991</v>
      </c>
      <c r="C2320" s="139">
        <f t="shared" si="907"/>
        <v>500</v>
      </c>
      <c r="D2320" s="140">
        <f t="shared" si="908"/>
        <v>7245.38</v>
      </c>
      <c r="E2320" s="124">
        <f>IF(K2320=1,VLOOKUP(A2319,[1]Plan1!$BO$80:$BQ$314,3),E2319)</f>
        <v>7276.54</v>
      </c>
      <c r="F2320" s="141">
        <f t="shared" si="909"/>
        <v>45763</v>
      </c>
      <c r="G2320" s="142">
        <f t="shared" si="896"/>
        <v>4.3006716003852752E-3</v>
      </c>
      <c r="H2320" s="141">
        <f t="shared" si="910"/>
        <v>45978</v>
      </c>
      <c r="I2320" s="141">
        <f t="shared" si="897"/>
        <v>45978</v>
      </c>
      <c r="J2320" s="125">
        <f t="shared" si="911"/>
        <v>23</v>
      </c>
      <c r="K2320" s="125">
        <f t="shared" si="893"/>
        <v>18</v>
      </c>
      <c r="L2320" s="139">
        <f t="shared" si="898"/>
        <v>1.00336417</v>
      </c>
      <c r="M2320" s="143">
        <f t="shared" si="894"/>
        <v>1.0043006699999999</v>
      </c>
      <c r="N2320" s="143">
        <f t="shared" si="890"/>
        <v>1.4237722716431043</v>
      </c>
      <c r="O2320" s="139">
        <f t="shared" si="892"/>
        <v>1.4285620800000001</v>
      </c>
      <c r="P2320" s="139">
        <f t="shared" si="899"/>
        <v>714.28103999999996</v>
      </c>
      <c r="Q2320" s="144">
        <f t="shared" si="900"/>
        <v>0</v>
      </c>
      <c r="R2320" s="145">
        <f t="shared" si="901"/>
        <v>0</v>
      </c>
      <c r="S2320" s="139">
        <f t="shared" si="902"/>
        <v>0</v>
      </c>
      <c r="T2320" s="146">
        <f t="shared" si="912"/>
        <v>3.5999999999999997E-2</v>
      </c>
      <c r="U2320" s="144">
        <f t="shared" si="891"/>
        <v>84</v>
      </c>
      <c r="V2320" s="144">
        <v>252</v>
      </c>
      <c r="W2320" s="143">
        <f t="shared" si="903"/>
        <v>1.0118588129999999</v>
      </c>
      <c r="X2320" s="139">
        <f t="shared" si="904"/>
        <v>8.4705252800000004</v>
      </c>
      <c r="Y2320" s="124">
        <f t="shared" si="905"/>
        <v>0</v>
      </c>
      <c r="Z2320" s="147" t="s">
        <v>71</v>
      </c>
      <c r="AA2320" s="141">
        <f t="shared" si="913"/>
        <v>46037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4"/>
      <c r="BL2320" s="1"/>
      <c r="BM2320" s="1"/>
      <c r="BN2320" s="1"/>
      <c r="BO2320" s="1"/>
      <c r="BP2320" s="1"/>
      <c r="BQ2320" s="1"/>
    </row>
    <row r="2321" spans="1:69" x14ac:dyDescent="0.15">
      <c r="A2321" s="138">
        <f t="shared" si="906"/>
        <v>45972</v>
      </c>
      <c r="B2321" s="148">
        <f t="shared" si="895"/>
        <v>722.98789199999999</v>
      </c>
      <c r="C2321" s="139">
        <f t="shared" si="907"/>
        <v>500</v>
      </c>
      <c r="D2321" s="140">
        <f t="shared" si="908"/>
        <v>7245.38</v>
      </c>
      <c r="E2321" s="124">
        <f>IF(K2321=1,VLOOKUP(A2320,[1]Plan1!$BO$80:$BQ$314,3),E2320)</f>
        <v>7276.54</v>
      </c>
      <c r="F2321" s="141">
        <f t="shared" si="909"/>
        <v>45763</v>
      </c>
      <c r="G2321" s="142">
        <f t="shared" si="896"/>
        <v>4.3006716003852752E-3</v>
      </c>
      <c r="H2321" s="141">
        <f t="shared" si="910"/>
        <v>45978</v>
      </c>
      <c r="I2321" s="141">
        <f t="shared" si="897"/>
        <v>45978</v>
      </c>
      <c r="J2321" s="125">
        <f t="shared" si="911"/>
        <v>23</v>
      </c>
      <c r="K2321" s="125">
        <f t="shared" si="893"/>
        <v>19</v>
      </c>
      <c r="L2321" s="139">
        <f t="shared" si="898"/>
        <v>1.0035514000000001</v>
      </c>
      <c r="M2321" s="143">
        <f t="shared" si="894"/>
        <v>1.0043006699999999</v>
      </c>
      <c r="N2321" s="143">
        <f t="shared" si="890"/>
        <v>1.4237722716431043</v>
      </c>
      <c r="O2321" s="139">
        <f t="shared" si="892"/>
        <v>1.42882865</v>
      </c>
      <c r="P2321" s="139">
        <f t="shared" si="899"/>
        <v>714.41432499999996</v>
      </c>
      <c r="Q2321" s="144">
        <f t="shared" si="900"/>
        <v>0</v>
      </c>
      <c r="R2321" s="145">
        <f t="shared" si="901"/>
        <v>0</v>
      </c>
      <c r="S2321" s="139">
        <f t="shared" si="902"/>
        <v>0</v>
      </c>
      <c r="T2321" s="146">
        <f t="shared" si="912"/>
        <v>3.5999999999999997E-2</v>
      </c>
      <c r="U2321" s="144">
        <f t="shared" si="891"/>
        <v>85</v>
      </c>
      <c r="V2321" s="144">
        <v>252</v>
      </c>
      <c r="W2321" s="143">
        <f t="shared" si="903"/>
        <v>1.0120008330000001</v>
      </c>
      <c r="X2321" s="139">
        <f t="shared" si="904"/>
        <v>8.5735670000000006</v>
      </c>
      <c r="Y2321" s="124">
        <f t="shared" si="905"/>
        <v>0</v>
      </c>
      <c r="Z2321" s="147" t="s">
        <v>71</v>
      </c>
      <c r="AA2321" s="141">
        <f t="shared" si="913"/>
        <v>46037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4"/>
      <c r="BL2321" s="1"/>
      <c r="BM2321" s="1"/>
      <c r="BN2321" s="1"/>
      <c r="BO2321" s="1"/>
      <c r="BP2321" s="1"/>
      <c r="BQ2321" s="1"/>
    </row>
    <row r="2322" spans="1:69" x14ac:dyDescent="0.15">
      <c r="A2322" s="138">
        <f t="shared" si="906"/>
        <v>45973</v>
      </c>
      <c r="B2322" s="148">
        <f t="shared" si="895"/>
        <v>723.22429618000001</v>
      </c>
      <c r="C2322" s="139">
        <f t="shared" si="907"/>
        <v>500</v>
      </c>
      <c r="D2322" s="140">
        <f t="shared" si="908"/>
        <v>7245.38</v>
      </c>
      <c r="E2322" s="124">
        <f>IF(K2322=1,VLOOKUP(A2321,[1]Plan1!$BO$80:$BQ$314,3),E2321)</f>
        <v>7276.54</v>
      </c>
      <c r="F2322" s="141">
        <f t="shared" si="909"/>
        <v>45763</v>
      </c>
      <c r="G2322" s="142">
        <f t="shared" si="896"/>
        <v>4.3006716003852752E-3</v>
      </c>
      <c r="H2322" s="141">
        <f t="shared" si="910"/>
        <v>45978</v>
      </c>
      <c r="I2322" s="141">
        <f t="shared" si="897"/>
        <v>45978</v>
      </c>
      <c r="J2322" s="125">
        <f t="shared" si="911"/>
        <v>23</v>
      </c>
      <c r="K2322" s="125">
        <f t="shared" si="893"/>
        <v>20</v>
      </c>
      <c r="L2322" s="139">
        <f t="shared" si="898"/>
        <v>1.00373866</v>
      </c>
      <c r="M2322" s="143">
        <f t="shared" si="894"/>
        <v>1.0043006699999999</v>
      </c>
      <c r="N2322" s="143">
        <f t="shared" si="890"/>
        <v>1.4237722716431043</v>
      </c>
      <c r="O2322" s="139">
        <f t="shared" si="892"/>
        <v>1.4290952699999999</v>
      </c>
      <c r="P2322" s="139">
        <f t="shared" si="899"/>
        <v>714.54763500000001</v>
      </c>
      <c r="Q2322" s="144">
        <f t="shared" si="900"/>
        <v>0</v>
      </c>
      <c r="R2322" s="145">
        <f t="shared" si="901"/>
        <v>0</v>
      </c>
      <c r="S2322" s="139">
        <f t="shared" si="902"/>
        <v>0</v>
      </c>
      <c r="T2322" s="146">
        <f t="shared" si="912"/>
        <v>3.5999999999999997E-2</v>
      </c>
      <c r="U2322" s="144">
        <f t="shared" si="891"/>
        <v>86</v>
      </c>
      <c r="V2322" s="144">
        <v>252</v>
      </c>
      <c r="W2322" s="143">
        <f t="shared" si="903"/>
        <v>1.0121428729999999</v>
      </c>
      <c r="X2322" s="139">
        <f t="shared" si="904"/>
        <v>8.67666118</v>
      </c>
      <c r="Y2322" s="124">
        <f t="shared" si="905"/>
        <v>0</v>
      </c>
      <c r="Z2322" s="147" t="s">
        <v>71</v>
      </c>
      <c r="AA2322" s="141">
        <f t="shared" si="913"/>
        <v>46037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4"/>
      <c r="BL2322" s="1"/>
      <c r="BM2322" s="1"/>
      <c r="BN2322" s="1"/>
      <c r="BO2322" s="1"/>
      <c r="BP2322" s="1"/>
      <c r="BQ2322" s="1"/>
    </row>
    <row r="2323" spans="1:69" x14ac:dyDescent="0.15">
      <c r="A2323" s="138">
        <f t="shared" si="906"/>
        <v>45974</v>
      </c>
      <c r="B2323" s="148">
        <f t="shared" si="895"/>
        <v>723.46077782999998</v>
      </c>
      <c r="C2323" s="139">
        <f t="shared" si="907"/>
        <v>500</v>
      </c>
      <c r="D2323" s="140">
        <f t="shared" si="908"/>
        <v>7245.38</v>
      </c>
      <c r="E2323" s="124">
        <f>IF(K2323=1,VLOOKUP(A2322,[1]Plan1!$BO$80:$BQ$314,3),E2322)</f>
        <v>7276.54</v>
      </c>
      <c r="F2323" s="141">
        <f t="shared" si="909"/>
        <v>45763</v>
      </c>
      <c r="G2323" s="142">
        <f t="shared" si="896"/>
        <v>4.3006716003852752E-3</v>
      </c>
      <c r="H2323" s="141">
        <f t="shared" si="910"/>
        <v>45978</v>
      </c>
      <c r="I2323" s="141">
        <f t="shared" si="897"/>
        <v>45978</v>
      </c>
      <c r="J2323" s="125">
        <f t="shared" si="911"/>
        <v>23</v>
      </c>
      <c r="K2323" s="125">
        <f t="shared" si="893"/>
        <v>21</v>
      </c>
      <c r="L2323" s="139">
        <f t="shared" si="898"/>
        <v>1.0039259599999999</v>
      </c>
      <c r="M2323" s="143">
        <f t="shared" si="894"/>
        <v>1.0043006699999999</v>
      </c>
      <c r="N2323" s="143">
        <f t="shared" si="890"/>
        <v>1.4237722716431043</v>
      </c>
      <c r="O2323" s="139">
        <f t="shared" si="892"/>
        <v>1.4293619399999999</v>
      </c>
      <c r="P2323" s="139">
        <f t="shared" si="899"/>
        <v>714.68097</v>
      </c>
      <c r="Q2323" s="144">
        <f t="shared" si="900"/>
        <v>0</v>
      </c>
      <c r="R2323" s="145">
        <f t="shared" si="901"/>
        <v>0</v>
      </c>
      <c r="S2323" s="139">
        <f t="shared" si="902"/>
        <v>0</v>
      </c>
      <c r="T2323" s="146">
        <f t="shared" si="912"/>
        <v>3.5999999999999997E-2</v>
      </c>
      <c r="U2323" s="144">
        <f t="shared" si="891"/>
        <v>87</v>
      </c>
      <c r="V2323" s="144">
        <v>252</v>
      </c>
      <c r="W2323" s="143">
        <f t="shared" si="903"/>
        <v>1.0122849330000001</v>
      </c>
      <c r="X2323" s="139">
        <f t="shared" si="904"/>
        <v>8.7798078299999993</v>
      </c>
      <c r="Y2323" s="124">
        <f t="shared" si="905"/>
        <v>0</v>
      </c>
      <c r="Z2323" s="147" t="s">
        <v>71</v>
      </c>
      <c r="AA2323" s="141">
        <f t="shared" si="913"/>
        <v>46037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4"/>
      <c r="BL2323" s="1"/>
      <c r="BM2323" s="1"/>
      <c r="BN2323" s="1"/>
      <c r="BO2323" s="1"/>
      <c r="BP2323" s="1"/>
      <c r="BQ2323" s="1"/>
    </row>
    <row r="2324" spans="1:69" x14ac:dyDescent="0.15">
      <c r="A2324" s="138">
        <f t="shared" si="906"/>
        <v>45975</v>
      </c>
      <c r="B2324" s="148">
        <f t="shared" si="895"/>
        <v>723.69734203000007</v>
      </c>
      <c r="C2324" s="139">
        <f t="shared" si="907"/>
        <v>500</v>
      </c>
      <c r="D2324" s="140">
        <f t="shared" si="908"/>
        <v>7245.38</v>
      </c>
      <c r="E2324" s="124">
        <f>IF(K2324=1,VLOOKUP(A2323,[1]Plan1!$BO$80:$BQ$314,3),E2323)</f>
        <v>7276.54</v>
      </c>
      <c r="F2324" s="141">
        <f t="shared" si="909"/>
        <v>45763</v>
      </c>
      <c r="G2324" s="142">
        <f t="shared" si="896"/>
        <v>4.3006716003852752E-3</v>
      </c>
      <c r="H2324" s="141">
        <f t="shared" si="910"/>
        <v>45978</v>
      </c>
      <c r="I2324" s="141">
        <f t="shared" si="897"/>
        <v>45978</v>
      </c>
      <c r="J2324" s="125">
        <f t="shared" si="911"/>
        <v>23</v>
      </c>
      <c r="K2324" s="125">
        <f t="shared" si="893"/>
        <v>22</v>
      </c>
      <c r="L2324" s="139">
        <f t="shared" si="898"/>
        <v>1.0041133</v>
      </c>
      <c r="M2324" s="143">
        <f t="shared" si="894"/>
        <v>1.0043006699999999</v>
      </c>
      <c r="N2324" s="143">
        <f t="shared" si="890"/>
        <v>1.4237722716431043</v>
      </c>
      <c r="O2324" s="139">
        <f t="shared" si="892"/>
        <v>1.42962867</v>
      </c>
      <c r="P2324" s="139">
        <f t="shared" si="899"/>
        <v>714.81433500000003</v>
      </c>
      <c r="Q2324" s="144">
        <f t="shared" si="900"/>
        <v>0</v>
      </c>
      <c r="R2324" s="145">
        <f t="shared" si="901"/>
        <v>0</v>
      </c>
      <c r="S2324" s="139">
        <f t="shared" si="902"/>
        <v>0</v>
      </c>
      <c r="T2324" s="146">
        <f t="shared" si="912"/>
        <v>3.5999999999999997E-2</v>
      </c>
      <c r="U2324" s="144">
        <f t="shared" si="891"/>
        <v>88</v>
      </c>
      <c r="V2324" s="144">
        <v>252</v>
      </c>
      <c r="W2324" s="143">
        <f t="shared" si="903"/>
        <v>1.0124270129999999</v>
      </c>
      <c r="X2324" s="139">
        <f t="shared" si="904"/>
        <v>8.8830070299999999</v>
      </c>
      <c r="Y2324" s="124">
        <f t="shared" si="905"/>
        <v>0</v>
      </c>
      <c r="Z2324" s="147" t="s">
        <v>71</v>
      </c>
      <c r="AA2324" s="141">
        <f t="shared" si="913"/>
        <v>46037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4"/>
      <c r="BL2324" s="1"/>
      <c r="BM2324" s="1"/>
      <c r="BN2324" s="1"/>
      <c r="BO2324" s="1"/>
      <c r="BP2324" s="1"/>
      <c r="BQ2324" s="1"/>
    </row>
    <row r="2325" spans="1:69" x14ac:dyDescent="0.15">
      <c r="A2325" s="138">
        <f t="shared" si="906"/>
        <v>45976</v>
      </c>
      <c r="B2325" s="148">
        <f t="shared" si="895"/>
        <v>723.93397868</v>
      </c>
      <c r="C2325" s="139">
        <f t="shared" si="907"/>
        <v>500</v>
      </c>
      <c r="D2325" s="140">
        <f t="shared" si="908"/>
        <v>7245.38</v>
      </c>
      <c r="E2325" s="124">
        <f>IF(K2325=1,VLOOKUP(A2324,[1]Plan1!$BO$80:$BQ$314,3),E2324)</f>
        <v>7276.54</v>
      </c>
      <c r="F2325" s="141">
        <f t="shared" si="909"/>
        <v>45763</v>
      </c>
      <c r="G2325" s="142">
        <f t="shared" si="896"/>
        <v>4.3006716003852752E-3</v>
      </c>
      <c r="H2325" s="141">
        <f t="shared" si="910"/>
        <v>46006</v>
      </c>
      <c r="I2325" s="141">
        <f t="shared" si="897"/>
        <v>45978</v>
      </c>
      <c r="J2325" s="125">
        <f t="shared" si="911"/>
        <v>23</v>
      </c>
      <c r="K2325" s="125">
        <f t="shared" si="893"/>
        <v>23</v>
      </c>
      <c r="L2325" s="139">
        <f t="shared" si="898"/>
        <v>1.0043006699999999</v>
      </c>
      <c r="M2325" s="143">
        <f t="shared" si="894"/>
        <v>1.0043006699999999</v>
      </c>
      <c r="N2325" s="143">
        <f t="shared" si="890"/>
        <v>1.4237722716431043</v>
      </c>
      <c r="O2325" s="139">
        <f t="shared" si="892"/>
        <v>1.4298954399999999</v>
      </c>
      <c r="P2325" s="139">
        <f t="shared" si="899"/>
        <v>714.94772</v>
      </c>
      <c r="Q2325" s="144">
        <f t="shared" si="900"/>
        <v>0</v>
      </c>
      <c r="R2325" s="145">
        <f t="shared" si="901"/>
        <v>0</v>
      </c>
      <c r="S2325" s="139">
        <f t="shared" si="902"/>
        <v>0</v>
      </c>
      <c r="T2325" s="146">
        <f t="shared" si="912"/>
        <v>3.5999999999999997E-2</v>
      </c>
      <c r="U2325" s="144">
        <f t="shared" si="891"/>
        <v>89</v>
      </c>
      <c r="V2325" s="144">
        <v>252</v>
      </c>
      <c r="W2325" s="143">
        <f t="shared" si="903"/>
        <v>1.0125691130000001</v>
      </c>
      <c r="X2325" s="139">
        <f t="shared" si="904"/>
        <v>8.9862586800000006</v>
      </c>
      <c r="Y2325" s="124">
        <f t="shared" si="905"/>
        <v>0</v>
      </c>
      <c r="Z2325" s="147" t="s">
        <v>71</v>
      </c>
      <c r="AA2325" s="141">
        <f t="shared" si="913"/>
        <v>46037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4"/>
      <c r="BL2325" s="1"/>
      <c r="BM2325" s="1"/>
      <c r="BN2325" s="1"/>
      <c r="BO2325" s="1"/>
      <c r="BP2325" s="1"/>
      <c r="BQ2325" s="1"/>
    </row>
    <row r="2326" spans="1:69" x14ac:dyDescent="0.15">
      <c r="A2326" s="138">
        <f t="shared" si="906"/>
        <v>45977</v>
      </c>
      <c r="B2326" s="148">
        <f t="shared" si="895"/>
        <v>723.93397868</v>
      </c>
      <c r="C2326" s="139">
        <f t="shared" si="907"/>
        <v>500</v>
      </c>
      <c r="D2326" s="140">
        <f t="shared" si="908"/>
        <v>7245.38</v>
      </c>
      <c r="E2326" s="124">
        <f>IF(K2326=1,VLOOKUP(A2325,[1]Plan1!$BO$80:$BQ$314,3),E2325)</f>
        <v>7276.54</v>
      </c>
      <c r="F2326" s="141">
        <f t="shared" si="909"/>
        <v>45763</v>
      </c>
      <c r="G2326" s="142">
        <f t="shared" si="896"/>
        <v>4.3006716003852752E-3</v>
      </c>
      <c r="H2326" s="141">
        <f t="shared" si="910"/>
        <v>46006</v>
      </c>
      <c r="I2326" s="141">
        <f t="shared" si="897"/>
        <v>45978</v>
      </c>
      <c r="J2326" s="125">
        <f t="shared" si="911"/>
        <v>23</v>
      </c>
      <c r="K2326" s="125">
        <f t="shared" si="893"/>
        <v>23</v>
      </c>
      <c r="L2326" s="139">
        <f t="shared" si="898"/>
        <v>1.0043006699999999</v>
      </c>
      <c r="M2326" s="143">
        <f t="shared" si="894"/>
        <v>1.0043006699999999</v>
      </c>
      <c r="N2326" s="143">
        <f t="shared" si="890"/>
        <v>1.4237722716431043</v>
      </c>
      <c r="O2326" s="139">
        <f t="shared" si="892"/>
        <v>1.4298954399999999</v>
      </c>
      <c r="P2326" s="139">
        <f t="shared" si="899"/>
        <v>714.94772</v>
      </c>
      <c r="Q2326" s="144">
        <f t="shared" si="900"/>
        <v>0</v>
      </c>
      <c r="R2326" s="145">
        <f t="shared" si="901"/>
        <v>0</v>
      </c>
      <c r="S2326" s="139">
        <f t="shared" si="902"/>
        <v>0</v>
      </c>
      <c r="T2326" s="146">
        <f t="shared" si="912"/>
        <v>3.5999999999999997E-2</v>
      </c>
      <c r="U2326" s="144">
        <f t="shared" si="891"/>
        <v>89</v>
      </c>
      <c r="V2326" s="144">
        <v>252</v>
      </c>
      <c r="W2326" s="143">
        <f t="shared" si="903"/>
        <v>1.0125691130000001</v>
      </c>
      <c r="X2326" s="139">
        <f t="shared" si="904"/>
        <v>8.9862586800000006</v>
      </c>
      <c r="Y2326" s="124">
        <f t="shared" si="905"/>
        <v>0</v>
      </c>
      <c r="Z2326" s="147" t="s">
        <v>71</v>
      </c>
      <c r="AA2326" s="141">
        <f t="shared" si="913"/>
        <v>46037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4"/>
      <c r="BL2326" s="1"/>
      <c r="BM2326" s="1"/>
      <c r="BN2326" s="1"/>
      <c r="BO2326" s="1"/>
      <c r="BP2326" s="1"/>
      <c r="BQ2326" s="1"/>
    </row>
    <row r="2327" spans="1:69" x14ac:dyDescent="0.15">
      <c r="A2327" s="138">
        <f t="shared" si="906"/>
        <v>45978</v>
      </c>
      <c r="B2327" s="148">
        <f t="shared" si="895"/>
        <v>723.93397868</v>
      </c>
      <c r="C2327" s="139">
        <f t="shared" si="907"/>
        <v>500</v>
      </c>
      <c r="D2327" s="140">
        <f t="shared" si="908"/>
        <v>7245.38</v>
      </c>
      <c r="E2327" s="124">
        <f>IF(K2327=1,VLOOKUP(A2326,[1]Plan1!$BO$80:$BQ$314,3),E2326)</f>
        <v>7276.54</v>
      </c>
      <c r="F2327" s="141">
        <f t="shared" si="909"/>
        <v>45763</v>
      </c>
      <c r="G2327" s="142">
        <f t="shared" si="896"/>
        <v>4.3006716003852752E-3</v>
      </c>
      <c r="H2327" s="141">
        <f t="shared" si="910"/>
        <v>46006</v>
      </c>
      <c r="I2327" s="141">
        <f t="shared" si="897"/>
        <v>45978</v>
      </c>
      <c r="J2327" s="125">
        <f t="shared" si="911"/>
        <v>23</v>
      </c>
      <c r="K2327" s="125">
        <f t="shared" si="893"/>
        <v>23</v>
      </c>
      <c r="L2327" s="139">
        <f t="shared" si="898"/>
        <v>1.0043006699999999</v>
      </c>
      <c r="M2327" s="143">
        <f t="shared" si="894"/>
        <v>1.0043006699999999</v>
      </c>
      <c r="N2327" s="143">
        <f t="shared" si="890"/>
        <v>1.4237722716431043</v>
      </c>
      <c r="O2327" s="139">
        <f t="shared" si="892"/>
        <v>1.4298954399999999</v>
      </c>
      <c r="P2327" s="139">
        <f t="shared" si="899"/>
        <v>714.94772</v>
      </c>
      <c r="Q2327" s="144">
        <f t="shared" si="900"/>
        <v>0</v>
      </c>
      <c r="R2327" s="145">
        <f t="shared" si="901"/>
        <v>0</v>
      </c>
      <c r="S2327" s="139">
        <f t="shared" si="902"/>
        <v>0</v>
      </c>
      <c r="T2327" s="146">
        <f t="shared" si="912"/>
        <v>3.5999999999999997E-2</v>
      </c>
      <c r="U2327" s="144">
        <f t="shared" si="891"/>
        <v>89</v>
      </c>
      <c r="V2327" s="144">
        <v>252</v>
      </c>
      <c r="W2327" s="143">
        <f t="shared" si="903"/>
        <v>1.0125691130000001</v>
      </c>
      <c r="X2327" s="139">
        <f t="shared" si="904"/>
        <v>8.9862586800000006</v>
      </c>
      <c r="Y2327" s="124">
        <f t="shared" si="905"/>
        <v>0</v>
      </c>
      <c r="Z2327" s="147" t="s">
        <v>71</v>
      </c>
      <c r="AA2327" s="141">
        <f t="shared" si="913"/>
        <v>46037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4"/>
      <c r="BL2327" s="1"/>
      <c r="BM2327" s="1"/>
      <c r="BN2327" s="1"/>
      <c r="BO2327" s="1"/>
      <c r="BP2327" s="1"/>
      <c r="BQ2327" s="1"/>
    </row>
    <row r="2328" spans="1:69" x14ac:dyDescent="0.15">
      <c r="A2328" s="138">
        <f t="shared" si="906"/>
        <v>45979</v>
      </c>
      <c r="B2328" s="148">
        <f t="shared" si="895"/>
        <v>724.1991392000001</v>
      </c>
      <c r="C2328" s="139">
        <f t="shared" si="907"/>
        <v>500</v>
      </c>
      <c r="D2328" s="140">
        <f t="shared" si="908"/>
        <v>7245.38</v>
      </c>
      <c r="E2328" s="124">
        <f>IF(K2328=1,VLOOKUP(A2327,[1]Plan1!$BO$80:$BQ$314,3),E2327)</f>
        <v>7276.54</v>
      </c>
      <c r="F2328" s="141">
        <f t="shared" si="909"/>
        <v>45763</v>
      </c>
      <c r="G2328" s="142">
        <f t="shared" si="896"/>
        <v>4.3006716003852752E-3</v>
      </c>
      <c r="H2328" s="141">
        <f t="shared" si="910"/>
        <v>46006</v>
      </c>
      <c r="I2328" s="141">
        <f t="shared" si="897"/>
        <v>46006</v>
      </c>
      <c r="J2328" s="125">
        <f t="shared" si="911"/>
        <v>19</v>
      </c>
      <c r="K2328" s="125">
        <f t="shared" si="893"/>
        <v>1</v>
      </c>
      <c r="L2328" s="139">
        <f t="shared" si="898"/>
        <v>1.0002258900000001</v>
      </c>
      <c r="M2328" s="143">
        <f t="shared" si="894"/>
        <v>1.0043006699999999</v>
      </c>
      <c r="N2328" s="143">
        <f t="shared" si="890"/>
        <v>1.4298954463385916</v>
      </c>
      <c r="O2328" s="139">
        <f t="shared" si="892"/>
        <v>1.43021844</v>
      </c>
      <c r="P2328" s="139">
        <f t="shared" si="899"/>
        <v>715.10922000000005</v>
      </c>
      <c r="Q2328" s="144">
        <f t="shared" si="900"/>
        <v>0</v>
      </c>
      <c r="R2328" s="145">
        <f t="shared" si="901"/>
        <v>0</v>
      </c>
      <c r="S2328" s="139">
        <f t="shared" si="902"/>
        <v>0</v>
      </c>
      <c r="T2328" s="146">
        <f t="shared" si="912"/>
        <v>3.5999999999999997E-2</v>
      </c>
      <c r="U2328" s="144">
        <f t="shared" si="891"/>
        <v>90</v>
      </c>
      <c r="V2328" s="144">
        <v>252</v>
      </c>
      <c r="W2328" s="143">
        <f t="shared" si="903"/>
        <v>1.012711232</v>
      </c>
      <c r="X2328" s="139">
        <f t="shared" si="904"/>
        <v>9.0899192000000006</v>
      </c>
      <c r="Y2328" s="124">
        <f t="shared" si="905"/>
        <v>0</v>
      </c>
      <c r="Z2328" s="147" t="s">
        <v>71</v>
      </c>
      <c r="AA2328" s="141">
        <f t="shared" si="913"/>
        <v>46037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4"/>
      <c r="BL2328" s="1"/>
      <c r="BM2328" s="1"/>
      <c r="BN2328" s="1"/>
      <c r="BO2328" s="1"/>
      <c r="BP2328" s="1"/>
      <c r="BQ2328" s="1"/>
    </row>
    <row r="2329" spans="1:69" x14ac:dyDescent="0.15">
      <c r="A2329" s="138">
        <f t="shared" si="906"/>
        <v>45980</v>
      </c>
      <c r="B2329" s="148">
        <f t="shared" si="895"/>
        <v>724.46439609000004</v>
      </c>
      <c r="C2329" s="139">
        <f t="shared" si="907"/>
        <v>500</v>
      </c>
      <c r="D2329" s="140">
        <f t="shared" si="908"/>
        <v>7245.38</v>
      </c>
      <c r="E2329" s="124">
        <f>IF(K2329=1,VLOOKUP(A2328,[1]Plan1!$BO$80:$BQ$314,3),E2328)</f>
        <v>7276.54</v>
      </c>
      <c r="F2329" s="141">
        <f t="shared" si="909"/>
        <v>45763</v>
      </c>
      <c r="G2329" s="142">
        <f t="shared" si="896"/>
        <v>4.3006716003852752E-3</v>
      </c>
      <c r="H2329" s="141">
        <f t="shared" si="910"/>
        <v>46006</v>
      </c>
      <c r="I2329" s="141">
        <f t="shared" si="897"/>
        <v>46006</v>
      </c>
      <c r="J2329" s="125">
        <f t="shared" si="911"/>
        <v>19</v>
      </c>
      <c r="K2329" s="125">
        <f t="shared" si="893"/>
        <v>2</v>
      </c>
      <c r="L2329" s="139">
        <f t="shared" si="898"/>
        <v>1.00045183</v>
      </c>
      <c r="M2329" s="143">
        <f t="shared" si="894"/>
        <v>1.0043006699999999</v>
      </c>
      <c r="N2329" s="143">
        <f t="shared" si="890"/>
        <v>1.4298954463385916</v>
      </c>
      <c r="O2329" s="139">
        <f t="shared" si="892"/>
        <v>1.4305415100000001</v>
      </c>
      <c r="P2329" s="139">
        <f t="shared" si="899"/>
        <v>715.27075500000001</v>
      </c>
      <c r="Q2329" s="144">
        <f t="shared" si="900"/>
        <v>0</v>
      </c>
      <c r="R2329" s="145">
        <f t="shared" si="901"/>
        <v>0</v>
      </c>
      <c r="S2329" s="139">
        <f t="shared" si="902"/>
        <v>0</v>
      </c>
      <c r="T2329" s="146">
        <f t="shared" si="912"/>
        <v>3.5999999999999997E-2</v>
      </c>
      <c r="U2329" s="144">
        <f t="shared" si="891"/>
        <v>91</v>
      </c>
      <c r="V2329" s="144">
        <v>252</v>
      </c>
      <c r="W2329" s="143">
        <f t="shared" si="903"/>
        <v>1.0128533719999999</v>
      </c>
      <c r="X2329" s="139">
        <f t="shared" si="904"/>
        <v>9.1936410899999998</v>
      </c>
      <c r="Y2329" s="124">
        <f t="shared" si="905"/>
        <v>0</v>
      </c>
      <c r="Z2329" s="147" t="s">
        <v>71</v>
      </c>
      <c r="AA2329" s="141">
        <f t="shared" si="913"/>
        <v>46037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4"/>
      <c r="BL2329" s="1"/>
      <c r="BM2329" s="1"/>
      <c r="BN2329" s="1"/>
      <c r="BO2329" s="1"/>
      <c r="BP2329" s="1"/>
      <c r="BQ2329" s="1"/>
    </row>
    <row r="2330" spans="1:69" x14ac:dyDescent="0.15">
      <c r="A2330" s="138">
        <f t="shared" si="906"/>
        <v>45981</v>
      </c>
      <c r="B2330" s="148">
        <f t="shared" si="895"/>
        <v>724.72974866999994</v>
      </c>
      <c r="C2330" s="139">
        <f t="shared" si="907"/>
        <v>500</v>
      </c>
      <c r="D2330" s="140">
        <f t="shared" si="908"/>
        <v>7245.38</v>
      </c>
      <c r="E2330" s="124">
        <f>IF(K2330=1,VLOOKUP(A2329,[1]Plan1!$BO$80:$BQ$314,3),E2329)</f>
        <v>7276.54</v>
      </c>
      <c r="F2330" s="141">
        <f t="shared" si="909"/>
        <v>45763</v>
      </c>
      <c r="G2330" s="142">
        <f t="shared" si="896"/>
        <v>4.3006716003852752E-3</v>
      </c>
      <c r="H2330" s="141">
        <f t="shared" si="910"/>
        <v>46006</v>
      </c>
      <c r="I2330" s="141">
        <f t="shared" si="897"/>
        <v>46006</v>
      </c>
      <c r="J2330" s="125">
        <f t="shared" si="911"/>
        <v>19</v>
      </c>
      <c r="K2330" s="125">
        <f t="shared" si="893"/>
        <v>3</v>
      </c>
      <c r="L2330" s="139">
        <f t="shared" si="898"/>
        <v>1.0006778199999999</v>
      </c>
      <c r="M2330" s="143">
        <f t="shared" si="894"/>
        <v>1.0043006699999999</v>
      </c>
      <c r="N2330" s="143">
        <f t="shared" si="890"/>
        <v>1.4298954463385916</v>
      </c>
      <c r="O2330" s="139">
        <f t="shared" si="892"/>
        <v>1.43086465</v>
      </c>
      <c r="P2330" s="139">
        <f t="shared" si="899"/>
        <v>715.43232499999999</v>
      </c>
      <c r="Q2330" s="144">
        <f t="shared" si="900"/>
        <v>0</v>
      </c>
      <c r="R2330" s="145">
        <f t="shared" si="901"/>
        <v>0</v>
      </c>
      <c r="S2330" s="139">
        <f t="shared" si="902"/>
        <v>0</v>
      </c>
      <c r="T2330" s="146">
        <f t="shared" si="912"/>
        <v>3.5999999999999997E-2</v>
      </c>
      <c r="U2330" s="144">
        <f t="shared" si="891"/>
        <v>92</v>
      </c>
      <c r="V2330" s="144">
        <v>252</v>
      </c>
      <c r="W2330" s="143">
        <f t="shared" si="903"/>
        <v>1.0129955319999999</v>
      </c>
      <c r="X2330" s="139">
        <f t="shared" si="904"/>
        <v>9.2974236700000006</v>
      </c>
      <c r="Y2330" s="124">
        <f t="shared" si="905"/>
        <v>0</v>
      </c>
      <c r="Z2330" s="147" t="s">
        <v>71</v>
      </c>
      <c r="AA2330" s="141">
        <f t="shared" si="913"/>
        <v>46037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4"/>
      <c r="BL2330" s="1"/>
      <c r="BM2330" s="1"/>
      <c r="BN2330" s="1"/>
      <c r="BO2330" s="1"/>
      <c r="BP2330" s="1"/>
      <c r="BQ2330" s="1"/>
    </row>
    <row r="2331" spans="1:69" x14ac:dyDescent="0.15">
      <c r="A2331" s="138">
        <f t="shared" si="906"/>
        <v>45982</v>
      </c>
      <c r="B2331" s="148">
        <f t="shared" si="895"/>
        <v>724.72974866999994</v>
      </c>
      <c r="C2331" s="139">
        <f t="shared" si="907"/>
        <v>500</v>
      </c>
      <c r="D2331" s="140">
        <f t="shared" si="908"/>
        <v>7245.38</v>
      </c>
      <c r="E2331" s="124">
        <f>IF(K2331=1,VLOOKUP(A2330,[1]Plan1!$BO$80:$BQ$314,3),E2330)</f>
        <v>7276.54</v>
      </c>
      <c r="F2331" s="141">
        <f t="shared" si="909"/>
        <v>45763</v>
      </c>
      <c r="G2331" s="142">
        <f t="shared" si="896"/>
        <v>4.3006716003852752E-3</v>
      </c>
      <c r="H2331" s="141">
        <f t="shared" si="910"/>
        <v>46006</v>
      </c>
      <c r="I2331" s="141">
        <f t="shared" si="897"/>
        <v>46006</v>
      </c>
      <c r="J2331" s="125">
        <f t="shared" si="911"/>
        <v>19</v>
      </c>
      <c r="K2331" s="125">
        <f t="shared" si="893"/>
        <v>3</v>
      </c>
      <c r="L2331" s="139">
        <f t="shared" si="898"/>
        <v>1.0006778199999999</v>
      </c>
      <c r="M2331" s="143">
        <f t="shared" si="894"/>
        <v>1.0043006699999999</v>
      </c>
      <c r="N2331" s="143">
        <f t="shared" si="890"/>
        <v>1.4298954463385916</v>
      </c>
      <c r="O2331" s="139">
        <f t="shared" si="892"/>
        <v>1.43086465</v>
      </c>
      <c r="P2331" s="139">
        <f t="shared" si="899"/>
        <v>715.43232499999999</v>
      </c>
      <c r="Q2331" s="144">
        <f t="shared" si="900"/>
        <v>0</v>
      </c>
      <c r="R2331" s="145">
        <f t="shared" si="901"/>
        <v>0</v>
      </c>
      <c r="S2331" s="139">
        <f t="shared" si="902"/>
        <v>0</v>
      </c>
      <c r="T2331" s="146">
        <f t="shared" si="912"/>
        <v>3.5999999999999997E-2</v>
      </c>
      <c r="U2331" s="144">
        <f t="shared" si="891"/>
        <v>92</v>
      </c>
      <c r="V2331" s="144">
        <v>252</v>
      </c>
      <c r="W2331" s="143">
        <f t="shared" si="903"/>
        <v>1.0129955319999999</v>
      </c>
      <c r="X2331" s="139">
        <f t="shared" si="904"/>
        <v>9.2974236700000006</v>
      </c>
      <c r="Y2331" s="124">
        <f t="shared" si="905"/>
        <v>0</v>
      </c>
      <c r="Z2331" s="147" t="s">
        <v>71</v>
      </c>
      <c r="AA2331" s="141">
        <f t="shared" si="913"/>
        <v>46037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4"/>
      <c r="BL2331" s="1"/>
      <c r="BM2331" s="1"/>
      <c r="BN2331" s="1"/>
      <c r="BO2331" s="1"/>
      <c r="BP2331" s="1"/>
      <c r="BQ2331" s="1"/>
    </row>
    <row r="2332" spans="1:69" x14ac:dyDescent="0.15">
      <c r="A2332" s="138">
        <f t="shared" si="906"/>
        <v>45983</v>
      </c>
      <c r="B2332" s="148">
        <f t="shared" si="895"/>
        <v>724.99520637000001</v>
      </c>
      <c r="C2332" s="139">
        <f t="shared" si="907"/>
        <v>500</v>
      </c>
      <c r="D2332" s="140">
        <f t="shared" si="908"/>
        <v>7245.38</v>
      </c>
      <c r="E2332" s="124">
        <f>IF(K2332=1,VLOOKUP(A2331,[1]Plan1!$BO$80:$BQ$314,3),E2331)</f>
        <v>7276.54</v>
      </c>
      <c r="F2332" s="141">
        <f t="shared" si="909"/>
        <v>45763</v>
      </c>
      <c r="G2332" s="142">
        <f t="shared" si="896"/>
        <v>4.3006716003852752E-3</v>
      </c>
      <c r="H2332" s="141">
        <f t="shared" si="910"/>
        <v>46006</v>
      </c>
      <c r="I2332" s="141">
        <f t="shared" si="897"/>
        <v>46006</v>
      </c>
      <c r="J2332" s="125">
        <f t="shared" si="911"/>
        <v>19</v>
      </c>
      <c r="K2332" s="125">
        <f t="shared" si="893"/>
        <v>4</v>
      </c>
      <c r="L2332" s="139">
        <f t="shared" si="898"/>
        <v>1.0009038699999999</v>
      </c>
      <c r="M2332" s="143">
        <f t="shared" si="894"/>
        <v>1.0043006699999999</v>
      </c>
      <c r="N2332" s="143">
        <f t="shared" si="890"/>
        <v>1.4298954463385916</v>
      </c>
      <c r="O2332" s="139">
        <f t="shared" si="892"/>
        <v>1.43118788</v>
      </c>
      <c r="P2332" s="139">
        <f t="shared" si="899"/>
        <v>715.59393999999998</v>
      </c>
      <c r="Q2332" s="144">
        <f t="shared" si="900"/>
        <v>0</v>
      </c>
      <c r="R2332" s="145">
        <f t="shared" si="901"/>
        <v>0</v>
      </c>
      <c r="S2332" s="139">
        <f t="shared" si="902"/>
        <v>0</v>
      </c>
      <c r="T2332" s="146">
        <f t="shared" si="912"/>
        <v>3.5999999999999997E-2</v>
      </c>
      <c r="U2332" s="144">
        <f t="shared" si="891"/>
        <v>93</v>
      </c>
      <c r="V2332" s="144">
        <v>252</v>
      </c>
      <c r="W2332" s="143">
        <f t="shared" si="903"/>
        <v>1.0131377109999999</v>
      </c>
      <c r="X2332" s="139">
        <f t="shared" si="904"/>
        <v>9.4012663700000001</v>
      </c>
      <c r="Y2332" s="124">
        <f t="shared" si="905"/>
        <v>0</v>
      </c>
      <c r="Z2332" s="147" t="s">
        <v>71</v>
      </c>
      <c r="AA2332" s="141">
        <f t="shared" si="913"/>
        <v>46037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4"/>
      <c r="BL2332" s="1"/>
      <c r="BM2332" s="1"/>
      <c r="BN2332" s="1"/>
      <c r="BO2332" s="1"/>
      <c r="BP2332" s="1"/>
      <c r="BQ2332" s="1"/>
    </row>
    <row r="2333" spans="1:69" x14ac:dyDescent="0.15">
      <c r="A2333" s="138">
        <f t="shared" si="906"/>
        <v>45984</v>
      </c>
      <c r="B2333" s="148">
        <f t="shared" si="895"/>
        <v>724.99520637000001</v>
      </c>
      <c r="C2333" s="139">
        <f t="shared" si="907"/>
        <v>500</v>
      </c>
      <c r="D2333" s="140">
        <f t="shared" si="908"/>
        <v>7245.38</v>
      </c>
      <c r="E2333" s="124">
        <f>IF(K2333=1,VLOOKUP(A2332,[1]Plan1!$BO$80:$BQ$314,3),E2332)</f>
        <v>7276.54</v>
      </c>
      <c r="F2333" s="141">
        <f t="shared" si="909"/>
        <v>45763</v>
      </c>
      <c r="G2333" s="142">
        <f t="shared" si="896"/>
        <v>4.3006716003852752E-3</v>
      </c>
      <c r="H2333" s="141">
        <f t="shared" si="910"/>
        <v>46006</v>
      </c>
      <c r="I2333" s="141">
        <f t="shared" si="897"/>
        <v>46006</v>
      </c>
      <c r="J2333" s="125">
        <f t="shared" si="911"/>
        <v>19</v>
      </c>
      <c r="K2333" s="125">
        <f t="shared" si="893"/>
        <v>4</v>
      </c>
      <c r="L2333" s="139">
        <f t="shared" si="898"/>
        <v>1.0009038699999999</v>
      </c>
      <c r="M2333" s="143">
        <f t="shared" si="894"/>
        <v>1.0043006699999999</v>
      </c>
      <c r="N2333" s="143">
        <f t="shared" si="890"/>
        <v>1.4298954463385916</v>
      </c>
      <c r="O2333" s="139">
        <f t="shared" si="892"/>
        <v>1.43118788</v>
      </c>
      <c r="P2333" s="139">
        <f t="shared" si="899"/>
        <v>715.59393999999998</v>
      </c>
      <c r="Q2333" s="144">
        <f t="shared" si="900"/>
        <v>0</v>
      </c>
      <c r="R2333" s="145">
        <f t="shared" si="901"/>
        <v>0</v>
      </c>
      <c r="S2333" s="139">
        <f t="shared" si="902"/>
        <v>0</v>
      </c>
      <c r="T2333" s="146">
        <f t="shared" si="912"/>
        <v>3.5999999999999997E-2</v>
      </c>
      <c r="U2333" s="144">
        <f t="shared" si="891"/>
        <v>93</v>
      </c>
      <c r="V2333" s="144">
        <v>252</v>
      </c>
      <c r="W2333" s="143">
        <f t="shared" si="903"/>
        <v>1.0131377109999999</v>
      </c>
      <c r="X2333" s="139">
        <f t="shared" si="904"/>
        <v>9.4012663700000001</v>
      </c>
      <c r="Y2333" s="124">
        <f t="shared" si="905"/>
        <v>0</v>
      </c>
      <c r="Z2333" s="147" t="s">
        <v>71</v>
      </c>
      <c r="AA2333" s="141">
        <f t="shared" si="913"/>
        <v>46037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4"/>
      <c r="BL2333" s="1"/>
      <c r="BM2333" s="1"/>
      <c r="BN2333" s="1"/>
      <c r="BO2333" s="1"/>
      <c r="BP2333" s="1"/>
      <c r="BQ2333" s="1"/>
    </row>
    <row r="2334" spans="1:69" x14ac:dyDescent="0.15">
      <c r="A2334" s="138">
        <f t="shared" si="906"/>
        <v>45985</v>
      </c>
      <c r="B2334" s="148">
        <f t="shared" si="895"/>
        <v>724.99520637000001</v>
      </c>
      <c r="C2334" s="139">
        <f t="shared" si="907"/>
        <v>500</v>
      </c>
      <c r="D2334" s="140">
        <f t="shared" si="908"/>
        <v>7245.38</v>
      </c>
      <c r="E2334" s="124">
        <f>IF(K2334=1,VLOOKUP(A2333,[1]Plan1!$BO$80:$BQ$314,3),E2333)</f>
        <v>7276.54</v>
      </c>
      <c r="F2334" s="141">
        <f t="shared" si="909"/>
        <v>45763</v>
      </c>
      <c r="G2334" s="142">
        <f t="shared" si="896"/>
        <v>4.3006716003852752E-3</v>
      </c>
      <c r="H2334" s="141">
        <f t="shared" si="910"/>
        <v>46006</v>
      </c>
      <c r="I2334" s="141">
        <f t="shared" si="897"/>
        <v>46006</v>
      </c>
      <c r="J2334" s="125">
        <f t="shared" si="911"/>
        <v>19</v>
      </c>
      <c r="K2334" s="125">
        <f t="shared" si="893"/>
        <v>4</v>
      </c>
      <c r="L2334" s="139">
        <f t="shared" si="898"/>
        <v>1.0009038699999999</v>
      </c>
      <c r="M2334" s="143">
        <f t="shared" si="894"/>
        <v>1.0043006699999999</v>
      </c>
      <c r="N2334" s="143">
        <f t="shared" si="890"/>
        <v>1.4298954463385916</v>
      </c>
      <c r="O2334" s="139">
        <f t="shared" si="892"/>
        <v>1.43118788</v>
      </c>
      <c r="P2334" s="139">
        <f t="shared" si="899"/>
        <v>715.59393999999998</v>
      </c>
      <c r="Q2334" s="144">
        <f t="shared" si="900"/>
        <v>0</v>
      </c>
      <c r="R2334" s="145">
        <f t="shared" si="901"/>
        <v>0</v>
      </c>
      <c r="S2334" s="139">
        <f t="shared" si="902"/>
        <v>0</v>
      </c>
      <c r="T2334" s="146">
        <f t="shared" si="912"/>
        <v>3.5999999999999997E-2</v>
      </c>
      <c r="U2334" s="144">
        <f t="shared" si="891"/>
        <v>93</v>
      </c>
      <c r="V2334" s="144">
        <v>252</v>
      </c>
      <c r="W2334" s="143">
        <f t="shared" si="903"/>
        <v>1.0131377109999999</v>
      </c>
      <c r="X2334" s="139">
        <f t="shared" si="904"/>
        <v>9.4012663700000001</v>
      </c>
      <c r="Y2334" s="124">
        <f t="shared" si="905"/>
        <v>0</v>
      </c>
      <c r="Z2334" s="147" t="s">
        <v>71</v>
      </c>
      <c r="AA2334" s="141">
        <f t="shared" si="913"/>
        <v>46037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4"/>
      <c r="BL2334" s="1"/>
      <c r="BM2334" s="1"/>
      <c r="BN2334" s="1"/>
      <c r="BO2334" s="1"/>
      <c r="BP2334" s="1"/>
      <c r="BQ2334" s="1"/>
    </row>
    <row r="2335" spans="1:69" x14ac:dyDescent="0.15">
      <c r="A2335" s="138">
        <f t="shared" si="906"/>
        <v>45986</v>
      </c>
      <c r="B2335" s="148">
        <f t="shared" si="895"/>
        <v>725.26075546000004</v>
      </c>
      <c r="C2335" s="139">
        <f t="shared" si="907"/>
        <v>500</v>
      </c>
      <c r="D2335" s="140">
        <f t="shared" si="908"/>
        <v>7245.38</v>
      </c>
      <c r="E2335" s="124">
        <f>IF(K2335=1,VLOOKUP(A2334,[1]Plan1!$BO$80:$BQ$314,3),E2334)</f>
        <v>7276.54</v>
      </c>
      <c r="F2335" s="141">
        <f t="shared" si="909"/>
        <v>45763</v>
      </c>
      <c r="G2335" s="142">
        <f t="shared" si="896"/>
        <v>4.3006716003852752E-3</v>
      </c>
      <c r="H2335" s="141">
        <f t="shared" si="910"/>
        <v>46006</v>
      </c>
      <c r="I2335" s="141">
        <f t="shared" si="897"/>
        <v>46006</v>
      </c>
      <c r="J2335" s="125">
        <f t="shared" si="911"/>
        <v>19</v>
      </c>
      <c r="K2335" s="125">
        <f t="shared" si="893"/>
        <v>5</v>
      </c>
      <c r="L2335" s="139">
        <f t="shared" si="898"/>
        <v>1.0011299600000001</v>
      </c>
      <c r="M2335" s="143">
        <f t="shared" si="894"/>
        <v>1.0043006699999999</v>
      </c>
      <c r="N2335" s="143">
        <f t="shared" ref="N2335:N2398" si="914">IF(I2335&gt;I2334,N2334*M2335,N2334)</f>
        <v>1.4298954463385916</v>
      </c>
      <c r="O2335" s="139">
        <f t="shared" si="892"/>
        <v>1.4315111700000001</v>
      </c>
      <c r="P2335" s="139">
        <f t="shared" si="899"/>
        <v>715.755585</v>
      </c>
      <c r="Q2335" s="144">
        <f t="shared" si="900"/>
        <v>0</v>
      </c>
      <c r="R2335" s="145">
        <f t="shared" si="901"/>
        <v>0</v>
      </c>
      <c r="S2335" s="139">
        <f t="shared" si="902"/>
        <v>0</v>
      </c>
      <c r="T2335" s="146">
        <f t="shared" si="912"/>
        <v>3.5999999999999997E-2</v>
      </c>
      <c r="U2335" s="144">
        <f t="shared" si="891"/>
        <v>94</v>
      </c>
      <c r="V2335" s="144">
        <v>252</v>
      </c>
      <c r="W2335" s="143">
        <f t="shared" si="903"/>
        <v>1.0132799109999999</v>
      </c>
      <c r="X2335" s="139">
        <f t="shared" si="904"/>
        <v>9.5051704600000004</v>
      </c>
      <c r="Y2335" s="124">
        <f t="shared" si="905"/>
        <v>0</v>
      </c>
      <c r="Z2335" s="147" t="s">
        <v>71</v>
      </c>
      <c r="AA2335" s="141">
        <f t="shared" si="913"/>
        <v>46037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4"/>
      <c r="BL2335" s="1"/>
      <c r="BM2335" s="1"/>
      <c r="BN2335" s="1"/>
      <c r="BO2335" s="1"/>
      <c r="BP2335" s="1"/>
      <c r="BQ2335" s="1"/>
    </row>
    <row r="2336" spans="1:69" x14ac:dyDescent="0.15">
      <c r="A2336" s="138">
        <f t="shared" si="906"/>
        <v>45987</v>
      </c>
      <c r="B2336" s="148">
        <f t="shared" si="895"/>
        <v>725.52640538000003</v>
      </c>
      <c r="C2336" s="139">
        <f t="shared" si="907"/>
        <v>500</v>
      </c>
      <c r="D2336" s="140">
        <f t="shared" si="908"/>
        <v>7245.38</v>
      </c>
      <c r="E2336" s="124">
        <f>IF(K2336=1,VLOOKUP(A2335,[1]Plan1!$BO$80:$BQ$314,3),E2335)</f>
        <v>7276.54</v>
      </c>
      <c r="F2336" s="141">
        <f t="shared" si="909"/>
        <v>45763</v>
      </c>
      <c r="G2336" s="142">
        <f t="shared" si="896"/>
        <v>4.3006716003852752E-3</v>
      </c>
      <c r="H2336" s="141">
        <f t="shared" si="910"/>
        <v>46006</v>
      </c>
      <c r="I2336" s="141">
        <f t="shared" si="897"/>
        <v>46006</v>
      </c>
      <c r="J2336" s="125">
        <f t="shared" si="911"/>
        <v>19</v>
      </c>
      <c r="K2336" s="125">
        <f t="shared" si="893"/>
        <v>6</v>
      </c>
      <c r="L2336" s="139">
        <f t="shared" si="898"/>
        <v>1.0013561099999999</v>
      </c>
      <c r="M2336" s="143">
        <f t="shared" si="894"/>
        <v>1.0043006699999999</v>
      </c>
      <c r="N2336" s="143">
        <f t="shared" si="914"/>
        <v>1.4298954463385916</v>
      </c>
      <c r="O2336" s="139">
        <f t="shared" si="892"/>
        <v>1.4318345400000001</v>
      </c>
      <c r="P2336" s="139">
        <f t="shared" si="899"/>
        <v>715.91727000000003</v>
      </c>
      <c r="Q2336" s="144">
        <f t="shared" si="900"/>
        <v>0</v>
      </c>
      <c r="R2336" s="145">
        <f t="shared" si="901"/>
        <v>0</v>
      </c>
      <c r="S2336" s="139">
        <f t="shared" si="902"/>
        <v>0</v>
      </c>
      <c r="T2336" s="146">
        <f t="shared" si="912"/>
        <v>3.5999999999999997E-2</v>
      </c>
      <c r="U2336" s="144">
        <f t="shared" si="891"/>
        <v>95</v>
      </c>
      <c r="V2336" s="144">
        <v>252</v>
      </c>
      <c r="W2336" s="143">
        <f t="shared" si="903"/>
        <v>1.013422131</v>
      </c>
      <c r="X2336" s="139">
        <f t="shared" si="904"/>
        <v>9.6091353799999997</v>
      </c>
      <c r="Y2336" s="124">
        <f t="shared" si="905"/>
        <v>0</v>
      </c>
      <c r="Z2336" s="147" t="s">
        <v>71</v>
      </c>
      <c r="AA2336" s="141">
        <f t="shared" si="913"/>
        <v>46037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4"/>
      <c r="BL2336" s="1"/>
      <c r="BM2336" s="1"/>
      <c r="BN2336" s="1"/>
      <c r="BO2336" s="1"/>
      <c r="BP2336" s="1"/>
      <c r="BQ2336" s="1"/>
    </row>
    <row r="2337" spans="1:69" x14ac:dyDescent="0.15">
      <c r="A2337" s="138">
        <f t="shared" si="906"/>
        <v>45988</v>
      </c>
      <c r="B2337" s="148">
        <f t="shared" si="895"/>
        <v>725.79215035999994</v>
      </c>
      <c r="C2337" s="139">
        <f t="shared" si="907"/>
        <v>500</v>
      </c>
      <c r="D2337" s="140">
        <f t="shared" si="908"/>
        <v>7245.38</v>
      </c>
      <c r="E2337" s="124">
        <f>IF(K2337=1,VLOOKUP(A2336,[1]Plan1!$BO$80:$BQ$314,3),E2336)</f>
        <v>7276.54</v>
      </c>
      <c r="F2337" s="141">
        <f t="shared" si="909"/>
        <v>45763</v>
      </c>
      <c r="G2337" s="142">
        <f t="shared" si="896"/>
        <v>4.3006716003852752E-3</v>
      </c>
      <c r="H2337" s="141">
        <f t="shared" si="910"/>
        <v>46006</v>
      </c>
      <c r="I2337" s="141">
        <f t="shared" si="897"/>
        <v>46006</v>
      </c>
      <c r="J2337" s="125">
        <f t="shared" si="911"/>
        <v>19</v>
      </c>
      <c r="K2337" s="125">
        <f t="shared" si="893"/>
        <v>7</v>
      </c>
      <c r="L2337" s="139">
        <f t="shared" si="898"/>
        <v>1.0015823100000001</v>
      </c>
      <c r="M2337" s="143">
        <f t="shared" si="894"/>
        <v>1.0043006699999999</v>
      </c>
      <c r="N2337" s="143">
        <f t="shared" si="914"/>
        <v>1.4298954463385916</v>
      </c>
      <c r="O2337" s="139">
        <f t="shared" si="892"/>
        <v>1.4321579799999999</v>
      </c>
      <c r="P2337" s="139">
        <f t="shared" si="899"/>
        <v>716.07898999999998</v>
      </c>
      <c r="Q2337" s="144">
        <f t="shared" si="900"/>
        <v>0</v>
      </c>
      <c r="R2337" s="145">
        <f t="shared" si="901"/>
        <v>0</v>
      </c>
      <c r="S2337" s="139">
        <f t="shared" si="902"/>
        <v>0</v>
      </c>
      <c r="T2337" s="146">
        <f t="shared" si="912"/>
        <v>3.5999999999999997E-2</v>
      </c>
      <c r="U2337" s="144">
        <f t="shared" si="891"/>
        <v>96</v>
      </c>
      <c r="V2337" s="144">
        <v>252</v>
      </c>
      <c r="W2337" s="143">
        <f t="shared" si="903"/>
        <v>1.0135643700000001</v>
      </c>
      <c r="X2337" s="139">
        <f t="shared" si="904"/>
        <v>9.7131603599999998</v>
      </c>
      <c r="Y2337" s="124">
        <f t="shared" si="905"/>
        <v>0</v>
      </c>
      <c r="Z2337" s="147" t="s">
        <v>71</v>
      </c>
      <c r="AA2337" s="141">
        <f t="shared" si="913"/>
        <v>46037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4"/>
      <c r="BL2337" s="1"/>
      <c r="BM2337" s="1"/>
      <c r="BN2337" s="1"/>
      <c r="BO2337" s="1"/>
      <c r="BP2337" s="1"/>
      <c r="BQ2337" s="1"/>
    </row>
    <row r="2338" spans="1:69" x14ac:dyDescent="0.15">
      <c r="A2338" s="138">
        <f t="shared" si="906"/>
        <v>45989</v>
      </c>
      <c r="B2338" s="148">
        <f t="shared" si="895"/>
        <v>726.05798680999999</v>
      </c>
      <c r="C2338" s="139">
        <f t="shared" si="907"/>
        <v>500</v>
      </c>
      <c r="D2338" s="140">
        <f t="shared" si="908"/>
        <v>7245.38</v>
      </c>
      <c r="E2338" s="124">
        <f>IF(K2338=1,VLOOKUP(A2337,[1]Plan1!$BO$80:$BQ$314,3),E2337)</f>
        <v>7276.54</v>
      </c>
      <c r="F2338" s="141">
        <f t="shared" si="909"/>
        <v>45763</v>
      </c>
      <c r="G2338" s="142">
        <f t="shared" si="896"/>
        <v>4.3006716003852752E-3</v>
      </c>
      <c r="H2338" s="141">
        <f t="shared" si="910"/>
        <v>46006</v>
      </c>
      <c r="I2338" s="141">
        <f t="shared" si="897"/>
        <v>46006</v>
      </c>
      <c r="J2338" s="125">
        <f t="shared" si="911"/>
        <v>19</v>
      </c>
      <c r="K2338" s="125">
        <f t="shared" si="893"/>
        <v>8</v>
      </c>
      <c r="L2338" s="139">
        <f t="shared" si="898"/>
        <v>1.00180855</v>
      </c>
      <c r="M2338" s="143">
        <f t="shared" si="894"/>
        <v>1.0043006699999999</v>
      </c>
      <c r="N2338" s="143">
        <f t="shared" si="914"/>
        <v>1.4298954463385916</v>
      </c>
      <c r="O2338" s="139">
        <f t="shared" si="892"/>
        <v>1.4324814800000001</v>
      </c>
      <c r="P2338" s="139">
        <f t="shared" si="899"/>
        <v>716.24073999999996</v>
      </c>
      <c r="Q2338" s="144">
        <f t="shared" si="900"/>
        <v>0</v>
      </c>
      <c r="R2338" s="145">
        <f t="shared" si="901"/>
        <v>0</v>
      </c>
      <c r="S2338" s="139">
        <f t="shared" si="902"/>
        <v>0</v>
      </c>
      <c r="T2338" s="146">
        <f t="shared" si="912"/>
        <v>3.5999999999999997E-2</v>
      </c>
      <c r="U2338" s="144">
        <f t="shared" si="891"/>
        <v>97</v>
      </c>
      <c r="V2338" s="144">
        <v>252</v>
      </c>
      <c r="W2338" s="143">
        <f t="shared" si="903"/>
        <v>1.0137066299999999</v>
      </c>
      <c r="X2338" s="139">
        <f t="shared" si="904"/>
        <v>9.8172468100000003</v>
      </c>
      <c r="Y2338" s="124">
        <f t="shared" si="905"/>
        <v>0</v>
      </c>
      <c r="Z2338" s="147" t="s">
        <v>71</v>
      </c>
      <c r="AA2338" s="141">
        <f t="shared" si="913"/>
        <v>46037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4"/>
      <c r="BL2338" s="1"/>
      <c r="BM2338" s="1"/>
      <c r="BN2338" s="1"/>
      <c r="BO2338" s="1"/>
      <c r="BP2338" s="1"/>
      <c r="BQ2338" s="1"/>
    </row>
    <row r="2339" spans="1:69" x14ac:dyDescent="0.15">
      <c r="A2339" s="138">
        <f t="shared" si="906"/>
        <v>45990</v>
      </c>
      <c r="B2339" s="148">
        <f t="shared" si="895"/>
        <v>726.32392343999993</v>
      </c>
      <c r="C2339" s="139">
        <f t="shared" si="907"/>
        <v>500</v>
      </c>
      <c r="D2339" s="140">
        <f t="shared" si="908"/>
        <v>7245.38</v>
      </c>
      <c r="E2339" s="124">
        <f>IF(K2339=1,VLOOKUP(A2338,[1]Plan1!$BO$80:$BQ$314,3),E2338)</f>
        <v>7276.54</v>
      </c>
      <c r="F2339" s="141">
        <f t="shared" si="909"/>
        <v>45763</v>
      </c>
      <c r="G2339" s="142">
        <f t="shared" si="896"/>
        <v>4.3006716003852752E-3</v>
      </c>
      <c r="H2339" s="141">
        <f t="shared" si="910"/>
        <v>46006</v>
      </c>
      <c r="I2339" s="141">
        <f t="shared" si="897"/>
        <v>46006</v>
      </c>
      <c r="J2339" s="125">
        <f t="shared" si="911"/>
        <v>19</v>
      </c>
      <c r="K2339" s="125">
        <f t="shared" si="893"/>
        <v>9</v>
      </c>
      <c r="L2339" s="139">
        <f t="shared" si="898"/>
        <v>1.00203485</v>
      </c>
      <c r="M2339" s="143">
        <f t="shared" si="894"/>
        <v>1.0043006699999999</v>
      </c>
      <c r="N2339" s="143">
        <f t="shared" si="914"/>
        <v>1.4298954463385916</v>
      </c>
      <c r="O2339" s="139">
        <f t="shared" si="892"/>
        <v>1.43280506</v>
      </c>
      <c r="P2339" s="139">
        <f t="shared" si="899"/>
        <v>716.40252999999996</v>
      </c>
      <c r="Q2339" s="144">
        <f t="shared" si="900"/>
        <v>0</v>
      </c>
      <c r="R2339" s="145">
        <f t="shared" si="901"/>
        <v>0</v>
      </c>
      <c r="S2339" s="139">
        <f t="shared" si="902"/>
        <v>0</v>
      </c>
      <c r="T2339" s="146">
        <f t="shared" si="912"/>
        <v>3.5999999999999997E-2</v>
      </c>
      <c r="U2339" s="144">
        <f t="shared" si="891"/>
        <v>98</v>
      </c>
      <c r="V2339" s="144">
        <v>252</v>
      </c>
      <c r="W2339" s="143">
        <f t="shared" si="903"/>
        <v>1.013848909</v>
      </c>
      <c r="X2339" s="139">
        <f t="shared" si="904"/>
        <v>9.9213934399999992</v>
      </c>
      <c r="Y2339" s="124">
        <f t="shared" si="905"/>
        <v>0</v>
      </c>
      <c r="Z2339" s="147" t="s">
        <v>71</v>
      </c>
      <c r="AA2339" s="141">
        <f t="shared" si="913"/>
        <v>46037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4"/>
      <c r="BL2339" s="1"/>
      <c r="BM2339" s="1"/>
      <c r="BN2339" s="1"/>
      <c r="BO2339" s="1"/>
      <c r="BP2339" s="1"/>
      <c r="BQ2339" s="1"/>
    </row>
    <row r="2340" spans="1:69" x14ac:dyDescent="0.15">
      <c r="A2340" s="138">
        <f t="shared" si="906"/>
        <v>45991</v>
      </c>
      <c r="B2340" s="148">
        <f t="shared" si="895"/>
        <v>726.32392343999993</v>
      </c>
      <c r="C2340" s="139">
        <f t="shared" si="907"/>
        <v>500</v>
      </c>
      <c r="D2340" s="140">
        <f t="shared" si="908"/>
        <v>7245.38</v>
      </c>
      <c r="E2340" s="124">
        <f>IF(K2340=1,VLOOKUP(A2339,[1]Plan1!$BO$80:$BQ$314,3),E2339)</f>
        <v>7276.54</v>
      </c>
      <c r="F2340" s="141">
        <f t="shared" si="909"/>
        <v>45763</v>
      </c>
      <c r="G2340" s="142">
        <f t="shared" si="896"/>
        <v>4.3006716003852752E-3</v>
      </c>
      <c r="H2340" s="141">
        <f t="shared" si="910"/>
        <v>46006</v>
      </c>
      <c r="I2340" s="141">
        <f t="shared" si="897"/>
        <v>46006</v>
      </c>
      <c r="J2340" s="125">
        <f t="shared" si="911"/>
        <v>19</v>
      </c>
      <c r="K2340" s="125">
        <f t="shared" si="893"/>
        <v>9</v>
      </c>
      <c r="L2340" s="139">
        <f t="shared" si="898"/>
        <v>1.00203485</v>
      </c>
      <c r="M2340" s="143">
        <f t="shared" si="894"/>
        <v>1.0043006699999999</v>
      </c>
      <c r="N2340" s="143">
        <f t="shared" si="914"/>
        <v>1.4298954463385916</v>
      </c>
      <c r="O2340" s="139">
        <f t="shared" si="892"/>
        <v>1.43280506</v>
      </c>
      <c r="P2340" s="139">
        <f t="shared" si="899"/>
        <v>716.40252999999996</v>
      </c>
      <c r="Q2340" s="144">
        <f t="shared" si="900"/>
        <v>0</v>
      </c>
      <c r="R2340" s="145">
        <f t="shared" si="901"/>
        <v>0</v>
      </c>
      <c r="S2340" s="139">
        <f t="shared" si="902"/>
        <v>0</v>
      </c>
      <c r="T2340" s="146">
        <f t="shared" si="912"/>
        <v>3.5999999999999997E-2</v>
      </c>
      <c r="U2340" s="144">
        <f t="shared" si="891"/>
        <v>98</v>
      </c>
      <c r="V2340" s="144">
        <v>252</v>
      </c>
      <c r="W2340" s="143">
        <f t="shared" si="903"/>
        <v>1.013848909</v>
      </c>
      <c r="X2340" s="139">
        <f t="shared" si="904"/>
        <v>9.9213934399999992</v>
      </c>
      <c r="Y2340" s="124">
        <f t="shared" si="905"/>
        <v>0</v>
      </c>
      <c r="Z2340" s="147" t="s">
        <v>71</v>
      </c>
      <c r="AA2340" s="141">
        <f t="shared" si="913"/>
        <v>46037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4"/>
      <c r="BL2340" s="1"/>
      <c r="BM2340" s="1"/>
      <c r="BN2340" s="1"/>
      <c r="BO2340" s="1"/>
      <c r="BP2340" s="1"/>
      <c r="BQ2340" s="1"/>
    </row>
    <row r="2341" spans="1:69" x14ac:dyDescent="0.15">
      <c r="A2341" s="138">
        <f t="shared" si="906"/>
        <v>45992</v>
      </c>
      <c r="B2341" s="148">
        <f t="shared" si="895"/>
        <v>726.32392343999993</v>
      </c>
      <c r="C2341" s="139">
        <f t="shared" si="907"/>
        <v>500</v>
      </c>
      <c r="D2341" s="140">
        <f t="shared" si="908"/>
        <v>7245.38</v>
      </c>
      <c r="E2341" s="124">
        <f>IF(K2341=1,VLOOKUP(A2340,[1]Plan1!$BO$80:$BQ$314,3),E2340)</f>
        <v>7276.54</v>
      </c>
      <c r="F2341" s="141">
        <f t="shared" si="909"/>
        <v>45763</v>
      </c>
      <c r="G2341" s="142">
        <f t="shared" si="896"/>
        <v>4.3006716003852752E-3</v>
      </c>
      <c r="H2341" s="141">
        <f t="shared" si="910"/>
        <v>46006</v>
      </c>
      <c r="I2341" s="141">
        <f t="shared" si="897"/>
        <v>46006</v>
      </c>
      <c r="J2341" s="125">
        <f t="shared" si="911"/>
        <v>19</v>
      </c>
      <c r="K2341" s="125">
        <f t="shared" si="893"/>
        <v>9</v>
      </c>
      <c r="L2341" s="139">
        <f t="shared" si="898"/>
        <v>1.00203485</v>
      </c>
      <c r="M2341" s="143">
        <f t="shared" si="894"/>
        <v>1.0043006699999999</v>
      </c>
      <c r="N2341" s="143">
        <f t="shared" si="914"/>
        <v>1.4298954463385916</v>
      </c>
      <c r="O2341" s="139">
        <f t="shared" si="892"/>
        <v>1.43280506</v>
      </c>
      <c r="P2341" s="139">
        <f t="shared" si="899"/>
        <v>716.40252999999996</v>
      </c>
      <c r="Q2341" s="144">
        <f t="shared" si="900"/>
        <v>0</v>
      </c>
      <c r="R2341" s="145">
        <f t="shared" si="901"/>
        <v>0</v>
      </c>
      <c r="S2341" s="139">
        <f t="shared" si="902"/>
        <v>0</v>
      </c>
      <c r="T2341" s="146">
        <f t="shared" si="912"/>
        <v>3.5999999999999997E-2</v>
      </c>
      <c r="U2341" s="144">
        <f t="shared" ref="U2341:U2404" si="915">IF(Q2340&gt;0,1,IF(K2341=K2340,U2340,U2340+1))</f>
        <v>98</v>
      </c>
      <c r="V2341" s="144">
        <v>252</v>
      </c>
      <c r="W2341" s="143">
        <f t="shared" si="903"/>
        <v>1.013848909</v>
      </c>
      <c r="X2341" s="139">
        <f t="shared" si="904"/>
        <v>9.9213934399999992</v>
      </c>
      <c r="Y2341" s="124">
        <f t="shared" si="905"/>
        <v>0</v>
      </c>
      <c r="Z2341" s="147" t="s">
        <v>71</v>
      </c>
      <c r="AA2341" s="141">
        <f t="shared" si="913"/>
        <v>46037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4"/>
      <c r="BL2341" s="1"/>
      <c r="BM2341" s="1"/>
      <c r="BN2341" s="1"/>
      <c r="BO2341" s="1"/>
      <c r="BP2341" s="1"/>
      <c r="BQ2341" s="1"/>
    </row>
    <row r="2342" spans="1:69" x14ac:dyDescent="0.15">
      <c r="A2342" s="138">
        <f t="shared" si="906"/>
        <v>45993</v>
      </c>
      <c r="B2342" s="148">
        <f t="shared" si="895"/>
        <v>726.58997186000011</v>
      </c>
      <c r="C2342" s="139">
        <f t="shared" si="907"/>
        <v>500</v>
      </c>
      <c r="D2342" s="140">
        <f t="shared" si="908"/>
        <v>7245.38</v>
      </c>
      <c r="E2342" s="124">
        <f>IF(K2342=1,VLOOKUP(A2341,[1]Plan1!$BO$80:$BQ$314,3),E2341)</f>
        <v>7276.54</v>
      </c>
      <c r="F2342" s="141">
        <f t="shared" si="909"/>
        <v>45763</v>
      </c>
      <c r="G2342" s="142">
        <f t="shared" si="896"/>
        <v>4.3006716003852752E-3</v>
      </c>
      <c r="H2342" s="141">
        <f t="shared" si="910"/>
        <v>46006</v>
      </c>
      <c r="I2342" s="141">
        <f t="shared" si="897"/>
        <v>46006</v>
      </c>
      <c r="J2342" s="125">
        <f t="shared" si="911"/>
        <v>19</v>
      </c>
      <c r="K2342" s="125">
        <f t="shared" si="893"/>
        <v>10</v>
      </c>
      <c r="L2342" s="139">
        <f t="shared" si="898"/>
        <v>1.0022612099999999</v>
      </c>
      <c r="M2342" s="143">
        <f t="shared" si="894"/>
        <v>1.0043006699999999</v>
      </c>
      <c r="N2342" s="143">
        <f t="shared" si="914"/>
        <v>1.4298954463385916</v>
      </c>
      <c r="O2342" s="139">
        <f t="shared" si="892"/>
        <v>1.4331287399999999</v>
      </c>
      <c r="P2342" s="139">
        <f t="shared" si="899"/>
        <v>716.56437000000005</v>
      </c>
      <c r="Q2342" s="144">
        <f t="shared" si="900"/>
        <v>0</v>
      </c>
      <c r="R2342" s="145">
        <f t="shared" si="901"/>
        <v>0</v>
      </c>
      <c r="S2342" s="139">
        <f t="shared" si="902"/>
        <v>0</v>
      </c>
      <c r="T2342" s="146">
        <f t="shared" si="912"/>
        <v>3.5999999999999997E-2</v>
      </c>
      <c r="U2342" s="144">
        <f t="shared" si="915"/>
        <v>99</v>
      </c>
      <c r="V2342" s="144">
        <v>252</v>
      </c>
      <c r="W2342" s="143">
        <f t="shared" si="903"/>
        <v>1.0139912090000001</v>
      </c>
      <c r="X2342" s="139">
        <f t="shared" si="904"/>
        <v>10.02560186</v>
      </c>
      <c r="Y2342" s="124">
        <f t="shared" si="905"/>
        <v>0</v>
      </c>
      <c r="Z2342" s="147" t="s">
        <v>71</v>
      </c>
      <c r="AA2342" s="141">
        <f t="shared" si="913"/>
        <v>46037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4"/>
      <c r="BL2342" s="1"/>
      <c r="BM2342" s="1"/>
      <c r="BN2342" s="1"/>
      <c r="BO2342" s="1"/>
      <c r="BP2342" s="1"/>
      <c r="BQ2342" s="1"/>
    </row>
    <row r="2343" spans="1:69" x14ac:dyDescent="0.15">
      <c r="A2343" s="138">
        <f t="shared" si="906"/>
        <v>45994</v>
      </c>
      <c r="B2343" s="148">
        <f t="shared" si="895"/>
        <v>726.85610023999993</v>
      </c>
      <c r="C2343" s="139">
        <f t="shared" si="907"/>
        <v>500</v>
      </c>
      <c r="D2343" s="140">
        <f t="shared" si="908"/>
        <v>7245.38</v>
      </c>
      <c r="E2343" s="124">
        <f>IF(K2343=1,VLOOKUP(A2342,[1]Plan1!$BO$80:$BQ$314,3),E2342)</f>
        <v>7276.54</v>
      </c>
      <c r="F2343" s="141">
        <f t="shared" si="909"/>
        <v>45763</v>
      </c>
      <c r="G2343" s="142">
        <f t="shared" si="896"/>
        <v>4.3006716003852752E-3</v>
      </c>
      <c r="H2343" s="141">
        <f t="shared" si="910"/>
        <v>46006</v>
      </c>
      <c r="I2343" s="141">
        <f t="shared" si="897"/>
        <v>46006</v>
      </c>
      <c r="J2343" s="125">
        <f t="shared" si="911"/>
        <v>19</v>
      </c>
      <c r="K2343" s="125">
        <f t="shared" si="893"/>
        <v>11</v>
      </c>
      <c r="L2343" s="139">
        <f t="shared" si="898"/>
        <v>1.00248761</v>
      </c>
      <c r="M2343" s="143">
        <f t="shared" si="894"/>
        <v>1.0043006699999999</v>
      </c>
      <c r="N2343" s="143">
        <f t="shared" si="914"/>
        <v>1.4298954463385916</v>
      </c>
      <c r="O2343" s="139">
        <f t="shared" si="892"/>
        <v>1.43345246</v>
      </c>
      <c r="P2343" s="139">
        <f t="shared" si="899"/>
        <v>716.72622999999999</v>
      </c>
      <c r="Q2343" s="144">
        <f t="shared" si="900"/>
        <v>0</v>
      </c>
      <c r="R2343" s="145">
        <f t="shared" si="901"/>
        <v>0</v>
      </c>
      <c r="S2343" s="139">
        <f t="shared" si="902"/>
        <v>0</v>
      </c>
      <c r="T2343" s="146">
        <f t="shared" si="912"/>
        <v>3.5999999999999997E-2</v>
      </c>
      <c r="U2343" s="144">
        <f t="shared" si="915"/>
        <v>100</v>
      </c>
      <c r="V2343" s="144">
        <v>252</v>
      </c>
      <c r="W2343" s="143">
        <f t="shared" si="903"/>
        <v>1.0141335279999999</v>
      </c>
      <c r="X2343" s="139">
        <f t="shared" si="904"/>
        <v>10.129870240000001</v>
      </c>
      <c r="Y2343" s="124">
        <f t="shared" si="905"/>
        <v>0</v>
      </c>
      <c r="Z2343" s="147" t="s">
        <v>71</v>
      </c>
      <c r="AA2343" s="141">
        <f t="shared" si="913"/>
        <v>46037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4"/>
      <c r="BL2343" s="1"/>
      <c r="BM2343" s="1"/>
      <c r="BN2343" s="1"/>
      <c r="BO2343" s="1"/>
      <c r="BP2343" s="1"/>
      <c r="BQ2343" s="1"/>
    </row>
    <row r="2344" spans="1:69" x14ac:dyDescent="0.15">
      <c r="A2344" s="138">
        <f t="shared" si="906"/>
        <v>45995</v>
      </c>
      <c r="B2344" s="148">
        <f t="shared" si="895"/>
        <v>727.12232959000005</v>
      </c>
      <c r="C2344" s="139">
        <f t="shared" si="907"/>
        <v>500</v>
      </c>
      <c r="D2344" s="140">
        <f t="shared" si="908"/>
        <v>7245.38</v>
      </c>
      <c r="E2344" s="124">
        <f>IF(K2344=1,VLOOKUP(A2343,[1]Plan1!$BO$80:$BQ$314,3),E2343)</f>
        <v>7276.54</v>
      </c>
      <c r="F2344" s="141">
        <f t="shared" si="909"/>
        <v>45763</v>
      </c>
      <c r="G2344" s="142">
        <f t="shared" si="896"/>
        <v>4.3006716003852752E-3</v>
      </c>
      <c r="H2344" s="141">
        <f t="shared" si="910"/>
        <v>46006</v>
      </c>
      <c r="I2344" s="141">
        <f t="shared" si="897"/>
        <v>46006</v>
      </c>
      <c r="J2344" s="125">
        <f t="shared" si="911"/>
        <v>19</v>
      </c>
      <c r="K2344" s="125">
        <f t="shared" si="893"/>
        <v>12</v>
      </c>
      <c r="L2344" s="139">
        <f t="shared" si="898"/>
        <v>1.00271406</v>
      </c>
      <c r="M2344" s="143">
        <f t="shared" si="894"/>
        <v>1.0043006699999999</v>
      </c>
      <c r="N2344" s="143">
        <f t="shared" si="914"/>
        <v>1.4298954463385916</v>
      </c>
      <c r="O2344" s="139">
        <f t="shared" si="892"/>
        <v>1.4337762599999999</v>
      </c>
      <c r="P2344" s="139">
        <f t="shared" si="899"/>
        <v>716.88813000000005</v>
      </c>
      <c r="Q2344" s="144">
        <f t="shared" si="900"/>
        <v>0</v>
      </c>
      <c r="R2344" s="145">
        <f t="shared" si="901"/>
        <v>0</v>
      </c>
      <c r="S2344" s="139">
        <f t="shared" si="902"/>
        <v>0</v>
      </c>
      <c r="T2344" s="146">
        <f t="shared" si="912"/>
        <v>3.5999999999999997E-2</v>
      </c>
      <c r="U2344" s="144">
        <f t="shared" si="915"/>
        <v>101</v>
      </c>
      <c r="V2344" s="144">
        <v>252</v>
      </c>
      <c r="W2344" s="143">
        <f t="shared" si="903"/>
        <v>1.0142758670000001</v>
      </c>
      <c r="X2344" s="139">
        <f t="shared" si="904"/>
        <v>10.234199589999999</v>
      </c>
      <c r="Y2344" s="124">
        <f t="shared" si="905"/>
        <v>0</v>
      </c>
      <c r="Z2344" s="147" t="s">
        <v>71</v>
      </c>
      <c r="AA2344" s="141">
        <f t="shared" si="913"/>
        <v>46037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4"/>
      <c r="BL2344" s="1"/>
      <c r="BM2344" s="1"/>
      <c r="BN2344" s="1"/>
      <c r="BO2344" s="1"/>
      <c r="BP2344" s="1"/>
      <c r="BQ2344" s="1"/>
    </row>
    <row r="2345" spans="1:69" x14ac:dyDescent="0.15">
      <c r="A2345" s="138">
        <f t="shared" si="906"/>
        <v>45996</v>
      </c>
      <c r="B2345" s="148">
        <f t="shared" si="895"/>
        <v>727.38866574999997</v>
      </c>
      <c r="C2345" s="139">
        <f t="shared" si="907"/>
        <v>500</v>
      </c>
      <c r="D2345" s="140">
        <f t="shared" si="908"/>
        <v>7245.38</v>
      </c>
      <c r="E2345" s="124">
        <f>IF(K2345=1,VLOOKUP(A2344,[1]Plan1!$BO$80:$BQ$314,3),E2344)</f>
        <v>7276.54</v>
      </c>
      <c r="F2345" s="141">
        <f t="shared" si="909"/>
        <v>45763</v>
      </c>
      <c r="G2345" s="142">
        <f t="shared" si="896"/>
        <v>4.3006716003852752E-3</v>
      </c>
      <c r="H2345" s="141">
        <f t="shared" si="910"/>
        <v>46006</v>
      </c>
      <c r="I2345" s="141">
        <f t="shared" si="897"/>
        <v>46006</v>
      </c>
      <c r="J2345" s="125">
        <f t="shared" si="911"/>
        <v>19</v>
      </c>
      <c r="K2345" s="125">
        <f t="shared" si="893"/>
        <v>13</v>
      </c>
      <c r="L2345" s="139">
        <f t="shared" si="898"/>
        <v>1.00294057</v>
      </c>
      <c r="M2345" s="143">
        <f t="shared" si="894"/>
        <v>1.0043006699999999</v>
      </c>
      <c r="N2345" s="143">
        <f t="shared" si="914"/>
        <v>1.4298954463385916</v>
      </c>
      <c r="O2345" s="139">
        <f t="shared" ref="O2345:O2408" si="916">TRUNC(TRUNC((L2345*N2345),15),8)</f>
        <v>1.4341001499999999</v>
      </c>
      <c r="P2345" s="139">
        <f t="shared" si="899"/>
        <v>717.05007499999999</v>
      </c>
      <c r="Q2345" s="144">
        <f t="shared" si="900"/>
        <v>0</v>
      </c>
      <c r="R2345" s="145">
        <f t="shared" si="901"/>
        <v>0</v>
      </c>
      <c r="S2345" s="139">
        <f t="shared" si="902"/>
        <v>0</v>
      </c>
      <c r="T2345" s="146">
        <f t="shared" si="912"/>
        <v>3.5999999999999997E-2</v>
      </c>
      <c r="U2345" s="144">
        <f t="shared" si="915"/>
        <v>102</v>
      </c>
      <c r="V2345" s="144">
        <v>252</v>
      </c>
      <c r="W2345" s="143">
        <f t="shared" si="903"/>
        <v>1.014418227</v>
      </c>
      <c r="X2345" s="139">
        <f t="shared" si="904"/>
        <v>10.33859075</v>
      </c>
      <c r="Y2345" s="124">
        <f t="shared" si="905"/>
        <v>0</v>
      </c>
      <c r="Z2345" s="147" t="s">
        <v>71</v>
      </c>
      <c r="AA2345" s="141">
        <f t="shared" si="913"/>
        <v>46037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4"/>
      <c r="BL2345" s="1"/>
      <c r="BM2345" s="1"/>
      <c r="BN2345" s="1"/>
      <c r="BO2345" s="1"/>
      <c r="BP2345" s="1"/>
      <c r="BQ2345" s="1"/>
    </row>
    <row r="2346" spans="1:69" x14ac:dyDescent="0.15">
      <c r="A2346" s="138">
        <f t="shared" si="906"/>
        <v>45997</v>
      </c>
      <c r="B2346" s="148">
        <f t="shared" si="895"/>
        <v>727.65508699999998</v>
      </c>
      <c r="C2346" s="139">
        <f t="shared" si="907"/>
        <v>500</v>
      </c>
      <c r="D2346" s="140">
        <f t="shared" si="908"/>
        <v>7245.38</v>
      </c>
      <c r="E2346" s="124">
        <f>IF(K2346=1,VLOOKUP(A2345,[1]Plan1!$BO$80:$BQ$314,3),E2345)</f>
        <v>7276.54</v>
      </c>
      <c r="F2346" s="141">
        <f t="shared" si="909"/>
        <v>45763</v>
      </c>
      <c r="G2346" s="142">
        <f t="shared" si="896"/>
        <v>4.3006716003852752E-3</v>
      </c>
      <c r="H2346" s="141">
        <f t="shared" si="910"/>
        <v>46006</v>
      </c>
      <c r="I2346" s="141">
        <f t="shared" si="897"/>
        <v>46006</v>
      </c>
      <c r="J2346" s="125">
        <f t="shared" si="911"/>
        <v>19</v>
      </c>
      <c r="K2346" s="125">
        <f t="shared" ref="K2346:K2409" si="917">(J2346-(NETWORKDAYS(A2346,I2346,AD$118:AD$502)-1))</f>
        <v>14</v>
      </c>
      <c r="L2346" s="139">
        <f t="shared" si="898"/>
        <v>1.0031671200000001</v>
      </c>
      <c r="M2346" s="143">
        <f t="shared" ref="M2346:M2409" si="918">IF(I2346&gt;I2345,L2345,M2345)</f>
        <v>1.0043006699999999</v>
      </c>
      <c r="N2346" s="143">
        <f t="shared" si="914"/>
        <v>1.4298954463385916</v>
      </c>
      <c r="O2346" s="139">
        <f t="shared" si="916"/>
        <v>1.43442409</v>
      </c>
      <c r="P2346" s="139">
        <f t="shared" si="899"/>
        <v>717.21204499999999</v>
      </c>
      <c r="Q2346" s="144">
        <f t="shared" si="900"/>
        <v>0</v>
      </c>
      <c r="R2346" s="145">
        <f t="shared" si="901"/>
        <v>0</v>
      </c>
      <c r="S2346" s="139">
        <f t="shared" si="902"/>
        <v>0</v>
      </c>
      <c r="T2346" s="146">
        <f t="shared" si="912"/>
        <v>3.5999999999999997E-2</v>
      </c>
      <c r="U2346" s="144">
        <f t="shared" si="915"/>
        <v>103</v>
      </c>
      <c r="V2346" s="144">
        <v>252</v>
      </c>
      <c r="W2346" s="143">
        <f t="shared" si="903"/>
        <v>1.0145606060000001</v>
      </c>
      <c r="X2346" s="139">
        <f t="shared" si="904"/>
        <v>10.443042</v>
      </c>
      <c r="Y2346" s="124">
        <f t="shared" si="905"/>
        <v>0</v>
      </c>
      <c r="Z2346" s="147" t="s">
        <v>71</v>
      </c>
      <c r="AA2346" s="141">
        <f t="shared" si="913"/>
        <v>46037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4"/>
      <c r="BL2346" s="1"/>
      <c r="BM2346" s="1"/>
      <c r="BN2346" s="1"/>
      <c r="BO2346" s="1"/>
      <c r="BP2346" s="1"/>
      <c r="BQ2346" s="1"/>
    </row>
    <row r="2347" spans="1:69" x14ac:dyDescent="0.15">
      <c r="A2347" s="138">
        <f t="shared" si="906"/>
        <v>45998</v>
      </c>
      <c r="B2347" s="148">
        <f t="shared" si="895"/>
        <v>727.65508699999998</v>
      </c>
      <c r="C2347" s="139">
        <f t="shared" si="907"/>
        <v>500</v>
      </c>
      <c r="D2347" s="140">
        <f t="shared" si="908"/>
        <v>7245.38</v>
      </c>
      <c r="E2347" s="124">
        <f>IF(K2347=1,VLOOKUP(A2346,[1]Plan1!$BO$80:$BQ$314,3),E2346)</f>
        <v>7276.54</v>
      </c>
      <c r="F2347" s="141">
        <f t="shared" si="909"/>
        <v>45763</v>
      </c>
      <c r="G2347" s="142">
        <f t="shared" si="896"/>
        <v>4.3006716003852752E-3</v>
      </c>
      <c r="H2347" s="141">
        <f t="shared" si="910"/>
        <v>46006</v>
      </c>
      <c r="I2347" s="141">
        <f t="shared" si="897"/>
        <v>46006</v>
      </c>
      <c r="J2347" s="125">
        <f t="shared" si="911"/>
        <v>19</v>
      </c>
      <c r="K2347" s="125">
        <f t="shared" si="917"/>
        <v>14</v>
      </c>
      <c r="L2347" s="139">
        <f t="shared" si="898"/>
        <v>1.0031671200000001</v>
      </c>
      <c r="M2347" s="143">
        <f t="shared" si="918"/>
        <v>1.0043006699999999</v>
      </c>
      <c r="N2347" s="143">
        <f t="shared" si="914"/>
        <v>1.4298954463385916</v>
      </c>
      <c r="O2347" s="139">
        <f t="shared" si="916"/>
        <v>1.43442409</v>
      </c>
      <c r="P2347" s="139">
        <f t="shared" si="899"/>
        <v>717.21204499999999</v>
      </c>
      <c r="Q2347" s="144">
        <f t="shared" si="900"/>
        <v>0</v>
      </c>
      <c r="R2347" s="145">
        <f t="shared" si="901"/>
        <v>0</v>
      </c>
      <c r="S2347" s="139">
        <f t="shared" si="902"/>
        <v>0</v>
      </c>
      <c r="T2347" s="146">
        <f t="shared" si="912"/>
        <v>3.5999999999999997E-2</v>
      </c>
      <c r="U2347" s="144">
        <f t="shared" si="915"/>
        <v>103</v>
      </c>
      <c r="V2347" s="144">
        <v>252</v>
      </c>
      <c r="W2347" s="143">
        <f t="shared" si="903"/>
        <v>1.0145606060000001</v>
      </c>
      <c r="X2347" s="139">
        <f t="shared" si="904"/>
        <v>10.443042</v>
      </c>
      <c r="Y2347" s="124">
        <f t="shared" si="905"/>
        <v>0</v>
      </c>
      <c r="Z2347" s="147" t="s">
        <v>71</v>
      </c>
      <c r="AA2347" s="141">
        <f t="shared" si="913"/>
        <v>46037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4"/>
      <c r="BL2347" s="1"/>
      <c r="BM2347" s="1"/>
      <c r="BN2347" s="1"/>
      <c r="BO2347" s="1"/>
      <c r="BP2347" s="1"/>
      <c r="BQ2347" s="1"/>
    </row>
    <row r="2348" spans="1:69" x14ac:dyDescent="0.15">
      <c r="A2348" s="138">
        <f t="shared" si="906"/>
        <v>45999</v>
      </c>
      <c r="B2348" s="148">
        <f t="shared" si="895"/>
        <v>727.65508699999998</v>
      </c>
      <c r="C2348" s="139">
        <f t="shared" si="907"/>
        <v>500</v>
      </c>
      <c r="D2348" s="140">
        <f t="shared" si="908"/>
        <v>7245.38</v>
      </c>
      <c r="E2348" s="124">
        <f>IF(K2348=1,VLOOKUP(A2347,[1]Plan1!$BO$80:$BQ$314,3),E2347)</f>
        <v>7276.54</v>
      </c>
      <c r="F2348" s="141">
        <f t="shared" si="909"/>
        <v>45763</v>
      </c>
      <c r="G2348" s="142">
        <f t="shared" si="896"/>
        <v>4.3006716003852752E-3</v>
      </c>
      <c r="H2348" s="141">
        <f t="shared" si="910"/>
        <v>46006</v>
      </c>
      <c r="I2348" s="141">
        <f t="shared" si="897"/>
        <v>46006</v>
      </c>
      <c r="J2348" s="125">
        <f t="shared" si="911"/>
        <v>19</v>
      </c>
      <c r="K2348" s="125">
        <f t="shared" si="917"/>
        <v>14</v>
      </c>
      <c r="L2348" s="139">
        <f t="shared" si="898"/>
        <v>1.0031671200000001</v>
      </c>
      <c r="M2348" s="143">
        <f t="shared" si="918"/>
        <v>1.0043006699999999</v>
      </c>
      <c r="N2348" s="143">
        <f t="shared" si="914"/>
        <v>1.4298954463385916</v>
      </c>
      <c r="O2348" s="139">
        <f t="shared" si="916"/>
        <v>1.43442409</v>
      </c>
      <c r="P2348" s="139">
        <f t="shared" si="899"/>
        <v>717.21204499999999</v>
      </c>
      <c r="Q2348" s="144">
        <f t="shared" si="900"/>
        <v>0</v>
      </c>
      <c r="R2348" s="145">
        <f t="shared" si="901"/>
        <v>0</v>
      </c>
      <c r="S2348" s="139">
        <f t="shared" si="902"/>
        <v>0</v>
      </c>
      <c r="T2348" s="146">
        <f t="shared" si="912"/>
        <v>3.5999999999999997E-2</v>
      </c>
      <c r="U2348" s="144">
        <f t="shared" si="915"/>
        <v>103</v>
      </c>
      <c r="V2348" s="144">
        <v>252</v>
      </c>
      <c r="W2348" s="143">
        <f t="shared" si="903"/>
        <v>1.0145606060000001</v>
      </c>
      <c r="X2348" s="139">
        <f t="shared" si="904"/>
        <v>10.443042</v>
      </c>
      <c r="Y2348" s="124">
        <f t="shared" si="905"/>
        <v>0</v>
      </c>
      <c r="Z2348" s="147" t="s">
        <v>71</v>
      </c>
      <c r="AA2348" s="141">
        <f t="shared" si="913"/>
        <v>46037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4"/>
      <c r="BL2348" s="1"/>
      <c r="BM2348" s="1"/>
      <c r="BN2348" s="1"/>
      <c r="BO2348" s="1"/>
      <c r="BP2348" s="1"/>
      <c r="BQ2348" s="1"/>
    </row>
    <row r="2349" spans="1:69" x14ac:dyDescent="0.15">
      <c r="A2349" s="138">
        <f t="shared" si="906"/>
        <v>46000</v>
      </c>
      <c r="B2349" s="148">
        <f t="shared" si="895"/>
        <v>727.92161438999995</v>
      </c>
      <c r="C2349" s="139">
        <f t="shared" si="907"/>
        <v>500</v>
      </c>
      <c r="D2349" s="140">
        <f t="shared" si="908"/>
        <v>7245.38</v>
      </c>
      <c r="E2349" s="124">
        <f>IF(K2349=1,VLOOKUP(A2348,[1]Plan1!$BO$80:$BQ$314,3),E2348)</f>
        <v>7276.54</v>
      </c>
      <c r="F2349" s="141">
        <f t="shared" si="909"/>
        <v>45763</v>
      </c>
      <c r="G2349" s="142">
        <f t="shared" si="896"/>
        <v>4.3006716003852752E-3</v>
      </c>
      <c r="H2349" s="141">
        <f t="shared" si="910"/>
        <v>46006</v>
      </c>
      <c r="I2349" s="141">
        <f t="shared" si="897"/>
        <v>46006</v>
      </c>
      <c r="J2349" s="125">
        <f t="shared" si="911"/>
        <v>19</v>
      </c>
      <c r="K2349" s="125">
        <f t="shared" si="917"/>
        <v>15</v>
      </c>
      <c r="L2349" s="139">
        <f t="shared" si="898"/>
        <v>1.00339373</v>
      </c>
      <c r="M2349" s="143">
        <f t="shared" si="918"/>
        <v>1.0043006699999999</v>
      </c>
      <c r="N2349" s="143">
        <f t="shared" si="914"/>
        <v>1.4298954463385916</v>
      </c>
      <c r="O2349" s="139">
        <f t="shared" si="916"/>
        <v>1.4347481200000001</v>
      </c>
      <c r="P2349" s="139">
        <f t="shared" si="899"/>
        <v>717.37405999999999</v>
      </c>
      <c r="Q2349" s="144">
        <f t="shared" si="900"/>
        <v>0</v>
      </c>
      <c r="R2349" s="145">
        <f t="shared" si="901"/>
        <v>0</v>
      </c>
      <c r="S2349" s="139">
        <f t="shared" si="902"/>
        <v>0</v>
      </c>
      <c r="T2349" s="146">
        <f t="shared" si="912"/>
        <v>3.5999999999999997E-2</v>
      </c>
      <c r="U2349" s="144">
        <f t="shared" si="915"/>
        <v>104</v>
      </c>
      <c r="V2349" s="144">
        <v>252</v>
      </c>
      <c r="W2349" s="143">
        <f t="shared" si="903"/>
        <v>1.0147030050000001</v>
      </c>
      <c r="X2349" s="139">
        <f t="shared" si="904"/>
        <v>10.54755439</v>
      </c>
      <c r="Y2349" s="124">
        <f t="shared" si="905"/>
        <v>0</v>
      </c>
      <c r="Z2349" s="147" t="s">
        <v>71</v>
      </c>
      <c r="AA2349" s="141">
        <f t="shared" si="913"/>
        <v>46037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4"/>
      <c r="BL2349" s="1"/>
      <c r="BM2349" s="1"/>
      <c r="BN2349" s="1"/>
      <c r="BO2349" s="1"/>
      <c r="BP2349" s="1"/>
      <c r="BQ2349" s="1"/>
    </row>
    <row r="2350" spans="1:69" x14ac:dyDescent="0.15">
      <c r="A2350" s="138">
        <f t="shared" si="906"/>
        <v>46001</v>
      </c>
      <c r="B2350" s="148">
        <f t="shared" si="895"/>
        <v>728.18823850000001</v>
      </c>
      <c r="C2350" s="139">
        <f t="shared" si="907"/>
        <v>500</v>
      </c>
      <c r="D2350" s="140">
        <f t="shared" si="908"/>
        <v>7245.38</v>
      </c>
      <c r="E2350" s="124">
        <f>IF(K2350=1,VLOOKUP(A2349,[1]Plan1!$BO$80:$BQ$314,3),E2349)</f>
        <v>7276.54</v>
      </c>
      <c r="F2350" s="141">
        <f t="shared" si="909"/>
        <v>45763</v>
      </c>
      <c r="G2350" s="142">
        <f t="shared" si="896"/>
        <v>4.3006716003852752E-3</v>
      </c>
      <c r="H2350" s="141">
        <f t="shared" si="910"/>
        <v>46006</v>
      </c>
      <c r="I2350" s="141">
        <f t="shared" si="897"/>
        <v>46006</v>
      </c>
      <c r="J2350" s="125">
        <f t="shared" si="911"/>
        <v>19</v>
      </c>
      <c r="K2350" s="125">
        <f t="shared" si="917"/>
        <v>16</v>
      </c>
      <c r="L2350" s="139">
        <f t="shared" si="898"/>
        <v>1.00362039</v>
      </c>
      <c r="M2350" s="143">
        <f t="shared" si="918"/>
        <v>1.0043006699999999</v>
      </c>
      <c r="N2350" s="143">
        <f t="shared" si="914"/>
        <v>1.4298954463385916</v>
      </c>
      <c r="O2350" s="139">
        <f t="shared" si="916"/>
        <v>1.4350722199999999</v>
      </c>
      <c r="P2350" s="139">
        <f t="shared" si="899"/>
        <v>717.53611000000001</v>
      </c>
      <c r="Q2350" s="144">
        <f t="shared" si="900"/>
        <v>0</v>
      </c>
      <c r="R2350" s="145">
        <f t="shared" si="901"/>
        <v>0</v>
      </c>
      <c r="S2350" s="139">
        <f t="shared" si="902"/>
        <v>0</v>
      </c>
      <c r="T2350" s="146">
        <f t="shared" si="912"/>
        <v>3.5999999999999997E-2</v>
      </c>
      <c r="U2350" s="144">
        <f t="shared" si="915"/>
        <v>105</v>
      </c>
      <c r="V2350" s="144">
        <v>252</v>
      </c>
      <c r="W2350" s="143">
        <f t="shared" si="903"/>
        <v>1.0148454250000001</v>
      </c>
      <c r="X2350" s="139">
        <f t="shared" si="904"/>
        <v>10.6521285</v>
      </c>
      <c r="Y2350" s="124">
        <f t="shared" si="905"/>
        <v>0</v>
      </c>
      <c r="Z2350" s="147" t="s">
        <v>71</v>
      </c>
      <c r="AA2350" s="141">
        <f t="shared" si="913"/>
        <v>46037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4"/>
      <c r="BL2350" s="1"/>
      <c r="BM2350" s="1"/>
      <c r="BN2350" s="1"/>
      <c r="BO2350" s="1"/>
      <c r="BP2350" s="1"/>
      <c r="BQ2350" s="1"/>
    </row>
    <row r="2351" spans="1:69" x14ac:dyDescent="0.15">
      <c r="A2351" s="138">
        <f t="shared" si="906"/>
        <v>46002</v>
      </c>
      <c r="B2351" s="148">
        <f t="shared" si="895"/>
        <v>728.45495285999993</v>
      </c>
      <c r="C2351" s="139">
        <f t="shared" si="907"/>
        <v>500</v>
      </c>
      <c r="D2351" s="140">
        <f t="shared" si="908"/>
        <v>7245.38</v>
      </c>
      <c r="E2351" s="124">
        <f>IF(K2351=1,VLOOKUP(A2350,[1]Plan1!$BO$80:$BQ$314,3),E2350)</f>
        <v>7276.54</v>
      </c>
      <c r="F2351" s="141">
        <f t="shared" si="909"/>
        <v>45763</v>
      </c>
      <c r="G2351" s="142">
        <f t="shared" si="896"/>
        <v>4.3006716003852752E-3</v>
      </c>
      <c r="H2351" s="141">
        <f t="shared" si="910"/>
        <v>46006</v>
      </c>
      <c r="I2351" s="141">
        <f t="shared" si="897"/>
        <v>46006</v>
      </c>
      <c r="J2351" s="125">
        <f t="shared" si="911"/>
        <v>19</v>
      </c>
      <c r="K2351" s="125">
        <f t="shared" si="917"/>
        <v>17</v>
      </c>
      <c r="L2351" s="139">
        <f t="shared" si="898"/>
        <v>1.0038470900000001</v>
      </c>
      <c r="M2351" s="143">
        <f t="shared" si="918"/>
        <v>1.0043006699999999</v>
      </c>
      <c r="N2351" s="143">
        <f t="shared" si="914"/>
        <v>1.4298954463385916</v>
      </c>
      <c r="O2351" s="139">
        <f t="shared" si="916"/>
        <v>1.43539638</v>
      </c>
      <c r="P2351" s="139">
        <f t="shared" si="899"/>
        <v>717.69818999999995</v>
      </c>
      <c r="Q2351" s="144">
        <f t="shared" si="900"/>
        <v>0</v>
      </c>
      <c r="R2351" s="145">
        <f t="shared" si="901"/>
        <v>0</v>
      </c>
      <c r="S2351" s="139">
        <f t="shared" si="902"/>
        <v>0</v>
      </c>
      <c r="T2351" s="146">
        <f t="shared" si="912"/>
        <v>3.5999999999999997E-2</v>
      </c>
      <c r="U2351" s="144">
        <f t="shared" si="915"/>
        <v>106</v>
      </c>
      <c r="V2351" s="144">
        <v>252</v>
      </c>
      <c r="W2351" s="143">
        <f t="shared" si="903"/>
        <v>1.0149878640000001</v>
      </c>
      <c r="X2351" s="139">
        <f t="shared" si="904"/>
        <v>10.75676286</v>
      </c>
      <c r="Y2351" s="124">
        <f t="shared" si="905"/>
        <v>0</v>
      </c>
      <c r="Z2351" s="147" t="s">
        <v>71</v>
      </c>
      <c r="AA2351" s="141">
        <f t="shared" si="913"/>
        <v>46037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4"/>
      <c r="BL2351" s="1"/>
      <c r="BM2351" s="1"/>
      <c r="BN2351" s="1"/>
      <c r="BO2351" s="1"/>
      <c r="BP2351" s="1"/>
      <c r="BQ2351" s="1"/>
    </row>
    <row r="2352" spans="1:69" x14ac:dyDescent="0.15">
      <c r="A2352" s="138">
        <f t="shared" si="906"/>
        <v>46003</v>
      </c>
      <c r="B2352" s="148">
        <f t="shared" si="895"/>
        <v>728.72177851000004</v>
      </c>
      <c r="C2352" s="139">
        <f t="shared" si="907"/>
        <v>500</v>
      </c>
      <c r="D2352" s="140">
        <f t="shared" si="908"/>
        <v>7245.38</v>
      </c>
      <c r="E2352" s="124">
        <f>IF(K2352=1,VLOOKUP(A2351,[1]Plan1!$BO$80:$BQ$314,3),E2351)</f>
        <v>7276.54</v>
      </c>
      <c r="F2352" s="141">
        <f t="shared" si="909"/>
        <v>45763</v>
      </c>
      <c r="G2352" s="142">
        <f t="shared" si="896"/>
        <v>4.3006716003852752E-3</v>
      </c>
      <c r="H2352" s="141">
        <f t="shared" si="910"/>
        <v>46006</v>
      </c>
      <c r="I2352" s="141">
        <f t="shared" si="897"/>
        <v>46006</v>
      </c>
      <c r="J2352" s="125">
        <f t="shared" si="911"/>
        <v>19</v>
      </c>
      <c r="K2352" s="125">
        <f t="shared" si="917"/>
        <v>18</v>
      </c>
      <c r="L2352" s="139">
        <f t="shared" si="898"/>
        <v>1.0040738600000001</v>
      </c>
      <c r="M2352" s="143">
        <f t="shared" si="918"/>
        <v>1.0043006699999999</v>
      </c>
      <c r="N2352" s="143">
        <f t="shared" si="914"/>
        <v>1.4298954463385916</v>
      </c>
      <c r="O2352" s="139">
        <f t="shared" si="916"/>
        <v>1.43572064</v>
      </c>
      <c r="P2352" s="139">
        <f t="shared" si="899"/>
        <v>717.86032</v>
      </c>
      <c r="Q2352" s="144">
        <f t="shared" si="900"/>
        <v>0</v>
      </c>
      <c r="R2352" s="145">
        <f t="shared" si="901"/>
        <v>0</v>
      </c>
      <c r="S2352" s="139">
        <f t="shared" si="902"/>
        <v>0</v>
      </c>
      <c r="T2352" s="146">
        <f t="shared" si="912"/>
        <v>3.5999999999999997E-2</v>
      </c>
      <c r="U2352" s="144">
        <f t="shared" si="915"/>
        <v>107</v>
      </c>
      <c r="V2352" s="144">
        <v>252</v>
      </c>
      <c r="W2352" s="143">
        <f t="shared" si="903"/>
        <v>1.0151303229999999</v>
      </c>
      <c r="X2352" s="139">
        <f t="shared" si="904"/>
        <v>10.86145851</v>
      </c>
      <c r="Y2352" s="124">
        <f t="shared" si="905"/>
        <v>0</v>
      </c>
      <c r="Z2352" s="147" t="s">
        <v>71</v>
      </c>
      <c r="AA2352" s="141">
        <f t="shared" si="913"/>
        <v>46037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4"/>
      <c r="BL2352" s="1"/>
      <c r="BM2352" s="1"/>
      <c r="BN2352" s="1"/>
      <c r="BO2352" s="1"/>
      <c r="BP2352" s="1"/>
      <c r="BQ2352" s="1"/>
    </row>
    <row r="2353" spans="1:69" x14ac:dyDescent="0.15">
      <c r="A2353" s="138">
        <f t="shared" si="906"/>
        <v>46004</v>
      </c>
      <c r="B2353" s="148">
        <f t="shared" si="895"/>
        <v>728.98869080999998</v>
      </c>
      <c r="C2353" s="139">
        <f t="shared" si="907"/>
        <v>500</v>
      </c>
      <c r="D2353" s="140">
        <f t="shared" si="908"/>
        <v>7245.38</v>
      </c>
      <c r="E2353" s="124">
        <f>IF(K2353=1,VLOOKUP(A2352,[1]Plan1!$BO$80:$BQ$314,3),E2352)</f>
        <v>7276.54</v>
      </c>
      <c r="F2353" s="141">
        <f t="shared" si="909"/>
        <v>45763</v>
      </c>
      <c r="G2353" s="142">
        <f t="shared" si="896"/>
        <v>4.3006716003852752E-3</v>
      </c>
      <c r="H2353" s="141">
        <f t="shared" si="910"/>
        <v>46006</v>
      </c>
      <c r="I2353" s="141">
        <f t="shared" si="897"/>
        <v>46006</v>
      </c>
      <c r="J2353" s="125">
        <f t="shared" si="911"/>
        <v>19</v>
      </c>
      <c r="K2353" s="125">
        <f t="shared" si="917"/>
        <v>19</v>
      </c>
      <c r="L2353" s="139">
        <f t="shared" si="898"/>
        <v>1.0043006699999999</v>
      </c>
      <c r="M2353" s="143">
        <f t="shared" si="918"/>
        <v>1.0043006699999999</v>
      </c>
      <c r="N2353" s="143">
        <f t="shared" si="914"/>
        <v>1.4298954463385916</v>
      </c>
      <c r="O2353" s="139">
        <f t="shared" si="916"/>
        <v>1.4360449500000001</v>
      </c>
      <c r="P2353" s="139">
        <f t="shared" si="899"/>
        <v>718.02247499999999</v>
      </c>
      <c r="Q2353" s="144">
        <f t="shared" si="900"/>
        <v>0</v>
      </c>
      <c r="R2353" s="145">
        <f t="shared" si="901"/>
        <v>0</v>
      </c>
      <c r="S2353" s="139">
        <f t="shared" si="902"/>
        <v>0</v>
      </c>
      <c r="T2353" s="146">
        <f t="shared" si="912"/>
        <v>3.5999999999999997E-2</v>
      </c>
      <c r="U2353" s="144">
        <f t="shared" si="915"/>
        <v>108</v>
      </c>
      <c r="V2353" s="144">
        <v>252</v>
      </c>
      <c r="W2353" s="143">
        <f t="shared" si="903"/>
        <v>1.015272803</v>
      </c>
      <c r="X2353" s="139">
        <f t="shared" si="904"/>
        <v>10.96621581</v>
      </c>
      <c r="Y2353" s="124">
        <f t="shared" si="905"/>
        <v>0</v>
      </c>
      <c r="Z2353" s="147" t="s">
        <v>71</v>
      </c>
      <c r="AA2353" s="141">
        <f t="shared" si="913"/>
        <v>46037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4"/>
      <c r="BL2353" s="1"/>
      <c r="BM2353" s="1"/>
      <c r="BN2353" s="1"/>
      <c r="BO2353" s="1"/>
      <c r="BP2353" s="1"/>
      <c r="BQ2353" s="1"/>
    </row>
    <row r="2354" spans="1:69" x14ac:dyDescent="0.15">
      <c r="A2354" s="138">
        <f t="shared" si="906"/>
        <v>46005</v>
      </c>
      <c r="B2354" s="148">
        <f t="shared" si="895"/>
        <v>728.98869080999998</v>
      </c>
      <c r="C2354" s="139">
        <f t="shared" si="907"/>
        <v>500</v>
      </c>
      <c r="D2354" s="140">
        <f t="shared" si="908"/>
        <v>7245.38</v>
      </c>
      <c r="E2354" s="124">
        <f>IF(K2354=1,VLOOKUP(A2353,[1]Plan1!$BO$80:$BQ$314,3),E2353)</f>
        <v>7276.54</v>
      </c>
      <c r="F2354" s="141">
        <f t="shared" si="909"/>
        <v>45763</v>
      </c>
      <c r="G2354" s="142">
        <f t="shared" si="896"/>
        <v>4.3006716003852752E-3</v>
      </c>
      <c r="H2354" s="141">
        <f t="shared" si="910"/>
        <v>46006</v>
      </c>
      <c r="I2354" s="141">
        <f t="shared" si="897"/>
        <v>46006</v>
      </c>
      <c r="J2354" s="125">
        <f t="shared" si="911"/>
        <v>19</v>
      </c>
      <c r="K2354" s="125">
        <f t="shared" si="917"/>
        <v>19</v>
      </c>
      <c r="L2354" s="139">
        <f t="shared" si="898"/>
        <v>1.0043006699999999</v>
      </c>
      <c r="M2354" s="143">
        <f t="shared" si="918"/>
        <v>1.0043006699999999</v>
      </c>
      <c r="N2354" s="143">
        <f t="shared" si="914"/>
        <v>1.4298954463385916</v>
      </c>
      <c r="O2354" s="139">
        <f t="shared" si="916"/>
        <v>1.4360449500000001</v>
      </c>
      <c r="P2354" s="139">
        <f t="shared" si="899"/>
        <v>718.02247499999999</v>
      </c>
      <c r="Q2354" s="144">
        <f t="shared" si="900"/>
        <v>0</v>
      </c>
      <c r="R2354" s="145">
        <f t="shared" si="901"/>
        <v>0</v>
      </c>
      <c r="S2354" s="139">
        <f t="shared" si="902"/>
        <v>0</v>
      </c>
      <c r="T2354" s="146">
        <f t="shared" si="912"/>
        <v>3.5999999999999997E-2</v>
      </c>
      <c r="U2354" s="144">
        <f t="shared" si="915"/>
        <v>108</v>
      </c>
      <c r="V2354" s="144">
        <v>252</v>
      </c>
      <c r="W2354" s="143">
        <f t="shared" si="903"/>
        <v>1.015272803</v>
      </c>
      <c r="X2354" s="139">
        <f t="shared" si="904"/>
        <v>10.96621581</v>
      </c>
      <c r="Y2354" s="124">
        <f t="shared" si="905"/>
        <v>0</v>
      </c>
      <c r="Z2354" s="147" t="s">
        <v>71</v>
      </c>
      <c r="AA2354" s="141">
        <f t="shared" si="913"/>
        <v>46037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4"/>
      <c r="BL2354" s="1"/>
      <c r="BM2354" s="1"/>
      <c r="BN2354" s="1"/>
      <c r="BO2354" s="1"/>
      <c r="BP2354" s="1"/>
      <c r="BQ2354" s="1"/>
    </row>
    <row r="2355" spans="1:69" x14ac:dyDescent="0.15">
      <c r="A2355" s="138">
        <f t="shared" si="906"/>
        <v>46006</v>
      </c>
      <c r="B2355" s="148">
        <f t="shared" si="895"/>
        <v>728.98869080999998</v>
      </c>
      <c r="C2355" s="139">
        <f t="shared" si="907"/>
        <v>500</v>
      </c>
      <c r="D2355" s="140">
        <f t="shared" si="908"/>
        <v>7245.38</v>
      </c>
      <c r="E2355" s="124">
        <f>IF(K2355=1,VLOOKUP(A2354,[1]Plan1!$BO$80:$BQ$314,3),E2354)</f>
        <v>7276.54</v>
      </c>
      <c r="F2355" s="141">
        <f t="shared" si="909"/>
        <v>45763</v>
      </c>
      <c r="G2355" s="142">
        <f t="shared" si="896"/>
        <v>4.3006716003852752E-3</v>
      </c>
      <c r="H2355" s="141">
        <f t="shared" si="910"/>
        <v>46037</v>
      </c>
      <c r="I2355" s="141">
        <f t="shared" si="897"/>
        <v>46006</v>
      </c>
      <c r="J2355" s="125">
        <f t="shared" si="911"/>
        <v>19</v>
      </c>
      <c r="K2355" s="125">
        <f t="shared" si="917"/>
        <v>19</v>
      </c>
      <c r="L2355" s="139">
        <f t="shared" si="898"/>
        <v>1.0043006699999999</v>
      </c>
      <c r="M2355" s="143">
        <f t="shared" si="918"/>
        <v>1.0043006699999999</v>
      </c>
      <c r="N2355" s="143">
        <f t="shared" si="914"/>
        <v>1.4298954463385916</v>
      </c>
      <c r="O2355" s="139">
        <f t="shared" si="916"/>
        <v>1.4360449500000001</v>
      </c>
      <c r="P2355" s="139">
        <f t="shared" si="899"/>
        <v>718.02247499999999</v>
      </c>
      <c r="Q2355" s="144">
        <f t="shared" si="900"/>
        <v>0</v>
      </c>
      <c r="R2355" s="145">
        <f t="shared" si="901"/>
        <v>0</v>
      </c>
      <c r="S2355" s="139">
        <f t="shared" si="902"/>
        <v>0</v>
      </c>
      <c r="T2355" s="146">
        <f t="shared" si="912"/>
        <v>3.5999999999999997E-2</v>
      </c>
      <c r="U2355" s="144">
        <f t="shared" si="915"/>
        <v>108</v>
      </c>
      <c r="V2355" s="144">
        <v>252</v>
      </c>
      <c r="W2355" s="143">
        <f t="shared" si="903"/>
        <v>1.015272803</v>
      </c>
      <c r="X2355" s="139">
        <f t="shared" si="904"/>
        <v>10.96621581</v>
      </c>
      <c r="Y2355" s="124">
        <f t="shared" si="905"/>
        <v>0</v>
      </c>
      <c r="Z2355" s="147" t="s">
        <v>71</v>
      </c>
      <c r="AA2355" s="141">
        <f t="shared" si="913"/>
        <v>46037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4"/>
      <c r="BL2355" s="1"/>
      <c r="BM2355" s="1"/>
      <c r="BN2355" s="1"/>
      <c r="BO2355" s="1"/>
      <c r="BP2355" s="1"/>
      <c r="BQ2355" s="1"/>
    </row>
    <row r="2356" spans="1:69" x14ac:dyDescent="0.15">
      <c r="A2356" s="138">
        <f t="shared" si="906"/>
        <v>46007</v>
      </c>
      <c r="B2356" s="148">
        <f t="shared" si="895"/>
        <v>729.24001033000002</v>
      </c>
      <c r="C2356" s="139">
        <f t="shared" si="907"/>
        <v>500</v>
      </c>
      <c r="D2356" s="140">
        <f t="shared" si="908"/>
        <v>7245.38</v>
      </c>
      <c r="E2356" s="124">
        <f>IF(K2356=1,VLOOKUP(A2355,[1]Plan1!$BO$80:$BQ$314,3),E2355)</f>
        <v>7276.54</v>
      </c>
      <c r="F2356" s="141">
        <f t="shared" si="909"/>
        <v>45763</v>
      </c>
      <c r="G2356" s="142">
        <f t="shared" si="896"/>
        <v>4.3006716003852752E-3</v>
      </c>
      <c r="H2356" s="141">
        <f t="shared" si="910"/>
        <v>46037</v>
      </c>
      <c r="I2356" s="141">
        <f t="shared" si="897"/>
        <v>46037</v>
      </c>
      <c r="J2356" s="125">
        <f t="shared" si="911"/>
        <v>21</v>
      </c>
      <c r="K2356" s="125">
        <f t="shared" si="917"/>
        <v>1</v>
      </c>
      <c r="L2356" s="139">
        <f t="shared" si="898"/>
        <v>1.0002043700000001</v>
      </c>
      <c r="M2356" s="143">
        <f t="shared" si="918"/>
        <v>1.0043006699999999</v>
      </c>
      <c r="N2356" s="143">
        <f t="shared" si="914"/>
        <v>1.4360449547877965</v>
      </c>
      <c r="O2356" s="139">
        <f t="shared" si="916"/>
        <v>1.4363384299999999</v>
      </c>
      <c r="P2356" s="139">
        <f t="shared" si="899"/>
        <v>718.16921500000001</v>
      </c>
      <c r="Q2356" s="144">
        <f t="shared" si="900"/>
        <v>0</v>
      </c>
      <c r="R2356" s="145">
        <f t="shared" si="901"/>
        <v>0</v>
      </c>
      <c r="S2356" s="139">
        <f t="shared" si="902"/>
        <v>0</v>
      </c>
      <c r="T2356" s="146">
        <f t="shared" si="912"/>
        <v>3.5999999999999997E-2</v>
      </c>
      <c r="U2356" s="144">
        <f t="shared" si="915"/>
        <v>109</v>
      </c>
      <c r="V2356" s="144">
        <v>252</v>
      </c>
      <c r="W2356" s="143">
        <f t="shared" si="903"/>
        <v>1.0154153020000001</v>
      </c>
      <c r="X2356" s="139">
        <f t="shared" si="904"/>
        <v>11.070795329999999</v>
      </c>
      <c r="Y2356" s="124">
        <f t="shared" si="905"/>
        <v>0</v>
      </c>
      <c r="Z2356" s="147" t="s">
        <v>71</v>
      </c>
      <c r="AA2356" s="141">
        <f t="shared" si="913"/>
        <v>46037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4"/>
      <c r="BL2356" s="1"/>
      <c r="BM2356" s="1"/>
      <c r="BN2356" s="1"/>
      <c r="BO2356" s="1"/>
      <c r="BP2356" s="1"/>
      <c r="BQ2356" s="1"/>
    </row>
    <row r="2357" spans="1:69" x14ac:dyDescent="0.15">
      <c r="A2357" s="138">
        <f t="shared" si="906"/>
        <v>46008</v>
      </c>
      <c r="B2357" s="148">
        <f t="shared" si="895"/>
        <v>729.49142667000001</v>
      </c>
      <c r="C2357" s="139">
        <f t="shared" si="907"/>
        <v>500</v>
      </c>
      <c r="D2357" s="140">
        <f t="shared" si="908"/>
        <v>7245.38</v>
      </c>
      <c r="E2357" s="124">
        <f>IF(K2357=1,VLOOKUP(A2356,[1]Plan1!$BO$80:$BQ$314,3),E2356)</f>
        <v>7276.54</v>
      </c>
      <c r="F2357" s="141">
        <f t="shared" si="909"/>
        <v>45763</v>
      </c>
      <c r="G2357" s="142">
        <f t="shared" si="896"/>
        <v>4.3006716003852752E-3</v>
      </c>
      <c r="H2357" s="141">
        <f t="shared" si="910"/>
        <v>46037</v>
      </c>
      <c r="I2357" s="141">
        <f t="shared" si="897"/>
        <v>46037</v>
      </c>
      <c r="J2357" s="125">
        <f t="shared" si="911"/>
        <v>21</v>
      </c>
      <c r="K2357" s="125">
        <f t="shared" si="917"/>
        <v>2</v>
      </c>
      <c r="L2357" s="139">
        <f t="shared" si="898"/>
        <v>1.00040879</v>
      </c>
      <c r="M2357" s="143">
        <f t="shared" si="918"/>
        <v>1.0043006699999999</v>
      </c>
      <c r="N2357" s="143">
        <f t="shared" si="914"/>
        <v>1.4360449547877965</v>
      </c>
      <c r="O2357" s="139">
        <f t="shared" si="916"/>
        <v>1.43663199</v>
      </c>
      <c r="P2357" s="139">
        <f t="shared" si="899"/>
        <v>718.31599500000004</v>
      </c>
      <c r="Q2357" s="144">
        <f t="shared" si="900"/>
        <v>0</v>
      </c>
      <c r="R2357" s="145">
        <f t="shared" si="901"/>
        <v>0</v>
      </c>
      <c r="S2357" s="139">
        <f t="shared" si="902"/>
        <v>0</v>
      </c>
      <c r="T2357" s="146">
        <f t="shared" si="912"/>
        <v>3.5999999999999997E-2</v>
      </c>
      <c r="U2357" s="144">
        <f t="shared" si="915"/>
        <v>110</v>
      </c>
      <c r="V2357" s="144">
        <v>252</v>
      </c>
      <c r="W2357" s="143">
        <f t="shared" si="903"/>
        <v>1.015557821</v>
      </c>
      <c r="X2357" s="139">
        <f t="shared" si="904"/>
        <v>11.17543167</v>
      </c>
      <c r="Y2357" s="124">
        <f t="shared" si="905"/>
        <v>0</v>
      </c>
      <c r="Z2357" s="147" t="s">
        <v>71</v>
      </c>
      <c r="AA2357" s="141">
        <f t="shared" si="913"/>
        <v>46037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4"/>
      <c r="BL2357" s="1"/>
      <c r="BM2357" s="1"/>
      <c r="BN2357" s="1"/>
      <c r="BO2357" s="1"/>
      <c r="BP2357" s="1"/>
      <c r="BQ2357" s="1"/>
    </row>
    <row r="2358" spans="1:69" x14ac:dyDescent="0.15">
      <c r="A2358" s="138">
        <f t="shared" si="906"/>
        <v>46009</v>
      </c>
      <c r="B2358" s="148">
        <f t="shared" si="895"/>
        <v>729.74292460000004</v>
      </c>
      <c r="C2358" s="139">
        <f t="shared" si="907"/>
        <v>500</v>
      </c>
      <c r="D2358" s="140">
        <f t="shared" si="908"/>
        <v>7245.38</v>
      </c>
      <c r="E2358" s="124">
        <f>IF(K2358=1,VLOOKUP(A2357,[1]Plan1!$BO$80:$BQ$314,3),E2357)</f>
        <v>7276.54</v>
      </c>
      <c r="F2358" s="141">
        <f t="shared" si="909"/>
        <v>45763</v>
      </c>
      <c r="G2358" s="142">
        <f t="shared" si="896"/>
        <v>4.3006716003852752E-3</v>
      </c>
      <c r="H2358" s="141">
        <f t="shared" si="910"/>
        <v>46037</v>
      </c>
      <c r="I2358" s="141">
        <f t="shared" si="897"/>
        <v>46037</v>
      </c>
      <c r="J2358" s="125">
        <f t="shared" si="911"/>
        <v>21</v>
      </c>
      <c r="K2358" s="125">
        <f t="shared" si="917"/>
        <v>3</v>
      </c>
      <c r="L2358" s="139">
        <f t="shared" si="898"/>
        <v>1.00061325</v>
      </c>
      <c r="M2358" s="143">
        <f t="shared" si="918"/>
        <v>1.0043006699999999</v>
      </c>
      <c r="N2358" s="143">
        <f t="shared" si="914"/>
        <v>1.4360449547877965</v>
      </c>
      <c r="O2358" s="139">
        <f t="shared" si="916"/>
        <v>1.4369255999999999</v>
      </c>
      <c r="P2358" s="139">
        <f t="shared" si="899"/>
        <v>718.46280000000002</v>
      </c>
      <c r="Q2358" s="144">
        <f t="shared" si="900"/>
        <v>0</v>
      </c>
      <c r="R2358" s="145">
        <f t="shared" si="901"/>
        <v>0</v>
      </c>
      <c r="S2358" s="139">
        <f t="shared" si="902"/>
        <v>0</v>
      </c>
      <c r="T2358" s="146">
        <f t="shared" si="912"/>
        <v>3.5999999999999997E-2</v>
      </c>
      <c r="U2358" s="144">
        <f t="shared" si="915"/>
        <v>111</v>
      </c>
      <c r="V2358" s="144">
        <v>252</v>
      </c>
      <c r="W2358" s="143">
        <f t="shared" si="903"/>
        <v>1.0157003600000001</v>
      </c>
      <c r="X2358" s="139">
        <f t="shared" si="904"/>
        <v>11.280124600000001</v>
      </c>
      <c r="Y2358" s="124">
        <f t="shared" si="905"/>
        <v>0</v>
      </c>
      <c r="Z2358" s="147" t="s">
        <v>71</v>
      </c>
      <c r="AA2358" s="141">
        <f t="shared" si="913"/>
        <v>46037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4"/>
      <c r="BL2358" s="1"/>
      <c r="BM2358" s="1"/>
      <c r="BN2358" s="1"/>
      <c r="BO2358" s="1"/>
      <c r="BP2358" s="1"/>
      <c r="BQ2358" s="1"/>
    </row>
    <row r="2359" spans="1:69" x14ac:dyDescent="0.15">
      <c r="A2359" s="138">
        <f t="shared" si="906"/>
        <v>46010</v>
      </c>
      <c r="B2359" s="148">
        <f t="shared" si="895"/>
        <v>729.99451503</v>
      </c>
      <c r="C2359" s="139">
        <f t="shared" si="907"/>
        <v>500</v>
      </c>
      <c r="D2359" s="140">
        <f t="shared" si="908"/>
        <v>7245.38</v>
      </c>
      <c r="E2359" s="124">
        <f>IF(K2359=1,VLOOKUP(A2358,[1]Plan1!$BO$80:$BQ$314,3),E2358)</f>
        <v>7276.54</v>
      </c>
      <c r="F2359" s="141">
        <f t="shared" si="909"/>
        <v>45763</v>
      </c>
      <c r="G2359" s="142">
        <f t="shared" si="896"/>
        <v>4.3006716003852752E-3</v>
      </c>
      <c r="H2359" s="141">
        <f t="shared" si="910"/>
        <v>46037</v>
      </c>
      <c r="I2359" s="141">
        <f t="shared" si="897"/>
        <v>46037</v>
      </c>
      <c r="J2359" s="125">
        <f t="shared" si="911"/>
        <v>21</v>
      </c>
      <c r="K2359" s="125">
        <f t="shared" si="917"/>
        <v>4</v>
      </c>
      <c r="L2359" s="139">
        <f t="shared" si="898"/>
        <v>1.00081775</v>
      </c>
      <c r="M2359" s="143">
        <f t="shared" si="918"/>
        <v>1.0043006699999999</v>
      </c>
      <c r="N2359" s="143">
        <f t="shared" si="914"/>
        <v>1.4360449547877965</v>
      </c>
      <c r="O2359" s="139">
        <f t="shared" si="916"/>
        <v>1.4372192800000001</v>
      </c>
      <c r="P2359" s="139">
        <f t="shared" si="899"/>
        <v>718.60964000000001</v>
      </c>
      <c r="Q2359" s="144">
        <f t="shared" si="900"/>
        <v>0</v>
      </c>
      <c r="R2359" s="145">
        <f t="shared" si="901"/>
        <v>0</v>
      </c>
      <c r="S2359" s="139">
        <f t="shared" si="902"/>
        <v>0</v>
      </c>
      <c r="T2359" s="146">
        <f t="shared" si="912"/>
        <v>3.5999999999999997E-2</v>
      </c>
      <c r="U2359" s="144">
        <f t="shared" si="915"/>
        <v>112</v>
      </c>
      <c r="V2359" s="144">
        <v>252</v>
      </c>
      <c r="W2359" s="143">
        <f t="shared" si="903"/>
        <v>1.0158429200000001</v>
      </c>
      <c r="X2359" s="139">
        <f t="shared" si="904"/>
        <v>11.38487503</v>
      </c>
      <c r="Y2359" s="124">
        <f t="shared" si="905"/>
        <v>0</v>
      </c>
      <c r="Z2359" s="147" t="s">
        <v>71</v>
      </c>
      <c r="AA2359" s="141">
        <f t="shared" si="913"/>
        <v>46037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4"/>
      <c r="BL2359" s="1"/>
      <c r="BM2359" s="1"/>
      <c r="BN2359" s="1"/>
      <c r="BO2359" s="1"/>
      <c r="BP2359" s="1"/>
      <c r="BQ2359" s="1"/>
    </row>
    <row r="2360" spans="1:69" x14ac:dyDescent="0.15">
      <c r="A2360" s="138">
        <f t="shared" si="906"/>
        <v>46011</v>
      </c>
      <c r="B2360" s="148">
        <f t="shared" si="895"/>
        <v>730.24618131</v>
      </c>
      <c r="C2360" s="139">
        <f t="shared" si="907"/>
        <v>500</v>
      </c>
      <c r="D2360" s="140">
        <f t="shared" si="908"/>
        <v>7245.38</v>
      </c>
      <c r="E2360" s="124">
        <f>IF(K2360=1,VLOOKUP(A2359,[1]Plan1!$BO$80:$BQ$314,3),E2359)</f>
        <v>7276.54</v>
      </c>
      <c r="F2360" s="141">
        <f t="shared" si="909"/>
        <v>45763</v>
      </c>
      <c r="G2360" s="142">
        <f t="shared" si="896"/>
        <v>4.3006716003852752E-3</v>
      </c>
      <c r="H2360" s="141">
        <f t="shared" si="910"/>
        <v>46037</v>
      </c>
      <c r="I2360" s="141">
        <f t="shared" si="897"/>
        <v>46037</v>
      </c>
      <c r="J2360" s="125">
        <f t="shared" si="911"/>
        <v>21</v>
      </c>
      <c r="K2360" s="125">
        <f t="shared" si="917"/>
        <v>5</v>
      </c>
      <c r="L2360" s="139">
        <f t="shared" si="898"/>
        <v>1.0010222900000001</v>
      </c>
      <c r="M2360" s="143">
        <f t="shared" si="918"/>
        <v>1.0043006699999999</v>
      </c>
      <c r="N2360" s="143">
        <f t="shared" si="914"/>
        <v>1.4360449547877965</v>
      </c>
      <c r="O2360" s="139">
        <f t="shared" si="916"/>
        <v>1.437513</v>
      </c>
      <c r="P2360" s="139">
        <f t="shared" si="899"/>
        <v>718.75649999999996</v>
      </c>
      <c r="Q2360" s="144">
        <f t="shared" si="900"/>
        <v>0</v>
      </c>
      <c r="R2360" s="145">
        <f t="shared" si="901"/>
        <v>0</v>
      </c>
      <c r="S2360" s="139">
        <f t="shared" si="902"/>
        <v>0</v>
      </c>
      <c r="T2360" s="146">
        <f t="shared" si="912"/>
        <v>3.5999999999999997E-2</v>
      </c>
      <c r="U2360" s="144">
        <f t="shared" si="915"/>
        <v>113</v>
      </c>
      <c r="V2360" s="144">
        <v>252</v>
      </c>
      <c r="W2360" s="143">
        <f t="shared" si="903"/>
        <v>1.0159854989999999</v>
      </c>
      <c r="X2360" s="139">
        <f t="shared" si="904"/>
        <v>11.48968131</v>
      </c>
      <c r="Y2360" s="124">
        <f t="shared" si="905"/>
        <v>0</v>
      </c>
      <c r="Z2360" s="147" t="s">
        <v>71</v>
      </c>
      <c r="AA2360" s="141">
        <f t="shared" si="913"/>
        <v>46037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4"/>
      <c r="BL2360" s="1"/>
      <c r="BM2360" s="1"/>
      <c r="BN2360" s="1"/>
      <c r="BO2360" s="1"/>
      <c r="BP2360" s="1"/>
      <c r="BQ2360" s="1"/>
    </row>
    <row r="2361" spans="1:69" x14ac:dyDescent="0.15">
      <c r="A2361" s="138">
        <f t="shared" si="906"/>
        <v>46012</v>
      </c>
      <c r="B2361" s="148">
        <f t="shared" si="895"/>
        <v>730.24618131</v>
      </c>
      <c r="C2361" s="139">
        <f t="shared" si="907"/>
        <v>500</v>
      </c>
      <c r="D2361" s="140">
        <f t="shared" si="908"/>
        <v>7245.38</v>
      </c>
      <c r="E2361" s="124">
        <f>IF(K2361=1,VLOOKUP(A2360,[1]Plan1!$BO$80:$BQ$314,3),E2360)</f>
        <v>7276.54</v>
      </c>
      <c r="F2361" s="141">
        <f t="shared" si="909"/>
        <v>45763</v>
      </c>
      <c r="G2361" s="142">
        <f t="shared" si="896"/>
        <v>4.3006716003852752E-3</v>
      </c>
      <c r="H2361" s="141">
        <f t="shared" si="910"/>
        <v>46037</v>
      </c>
      <c r="I2361" s="141">
        <f t="shared" si="897"/>
        <v>46037</v>
      </c>
      <c r="J2361" s="125">
        <f t="shared" si="911"/>
        <v>21</v>
      </c>
      <c r="K2361" s="125">
        <f t="shared" si="917"/>
        <v>5</v>
      </c>
      <c r="L2361" s="139">
        <f t="shared" si="898"/>
        <v>1.0010222900000001</v>
      </c>
      <c r="M2361" s="143">
        <f t="shared" si="918"/>
        <v>1.0043006699999999</v>
      </c>
      <c r="N2361" s="143">
        <f t="shared" si="914"/>
        <v>1.4360449547877965</v>
      </c>
      <c r="O2361" s="139">
        <f t="shared" si="916"/>
        <v>1.437513</v>
      </c>
      <c r="P2361" s="139">
        <f t="shared" si="899"/>
        <v>718.75649999999996</v>
      </c>
      <c r="Q2361" s="144">
        <f t="shared" si="900"/>
        <v>0</v>
      </c>
      <c r="R2361" s="145">
        <f t="shared" si="901"/>
        <v>0</v>
      </c>
      <c r="S2361" s="139">
        <f t="shared" si="902"/>
        <v>0</v>
      </c>
      <c r="T2361" s="146">
        <f t="shared" si="912"/>
        <v>3.5999999999999997E-2</v>
      </c>
      <c r="U2361" s="144">
        <f t="shared" si="915"/>
        <v>113</v>
      </c>
      <c r="V2361" s="144">
        <v>252</v>
      </c>
      <c r="W2361" s="143">
        <f t="shared" si="903"/>
        <v>1.0159854989999999</v>
      </c>
      <c r="X2361" s="139">
        <f t="shared" si="904"/>
        <v>11.48968131</v>
      </c>
      <c r="Y2361" s="124">
        <f t="shared" si="905"/>
        <v>0</v>
      </c>
      <c r="Z2361" s="147" t="s">
        <v>71</v>
      </c>
      <c r="AA2361" s="141">
        <f t="shared" si="913"/>
        <v>46037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4"/>
      <c r="BL2361" s="1"/>
      <c r="BM2361" s="1"/>
      <c r="BN2361" s="1"/>
      <c r="BO2361" s="1"/>
      <c r="BP2361" s="1"/>
      <c r="BQ2361" s="1"/>
    </row>
    <row r="2362" spans="1:69" x14ac:dyDescent="0.15">
      <c r="A2362" s="138">
        <f t="shared" si="906"/>
        <v>46013</v>
      </c>
      <c r="B2362" s="148">
        <f t="shared" si="895"/>
        <v>730.24618131</v>
      </c>
      <c r="C2362" s="139">
        <f t="shared" si="907"/>
        <v>500</v>
      </c>
      <c r="D2362" s="140">
        <f t="shared" si="908"/>
        <v>7245.38</v>
      </c>
      <c r="E2362" s="124">
        <f>IF(K2362=1,VLOOKUP(A2361,[1]Plan1!$BO$80:$BQ$314,3),E2361)</f>
        <v>7276.54</v>
      </c>
      <c r="F2362" s="141">
        <f t="shared" si="909"/>
        <v>45763</v>
      </c>
      <c r="G2362" s="142">
        <f t="shared" si="896"/>
        <v>4.3006716003852752E-3</v>
      </c>
      <c r="H2362" s="141">
        <f t="shared" si="910"/>
        <v>46037</v>
      </c>
      <c r="I2362" s="141">
        <f t="shared" si="897"/>
        <v>46037</v>
      </c>
      <c r="J2362" s="125">
        <f t="shared" si="911"/>
        <v>21</v>
      </c>
      <c r="K2362" s="125">
        <f t="shared" si="917"/>
        <v>5</v>
      </c>
      <c r="L2362" s="139">
        <f t="shared" si="898"/>
        <v>1.0010222900000001</v>
      </c>
      <c r="M2362" s="143">
        <f t="shared" si="918"/>
        <v>1.0043006699999999</v>
      </c>
      <c r="N2362" s="143">
        <f t="shared" si="914"/>
        <v>1.4360449547877965</v>
      </c>
      <c r="O2362" s="139">
        <f t="shared" si="916"/>
        <v>1.437513</v>
      </c>
      <c r="P2362" s="139">
        <f t="shared" si="899"/>
        <v>718.75649999999996</v>
      </c>
      <c r="Q2362" s="144">
        <f t="shared" si="900"/>
        <v>0</v>
      </c>
      <c r="R2362" s="145">
        <f t="shared" si="901"/>
        <v>0</v>
      </c>
      <c r="S2362" s="139">
        <f t="shared" si="902"/>
        <v>0</v>
      </c>
      <c r="T2362" s="146">
        <f t="shared" si="912"/>
        <v>3.5999999999999997E-2</v>
      </c>
      <c r="U2362" s="144">
        <f t="shared" si="915"/>
        <v>113</v>
      </c>
      <c r="V2362" s="144">
        <v>252</v>
      </c>
      <c r="W2362" s="143">
        <f t="shared" si="903"/>
        <v>1.0159854989999999</v>
      </c>
      <c r="X2362" s="139">
        <f t="shared" si="904"/>
        <v>11.48968131</v>
      </c>
      <c r="Y2362" s="124">
        <f t="shared" si="905"/>
        <v>0</v>
      </c>
      <c r="Z2362" s="147" t="s">
        <v>71</v>
      </c>
      <c r="AA2362" s="141">
        <f t="shared" si="913"/>
        <v>46037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4"/>
      <c r="BL2362" s="1"/>
      <c r="BM2362" s="1"/>
      <c r="BN2362" s="1"/>
      <c r="BO2362" s="1"/>
      <c r="BP2362" s="1"/>
      <c r="BQ2362" s="1"/>
    </row>
    <row r="2363" spans="1:69" x14ac:dyDescent="0.15">
      <c r="A2363" s="138">
        <f t="shared" si="906"/>
        <v>46014</v>
      </c>
      <c r="B2363" s="148">
        <f t="shared" si="895"/>
        <v>730.49794448</v>
      </c>
      <c r="C2363" s="139">
        <f t="shared" si="907"/>
        <v>500</v>
      </c>
      <c r="D2363" s="140">
        <f t="shared" si="908"/>
        <v>7245.38</v>
      </c>
      <c r="E2363" s="124">
        <f>IF(K2363=1,VLOOKUP(A2362,[1]Plan1!$BO$80:$BQ$314,3),E2362)</f>
        <v>7276.54</v>
      </c>
      <c r="F2363" s="141">
        <f t="shared" si="909"/>
        <v>45763</v>
      </c>
      <c r="G2363" s="142">
        <f t="shared" si="896"/>
        <v>4.3006716003852752E-3</v>
      </c>
      <c r="H2363" s="141">
        <f t="shared" si="910"/>
        <v>46037</v>
      </c>
      <c r="I2363" s="141">
        <f t="shared" si="897"/>
        <v>46037</v>
      </c>
      <c r="J2363" s="125">
        <f t="shared" si="911"/>
        <v>21</v>
      </c>
      <c r="K2363" s="125">
        <f t="shared" si="917"/>
        <v>6</v>
      </c>
      <c r="L2363" s="139">
        <f t="shared" si="898"/>
        <v>1.0012268799999999</v>
      </c>
      <c r="M2363" s="143">
        <f t="shared" si="918"/>
        <v>1.0043006699999999</v>
      </c>
      <c r="N2363" s="143">
        <f t="shared" si="914"/>
        <v>1.4360449547877965</v>
      </c>
      <c r="O2363" s="139">
        <f t="shared" si="916"/>
        <v>1.4378067999999999</v>
      </c>
      <c r="P2363" s="139">
        <f t="shared" si="899"/>
        <v>718.90340000000003</v>
      </c>
      <c r="Q2363" s="144">
        <f t="shared" si="900"/>
        <v>0</v>
      </c>
      <c r="R2363" s="145">
        <f t="shared" si="901"/>
        <v>0</v>
      </c>
      <c r="S2363" s="139">
        <f t="shared" si="902"/>
        <v>0</v>
      </c>
      <c r="T2363" s="146">
        <f t="shared" si="912"/>
        <v>3.5999999999999997E-2</v>
      </c>
      <c r="U2363" s="144">
        <f t="shared" si="915"/>
        <v>114</v>
      </c>
      <c r="V2363" s="144">
        <v>252</v>
      </c>
      <c r="W2363" s="143">
        <f t="shared" si="903"/>
        <v>1.016128098</v>
      </c>
      <c r="X2363" s="139">
        <f t="shared" si="904"/>
        <v>11.59454448</v>
      </c>
      <c r="Y2363" s="124">
        <f t="shared" si="905"/>
        <v>0</v>
      </c>
      <c r="Z2363" s="147" t="s">
        <v>71</v>
      </c>
      <c r="AA2363" s="141">
        <f t="shared" si="913"/>
        <v>46037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4"/>
      <c r="BL2363" s="1"/>
      <c r="BM2363" s="1"/>
      <c r="BN2363" s="1"/>
      <c r="BO2363" s="1"/>
      <c r="BP2363" s="1"/>
      <c r="BQ2363" s="1"/>
    </row>
    <row r="2364" spans="1:69" x14ac:dyDescent="0.15">
      <c r="A2364" s="138">
        <f t="shared" si="906"/>
        <v>46015</v>
      </c>
      <c r="B2364" s="148">
        <f t="shared" si="895"/>
        <v>730.74979006000001</v>
      </c>
      <c r="C2364" s="139">
        <f t="shared" si="907"/>
        <v>500</v>
      </c>
      <c r="D2364" s="140">
        <f t="shared" si="908"/>
        <v>7245.38</v>
      </c>
      <c r="E2364" s="124">
        <f>IF(K2364=1,VLOOKUP(A2363,[1]Plan1!$BO$80:$BQ$314,3),E2363)</f>
        <v>7276.54</v>
      </c>
      <c r="F2364" s="141">
        <f t="shared" si="909"/>
        <v>45763</v>
      </c>
      <c r="G2364" s="142">
        <f t="shared" si="896"/>
        <v>4.3006716003852752E-3</v>
      </c>
      <c r="H2364" s="141">
        <f t="shared" si="910"/>
        <v>46037</v>
      </c>
      <c r="I2364" s="141">
        <f t="shared" si="897"/>
        <v>46037</v>
      </c>
      <c r="J2364" s="125">
        <f t="shared" si="911"/>
        <v>21</v>
      </c>
      <c r="K2364" s="125">
        <f t="shared" si="917"/>
        <v>7</v>
      </c>
      <c r="L2364" s="139">
        <f t="shared" si="898"/>
        <v>1.0014315</v>
      </c>
      <c r="M2364" s="143">
        <f t="shared" si="918"/>
        <v>1.0043006699999999</v>
      </c>
      <c r="N2364" s="143">
        <f t="shared" si="914"/>
        <v>1.4360449547877965</v>
      </c>
      <c r="O2364" s="139">
        <f t="shared" si="916"/>
        <v>1.43810065</v>
      </c>
      <c r="P2364" s="139">
        <f t="shared" si="899"/>
        <v>719.05032500000004</v>
      </c>
      <c r="Q2364" s="144">
        <f t="shared" si="900"/>
        <v>0</v>
      </c>
      <c r="R2364" s="145">
        <f t="shared" si="901"/>
        <v>0</v>
      </c>
      <c r="S2364" s="139">
        <f t="shared" si="902"/>
        <v>0</v>
      </c>
      <c r="T2364" s="146">
        <f t="shared" si="912"/>
        <v>3.5999999999999997E-2</v>
      </c>
      <c r="U2364" s="144">
        <f t="shared" si="915"/>
        <v>115</v>
      </c>
      <c r="V2364" s="144">
        <v>252</v>
      </c>
      <c r="W2364" s="143">
        <f t="shared" si="903"/>
        <v>1.0162707179999999</v>
      </c>
      <c r="X2364" s="139">
        <f t="shared" si="904"/>
        <v>11.69946506</v>
      </c>
      <c r="Y2364" s="124">
        <f t="shared" si="905"/>
        <v>0</v>
      </c>
      <c r="Z2364" s="147" t="s">
        <v>71</v>
      </c>
      <c r="AA2364" s="141">
        <f t="shared" si="913"/>
        <v>46037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4"/>
      <c r="BL2364" s="1"/>
      <c r="BM2364" s="1"/>
      <c r="BN2364" s="1"/>
      <c r="BO2364" s="1"/>
      <c r="BP2364" s="1"/>
      <c r="BQ2364" s="1"/>
    </row>
    <row r="2365" spans="1:69" x14ac:dyDescent="0.15">
      <c r="A2365" s="138">
        <f t="shared" si="906"/>
        <v>46016</v>
      </c>
      <c r="B2365" s="148">
        <f t="shared" si="895"/>
        <v>731.00172170999997</v>
      </c>
      <c r="C2365" s="139">
        <f t="shared" si="907"/>
        <v>500</v>
      </c>
      <c r="D2365" s="140">
        <f t="shared" si="908"/>
        <v>7245.38</v>
      </c>
      <c r="E2365" s="124">
        <f>IF(K2365=1,VLOOKUP(A2364,[1]Plan1!$BO$80:$BQ$314,3),E2364)</f>
        <v>7276.54</v>
      </c>
      <c r="F2365" s="141">
        <f t="shared" si="909"/>
        <v>45763</v>
      </c>
      <c r="G2365" s="142">
        <f t="shared" si="896"/>
        <v>4.3006716003852752E-3</v>
      </c>
      <c r="H2365" s="141">
        <f t="shared" si="910"/>
        <v>46037</v>
      </c>
      <c r="I2365" s="141">
        <f t="shared" si="897"/>
        <v>46037</v>
      </c>
      <c r="J2365" s="125">
        <f t="shared" si="911"/>
        <v>21</v>
      </c>
      <c r="K2365" s="125">
        <f t="shared" si="917"/>
        <v>8</v>
      </c>
      <c r="L2365" s="139">
        <f t="shared" si="898"/>
        <v>1.00163617</v>
      </c>
      <c r="M2365" s="143">
        <f t="shared" si="918"/>
        <v>1.0043006699999999</v>
      </c>
      <c r="N2365" s="143">
        <f t="shared" si="914"/>
        <v>1.4360449547877965</v>
      </c>
      <c r="O2365" s="139">
        <f t="shared" si="916"/>
        <v>1.4383945600000001</v>
      </c>
      <c r="P2365" s="139">
        <f t="shared" si="899"/>
        <v>719.19727999999998</v>
      </c>
      <c r="Q2365" s="144">
        <f t="shared" si="900"/>
        <v>0</v>
      </c>
      <c r="R2365" s="145">
        <f t="shared" si="901"/>
        <v>0</v>
      </c>
      <c r="S2365" s="139">
        <f t="shared" si="902"/>
        <v>0</v>
      </c>
      <c r="T2365" s="146">
        <f t="shared" si="912"/>
        <v>3.5999999999999997E-2</v>
      </c>
      <c r="U2365" s="144">
        <f t="shared" si="915"/>
        <v>116</v>
      </c>
      <c r="V2365" s="144">
        <v>252</v>
      </c>
      <c r="W2365" s="143">
        <f t="shared" si="903"/>
        <v>1.016413357</v>
      </c>
      <c r="X2365" s="139">
        <f t="shared" si="904"/>
        <v>11.804441710000001</v>
      </c>
      <c r="Y2365" s="124">
        <f t="shared" si="905"/>
        <v>0</v>
      </c>
      <c r="Z2365" s="147" t="s">
        <v>71</v>
      </c>
      <c r="AA2365" s="141">
        <f t="shared" si="913"/>
        <v>46037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4"/>
      <c r="BL2365" s="1"/>
      <c r="BM2365" s="1"/>
      <c r="BN2365" s="1"/>
      <c r="BO2365" s="1"/>
      <c r="BP2365" s="1"/>
      <c r="BQ2365" s="1"/>
    </row>
    <row r="2366" spans="1:69" x14ac:dyDescent="0.15">
      <c r="A2366" s="138">
        <f t="shared" si="906"/>
        <v>46017</v>
      </c>
      <c r="B2366" s="148">
        <f t="shared" si="895"/>
        <v>731.00172170999997</v>
      </c>
      <c r="C2366" s="139">
        <f t="shared" si="907"/>
        <v>500</v>
      </c>
      <c r="D2366" s="140">
        <f t="shared" si="908"/>
        <v>7245.38</v>
      </c>
      <c r="E2366" s="124">
        <f>IF(K2366=1,VLOOKUP(A2365,[1]Plan1!$BO$80:$BQ$314,3),E2365)</f>
        <v>7276.54</v>
      </c>
      <c r="F2366" s="141">
        <f t="shared" si="909"/>
        <v>45763</v>
      </c>
      <c r="G2366" s="142">
        <f t="shared" si="896"/>
        <v>4.3006716003852752E-3</v>
      </c>
      <c r="H2366" s="141">
        <f t="shared" si="910"/>
        <v>46037</v>
      </c>
      <c r="I2366" s="141">
        <f t="shared" si="897"/>
        <v>46037</v>
      </c>
      <c r="J2366" s="125">
        <f t="shared" si="911"/>
        <v>21</v>
      </c>
      <c r="K2366" s="125">
        <f t="shared" si="917"/>
        <v>8</v>
      </c>
      <c r="L2366" s="139">
        <f t="shared" si="898"/>
        <v>1.00163617</v>
      </c>
      <c r="M2366" s="143">
        <f t="shared" si="918"/>
        <v>1.0043006699999999</v>
      </c>
      <c r="N2366" s="143">
        <f t="shared" si="914"/>
        <v>1.4360449547877965</v>
      </c>
      <c r="O2366" s="139">
        <f t="shared" si="916"/>
        <v>1.4383945600000001</v>
      </c>
      <c r="P2366" s="139">
        <f t="shared" si="899"/>
        <v>719.19727999999998</v>
      </c>
      <c r="Q2366" s="144">
        <f t="shared" si="900"/>
        <v>0</v>
      </c>
      <c r="R2366" s="145">
        <f t="shared" si="901"/>
        <v>0</v>
      </c>
      <c r="S2366" s="139">
        <f t="shared" si="902"/>
        <v>0</v>
      </c>
      <c r="T2366" s="146">
        <f t="shared" si="912"/>
        <v>3.5999999999999997E-2</v>
      </c>
      <c r="U2366" s="144">
        <f t="shared" si="915"/>
        <v>116</v>
      </c>
      <c r="V2366" s="144">
        <v>252</v>
      </c>
      <c r="W2366" s="143">
        <f t="shared" si="903"/>
        <v>1.016413357</v>
      </c>
      <c r="X2366" s="139">
        <f t="shared" si="904"/>
        <v>11.804441710000001</v>
      </c>
      <c r="Y2366" s="124">
        <f t="shared" si="905"/>
        <v>0</v>
      </c>
      <c r="Z2366" s="147" t="s">
        <v>71</v>
      </c>
      <c r="AA2366" s="141">
        <f t="shared" si="913"/>
        <v>46037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4"/>
      <c r="BL2366" s="1"/>
      <c r="BM2366" s="1"/>
      <c r="BN2366" s="1"/>
      <c r="BO2366" s="1"/>
      <c r="BP2366" s="1"/>
      <c r="BQ2366" s="1"/>
    </row>
    <row r="2367" spans="1:69" x14ac:dyDescent="0.15">
      <c r="A2367" s="138">
        <f t="shared" si="906"/>
        <v>46018</v>
      </c>
      <c r="B2367" s="148">
        <f t="shared" si="895"/>
        <v>731.25374524000006</v>
      </c>
      <c r="C2367" s="139">
        <f t="shared" si="907"/>
        <v>500</v>
      </c>
      <c r="D2367" s="140">
        <f t="shared" si="908"/>
        <v>7245.38</v>
      </c>
      <c r="E2367" s="124">
        <f>IF(K2367=1,VLOOKUP(A2366,[1]Plan1!$BO$80:$BQ$314,3),E2366)</f>
        <v>7276.54</v>
      </c>
      <c r="F2367" s="141">
        <f t="shared" si="909"/>
        <v>45763</v>
      </c>
      <c r="G2367" s="142">
        <f t="shared" si="896"/>
        <v>4.3006716003852752E-3</v>
      </c>
      <c r="H2367" s="141">
        <f t="shared" si="910"/>
        <v>46037</v>
      </c>
      <c r="I2367" s="141">
        <f t="shared" si="897"/>
        <v>46037</v>
      </c>
      <c r="J2367" s="125">
        <f t="shared" si="911"/>
        <v>21</v>
      </c>
      <c r="K2367" s="125">
        <f t="shared" si="917"/>
        <v>9</v>
      </c>
      <c r="L2367" s="139">
        <f t="shared" si="898"/>
        <v>1.00184088</v>
      </c>
      <c r="M2367" s="143">
        <f t="shared" si="918"/>
        <v>1.0043006699999999</v>
      </c>
      <c r="N2367" s="143">
        <f t="shared" si="914"/>
        <v>1.4360449547877965</v>
      </c>
      <c r="O2367" s="139">
        <f t="shared" si="916"/>
        <v>1.43868854</v>
      </c>
      <c r="P2367" s="139">
        <f t="shared" si="899"/>
        <v>719.34427000000005</v>
      </c>
      <c r="Q2367" s="144">
        <f t="shared" si="900"/>
        <v>0</v>
      </c>
      <c r="R2367" s="145">
        <f t="shared" si="901"/>
        <v>0</v>
      </c>
      <c r="S2367" s="139">
        <f t="shared" si="902"/>
        <v>0</v>
      </c>
      <c r="T2367" s="146">
        <f t="shared" si="912"/>
        <v>3.5999999999999997E-2</v>
      </c>
      <c r="U2367" s="144">
        <f t="shared" si="915"/>
        <v>117</v>
      </c>
      <c r="V2367" s="144">
        <v>252</v>
      </c>
      <c r="W2367" s="143">
        <f t="shared" si="903"/>
        <v>1.016556016</v>
      </c>
      <c r="X2367" s="139">
        <f t="shared" si="904"/>
        <v>11.909475240000001</v>
      </c>
      <c r="Y2367" s="124">
        <f t="shared" si="905"/>
        <v>0</v>
      </c>
      <c r="Z2367" s="147" t="s">
        <v>71</v>
      </c>
      <c r="AA2367" s="141">
        <f t="shared" si="913"/>
        <v>46037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4"/>
      <c r="BL2367" s="1"/>
      <c r="BM2367" s="1"/>
      <c r="BN2367" s="1"/>
      <c r="BO2367" s="1"/>
      <c r="BP2367" s="1"/>
      <c r="BQ2367" s="1"/>
    </row>
    <row r="2368" spans="1:69" x14ac:dyDescent="0.15">
      <c r="A2368" s="138">
        <f t="shared" si="906"/>
        <v>46019</v>
      </c>
      <c r="B2368" s="148">
        <f t="shared" si="895"/>
        <v>731.25374524000006</v>
      </c>
      <c r="C2368" s="139">
        <f t="shared" si="907"/>
        <v>500</v>
      </c>
      <c r="D2368" s="140">
        <f t="shared" si="908"/>
        <v>7245.38</v>
      </c>
      <c r="E2368" s="124">
        <f>IF(K2368=1,VLOOKUP(A2367,[1]Plan1!$BO$80:$BQ$314,3),E2367)</f>
        <v>7276.54</v>
      </c>
      <c r="F2368" s="141">
        <f t="shared" si="909"/>
        <v>45763</v>
      </c>
      <c r="G2368" s="142">
        <f t="shared" si="896"/>
        <v>4.3006716003852752E-3</v>
      </c>
      <c r="H2368" s="141">
        <f t="shared" si="910"/>
        <v>46037</v>
      </c>
      <c r="I2368" s="141">
        <f t="shared" si="897"/>
        <v>46037</v>
      </c>
      <c r="J2368" s="125">
        <f t="shared" si="911"/>
        <v>21</v>
      </c>
      <c r="K2368" s="125">
        <f t="shared" si="917"/>
        <v>9</v>
      </c>
      <c r="L2368" s="139">
        <f t="shared" si="898"/>
        <v>1.00184088</v>
      </c>
      <c r="M2368" s="143">
        <f t="shared" si="918"/>
        <v>1.0043006699999999</v>
      </c>
      <c r="N2368" s="143">
        <f t="shared" si="914"/>
        <v>1.4360449547877965</v>
      </c>
      <c r="O2368" s="139">
        <f t="shared" si="916"/>
        <v>1.43868854</v>
      </c>
      <c r="P2368" s="139">
        <f t="shared" si="899"/>
        <v>719.34427000000005</v>
      </c>
      <c r="Q2368" s="144">
        <f t="shared" si="900"/>
        <v>0</v>
      </c>
      <c r="R2368" s="145">
        <f t="shared" si="901"/>
        <v>0</v>
      </c>
      <c r="S2368" s="139">
        <f t="shared" si="902"/>
        <v>0</v>
      </c>
      <c r="T2368" s="146">
        <f t="shared" si="912"/>
        <v>3.5999999999999997E-2</v>
      </c>
      <c r="U2368" s="144">
        <f t="shared" si="915"/>
        <v>117</v>
      </c>
      <c r="V2368" s="144">
        <v>252</v>
      </c>
      <c r="W2368" s="143">
        <f t="shared" si="903"/>
        <v>1.016556016</v>
      </c>
      <c r="X2368" s="139">
        <f t="shared" si="904"/>
        <v>11.909475240000001</v>
      </c>
      <c r="Y2368" s="124">
        <f t="shared" si="905"/>
        <v>0</v>
      </c>
      <c r="Z2368" s="147" t="s">
        <v>71</v>
      </c>
      <c r="AA2368" s="141">
        <f t="shared" si="913"/>
        <v>46037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4"/>
      <c r="BL2368" s="1"/>
      <c r="BM2368" s="1"/>
      <c r="BN2368" s="1"/>
      <c r="BO2368" s="1"/>
      <c r="BP2368" s="1"/>
      <c r="BQ2368" s="1"/>
    </row>
    <row r="2369" spans="1:69" x14ac:dyDescent="0.15">
      <c r="A2369" s="138">
        <f t="shared" si="906"/>
        <v>46020</v>
      </c>
      <c r="B2369" s="148">
        <f t="shared" si="895"/>
        <v>731.25374524000006</v>
      </c>
      <c r="C2369" s="139">
        <f t="shared" si="907"/>
        <v>500</v>
      </c>
      <c r="D2369" s="140">
        <f t="shared" si="908"/>
        <v>7245.38</v>
      </c>
      <c r="E2369" s="124">
        <f>IF(K2369=1,VLOOKUP(A2368,[1]Plan1!$BO$80:$BQ$314,3),E2368)</f>
        <v>7276.54</v>
      </c>
      <c r="F2369" s="141">
        <f t="shared" si="909"/>
        <v>45763</v>
      </c>
      <c r="G2369" s="142">
        <f t="shared" si="896"/>
        <v>4.3006716003852752E-3</v>
      </c>
      <c r="H2369" s="141">
        <f t="shared" si="910"/>
        <v>46037</v>
      </c>
      <c r="I2369" s="141">
        <f t="shared" si="897"/>
        <v>46037</v>
      </c>
      <c r="J2369" s="125">
        <f t="shared" si="911"/>
        <v>21</v>
      </c>
      <c r="K2369" s="125">
        <f t="shared" si="917"/>
        <v>9</v>
      </c>
      <c r="L2369" s="139">
        <f t="shared" si="898"/>
        <v>1.00184088</v>
      </c>
      <c r="M2369" s="143">
        <f t="shared" si="918"/>
        <v>1.0043006699999999</v>
      </c>
      <c r="N2369" s="143">
        <f t="shared" si="914"/>
        <v>1.4360449547877965</v>
      </c>
      <c r="O2369" s="139">
        <f t="shared" si="916"/>
        <v>1.43868854</v>
      </c>
      <c r="P2369" s="139">
        <f t="shared" si="899"/>
        <v>719.34427000000005</v>
      </c>
      <c r="Q2369" s="144">
        <f t="shared" si="900"/>
        <v>0</v>
      </c>
      <c r="R2369" s="145">
        <f t="shared" si="901"/>
        <v>0</v>
      </c>
      <c r="S2369" s="139">
        <f t="shared" si="902"/>
        <v>0</v>
      </c>
      <c r="T2369" s="146">
        <f t="shared" si="912"/>
        <v>3.5999999999999997E-2</v>
      </c>
      <c r="U2369" s="144">
        <f t="shared" si="915"/>
        <v>117</v>
      </c>
      <c r="V2369" s="144">
        <v>252</v>
      </c>
      <c r="W2369" s="143">
        <f t="shared" si="903"/>
        <v>1.016556016</v>
      </c>
      <c r="X2369" s="139">
        <f t="shared" si="904"/>
        <v>11.909475240000001</v>
      </c>
      <c r="Y2369" s="124">
        <f t="shared" si="905"/>
        <v>0</v>
      </c>
      <c r="Z2369" s="147" t="s">
        <v>71</v>
      </c>
      <c r="AA2369" s="141">
        <f t="shared" si="913"/>
        <v>46037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4"/>
      <c r="BL2369" s="1"/>
      <c r="BM2369" s="1"/>
      <c r="BN2369" s="1"/>
      <c r="BO2369" s="1"/>
      <c r="BP2369" s="1"/>
      <c r="BQ2369" s="1"/>
    </row>
    <row r="2370" spans="1:69" x14ac:dyDescent="0.15">
      <c r="A2370" s="138">
        <f t="shared" si="906"/>
        <v>46021</v>
      </c>
      <c r="B2370" s="148">
        <f t="shared" si="895"/>
        <v>731.50585123999997</v>
      </c>
      <c r="C2370" s="139">
        <f t="shared" si="907"/>
        <v>500</v>
      </c>
      <c r="D2370" s="140">
        <f t="shared" si="908"/>
        <v>7245.38</v>
      </c>
      <c r="E2370" s="124">
        <f>IF(K2370=1,VLOOKUP(A2369,[1]Plan1!$BO$80:$BQ$314,3),E2369)</f>
        <v>7276.54</v>
      </c>
      <c r="F2370" s="141">
        <f t="shared" si="909"/>
        <v>45763</v>
      </c>
      <c r="G2370" s="142">
        <f t="shared" si="896"/>
        <v>4.3006716003852752E-3</v>
      </c>
      <c r="H2370" s="141">
        <f t="shared" si="910"/>
        <v>46037</v>
      </c>
      <c r="I2370" s="141">
        <f t="shared" si="897"/>
        <v>46037</v>
      </c>
      <c r="J2370" s="125">
        <f t="shared" si="911"/>
        <v>21</v>
      </c>
      <c r="K2370" s="125">
        <f t="shared" si="917"/>
        <v>10</v>
      </c>
      <c r="L2370" s="139">
        <f t="shared" si="898"/>
        <v>1.00204563</v>
      </c>
      <c r="M2370" s="143">
        <f t="shared" si="918"/>
        <v>1.0043006699999999</v>
      </c>
      <c r="N2370" s="143">
        <f t="shared" si="914"/>
        <v>1.4360449547877965</v>
      </c>
      <c r="O2370" s="139">
        <f t="shared" si="916"/>
        <v>1.4389825700000001</v>
      </c>
      <c r="P2370" s="139">
        <f t="shared" si="899"/>
        <v>719.49128499999995</v>
      </c>
      <c r="Q2370" s="144">
        <f t="shared" si="900"/>
        <v>0</v>
      </c>
      <c r="R2370" s="145">
        <f t="shared" si="901"/>
        <v>0</v>
      </c>
      <c r="S2370" s="139">
        <f t="shared" si="902"/>
        <v>0</v>
      </c>
      <c r="T2370" s="146">
        <f t="shared" si="912"/>
        <v>3.5999999999999997E-2</v>
      </c>
      <c r="U2370" s="144">
        <f t="shared" si="915"/>
        <v>118</v>
      </c>
      <c r="V2370" s="144">
        <v>252</v>
      </c>
      <c r="W2370" s="143">
        <f t="shared" si="903"/>
        <v>1.016698696</v>
      </c>
      <c r="X2370" s="139">
        <f t="shared" si="904"/>
        <v>12.014566240000001</v>
      </c>
      <c r="Y2370" s="124">
        <f t="shared" si="905"/>
        <v>0</v>
      </c>
      <c r="Z2370" s="147" t="s">
        <v>71</v>
      </c>
      <c r="AA2370" s="141">
        <f t="shared" si="913"/>
        <v>46037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4"/>
      <c r="BL2370" s="1"/>
      <c r="BM2370" s="1"/>
      <c r="BN2370" s="1"/>
      <c r="BO2370" s="1"/>
      <c r="BP2370" s="1"/>
      <c r="BQ2370" s="1"/>
    </row>
    <row r="2371" spans="1:69" x14ac:dyDescent="0.15">
      <c r="A2371" s="138">
        <f t="shared" si="906"/>
        <v>46022</v>
      </c>
      <c r="B2371" s="148">
        <f t="shared" si="895"/>
        <v>731.75804844999993</v>
      </c>
      <c r="C2371" s="139">
        <f t="shared" si="907"/>
        <v>500</v>
      </c>
      <c r="D2371" s="140">
        <f t="shared" si="908"/>
        <v>7245.38</v>
      </c>
      <c r="E2371" s="124">
        <f>IF(K2371=1,VLOOKUP(A2370,[1]Plan1!$BO$80:$BQ$314,3),E2370)</f>
        <v>7276.54</v>
      </c>
      <c r="F2371" s="141">
        <f t="shared" si="909"/>
        <v>45763</v>
      </c>
      <c r="G2371" s="142">
        <f t="shared" si="896"/>
        <v>4.3006716003852752E-3</v>
      </c>
      <c r="H2371" s="141">
        <f t="shared" si="910"/>
        <v>46037</v>
      </c>
      <c r="I2371" s="141">
        <f t="shared" si="897"/>
        <v>46037</v>
      </c>
      <c r="J2371" s="125">
        <f t="shared" si="911"/>
        <v>21</v>
      </c>
      <c r="K2371" s="125">
        <f t="shared" si="917"/>
        <v>11</v>
      </c>
      <c r="L2371" s="139">
        <f t="shared" si="898"/>
        <v>1.0022504299999999</v>
      </c>
      <c r="M2371" s="143">
        <f t="shared" si="918"/>
        <v>1.0043006699999999</v>
      </c>
      <c r="N2371" s="143">
        <f t="shared" si="914"/>
        <v>1.4360449547877965</v>
      </c>
      <c r="O2371" s="139">
        <f t="shared" si="916"/>
        <v>1.4392766699999999</v>
      </c>
      <c r="P2371" s="139">
        <f t="shared" si="899"/>
        <v>719.63833499999998</v>
      </c>
      <c r="Q2371" s="144">
        <f t="shared" si="900"/>
        <v>0</v>
      </c>
      <c r="R2371" s="145">
        <f t="shared" si="901"/>
        <v>0</v>
      </c>
      <c r="S2371" s="139">
        <f t="shared" si="902"/>
        <v>0</v>
      </c>
      <c r="T2371" s="146">
        <f t="shared" si="912"/>
        <v>3.5999999999999997E-2</v>
      </c>
      <c r="U2371" s="144">
        <f t="shared" si="915"/>
        <v>119</v>
      </c>
      <c r="V2371" s="144">
        <v>252</v>
      </c>
      <c r="W2371" s="143">
        <f t="shared" si="903"/>
        <v>1.0168413949999999</v>
      </c>
      <c r="X2371" s="139">
        <f t="shared" si="904"/>
        <v>12.119713450000001</v>
      </c>
      <c r="Y2371" s="124">
        <f t="shared" si="905"/>
        <v>0</v>
      </c>
      <c r="Z2371" s="147" t="s">
        <v>71</v>
      </c>
      <c r="AA2371" s="141">
        <f t="shared" si="913"/>
        <v>46037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4"/>
      <c r="BL2371" s="1"/>
      <c r="BM2371" s="1"/>
      <c r="BN2371" s="1"/>
      <c r="BO2371" s="1"/>
      <c r="BP2371" s="1"/>
      <c r="BQ2371" s="1"/>
    </row>
    <row r="2372" spans="1:69" x14ac:dyDescent="0.15">
      <c r="A2372" s="138">
        <f t="shared" si="906"/>
        <v>46023</v>
      </c>
      <c r="B2372" s="148">
        <f t="shared" si="895"/>
        <v>732.01032308999993</v>
      </c>
      <c r="C2372" s="139">
        <f t="shared" si="907"/>
        <v>500</v>
      </c>
      <c r="D2372" s="140">
        <f t="shared" si="908"/>
        <v>7245.38</v>
      </c>
      <c r="E2372" s="124">
        <f>IF(K2372=1,VLOOKUP(A2371,[1]Plan1!$BO$80:$BQ$314,3),E2371)</f>
        <v>7276.54</v>
      </c>
      <c r="F2372" s="141">
        <f t="shared" si="909"/>
        <v>45763</v>
      </c>
      <c r="G2372" s="142">
        <f t="shared" si="896"/>
        <v>4.3006716003852752E-3</v>
      </c>
      <c r="H2372" s="141">
        <f t="shared" si="910"/>
        <v>46037</v>
      </c>
      <c r="I2372" s="141">
        <f t="shared" si="897"/>
        <v>46037</v>
      </c>
      <c r="J2372" s="125">
        <f t="shared" si="911"/>
        <v>21</v>
      </c>
      <c r="K2372" s="125">
        <f t="shared" si="917"/>
        <v>12</v>
      </c>
      <c r="L2372" s="139">
        <f t="shared" si="898"/>
        <v>1.0024552600000001</v>
      </c>
      <c r="M2372" s="143">
        <f t="shared" si="918"/>
        <v>1.0043006699999999</v>
      </c>
      <c r="N2372" s="143">
        <f t="shared" si="914"/>
        <v>1.4360449547877965</v>
      </c>
      <c r="O2372" s="139">
        <f t="shared" si="916"/>
        <v>1.43957081</v>
      </c>
      <c r="P2372" s="139">
        <f t="shared" si="899"/>
        <v>719.78540499999997</v>
      </c>
      <c r="Q2372" s="144">
        <f t="shared" si="900"/>
        <v>0</v>
      </c>
      <c r="R2372" s="145">
        <f t="shared" si="901"/>
        <v>0</v>
      </c>
      <c r="S2372" s="139">
        <f t="shared" si="902"/>
        <v>0</v>
      </c>
      <c r="T2372" s="146">
        <f t="shared" si="912"/>
        <v>3.5999999999999997E-2</v>
      </c>
      <c r="U2372" s="144">
        <f t="shared" si="915"/>
        <v>120</v>
      </c>
      <c r="V2372" s="144">
        <v>252</v>
      </c>
      <c r="W2372" s="143">
        <f t="shared" si="903"/>
        <v>1.0169841150000001</v>
      </c>
      <c r="X2372" s="139">
        <f t="shared" si="904"/>
        <v>12.224918089999999</v>
      </c>
      <c r="Y2372" s="124">
        <f t="shared" si="905"/>
        <v>0</v>
      </c>
      <c r="Z2372" s="147" t="s">
        <v>71</v>
      </c>
      <c r="AA2372" s="141">
        <f t="shared" si="913"/>
        <v>46037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4"/>
      <c r="BL2372" s="1"/>
      <c r="BM2372" s="1"/>
      <c r="BN2372" s="1"/>
      <c r="BO2372" s="1"/>
      <c r="BP2372" s="1"/>
      <c r="BQ2372" s="1"/>
    </row>
    <row r="2373" spans="1:69" x14ac:dyDescent="0.15">
      <c r="A2373" s="138">
        <f t="shared" si="906"/>
        <v>46024</v>
      </c>
      <c r="B2373" s="148">
        <f t="shared" si="895"/>
        <v>732.01032308999993</v>
      </c>
      <c r="C2373" s="139">
        <f t="shared" si="907"/>
        <v>500</v>
      </c>
      <c r="D2373" s="140">
        <f t="shared" si="908"/>
        <v>7245.38</v>
      </c>
      <c r="E2373" s="124">
        <f>IF(K2373=1,VLOOKUP(A2372,[1]Plan1!$BO$80:$BQ$314,3),E2372)</f>
        <v>7276.54</v>
      </c>
      <c r="F2373" s="141">
        <f t="shared" si="909"/>
        <v>45763</v>
      </c>
      <c r="G2373" s="142">
        <f t="shared" si="896"/>
        <v>4.3006716003852752E-3</v>
      </c>
      <c r="H2373" s="141">
        <f t="shared" si="910"/>
        <v>46037</v>
      </c>
      <c r="I2373" s="141">
        <f t="shared" si="897"/>
        <v>46037</v>
      </c>
      <c r="J2373" s="125">
        <f t="shared" si="911"/>
        <v>21</v>
      </c>
      <c r="K2373" s="125">
        <f t="shared" si="917"/>
        <v>12</v>
      </c>
      <c r="L2373" s="139">
        <f t="shared" si="898"/>
        <v>1.0024552600000001</v>
      </c>
      <c r="M2373" s="143">
        <f t="shared" si="918"/>
        <v>1.0043006699999999</v>
      </c>
      <c r="N2373" s="143">
        <f t="shared" si="914"/>
        <v>1.4360449547877965</v>
      </c>
      <c r="O2373" s="139">
        <f t="shared" si="916"/>
        <v>1.43957081</v>
      </c>
      <c r="P2373" s="139">
        <f t="shared" si="899"/>
        <v>719.78540499999997</v>
      </c>
      <c r="Q2373" s="144">
        <f t="shared" si="900"/>
        <v>0</v>
      </c>
      <c r="R2373" s="145">
        <f t="shared" si="901"/>
        <v>0</v>
      </c>
      <c r="S2373" s="139">
        <f t="shared" si="902"/>
        <v>0</v>
      </c>
      <c r="T2373" s="146">
        <f t="shared" si="912"/>
        <v>3.5999999999999997E-2</v>
      </c>
      <c r="U2373" s="144">
        <f t="shared" si="915"/>
        <v>120</v>
      </c>
      <c r="V2373" s="144">
        <v>252</v>
      </c>
      <c r="W2373" s="143">
        <f t="shared" si="903"/>
        <v>1.0169841150000001</v>
      </c>
      <c r="X2373" s="139">
        <f t="shared" si="904"/>
        <v>12.224918089999999</v>
      </c>
      <c r="Y2373" s="124">
        <f t="shared" si="905"/>
        <v>0</v>
      </c>
      <c r="Z2373" s="147" t="s">
        <v>71</v>
      </c>
      <c r="AA2373" s="141">
        <f t="shared" si="913"/>
        <v>46037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4"/>
      <c r="BL2373" s="1"/>
      <c r="BM2373" s="1"/>
      <c r="BN2373" s="1"/>
      <c r="BO2373" s="1"/>
      <c r="BP2373" s="1"/>
      <c r="BQ2373" s="1"/>
    </row>
    <row r="2374" spans="1:69" x14ac:dyDescent="0.15">
      <c r="A2374" s="138">
        <f t="shared" si="906"/>
        <v>46025</v>
      </c>
      <c r="B2374" s="148">
        <f t="shared" si="895"/>
        <v>732.26269406999995</v>
      </c>
      <c r="C2374" s="139">
        <f t="shared" si="907"/>
        <v>500</v>
      </c>
      <c r="D2374" s="140">
        <f t="shared" si="908"/>
        <v>7245.38</v>
      </c>
      <c r="E2374" s="124">
        <f>IF(K2374=1,VLOOKUP(A2373,[1]Plan1!$BO$80:$BQ$314,3),E2373)</f>
        <v>7276.54</v>
      </c>
      <c r="F2374" s="141">
        <f t="shared" si="909"/>
        <v>45763</v>
      </c>
      <c r="G2374" s="142">
        <f t="shared" si="896"/>
        <v>4.3006716003852752E-3</v>
      </c>
      <c r="H2374" s="141">
        <f t="shared" si="910"/>
        <v>46037</v>
      </c>
      <c r="I2374" s="141">
        <f t="shared" si="897"/>
        <v>46037</v>
      </c>
      <c r="J2374" s="125">
        <f t="shared" si="911"/>
        <v>21</v>
      </c>
      <c r="K2374" s="125">
        <f t="shared" si="917"/>
        <v>13</v>
      </c>
      <c r="L2374" s="139">
        <f t="shared" si="898"/>
        <v>1.0026601399999999</v>
      </c>
      <c r="M2374" s="143">
        <f t="shared" si="918"/>
        <v>1.0043006699999999</v>
      </c>
      <c r="N2374" s="143">
        <f t="shared" si="914"/>
        <v>1.4360449547877965</v>
      </c>
      <c r="O2374" s="139">
        <f t="shared" si="916"/>
        <v>1.43986503</v>
      </c>
      <c r="P2374" s="139">
        <f t="shared" si="899"/>
        <v>719.93251499999997</v>
      </c>
      <c r="Q2374" s="144">
        <f t="shared" si="900"/>
        <v>0</v>
      </c>
      <c r="R2374" s="145">
        <f t="shared" si="901"/>
        <v>0</v>
      </c>
      <c r="S2374" s="139">
        <f t="shared" si="902"/>
        <v>0</v>
      </c>
      <c r="T2374" s="146">
        <f t="shared" si="912"/>
        <v>3.5999999999999997E-2</v>
      </c>
      <c r="U2374" s="144">
        <f t="shared" si="915"/>
        <v>121</v>
      </c>
      <c r="V2374" s="144">
        <v>252</v>
      </c>
      <c r="W2374" s="143">
        <f t="shared" si="903"/>
        <v>1.017126854</v>
      </c>
      <c r="X2374" s="139">
        <f t="shared" si="904"/>
        <v>12.33017907</v>
      </c>
      <c r="Y2374" s="124">
        <f t="shared" si="905"/>
        <v>0</v>
      </c>
      <c r="Z2374" s="147" t="s">
        <v>71</v>
      </c>
      <c r="AA2374" s="141">
        <f t="shared" si="913"/>
        <v>46037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4"/>
      <c r="BL2374" s="1"/>
      <c r="BM2374" s="1"/>
      <c r="BN2374" s="1"/>
      <c r="BO2374" s="1"/>
      <c r="BP2374" s="1"/>
      <c r="BQ2374" s="1"/>
    </row>
    <row r="2375" spans="1:69" x14ac:dyDescent="0.15">
      <c r="A2375" s="138">
        <f t="shared" si="906"/>
        <v>46026</v>
      </c>
      <c r="B2375" s="148">
        <f t="shared" si="895"/>
        <v>732.26269406999995</v>
      </c>
      <c r="C2375" s="139">
        <f t="shared" si="907"/>
        <v>500</v>
      </c>
      <c r="D2375" s="140">
        <f t="shared" si="908"/>
        <v>7245.38</v>
      </c>
      <c r="E2375" s="124">
        <f>IF(K2375=1,VLOOKUP(A2374,[1]Plan1!$BO$80:$BQ$314,3),E2374)</f>
        <v>7276.54</v>
      </c>
      <c r="F2375" s="141">
        <f t="shared" si="909"/>
        <v>45763</v>
      </c>
      <c r="G2375" s="142">
        <f t="shared" si="896"/>
        <v>4.3006716003852752E-3</v>
      </c>
      <c r="H2375" s="141">
        <f t="shared" si="910"/>
        <v>46037</v>
      </c>
      <c r="I2375" s="141">
        <f t="shared" si="897"/>
        <v>46037</v>
      </c>
      <c r="J2375" s="125">
        <f t="shared" si="911"/>
        <v>21</v>
      </c>
      <c r="K2375" s="125">
        <f t="shared" si="917"/>
        <v>13</v>
      </c>
      <c r="L2375" s="139">
        <f t="shared" si="898"/>
        <v>1.0026601399999999</v>
      </c>
      <c r="M2375" s="143">
        <f t="shared" si="918"/>
        <v>1.0043006699999999</v>
      </c>
      <c r="N2375" s="143">
        <f t="shared" si="914"/>
        <v>1.4360449547877965</v>
      </c>
      <c r="O2375" s="139">
        <f t="shared" si="916"/>
        <v>1.43986503</v>
      </c>
      <c r="P2375" s="139">
        <f t="shared" si="899"/>
        <v>719.93251499999997</v>
      </c>
      <c r="Q2375" s="144">
        <f t="shared" si="900"/>
        <v>0</v>
      </c>
      <c r="R2375" s="145">
        <f t="shared" si="901"/>
        <v>0</v>
      </c>
      <c r="S2375" s="139">
        <f t="shared" si="902"/>
        <v>0</v>
      </c>
      <c r="T2375" s="146">
        <f t="shared" si="912"/>
        <v>3.5999999999999997E-2</v>
      </c>
      <c r="U2375" s="144">
        <f t="shared" si="915"/>
        <v>121</v>
      </c>
      <c r="V2375" s="144">
        <v>252</v>
      </c>
      <c r="W2375" s="143">
        <f t="shared" si="903"/>
        <v>1.017126854</v>
      </c>
      <c r="X2375" s="139">
        <f t="shared" si="904"/>
        <v>12.33017907</v>
      </c>
      <c r="Y2375" s="124">
        <f t="shared" si="905"/>
        <v>0</v>
      </c>
      <c r="Z2375" s="147" t="s">
        <v>71</v>
      </c>
      <c r="AA2375" s="141">
        <f t="shared" si="913"/>
        <v>46037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4"/>
      <c r="BL2375" s="1"/>
      <c r="BM2375" s="1"/>
      <c r="BN2375" s="1"/>
      <c r="BO2375" s="1"/>
      <c r="BP2375" s="1"/>
      <c r="BQ2375" s="1"/>
    </row>
    <row r="2376" spans="1:69" x14ac:dyDescent="0.15">
      <c r="A2376" s="138">
        <f t="shared" si="906"/>
        <v>46027</v>
      </c>
      <c r="B2376" s="148">
        <f t="shared" si="895"/>
        <v>732.26269406999995</v>
      </c>
      <c r="C2376" s="139">
        <f t="shared" si="907"/>
        <v>500</v>
      </c>
      <c r="D2376" s="140">
        <f t="shared" si="908"/>
        <v>7245.38</v>
      </c>
      <c r="E2376" s="124">
        <f>IF(K2376=1,VLOOKUP(A2375,[1]Plan1!$BO$80:$BQ$314,3),E2375)</f>
        <v>7276.54</v>
      </c>
      <c r="F2376" s="141">
        <f t="shared" si="909"/>
        <v>45763</v>
      </c>
      <c r="G2376" s="142">
        <f t="shared" si="896"/>
        <v>4.3006716003852752E-3</v>
      </c>
      <c r="H2376" s="141">
        <f t="shared" si="910"/>
        <v>46037</v>
      </c>
      <c r="I2376" s="141">
        <f t="shared" si="897"/>
        <v>46037</v>
      </c>
      <c r="J2376" s="125">
        <f t="shared" si="911"/>
        <v>21</v>
      </c>
      <c r="K2376" s="125">
        <f t="shared" si="917"/>
        <v>13</v>
      </c>
      <c r="L2376" s="139">
        <f t="shared" si="898"/>
        <v>1.0026601399999999</v>
      </c>
      <c r="M2376" s="143">
        <f t="shared" si="918"/>
        <v>1.0043006699999999</v>
      </c>
      <c r="N2376" s="143">
        <f t="shared" si="914"/>
        <v>1.4360449547877965</v>
      </c>
      <c r="O2376" s="139">
        <f t="shared" si="916"/>
        <v>1.43986503</v>
      </c>
      <c r="P2376" s="139">
        <f t="shared" si="899"/>
        <v>719.93251499999997</v>
      </c>
      <c r="Q2376" s="144">
        <f t="shared" si="900"/>
        <v>0</v>
      </c>
      <c r="R2376" s="145">
        <f t="shared" si="901"/>
        <v>0</v>
      </c>
      <c r="S2376" s="139">
        <f t="shared" si="902"/>
        <v>0</v>
      </c>
      <c r="T2376" s="146">
        <f t="shared" si="912"/>
        <v>3.5999999999999997E-2</v>
      </c>
      <c r="U2376" s="144">
        <f t="shared" si="915"/>
        <v>121</v>
      </c>
      <c r="V2376" s="144">
        <v>252</v>
      </c>
      <c r="W2376" s="143">
        <f t="shared" si="903"/>
        <v>1.017126854</v>
      </c>
      <c r="X2376" s="139">
        <f t="shared" si="904"/>
        <v>12.33017907</v>
      </c>
      <c r="Y2376" s="124">
        <f t="shared" si="905"/>
        <v>0</v>
      </c>
      <c r="Z2376" s="147" t="s">
        <v>71</v>
      </c>
      <c r="AA2376" s="141">
        <f t="shared" si="913"/>
        <v>46037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4"/>
      <c r="BL2376" s="1"/>
      <c r="BM2376" s="1"/>
      <c r="BN2376" s="1"/>
      <c r="BO2376" s="1"/>
      <c r="BP2376" s="1"/>
      <c r="BQ2376" s="1"/>
    </row>
    <row r="2377" spans="1:69" x14ac:dyDescent="0.15">
      <c r="A2377" s="138">
        <f t="shared" si="906"/>
        <v>46028</v>
      </c>
      <c r="B2377" s="148">
        <f t="shared" si="895"/>
        <v>732.51514759999998</v>
      </c>
      <c r="C2377" s="139">
        <f t="shared" si="907"/>
        <v>500</v>
      </c>
      <c r="D2377" s="140">
        <f t="shared" si="908"/>
        <v>7245.38</v>
      </c>
      <c r="E2377" s="124">
        <f>IF(K2377=1,VLOOKUP(A2376,[1]Plan1!$BO$80:$BQ$314,3),E2376)</f>
        <v>7276.54</v>
      </c>
      <c r="F2377" s="141">
        <f t="shared" si="909"/>
        <v>45763</v>
      </c>
      <c r="G2377" s="142">
        <f t="shared" si="896"/>
        <v>4.3006716003852752E-3</v>
      </c>
      <c r="H2377" s="141">
        <f t="shared" si="910"/>
        <v>46037</v>
      </c>
      <c r="I2377" s="141">
        <f t="shared" si="897"/>
        <v>46037</v>
      </c>
      <c r="J2377" s="125">
        <f t="shared" si="911"/>
        <v>21</v>
      </c>
      <c r="K2377" s="125">
        <f t="shared" si="917"/>
        <v>14</v>
      </c>
      <c r="L2377" s="139">
        <f t="shared" si="898"/>
        <v>1.00286506</v>
      </c>
      <c r="M2377" s="143">
        <f t="shared" si="918"/>
        <v>1.0043006699999999</v>
      </c>
      <c r="N2377" s="143">
        <f t="shared" si="914"/>
        <v>1.4360449547877965</v>
      </c>
      <c r="O2377" s="139">
        <f t="shared" si="916"/>
        <v>1.4401592999999999</v>
      </c>
      <c r="P2377" s="139">
        <f t="shared" si="899"/>
        <v>720.07965000000002</v>
      </c>
      <c r="Q2377" s="144">
        <f t="shared" si="900"/>
        <v>0</v>
      </c>
      <c r="R2377" s="145">
        <f t="shared" si="901"/>
        <v>0</v>
      </c>
      <c r="S2377" s="139">
        <f t="shared" si="902"/>
        <v>0</v>
      </c>
      <c r="T2377" s="146">
        <f t="shared" si="912"/>
        <v>3.5999999999999997E-2</v>
      </c>
      <c r="U2377" s="144">
        <f t="shared" si="915"/>
        <v>122</v>
      </c>
      <c r="V2377" s="144">
        <v>252</v>
      </c>
      <c r="W2377" s="143">
        <f t="shared" si="903"/>
        <v>1.0172696139999999</v>
      </c>
      <c r="X2377" s="139">
        <f t="shared" si="904"/>
        <v>12.4354976</v>
      </c>
      <c r="Y2377" s="124">
        <f t="shared" si="905"/>
        <v>0</v>
      </c>
      <c r="Z2377" s="147" t="s">
        <v>71</v>
      </c>
      <c r="AA2377" s="141">
        <f t="shared" si="913"/>
        <v>46037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4"/>
      <c r="BL2377" s="1"/>
      <c r="BM2377" s="1"/>
      <c r="BN2377" s="1"/>
      <c r="BO2377" s="1"/>
      <c r="BP2377" s="1"/>
      <c r="BQ2377" s="1"/>
    </row>
    <row r="2378" spans="1:69" x14ac:dyDescent="0.15">
      <c r="A2378" s="138">
        <f t="shared" si="906"/>
        <v>46029</v>
      </c>
      <c r="B2378" s="148">
        <f t="shared" ref="B2378:B2441" si="919">(P2378+X2378)</f>
        <v>732.76769243000001</v>
      </c>
      <c r="C2378" s="139">
        <f t="shared" si="907"/>
        <v>500</v>
      </c>
      <c r="D2378" s="140">
        <f t="shared" si="908"/>
        <v>7245.38</v>
      </c>
      <c r="E2378" s="124">
        <f>IF(K2378=1,VLOOKUP(A2377,[1]Plan1!$BO$80:$BQ$314,3),E2377)</f>
        <v>7276.54</v>
      </c>
      <c r="F2378" s="141">
        <f t="shared" si="909"/>
        <v>45763</v>
      </c>
      <c r="G2378" s="142">
        <f t="shared" ref="G2378:G2441" si="920">(E2378/D2378)-1</f>
        <v>4.3006716003852752E-3</v>
      </c>
      <c r="H2378" s="141">
        <f t="shared" si="910"/>
        <v>46037</v>
      </c>
      <c r="I2378" s="141">
        <f t="shared" ref="I2378:I2441" si="921">IF(A2378&gt;I2377,H2378,I2377)</f>
        <v>46037</v>
      </c>
      <c r="J2378" s="125">
        <f t="shared" si="911"/>
        <v>21</v>
      </c>
      <c r="K2378" s="125">
        <f t="shared" si="917"/>
        <v>15</v>
      </c>
      <c r="L2378" s="139">
        <f t="shared" ref="L2378:L2441" si="922">TRUNC((E2378/D2378)^TRUNC((K2378/J2378),9),8)</f>
        <v>1.00307002</v>
      </c>
      <c r="M2378" s="143">
        <f t="shared" si="918"/>
        <v>1.0043006699999999</v>
      </c>
      <c r="N2378" s="143">
        <f t="shared" si="914"/>
        <v>1.4360449547877965</v>
      </c>
      <c r="O2378" s="139">
        <f t="shared" si="916"/>
        <v>1.4404536400000001</v>
      </c>
      <c r="P2378" s="139">
        <f t="shared" ref="P2378:P2441" si="923">TRUNC(C2378*O2378,8)</f>
        <v>720.22681999999998</v>
      </c>
      <c r="Q2378" s="144">
        <f t="shared" ref="Q2378:Q2441" si="924">IF(VLOOKUP(A2378,AD$10:AK$114,8)=VLOOKUP(A2377,AD$10:AK$114,8),0,VLOOKUP(A2378,AD$10:AK$114,8))</f>
        <v>0</v>
      </c>
      <c r="R2378" s="145">
        <f t="shared" ref="R2378:R2441" si="925">IF(Q2378&gt;0,VLOOKUP($A2378,$AD$10:$AI$114,6),0)</f>
        <v>0</v>
      </c>
      <c r="S2378" s="139">
        <f t="shared" ref="S2378:S2441" si="926">IF(R2378&gt;0,TRUNC(R2378*P2378,8),0)</f>
        <v>0</v>
      </c>
      <c r="T2378" s="146">
        <f t="shared" si="912"/>
        <v>3.5999999999999997E-2</v>
      </c>
      <c r="U2378" s="144">
        <f t="shared" si="915"/>
        <v>123</v>
      </c>
      <c r="V2378" s="144">
        <v>252</v>
      </c>
      <c r="W2378" s="143">
        <f t="shared" ref="W2378:W2441" si="927">ROUND((1+T2378)^TRUNC((U2378/V2378),9),9)</f>
        <v>1.0174123930000001</v>
      </c>
      <c r="X2378" s="139">
        <f t="shared" ref="X2378:X2441" si="928">TRUNC((P2378*(W2378-1)),8)</f>
        <v>12.54087243</v>
      </c>
      <c r="Y2378" s="124">
        <f t="shared" ref="Y2378:Y2441" si="929">IF(Q2378&gt;0,S2378+X2378,0)</f>
        <v>0</v>
      </c>
      <c r="Z2378" s="147" t="s">
        <v>71</v>
      </c>
      <c r="AA2378" s="141">
        <f t="shared" si="913"/>
        <v>46037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4"/>
      <c r="BL2378" s="1"/>
      <c r="BM2378" s="1"/>
      <c r="BN2378" s="1"/>
      <c r="BO2378" s="1"/>
      <c r="BP2378" s="1"/>
      <c r="BQ2378" s="1"/>
    </row>
    <row r="2379" spans="1:69" x14ac:dyDescent="0.15">
      <c r="A2379" s="138">
        <f t="shared" ref="A2379:A2442" si="930">(A2378+1)</f>
        <v>46030</v>
      </c>
      <c r="B2379" s="148">
        <f t="shared" si="919"/>
        <v>733.02031985999997</v>
      </c>
      <c r="C2379" s="139">
        <f t="shared" ref="C2379:C2442" si="931">TRUNC(IF(Q2378&gt;0,VLOOKUP(A2378,$AD$12:$AE$114,2),C2378),8)</f>
        <v>500</v>
      </c>
      <c r="D2379" s="140">
        <f t="shared" ref="D2379:D2442" si="932">IF(E2379=E2378,D2378,E2378)</f>
        <v>7245.38</v>
      </c>
      <c r="E2379" s="124">
        <f>IF(K2379=1,VLOOKUP(A2378,[1]Plan1!$BO$80:$BQ$314,3),E2378)</f>
        <v>7276.54</v>
      </c>
      <c r="F2379" s="141">
        <f t="shared" ref="F2379:F2442" si="933">IF(D2379=D2378,F2378,A2379)</f>
        <v>45763</v>
      </c>
      <c r="G2379" s="142">
        <f t="shared" si="920"/>
        <v>4.3006716003852752E-3</v>
      </c>
      <c r="H2379" s="141">
        <f t="shared" ref="H2379:H2442" si="934">IF(DAY(A2379)=15,VLOOKUP(A2379,AH$118:AM$450,4),H2378)</f>
        <v>46037</v>
      </c>
      <c r="I2379" s="141">
        <f t="shared" si="921"/>
        <v>46037</v>
      </c>
      <c r="J2379" s="125">
        <f t="shared" ref="J2379:J2442" si="935">IF(I2379=I2378,J2378,NETWORKDAYS(I2378,I2379,$AD$118:$AD$502)-1)</f>
        <v>21</v>
      </c>
      <c r="K2379" s="125">
        <f t="shared" si="917"/>
        <v>16</v>
      </c>
      <c r="L2379" s="139">
        <f t="shared" si="922"/>
        <v>1.00327502</v>
      </c>
      <c r="M2379" s="143">
        <f t="shared" si="918"/>
        <v>1.0043006699999999</v>
      </c>
      <c r="N2379" s="143">
        <f t="shared" si="914"/>
        <v>1.4360449547877965</v>
      </c>
      <c r="O2379" s="139">
        <f t="shared" si="916"/>
        <v>1.44074803</v>
      </c>
      <c r="P2379" s="139">
        <f t="shared" si="923"/>
        <v>720.37401499999999</v>
      </c>
      <c r="Q2379" s="144">
        <f t="shared" si="924"/>
        <v>0</v>
      </c>
      <c r="R2379" s="145">
        <f t="shared" si="925"/>
        <v>0</v>
      </c>
      <c r="S2379" s="139">
        <f t="shared" si="926"/>
        <v>0</v>
      </c>
      <c r="T2379" s="146">
        <f t="shared" ref="T2379:T2442" si="936">(T2378)</f>
        <v>3.5999999999999997E-2</v>
      </c>
      <c r="U2379" s="144">
        <f t="shared" si="915"/>
        <v>124</v>
      </c>
      <c r="V2379" s="144">
        <v>252</v>
      </c>
      <c r="W2379" s="143">
        <f t="shared" si="927"/>
        <v>1.017555193</v>
      </c>
      <c r="X2379" s="139">
        <f t="shared" si="928"/>
        <v>12.646304860000001</v>
      </c>
      <c r="Y2379" s="124">
        <f t="shared" si="929"/>
        <v>0</v>
      </c>
      <c r="Z2379" s="147" t="s">
        <v>71</v>
      </c>
      <c r="AA2379" s="141">
        <f t="shared" ref="AA2379:AA2442" si="937">IF(Q2378&gt;0,VLOOKUP(A2378,$AD$10:$AL$114,9),AA2378)</f>
        <v>46037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4"/>
      <c r="BL2379" s="1"/>
      <c r="BM2379" s="1"/>
      <c r="BN2379" s="1"/>
      <c r="BO2379" s="1"/>
      <c r="BP2379" s="1"/>
      <c r="BQ2379" s="1"/>
    </row>
    <row r="2380" spans="1:69" x14ac:dyDescent="0.15">
      <c r="A2380" s="138">
        <f t="shared" si="930"/>
        <v>46031</v>
      </c>
      <c r="B2380" s="148">
        <f t="shared" si="919"/>
        <v>733.27303863999998</v>
      </c>
      <c r="C2380" s="139">
        <f t="shared" si="931"/>
        <v>500</v>
      </c>
      <c r="D2380" s="140">
        <f t="shared" si="932"/>
        <v>7245.38</v>
      </c>
      <c r="E2380" s="124">
        <f>IF(K2380=1,VLOOKUP(A2379,[1]Plan1!$BO$80:$BQ$314,3),E2379)</f>
        <v>7276.54</v>
      </c>
      <c r="F2380" s="141">
        <f t="shared" si="933"/>
        <v>45763</v>
      </c>
      <c r="G2380" s="142">
        <f t="shared" si="920"/>
        <v>4.3006716003852752E-3</v>
      </c>
      <c r="H2380" s="141">
        <f t="shared" si="934"/>
        <v>46037</v>
      </c>
      <c r="I2380" s="141">
        <f t="shared" si="921"/>
        <v>46037</v>
      </c>
      <c r="J2380" s="125">
        <f t="shared" si="935"/>
        <v>21</v>
      </c>
      <c r="K2380" s="125">
        <f t="shared" si="917"/>
        <v>17</v>
      </c>
      <c r="L2380" s="139">
        <f t="shared" si="922"/>
        <v>1.0034800699999999</v>
      </c>
      <c r="M2380" s="143">
        <f t="shared" si="918"/>
        <v>1.0043006699999999</v>
      </c>
      <c r="N2380" s="143">
        <f t="shared" si="914"/>
        <v>1.4360449547877965</v>
      </c>
      <c r="O2380" s="139">
        <f t="shared" si="916"/>
        <v>1.4410424900000001</v>
      </c>
      <c r="P2380" s="139">
        <f t="shared" si="923"/>
        <v>720.52124500000002</v>
      </c>
      <c r="Q2380" s="144">
        <f t="shared" si="924"/>
        <v>0</v>
      </c>
      <c r="R2380" s="145">
        <f t="shared" si="925"/>
        <v>0</v>
      </c>
      <c r="S2380" s="139">
        <f t="shared" si="926"/>
        <v>0</v>
      </c>
      <c r="T2380" s="146">
        <f t="shared" si="936"/>
        <v>3.5999999999999997E-2</v>
      </c>
      <c r="U2380" s="144">
        <f t="shared" si="915"/>
        <v>125</v>
      </c>
      <c r="V2380" s="144">
        <v>252</v>
      </c>
      <c r="W2380" s="143">
        <f t="shared" si="927"/>
        <v>1.0176980120000001</v>
      </c>
      <c r="X2380" s="139">
        <f t="shared" si="928"/>
        <v>12.751793640000001</v>
      </c>
      <c r="Y2380" s="124">
        <f t="shared" si="929"/>
        <v>0</v>
      </c>
      <c r="Z2380" s="147" t="s">
        <v>71</v>
      </c>
      <c r="AA2380" s="141">
        <f t="shared" si="937"/>
        <v>46037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4"/>
      <c r="BL2380" s="1"/>
      <c r="BM2380" s="1"/>
      <c r="BN2380" s="1"/>
      <c r="BO2380" s="1"/>
      <c r="BP2380" s="1"/>
      <c r="BQ2380" s="1"/>
    </row>
    <row r="2381" spans="1:69" x14ac:dyDescent="0.15">
      <c r="A2381" s="138">
        <f t="shared" si="930"/>
        <v>46032</v>
      </c>
      <c r="B2381" s="148">
        <f t="shared" si="919"/>
        <v>733.52583496</v>
      </c>
      <c r="C2381" s="139">
        <f t="shared" si="931"/>
        <v>500</v>
      </c>
      <c r="D2381" s="140">
        <f t="shared" si="932"/>
        <v>7245.38</v>
      </c>
      <c r="E2381" s="124">
        <f>IF(K2381=1,VLOOKUP(A2380,[1]Plan1!$BO$80:$BQ$314,3),E2380)</f>
        <v>7276.54</v>
      </c>
      <c r="F2381" s="141">
        <f t="shared" si="933"/>
        <v>45763</v>
      </c>
      <c r="G2381" s="142">
        <f t="shared" si="920"/>
        <v>4.3006716003852752E-3</v>
      </c>
      <c r="H2381" s="141">
        <f t="shared" si="934"/>
        <v>46037</v>
      </c>
      <c r="I2381" s="141">
        <f t="shared" si="921"/>
        <v>46037</v>
      </c>
      <c r="J2381" s="125">
        <f t="shared" si="935"/>
        <v>21</v>
      </c>
      <c r="K2381" s="125">
        <f t="shared" si="917"/>
        <v>18</v>
      </c>
      <c r="L2381" s="139">
        <f t="shared" si="922"/>
        <v>1.0036851499999999</v>
      </c>
      <c r="M2381" s="143">
        <f t="shared" si="918"/>
        <v>1.0043006699999999</v>
      </c>
      <c r="N2381" s="143">
        <f t="shared" si="914"/>
        <v>1.4360449547877965</v>
      </c>
      <c r="O2381" s="139">
        <f t="shared" si="916"/>
        <v>1.4413369899999999</v>
      </c>
      <c r="P2381" s="139">
        <f t="shared" si="923"/>
        <v>720.66849500000001</v>
      </c>
      <c r="Q2381" s="144">
        <f t="shared" si="924"/>
        <v>0</v>
      </c>
      <c r="R2381" s="145">
        <f t="shared" si="925"/>
        <v>0</v>
      </c>
      <c r="S2381" s="139">
        <f t="shared" si="926"/>
        <v>0</v>
      </c>
      <c r="T2381" s="146">
        <f t="shared" si="936"/>
        <v>3.5999999999999997E-2</v>
      </c>
      <c r="U2381" s="144">
        <f t="shared" si="915"/>
        <v>126</v>
      </c>
      <c r="V2381" s="144">
        <v>252</v>
      </c>
      <c r="W2381" s="143">
        <f t="shared" si="927"/>
        <v>1.017840852</v>
      </c>
      <c r="X2381" s="139">
        <f t="shared" si="928"/>
        <v>12.857339959999999</v>
      </c>
      <c r="Y2381" s="124">
        <f t="shared" si="929"/>
        <v>0</v>
      </c>
      <c r="Z2381" s="147" t="s">
        <v>71</v>
      </c>
      <c r="AA2381" s="141">
        <f t="shared" si="937"/>
        <v>46037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4"/>
      <c r="BL2381" s="1"/>
      <c r="BM2381" s="1"/>
      <c r="BN2381" s="1"/>
      <c r="BO2381" s="1"/>
      <c r="BP2381" s="1"/>
      <c r="BQ2381" s="1"/>
    </row>
    <row r="2382" spans="1:69" x14ac:dyDescent="0.15">
      <c r="A2382" s="138">
        <f t="shared" si="930"/>
        <v>46033</v>
      </c>
      <c r="B2382" s="148">
        <f t="shared" si="919"/>
        <v>733.52583496</v>
      </c>
      <c r="C2382" s="139">
        <f t="shared" si="931"/>
        <v>500</v>
      </c>
      <c r="D2382" s="140">
        <f t="shared" si="932"/>
        <v>7245.38</v>
      </c>
      <c r="E2382" s="124">
        <f>IF(K2382=1,VLOOKUP(A2381,[1]Plan1!$BO$80:$BQ$314,3),E2381)</f>
        <v>7276.54</v>
      </c>
      <c r="F2382" s="141">
        <f t="shared" si="933"/>
        <v>45763</v>
      </c>
      <c r="G2382" s="142">
        <f t="shared" si="920"/>
        <v>4.3006716003852752E-3</v>
      </c>
      <c r="H2382" s="141">
        <f t="shared" si="934"/>
        <v>46037</v>
      </c>
      <c r="I2382" s="141">
        <f t="shared" si="921"/>
        <v>46037</v>
      </c>
      <c r="J2382" s="125">
        <f t="shared" si="935"/>
        <v>21</v>
      </c>
      <c r="K2382" s="125">
        <f t="shared" si="917"/>
        <v>18</v>
      </c>
      <c r="L2382" s="139">
        <f t="shared" si="922"/>
        <v>1.0036851499999999</v>
      </c>
      <c r="M2382" s="143">
        <f t="shared" si="918"/>
        <v>1.0043006699999999</v>
      </c>
      <c r="N2382" s="143">
        <f t="shared" si="914"/>
        <v>1.4360449547877965</v>
      </c>
      <c r="O2382" s="139">
        <f t="shared" si="916"/>
        <v>1.4413369899999999</v>
      </c>
      <c r="P2382" s="139">
        <f t="shared" si="923"/>
        <v>720.66849500000001</v>
      </c>
      <c r="Q2382" s="144">
        <f t="shared" si="924"/>
        <v>0</v>
      </c>
      <c r="R2382" s="145">
        <f t="shared" si="925"/>
        <v>0</v>
      </c>
      <c r="S2382" s="139">
        <f t="shared" si="926"/>
        <v>0</v>
      </c>
      <c r="T2382" s="146">
        <f t="shared" si="936"/>
        <v>3.5999999999999997E-2</v>
      </c>
      <c r="U2382" s="144">
        <f t="shared" si="915"/>
        <v>126</v>
      </c>
      <c r="V2382" s="144">
        <v>252</v>
      </c>
      <c r="W2382" s="143">
        <f t="shared" si="927"/>
        <v>1.017840852</v>
      </c>
      <c r="X2382" s="139">
        <f t="shared" si="928"/>
        <v>12.857339959999999</v>
      </c>
      <c r="Y2382" s="124">
        <f t="shared" si="929"/>
        <v>0</v>
      </c>
      <c r="Z2382" s="147" t="s">
        <v>71</v>
      </c>
      <c r="AA2382" s="141">
        <f t="shared" si="937"/>
        <v>46037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4"/>
      <c r="BL2382" s="1"/>
      <c r="BM2382" s="1"/>
      <c r="BN2382" s="1"/>
      <c r="BO2382" s="1"/>
      <c r="BP2382" s="1"/>
      <c r="BQ2382" s="1"/>
    </row>
    <row r="2383" spans="1:69" x14ac:dyDescent="0.15">
      <c r="A2383" s="138">
        <f t="shared" si="930"/>
        <v>46034</v>
      </c>
      <c r="B2383" s="148">
        <f t="shared" si="919"/>
        <v>733.52583496</v>
      </c>
      <c r="C2383" s="139">
        <f t="shared" si="931"/>
        <v>500</v>
      </c>
      <c r="D2383" s="140">
        <f t="shared" si="932"/>
        <v>7245.38</v>
      </c>
      <c r="E2383" s="124">
        <f>IF(K2383=1,VLOOKUP(A2382,[1]Plan1!$BO$80:$BQ$314,3),E2382)</f>
        <v>7276.54</v>
      </c>
      <c r="F2383" s="141">
        <f t="shared" si="933"/>
        <v>45763</v>
      </c>
      <c r="G2383" s="142">
        <f t="shared" si="920"/>
        <v>4.3006716003852752E-3</v>
      </c>
      <c r="H2383" s="141">
        <f t="shared" si="934"/>
        <v>46037</v>
      </c>
      <c r="I2383" s="141">
        <f t="shared" si="921"/>
        <v>46037</v>
      </c>
      <c r="J2383" s="125">
        <f t="shared" si="935"/>
        <v>21</v>
      </c>
      <c r="K2383" s="125">
        <f t="shared" si="917"/>
        <v>18</v>
      </c>
      <c r="L2383" s="139">
        <f t="shared" si="922"/>
        <v>1.0036851499999999</v>
      </c>
      <c r="M2383" s="143">
        <f t="shared" si="918"/>
        <v>1.0043006699999999</v>
      </c>
      <c r="N2383" s="143">
        <f t="shared" si="914"/>
        <v>1.4360449547877965</v>
      </c>
      <c r="O2383" s="139">
        <f t="shared" si="916"/>
        <v>1.4413369899999999</v>
      </c>
      <c r="P2383" s="139">
        <f t="shared" si="923"/>
        <v>720.66849500000001</v>
      </c>
      <c r="Q2383" s="144">
        <f t="shared" si="924"/>
        <v>0</v>
      </c>
      <c r="R2383" s="145">
        <f t="shared" si="925"/>
        <v>0</v>
      </c>
      <c r="S2383" s="139">
        <f t="shared" si="926"/>
        <v>0</v>
      </c>
      <c r="T2383" s="146">
        <f t="shared" si="936"/>
        <v>3.5999999999999997E-2</v>
      </c>
      <c r="U2383" s="144">
        <f t="shared" si="915"/>
        <v>126</v>
      </c>
      <c r="V2383" s="144">
        <v>252</v>
      </c>
      <c r="W2383" s="143">
        <f t="shared" si="927"/>
        <v>1.017840852</v>
      </c>
      <c r="X2383" s="139">
        <f t="shared" si="928"/>
        <v>12.857339959999999</v>
      </c>
      <c r="Y2383" s="124">
        <f t="shared" si="929"/>
        <v>0</v>
      </c>
      <c r="Z2383" s="147" t="s">
        <v>71</v>
      </c>
      <c r="AA2383" s="141">
        <f t="shared" si="937"/>
        <v>46037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4"/>
      <c r="BL2383" s="1"/>
      <c r="BM2383" s="1"/>
      <c r="BN2383" s="1"/>
      <c r="BO2383" s="1"/>
      <c r="BP2383" s="1"/>
      <c r="BQ2383" s="1"/>
    </row>
    <row r="2384" spans="1:69" x14ac:dyDescent="0.15">
      <c r="A2384" s="138">
        <f t="shared" si="930"/>
        <v>46035</v>
      </c>
      <c r="B2384" s="148">
        <f t="shared" si="919"/>
        <v>733.77872848000004</v>
      </c>
      <c r="C2384" s="139">
        <f t="shared" si="931"/>
        <v>500</v>
      </c>
      <c r="D2384" s="140">
        <f t="shared" si="932"/>
        <v>7245.38</v>
      </c>
      <c r="E2384" s="124">
        <f>IF(K2384=1,VLOOKUP(A2383,[1]Plan1!$BO$80:$BQ$314,3),E2383)</f>
        <v>7276.54</v>
      </c>
      <c r="F2384" s="141">
        <f t="shared" si="933"/>
        <v>45763</v>
      </c>
      <c r="G2384" s="142">
        <f t="shared" si="920"/>
        <v>4.3006716003852752E-3</v>
      </c>
      <c r="H2384" s="141">
        <f t="shared" si="934"/>
        <v>46037</v>
      </c>
      <c r="I2384" s="141">
        <f t="shared" si="921"/>
        <v>46037</v>
      </c>
      <c r="J2384" s="125">
        <f t="shared" si="935"/>
        <v>21</v>
      </c>
      <c r="K2384" s="125">
        <f t="shared" si="917"/>
        <v>19</v>
      </c>
      <c r="L2384" s="139">
        <f t="shared" si="922"/>
        <v>1.00389028</v>
      </c>
      <c r="M2384" s="143">
        <f t="shared" si="918"/>
        <v>1.0043006699999999</v>
      </c>
      <c r="N2384" s="143">
        <f t="shared" si="914"/>
        <v>1.4360449547877965</v>
      </c>
      <c r="O2384" s="139">
        <f t="shared" si="916"/>
        <v>1.44163157</v>
      </c>
      <c r="P2384" s="139">
        <f t="shared" si="923"/>
        <v>720.81578500000001</v>
      </c>
      <c r="Q2384" s="144">
        <f t="shared" si="924"/>
        <v>0</v>
      </c>
      <c r="R2384" s="145">
        <f t="shared" si="925"/>
        <v>0</v>
      </c>
      <c r="S2384" s="139">
        <f t="shared" si="926"/>
        <v>0</v>
      </c>
      <c r="T2384" s="146">
        <f t="shared" si="936"/>
        <v>3.5999999999999997E-2</v>
      </c>
      <c r="U2384" s="144">
        <f t="shared" si="915"/>
        <v>127</v>
      </c>
      <c r="V2384" s="144">
        <v>252</v>
      </c>
      <c r="W2384" s="143">
        <f t="shared" si="927"/>
        <v>1.0179837119999999</v>
      </c>
      <c r="X2384" s="139">
        <f t="shared" si="928"/>
        <v>12.96294348</v>
      </c>
      <c r="Y2384" s="124">
        <f t="shared" si="929"/>
        <v>0</v>
      </c>
      <c r="Z2384" s="147" t="s">
        <v>71</v>
      </c>
      <c r="AA2384" s="141">
        <f t="shared" si="937"/>
        <v>46037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4"/>
      <c r="BL2384" s="1"/>
      <c r="BM2384" s="1"/>
      <c r="BN2384" s="1"/>
      <c r="BO2384" s="1"/>
      <c r="BP2384" s="1"/>
      <c r="BQ2384" s="1"/>
    </row>
    <row r="2385" spans="1:69" x14ac:dyDescent="0.15">
      <c r="A2385" s="138">
        <f t="shared" si="930"/>
        <v>46036</v>
      </c>
      <c r="B2385" s="148">
        <f t="shared" si="919"/>
        <v>734.03170323000006</v>
      </c>
      <c r="C2385" s="139">
        <f t="shared" si="931"/>
        <v>500</v>
      </c>
      <c r="D2385" s="140">
        <f t="shared" si="932"/>
        <v>7245.38</v>
      </c>
      <c r="E2385" s="124">
        <f>IF(K2385=1,VLOOKUP(A2384,[1]Plan1!$BO$80:$BQ$314,3),E2384)</f>
        <v>7276.54</v>
      </c>
      <c r="F2385" s="141">
        <f t="shared" si="933"/>
        <v>45763</v>
      </c>
      <c r="G2385" s="142">
        <f t="shared" si="920"/>
        <v>4.3006716003852752E-3</v>
      </c>
      <c r="H2385" s="141">
        <f t="shared" si="934"/>
        <v>46037</v>
      </c>
      <c r="I2385" s="141">
        <f t="shared" si="921"/>
        <v>46037</v>
      </c>
      <c r="J2385" s="125">
        <f t="shared" si="935"/>
        <v>21</v>
      </c>
      <c r="K2385" s="125">
        <f t="shared" si="917"/>
        <v>20</v>
      </c>
      <c r="L2385" s="139">
        <f t="shared" si="922"/>
        <v>1.0040954499999999</v>
      </c>
      <c r="M2385" s="143">
        <f t="shared" si="918"/>
        <v>1.0043006699999999</v>
      </c>
      <c r="N2385" s="143">
        <f t="shared" si="914"/>
        <v>1.4360449547877965</v>
      </c>
      <c r="O2385" s="139">
        <f t="shared" si="916"/>
        <v>1.4419261999999999</v>
      </c>
      <c r="P2385" s="139">
        <f t="shared" si="923"/>
        <v>720.96310000000005</v>
      </c>
      <c r="Q2385" s="144">
        <f t="shared" si="924"/>
        <v>0</v>
      </c>
      <c r="R2385" s="145">
        <f t="shared" si="925"/>
        <v>0</v>
      </c>
      <c r="S2385" s="139">
        <f t="shared" si="926"/>
        <v>0</v>
      </c>
      <c r="T2385" s="146">
        <f t="shared" si="936"/>
        <v>3.5999999999999997E-2</v>
      </c>
      <c r="U2385" s="144">
        <f t="shared" si="915"/>
        <v>128</v>
      </c>
      <c r="V2385" s="144">
        <v>252</v>
      </c>
      <c r="W2385" s="143">
        <f t="shared" si="927"/>
        <v>1.0181265909999999</v>
      </c>
      <c r="X2385" s="139">
        <f t="shared" si="928"/>
        <v>13.068603230000001</v>
      </c>
      <c r="Y2385" s="124">
        <f t="shared" si="929"/>
        <v>0</v>
      </c>
      <c r="Z2385" s="147" t="s">
        <v>71</v>
      </c>
      <c r="AA2385" s="141">
        <f t="shared" si="937"/>
        <v>46037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4"/>
      <c r="BL2385" s="1"/>
      <c r="BM2385" s="1"/>
      <c r="BN2385" s="1"/>
      <c r="BO2385" s="1"/>
      <c r="BP2385" s="1"/>
      <c r="BQ2385" s="1"/>
    </row>
    <row r="2386" spans="1:69" x14ac:dyDescent="0.15">
      <c r="A2386" s="138">
        <f t="shared" si="930"/>
        <v>46037</v>
      </c>
      <c r="B2386" s="148">
        <f t="shared" si="919"/>
        <v>734.28477596000005</v>
      </c>
      <c r="C2386" s="139">
        <f t="shared" si="931"/>
        <v>500</v>
      </c>
      <c r="D2386" s="140">
        <f t="shared" si="932"/>
        <v>7245.38</v>
      </c>
      <c r="E2386" s="124">
        <f>IF(K2386=1,VLOOKUP(A2385,[1]Plan1!$BO$80:$BQ$314,3),E2385)</f>
        <v>7276.54</v>
      </c>
      <c r="F2386" s="141">
        <f t="shared" si="933"/>
        <v>45763</v>
      </c>
      <c r="G2386" s="142">
        <f t="shared" si="920"/>
        <v>4.3006716003852752E-3</v>
      </c>
      <c r="H2386" s="141">
        <f t="shared" si="934"/>
        <v>46071</v>
      </c>
      <c r="I2386" s="141">
        <f t="shared" si="921"/>
        <v>46037</v>
      </c>
      <c r="J2386" s="125">
        <f t="shared" si="935"/>
        <v>21</v>
      </c>
      <c r="K2386" s="125">
        <f t="shared" si="917"/>
        <v>21</v>
      </c>
      <c r="L2386" s="139">
        <f t="shared" si="922"/>
        <v>1.0043006699999999</v>
      </c>
      <c r="M2386" s="143">
        <f t="shared" si="918"/>
        <v>1.0043006699999999</v>
      </c>
      <c r="N2386" s="143">
        <f t="shared" si="914"/>
        <v>1.4360449547877965</v>
      </c>
      <c r="O2386" s="139">
        <f t="shared" si="916"/>
        <v>1.4422209100000001</v>
      </c>
      <c r="P2386" s="139">
        <f t="shared" si="923"/>
        <v>721.110455</v>
      </c>
      <c r="Q2386" s="144">
        <f t="shared" si="924"/>
        <v>10</v>
      </c>
      <c r="R2386" s="145">
        <f t="shared" si="925"/>
        <v>0</v>
      </c>
      <c r="S2386" s="139">
        <f t="shared" si="926"/>
        <v>0</v>
      </c>
      <c r="T2386" s="146">
        <f t="shared" si="936"/>
        <v>3.5999999999999997E-2</v>
      </c>
      <c r="U2386" s="144">
        <f t="shared" si="915"/>
        <v>129</v>
      </c>
      <c r="V2386" s="144">
        <v>252</v>
      </c>
      <c r="W2386" s="143">
        <f t="shared" si="927"/>
        <v>1.0182694910000001</v>
      </c>
      <c r="X2386" s="139">
        <f t="shared" si="928"/>
        <v>13.174320959999999</v>
      </c>
      <c r="Y2386" s="124">
        <f t="shared" si="929"/>
        <v>13.174320959999999</v>
      </c>
      <c r="Z2386" s="147" t="s">
        <v>71</v>
      </c>
      <c r="AA2386" s="141">
        <f t="shared" si="937"/>
        <v>46037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4"/>
      <c r="BL2386" s="1"/>
      <c r="BM2386" s="1"/>
      <c r="BN2386" s="1"/>
      <c r="BO2386" s="1"/>
      <c r="BP2386" s="1"/>
      <c r="BQ2386" s="1"/>
    </row>
    <row r="2387" spans="1:69" x14ac:dyDescent="0.15">
      <c r="A2387" s="138">
        <f t="shared" si="930"/>
        <v>46038</v>
      </c>
      <c r="B2387" s="148">
        <f t="shared" si="919"/>
        <v>721.35235692000003</v>
      </c>
      <c r="C2387" s="139">
        <f t="shared" si="931"/>
        <v>500</v>
      </c>
      <c r="D2387" s="140">
        <f t="shared" si="932"/>
        <v>7245.38</v>
      </c>
      <c r="E2387" s="124">
        <f>IF(K2387=1,VLOOKUP(A2386,[1]Plan1!$BO$80:$BQ$314,3),E2386)</f>
        <v>7276.54</v>
      </c>
      <c r="F2387" s="141">
        <f t="shared" si="933"/>
        <v>45763</v>
      </c>
      <c r="G2387" s="142">
        <f t="shared" si="920"/>
        <v>4.3006716003852752E-3</v>
      </c>
      <c r="H2387" s="141">
        <f t="shared" si="934"/>
        <v>46071</v>
      </c>
      <c r="I2387" s="141">
        <f t="shared" si="921"/>
        <v>46071</v>
      </c>
      <c r="J2387" s="125">
        <f t="shared" si="935"/>
        <v>22</v>
      </c>
      <c r="K2387" s="125">
        <f t="shared" si="917"/>
        <v>1</v>
      </c>
      <c r="L2387" s="139">
        <f t="shared" si="922"/>
        <v>1.0001950799999999</v>
      </c>
      <c r="M2387" s="143">
        <f t="shared" si="918"/>
        <v>1.0043006699999999</v>
      </c>
      <c r="N2387" s="143">
        <f t="shared" si="914"/>
        <v>1.4422209102435035</v>
      </c>
      <c r="O2387" s="139">
        <f t="shared" si="916"/>
        <v>1.44250225</v>
      </c>
      <c r="P2387" s="139">
        <f t="shared" si="923"/>
        <v>721.251125</v>
      </c>
      <c r="Q2387" s="144">
        <f t="shared" si="924"/>
        <v>0</v>
      </c>
      <c r="R2387" s="145">
        <f t="shared" si="925"/>
        <v>0</v>
      </c>
      <c r="S2387" s="139">
        <f t="shared" si="926"/>
        <v>0</v>
      </c>
      <c r="T2387" s="146">
        <f t="shared" si="936"/>
        <v>3.5999999999999997E-2</v>
      </c>
      <c r="U2387" s="144">
        <f t="shared" si="915"/>
        <v>1</v>
      </c>
      <c r="V2387" s="144">
        <v>252</v>
      </c>
      <c r="W2387" s="143">
        <f t="shared" si="927"/>
        <v>1.000140356</v>
      </c>
      <c r="X2387" s="139">
        <f t="shared" si="928"/>
        <v>0.10123192</v>
      </c>
      <c r="Y2387" s="124">
        <f t="shared" si="929"/>
        <v>0</v>
      </c>
      <c r="Z2387" s="147" t="s">
        <v>71</v>
      </c>
      <c r="AA2387" s="141">
        <f t="shared" si="937"/>
        <v>46218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4"/>
      <c r="BL2387" s="1"/>
      <c r="BM2387" s="1"/>
      <c r="BN2387" s="1"/>
      <c r="BO2387" s="1"/>
      <c r="BP2387" s="1"/>
      <c r="BQ2387" s="1"/>
    </row>
    <row r="2388" spans="1:69" x14ac:dyDescent="0.15">
      <c r="A2388" s="138">
        <f t="shared" si="930"/>
        <v>46039</v>
      </c>
      <c r="B2388" s="148">
        <f t="shared" si="919"/>
        <v>721.59434704</v>
      </c>
      <c r="C2388" s="139">
        <f t="shared" si="931"/>
        <v>500</v>
      </c>
      <c r="D2388" s="140">
        <f t="shared" si="932"/>
        <v>7245.38</v>
      </c>
      <c r="E2388" s="124">
        <f>IF(K2388=1,VLOOKUP(A2387,[1]Plan1!$BO$80:$BQ$314,3),E2387)</f>
        <v>7276.54</v>
      </c>
      <c r="F2388" s="141">
        <f t="shared" si="933"/>
        <v>45763</v>
      </c>
      <c r="G2388" s="142">
        <f t="shared" si="920"/>
        <v>4.3006716003852752E-3</v>
      </c>
      <c r="H2388" s="141">
        <f t="shared" si="934"/>
        <v>46071</v>
      </c>
      <c r="I2388" s="141">
        <f t="shared" si="921"/>
        <v>46071</v>
      </c>
      <c r="J2388" s="125">
        <f t="shared" si="935"/>
        <v>22</v>
      </c>
      <c r="K2388" s="125">
        <f t="shared" si="917"/>
        <v>2</v>
      </c>
      <c r="L2388" s="139">
        <f t="shared" si="922"/>
        <v>1.0003902</v>
      </c>
      <c r="M2388" s="143">
        <f t="shared" si="918"/>
        <v>1.0043006699999999</v>
      </c>
      <c r="N2388" s="143">
        <f t="shared" si="914"/>
        <v>1.4422209102435035</v>
      </c>
      <c r="O2388" s="139">
        <f t="shared" si="916"/>
        <v>1.4427836599999999</v>
      </c>
      <c r="P2388" s="139">
        <f t="shared" si="923"/>
        <v>721.39183000000003</v>
      </c>
      <c r="Q2388" s="144">
        <f t="shared" si="924"/>
        <v>0</v>
      </c>
      <c r="R2388" s="145">
        <f t="shared" si="925"/>
        <v>0</v>
      </c>
      <c r="S2388" s="139">
        <f t="shared" si="926"/>
        <v>0</v>
      </c>
      <c r="T2388" s="146">
        <f t="shared" si="936"/>
        <v>3.5999999999999997E-2</v>
      </c>
      <c r="U2388" s="144">
        <f t="shared" si="915"/>
        <v>2</v>
      </c>
      <c r="V2388" s="144">
        <v>252</v>
      </c>
      <c r="W2388" s="143">
        <f t="shared" si="927"/>
        <v>1.0002807309999999</v>
      </c>
      <c r="X2388" s="139">
        <f t="shared" si="928"/>
        <v>0.20251704000000001</v>
      </c>
      <c r="Y2388" s="124">
        <f t="shared" si="929"/>
        <v>0</v>
      </c>
      <c r="Z2388" s="147" t="s">
        <v>71</v>
      </c>
      <c r="AA2388" s="141">
        <f t="shared" si="937"/>
        <v>46218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4"/>
      <c r="BL2388" s="1"/>
      <c r="BM2388" s="1"/>
      <c r="BN2388" s="1"/>
      <c r="BO2388" s="1"/>
      <c r="BP2388" s="1"/>
      <c r="BQ2388" s="1"/>
    </row>
    <row r="2389" spans="1:69" x14ac:dyDescent="0.15">
      <c r="A2389" s="138">
        <f t="shared" si="930"/>
        <v>46040</v>
      </c>
      <c r="B2389" s="148">
        <f t="shared" si="919"/>
        <v>721.59434704</v>
      </c>
      <c r="C2389" s="139">
        <f t="shared" si="931"/>
        <v>500</v>
      </c>
      <c r="D2389" s="140">
        <f t="shared" si="932"/>
        <v>7245.38</v>
      </c>
      <c r="E2389" s="124">
        <f>IF(K2389=1,VLOOKUP(A2388,[1]Plan1!$BO$80:$BQ$314,3),E2388)</f>
        <v>7276.54</v>
      </c>
      <c r="F2389" s="141">
        <f t="shared" si="933"/>
        <v>45763</v>
      </c>
      <c r="G2389" s="142">
        <f t="shared" si="920"/>
        <v>4.3006716003852752E-3</v>
      </c>
      <c r="H2389" s="141">
        <f t="shared" si="934"/>
        <v>46071</v>
      </c>
      <c r="I2389" s="141">
        <f t="shared" si="921"/>
        <v>46071</v>
      </c>
      <c r="J2389" s="125">
        <f t="shared" si="935"/>
        <v>22</v>
      </c>
      <c r="K2389" s="125">
        <f t="shared" si="917"/>
        <v>2</v>
      </c>
      <c r="L2389" s="139">
        <f t="shared" si="922"/>
        <v>1.0003902</v>
      </c>
      <c r="M2389" s="143">
        <f t="shared" si="918"/>
        <v>1.0043006699999999</v>
      </c>
      <c r="N2389" s="143">
        <f t="shared" si="914"/>
        <v>1.4422209102435035</v>
      </c>
      <c r="O2389" s="139">
        <f t="shared" si="916"/>
        <v>1.4427836599999999</v>
      </c>
      <c r="P2389" s="139">
        <f t="shared" si="923"/>
        <v>721.39183000000003</v>
      </c>
      <c r="Q2389" s="144">
        <f t="shared" si="924"/>
        <v>0</v>
      </c>
      <c r="R2389" s="145">
        <f t="shared" si="925"/>
        <v>0</v>
      </c>
      <c r="S2389" s="139">
        <f t="shared" si="926"/>
        <v>0</v>
      </c>
      <c r="T2389" s="146">
        <f t="shared" si="936"/>
        <v>3.5999999999999997E-2</v>
      </c>
      <c r="U2389" s="144">
        <f t="shared" si="915"/>
        <v>2</v>
      </c>
      <c r="V2389" s="144">
        <v>252</v>
      </c>
      <c r="W2389" s="143">
        <f t="shared" si="927"/>
        <v>1.0002807309999999</v>
      </c>
      <c r="X2389" s="139">
        <f t="shared" si="928"/>
        <v>0.20251704000000001</v>
      </c>
      <c r="Y2389" s="124">
        <f t="shared" si="929"/>
        <v>0</v>
      </c>
      <c r="Z2389" s="147" t="s">
        <v>71</v>
      </c>
      <c r="AA2389" s="141">
        <f t="shared" si="937"/>
        <v>46218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4"/>
      <c r="BL2389" s="1"/>
      <c r="BM2389" s="1"/>
      <c r="BN2389" s="1"/>
      <c r="BO2389" s="1"/>
      <c r="BP2389" s="1"/>
      <c r="BQ2389" s="1"/>
    </row>
    <row r="2390" spans="1:69" x14ac:dyDescent="0.15">
      <c r="A2390" s="138">
        <f t="shared" si="930"/>
        <v>46041</v>
      </c>
      <c r="B2390" s="148">
        <f t="shared" si="919"/>
        <v>721.59434704</v>
      </c>
      <c r="C2390" s="139">
        <f t="shared" si="931"/>
        <v>500</v>
      </c>
      <c r="D2390" s="140">
        <f t="shared" si="932"/>
        <v>7245.38</v>
      </c>
      <c r="E2390" s="124">
        <f>IF(K2390=1,VLOOKUP(A2389,[1]Plan1!$BO$80:$BQ$314,3),E2389)</f>
        <v>7276.54</v>
      </c>
      <c r="F2390" s="141">
        <f t="shared" si="933"/>
        <v>45763</v>
      </c>
      <c r="G2390" s="142">
        <f t="shared" si="920"/>
        <v>4.3006716003852752E-3</v>
      </c>
      <c r="H2390" s="141">
        <f t="shared" si="934"/>
        <v>46071</v>
      </c>
      <c r="I2390" s="141">
        <f t="shared" si="921"/>
        <v>46071</v>
      </c>
      <c r="J2390" s="125">
        <f t="shared" si="935"/>
        <v>22</v>
      </c>
      <c r="K2390" s="125">
        <f t="shared" si="917"/>
        <v>2</v>
      </c>
      <c r="L2390" s="139">
        <f t="shared" si="922"/>
        <v>1.0003902</v>
      </c>
      <c r="M2390" s="143">
        <f t="shared" si="918"/>
        <v>1.0043006699999999</v>
      </c>
      <c r="N2390" s="143">
        <f t="shared" si="914"/>
        <v>1.4422209102435035</v>
      </c>
      <c r="O2390" s="139">
        <f t="shared" si="916"/>
        <v>1.4427836599999999</v>
      </c>
      <c r="P2390" s="139">
        <f t="shared" si="923"/>
        <v>721.39183000000003</v>
      </c>
      <c r="Q2390" s="144">
        <f t="shared" si="924"/>
        <v>0</v>
      </c>
      <c r="R2390" s="145">
        <f t="shared" si="925"/>
        <v>0</v>
      </c>
      <c r="S2390" s="139">
        <f t="shared" si="926"/>
        <v>0</v>
      </c>
      <c r="T2390" s="146">
        <f t="shared" si="936"/>
        <v>3.5999999999999997E-2</v>
      </c>
      <c r="U2390" s="144">
        <f t="shared" si="915"/>
        <v>2</v>
      </c>
      <c r="V2390" s="144">
        <v>252</v>
      </c>
      <c r="W2390" s="143">
        <f t="shared" si="927"/>
        <v>1.0002807309999999</v>
      </c>
      <c r="X2390" s="139">
        <f t="shared" si="928"/>
        <v>0.20251704000000001</v>
      </c>
      <c r="Y2390" s="124">
        <f t="shared" si="929"/>
        <v>0</v>
      </c>
      <c r="Z2390" s="147" t="s">
        <v>71</v>
      </c>
      <c r="AA2390" s="141">
        <f t="shared" si="937"/>
        <v>46218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4"/>
      <c r="BL2390" s="1"/>
      <c r="BM2390" s="1"/>
      <c r="BN2390" s="1"/>
      <c r="BO2390" s="1"/>
      <c r="BP2390" s="1"/>
      <c r="BQ2390" s="1"/>
    </row>
    <row r="2391" spans="1:69" x14ac:dyDescent="0.15">
      <c r="A2391" s="138">
        <f t="shared" si="930"/>
        <v>46042</v>
      </c>
      <c r="B2391" s="148">
        <f t="shared" si="919"/>
        <v>721.83641611999997</v>
      </c>
      <c r="C2391" s="139">
        <f t="shared" si="931"/>
        <v>500</v>
      </c>
      <c r="D2391" s="140">
        <f t="shared" si="932"/>
        <v>7245.38</v>
      </c>
      <c r="E2391" s="124">
        <f>IF(K2391=1,VLOOKUP(A2390,[1]Plan1!$BO$80:$BQ$314,3),E2390)</f>
        <v>7276.54</v>
      </c>
      <c r="F2391" s="141">
        <f t="shared" si="933"/>
        <v>45763</v>
      </c>
      <c r="G2391" s="142">
        <f t="shared" si="920"/>
        <v>4.3006716003852752E-3</v>
      </c>
      <c r="H2391" s="141">
        <f t="shared" si="934"/>
        <v>46071</v>
      </c>
      <c r="I2391" s="141">
        <f t="shared" si="921"/>
        <v>46071</v>
      </c>
      <c r="J2391" s="125">
        <f t="shared" si="935"/>
        <v>22</v>
      </c>
      <c r="K2391" s="125">
        <f t="shared" si="917"/>
        <v>3</v>
      </c>
      <c r="L2391" s="139">
        <f t="shared" si="922"/>
        <v>1.0005853600000001</v>
      </c>
      <c r="M2391" s="143">
        <f t="shared" si="918"/>
        <v>1.0043006699999999</v>
      </c>
      <c r="N2391" s="143">
        <f t="shared" si="914"/>
        <v>1.4422209102435035</v>
      </c>
      <c r="O2391" s="139">
        <f t="shared" si="916"/>
        <v>1.44306512</v>
      </c>
      <c r="P2391" s="139">
        <f t="shared" si="923"/>
        <v>721.53255999999999</v>
      </c>
      <c r="Q2391" s="144">
        <f t="shared" si="924"/>
        <v>0</v>
      </c>
      <c r="R2391" s="145">
        <f t="shared" si="925"/>
        <v>0</v>
      </c>
      <c r="S2391" s="139">
        <f t="shared" si="926"/>
        <v>0</v>
      </c>
      <c r="T2391" s="146">
        <f t="shared" si="936"/>
        <v>3.5999999999999997E-2</v>
      </c>
      <c r="U2391" s="144">
        <f t="shared" si="915"/>
        <v>3</v>
      </c>
      <c r="V2391" s="144">
        <v>252</v>
      </c>
      <c r="W2391" s="143">
        <f t="shared" si="927"/>
        <v>1.000421126</v>
      </c>
      <c r="X2391" s="139">
        <f t="shared" si="928"/>
        <v>0.30385612000000001</v>
      </c>
      <c r="Y2391" s="124">
        <f t="shared" si="929"/>
        <v>0</v>
      </c>
      <c r="Z2391" s="147" t="s">
        <v>71</v>
      </c>
      <c r="AA2391" s="141">
        <f t="shared" si="937"/>
        <v>46218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4"/>
      <c r="BL2391" s="1"/>
      <c r="BM2391" s="1"/>
      <c r="BN2391" s="1"/>
      <c r="BO2391" s="1"/>
      <c r="BP2391" s="1"/>
      <c r="BQ2391" s="1"/>
    </row>
    <row r="2392" spans="1:69" x14ac:dyDescent="0.15">
      <c r="A2392" s="138">
        <f t="shared" si="930"/>
        <v>46043</v>
      </c>
      <c r="B2392" s="148">
        <f t="shared" si="919"/>
        <v>722.07857416000002</v>
      </c>
      <c r="C2392" s="139">
        <f t="shared" si="931"/>
        <v>500</v>
      </c>
      <c r="D2392" s="140">
        <f t="shared" si="932"/>
        <v>7245.38</v>
      </c>
      <c r="E2392" s="124">
        <f>IF(K2392=1,VLOOKUP(A2391,[1]Plan1!$BO$80:$BQ$314,3),E2391)</f>
        <v>7276.54</v>
      </c>
      <c r="F2392" s="141">
        <f t="shared" si="933"/>
        <v>45763</v>
      </c>
      <c r="G2392" s="142">
        <f t="shared" si="920"/>
        <v>4.3006716003852752E-3</v>
      </c>
      <c r="H2392" s="141">
        <f t="shared" si="934"/>
        <v>46071</v>
      </c>
      <c r="I2392" s="141">
        <f t="shared" si="921"/>
        <v>46071</v>
      </c>
      <c r="J2392" s="125">
        <f t="shared" si="935"/>
        <v>22</v>
      </c>
      <c r="K2392" s="125">
        <f t="shared" si="917"/>
        <v>4</v>
      </c>
      <c r="L2392" s="139">
        <f t="shared" si="922"/>
        <v>1.0007805599999999</v>
      </c>
      <c r="M2392" s="143">
        <f t="shared" si="918"/>
        <v>1.0043006699999999</v>
      </c>
      <c r="N2392" s="143">
        <f t="shared" si="914"/>
        <v>1.4422209102435035</v>
      </c>
      <c r="O2392" s="139">
        <f t="shared" si="916"/>
        <v>1.4433466500000001</v>
      </c>
      <c r="P2392" s="139">
        <f t="shared" si="923"/>
        <v>721.67332499999998</v>
      </c>
      <c r="Q2392" s="144">
        <f t="shared" si="924"/>
        <v>0</v>
      </c>
      <c r="R2392" s="145">
        <f t="shared" si="925"/>
        <v>0</v>
      </c>
      <c r="S2392" s="139">
        <f t="shared" si="926"/>
        <v>0</v>
      </c>
      <c r="T2392" s="146">
        <f t="shared" si="936"/>
        <v>3.5999999999999997E-2</v>
      </c>
      <c r="U2392" s="144">
        <f t="shared" si="915"/>
        <v>4</v>
      </c>
      <c r="V2392" s="144">
        <v>252</v>
      </c>
      <c r="W2392" s="143">
        <f t="shared" si="927"/>
        <v>1.0005615409999999</v>
      </c>
      <c r="X2392" s="139">
        <f t="shared" si="928"/>
        <v>0.40524916</v>
      </c>
      <c r="Y2392" s="124">
        <f t="shared" si="929"/>
        <v>0</v>
      </c>
      <c r="Z2392" s="147" t="s">
        <v>71</v>
      </c>
      <c r="AA2392" s="141">
        <f t="shared" si="937"/>
        <v>46218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4"/>
      <c r="BL2392" s="1"/>
      <c r="BM2392" s="1"/>
      <c r="BN2392" s="1"/>
      <c r="BO2392" s="1"/>
      <c r="BP2392" s="1"/>
      <c r="BQ2392" s="1"/>
    </row>
    <row r="2393" spans="1:69" x14ac:dyDescent="0.15">
      <c r="A2393" s="138">
        <f t="shared" si="930"/>
        <v>46044</v>
      </c>
      <c r="B2393" s="148">
        <f t="shared" si="919"/>
        <v>722.32080545000008</v>
      </c>
      <c r="C2393" s="139">
        <f t="shared" si="931"/>
        <v>500</v>
      </c>
      <c r="D2393" s="140">
        <f t="shared" si="932"/>
        <v>7245.38</v>
      </c>
      <c r="E2393" s="124">
        <f>IF(K2393=1,VLOOKUP(A2392,[1]Plan1!$BO$80:$BQ$314,3),E2392)</f>
        <v>7276.54</v>
      </c>
      <c r="F2393" s="141">
        <f t="shared" si="933"/>
        <v>45763</v>
      </c>
      <c r="G2393" s="142">
        <f t="shared" si="920"/>
        <v>4.3006716003852752E-3</v>
      </c>
      <c r="H2393" s="141">
        <f t="shared" si="934"/>
        <v>46071</v>
      </c>
      <c r="I2393" s="141">
        <f t="shared" si="921"/>
        <v>46071</v>
      </c>
      <c r="J2393" s="125">
        <f t="shared" si="935"/>
        <v>22</v>
      </c>
      <c r="K2393" s="125">
        <f t="shared" si="917"/>
        <v>5</v>
      </c>
      <c r="L2393" s="139">
        <f t="shared" si="922"/>
        <v>1.0009758</v>
      </c>
      <c r="M2393" s="143">
        <f t="shared" si="918"/>
        <v>1.0043006699999999</v>
      </c>
      <c r="N2393" s="143">
        <f t="shared" si="914"/>
        <v>1.4422209102435035</v>
      </c>
      <c r="O2393" s="139">
        <f t="shared" si="916"/>
        <v>1.4436282199999999</v>
      </c>
      <c r="P2393" s="139">
        <f t="shared" si="923"/>
        <v>721.81411000000003</v>
      </c>
      <c r="Q2393" s="144">
        <f t="shared" si="924"/>
        <v>0</v>
      </c>
      <c r="R2393" s="145">
        <f t="shared" si="925"/>
        <v>0</v>
      </c>
      <c r="S2393" s="139">
        <f t="shared" si="926"/>
        <v>0</v>
      </c>
      <c r="T2393" s="146">
        <f t="shared" si="936"/>
        <v>3.5999999999999997E-2</v>
      </c>
      <c r="U2393" s="144">
        <f t="shared" si="915"/>
        <v>5</v>
      </c>
      <c r="V2393" s="144">
        <v>252</v>
      </c>
      <c r="W2393" s="143">
        <f t="shared" si="927"/>
        <v>1.0007019749999999</v>
      </c>
      <c r="X2393" s="139">
        <f t="shared" si="928"/>
        <v>0.50669545000000005</v>
      </c>
      <c r="Y2393" s="124">
        <f t="shared" si="929"/>
        <v>0</v>
      </c>
      <c r="Z2393" s="147" t="s">
        <v>71</v>
      </c>
      <c r="AA2393" s="141">
        <f t="shared" si="937"/>
        <v>46218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4"/>
      <c r="BL2393" s="1"/>
      <c r="BM2393" s="1"/>
      <c r="BN2393" s="1"/>
      <c r="BO2393" s="1"/>
      <c r="BP2393" s="1"/>
      <c r="BQ2393" s="1"/>
    </row>
    <row r="2394" spans="1:69" x14ac:dyDescent="0.15">
      <c r="A2394" s="138">
        <f t="shared" si="930"/>
        <v>46045</v>
      </c>
      <c r="B2394" s="148">
        <f t="shared" si="919"/>
        <v>722.56312575999993</v>
      </c>
      <c r="C2394" s="139">
        <f t="shared" si="931"/>
        <v>500</v>
      </c>
      <c r="D2394" s="140">
        <f t="shared" si="932"/>
        <v>7245.38</v>
      </c>
      <c r="E2394" s="124">
        <f>IF(K2394=1,VLOOKUP(A2393,[1]Plan1!$BO$80:$BQ$314,3),E2393)</f>
        <v>7276.54</v>
      </c>
      <c r="F2394" s="141">
        <f t="shared" si="933"/>
        <v>45763</v>
      </c>
      <c r="G2394" s="142">
        <f t="shared" si="920"/>
        <v>4.3006716003852752E-3</v>
      </c>
      <c r="H2394" s="141">
        <f t="shared" si="934"/>
        <v>46071</v>
      </c>
      <c r="I2394" s="141">
        <f t="shared" si="921"/>
        <v>46071</v>
      </c>
      <c r="J2394" s="125">
        <f t="shared" si="935"/>
        <v>22</v>
      </c>
      <c r="K2394" s="125">
        <f t="shared" si="917"/>
        <v>6</v>
      </c>
      <c r="L2394" s="139">
        <f t="shared" si="922"/>
        <v>1.00117108</v>
      </c>
      <c r="M2394" s="143">
        <f t="shared" si="918"/>
        <v>1.0043006699999999</v>
      </c>
      <c r="N2394" s="143">
        <f t="shared" si="914"/>
        <v>1.4422209102435035</v>
      </c>
      <c r="O2394" s="139">
        <f t="shared" si="916"/>
        <v>1.44390986</v>
      </c>
      <c r="P2394" s="139">
        <f t="shared" si="923"/>
        <v>721.95492999999999</v>
      </c>
      <c r="Q2394" s="144">
        <f t="shared" si="924"/>
        <v>0</v>
      </c>
      <c r="R2394" s="145">
        <f t="shared" si="925"/>
        <v>0</v>
      </c>
      <c r="S2394" s="139">
        <f t="shared" si="926"/>
        <v>0</v>
      </c>
      <c r="T2394" s="146">
        <f t="shared" si="936"/>
        <v>3.5999999999999997E-2</v>
      </c>
      <c r="U2394" s="144">
        <f t="shared" si="915"/>
        <v>6</v>
      </c>
      <c r="V2394" s="144">
        <v>252</v>
      </c>
      <c r="W2394" s="143">
        <f t="shared" si="927"/>
        <v>1.000842429</v>
      </c>
      <c r="X2394" s="139">
        <f t="shared" si="928"/>
        <v>0.60819575999999997</v>
      </c>
      <c r="Y2394" s="124">
        <f t="shared" si="929"/>
        <v>0</v>
      </c>
      <c r="Z2394" s="147" t="s">
        <v>71</v>
      </c>
      <c r="AA2394" s="141">
        <f t="shared" si="937"/>
        <v>46218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4"/>
      <c r="BL2394" s="1"/>
      <c r="BM2394" s="1"/>
      <c r="BN2394" s="1"/>
      <c r="BO2394" s="1"/>
      <c r="BP2394" s="1"/>
      <c r="BQ2394" s="1"/>
    </row>
    <row r="2395" spans="1:69" x14ac:dyDescent="0.15">
      <c r="A2395" s="138">
        <f t="shared" si="930"/>
        <v>46046</v>
      </c>
      <c r="B2395" s="148">
        <f t="shared" si="919"/>
        <v>722.80552009000007</v>
      </c>
      <c r="C2395" s="139">
        <f t="shared" si="931"/>
        <v>500</v>
      </c>
      <c r="D2395" s="140">
        <f t="shared" si="932"/>
        <v>7245.38</v>
      </c>
      <c r="E2395" s="124">
        <f>IF(K2395=1,VLOOKUP(A2394,[1]Plan1!$BO$80:$BQ$314,3),E2394)</f>
        <v>7276.54</v>
      </c>
      <c r="F2395" s="141">
        <f t="shared" si="933"/>
        <v>45763</v>
      </c>
      <c r="G2395" s="142">
        <f t="shared" si="920"/>
        <v>4.3006716003852752E-3</v>
      </c>
      <c r="H2395" s="141">
        <f t="shared" si="934"/>
        <v>46071</v>
      </c>
      <c r="I2395" s="141">
        <f t="shared" si="921"/>
        <v>46071</v>
      </c>
      <c r="J2395" s="125">
        <f t="shared" si="935"/>
        <v>22</v>
      </c>
      <c r="K2395" s="125">
        <f t="shared" si="917"/>
        <v>7</v>
      </c>
      <c r="L2395" s="139">
        <f t="shared" si="922"/>
        <v>1.0013663900000001</v>
      </c>
      <c r="M2395" s="143">
        <f t="shared" si="918"/>
        <v>1.0043006699999999</v>
      </c>
      <c r="N2395" s="143">
        <f t="shared" si="914"/>
        <v>1.4422209102435035</v>
      </c>
      <c r="O2395" s="139">
        <f t="shared" si="916"/>
        <v>1.4441915400000001</v>
      </c>
      <c r="P2395" s="139">
        <f t="shared" si="923"/>
        <v>722.09577000000002</v>
      </c>
      <c r="Q2395" s="144">
        <f t="shared" si="924"/>
        <v>0</v>
      </c>
      <c r="R2395" s="145">
        <f t="shared" si="925"/>
        <v>0</v>
      </c>
      <c r="S2395" s="139">
        <f t="shared" si="926"/>
        <v>0</v>
      </c>
      <c r="T2395" s="146">
        <f t="shared" si="936"/>
        <v>3.5999999999999997E-2</v>
      </c>
      <c r="U2395" s="144">
        <f t="shared" si="915"/>
        <v>7</v>
      </c>
      <c r="V2395" s="144">
        <v>252</v>
      </c>
      <c r="W2395" s="143">
        <f t="shared" si="927"/>
        <v>1.0009829029999999</v>
      </c>
      <c r="X2395" s="139">
        <f t="shared" si="928"/>
        <v>0.70975009</v>
      </c>
      <c r="Y2395" s="124">
        <f t="shared" si="929"/>
        <v>0</v>
      </c>
      <c r="Z2395" s="147" t="s">
        <v>71</v>
      </c>
      <c r="AA2395" s="141">
        <f t="shared" si="937"/>
        <v>46218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4"/>
      <c r="BL2395" s="1"/>
      <c r="BM2395" s="1"/>
      <c r="BN2395" s="1"/>
      <c r="BO2395" s="1"/>
      <c r="BP2395" s="1"/>
      <c r="BQ2395" s="1"/>
    </row>
    <row r="2396" spans="1:69" x14ac:dyDescent="0.15">
      <c r="A2396" s="138">
        <f t="shared" si="930"/>
        <v>46047</v>
      </c>
      <c r="B2396" s="148">
        <f t="shared" si="919"/>
        <v>722.80552009000007</v>
      </c>
      <c r="C2396" s="139">
        <f t="shared" si="931"/>
        <v>500</v>
      </c>
      <c r="D2396" s="140">
        <f t="shared" si="932"/>
        <v>7245.38</v>
      </c>
      <c r="E2396" s="124">
        <f>IF(K2396=1,VLOOKUP(A2395,[1]Plan1!$BO$80:$BQ$314,3),E2395)</f>
        <v>7276.54</v>
      </c>
      <c r="F2396" s="141">
        <f t="shared" si="933"/>
        <v>45763</v>
      </c>
      <c r="G2396" s="142">
        <f t="shared" si="920"/>
        <v>4.3006716003852752E-3</v>
      </c>
      <c r="H2396" s="141">
        <f t="shared" si="934"/>
        <v>46071</v>
      </c>
      <c r="I2396" s="141">
        <f t="shared" si="921"/>
        <v>46071</v>
      </c>
      <c r="J2396" s="125">
        <f t="shared" si="935"/>
        <v>22</v>
      </c>
      <c r="K2396" s="125">
        <f t="shared" si="917"/>
        <v>7</v>
      </c>
      <c r="L2396" s="139">
        <f t="shared" si="922"/>
        <v>1.0013663900000001</v>
      </c>
      <c r="M2396" s="143">
        <f t="shared" si="918"/>
        <v>1.0043006699999999</v>
      </c>
      <c r="N2396" s="143">
        <f t="shared" si="914"/>
        <v>1.4422209102435035</v>
      </c>
      <c r="O2396" s="139">
        <f t="shared" si="916"/>
        <v>1.4441915400000001</v>
      </c>
      <c r="P2396" s="139">
        <f t="shared" si="923"/>
        <v>722.09577000000002</v>
      </c>
      <c r="Q2396" s="144">
        <f t="shared" si="924"/>
        <v>0</v>
      </c>
      <c r="R2396" s="145">
        <f t="shared" si="925"/>
        <v>0</v>
      </c>
      <c r="S2396" s="139">
        <f t="shared" si="926"/>
        <v>0</v>
      </c>
      <c r="T2396" s="146">
        <f t="shared" si="936"/>
        <v>3.5999999999999997E-2</v>
      </c>
      <c r="U2396" s="144">
        <f t="shared" si="915"/>
        <v>7</v>
      </c>
      <c r="V2396" s="144">
        <v>252</v>
      </c>
      <c r="W2396" s="143">
        <f t="shared" si="927"/>
        <v>1.0009829029999999</v>
      </c>
      <c r="X2396" s="139">
        <f t="shared" si="928"/>
        <v>0.70975009</v>
      </c>
      <c r="Y2396" s="124">
        <f t="shared" si="929"/>
        <v>0</v>
      </c>
      <c r="Z2396" s="147" t="s">
        <v>71</v>
      </c>
      <c r="AA2396" s="141">
        <f t="shared" si="937"/>
        <v>46218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4"/>
      <c r="BL2396" s="1"/>
      <c r="BM2396" s="1"/>
      <c r="BN2396" s="1"/>
      <c r="BO2396" s="1"/>
      <c r="BP2396" s="1"/>
      <c r="BQ2396" s="1"/>
    </row>
    <row r="2397" spans="1:69" x14ac:dyDescent="0.15">
      <c r="A2397" s="138">
        <f t="shared" si="930"/>
        <v>46048</v>
      </c>
      <c r="B2397" s="148">
        <f t="shared" si="919"/>
        <v>722.80552009000007</v>
      </c>
      <c r="C2397" s="139">
        <f t="shared" si="931"/>
        <v>500</v>
      </c>
      <c r="D2397" s="140">
        <f t="shared" si="932"/>
        <v>7245.38</v>
      </c>
      <c r="E2397" s="124">
        <f>IF(K2397=1,VLOOKUP(A2396,[1]Plan1!$BO$80:$BQ$314,3),E2396)</f>
        <v>7276.54</v>
      </c>
      <c r="F2397" s="141">
        <f t="shared" si="933"/>
        <v>45763</v>
      </c>
      <c r="G2397" s="142">
        <f t="shared" si="920"/>
        <v>4.3006716003852752E-3</v>
      </c>
      <c r="H2397" s="141">
        <f t="shared" si="934"/>
        <v>46071</v>
      </c>
      <c r="I2397" s="141">
        <f t="shared" si="921"/>
        <v>46071</v>
      </c>
      <c r="J2397" s="125">
        <f t="shared" si="935"/>
        <v>22</v>
      </c>
      <c r="K2397" s="125">
        <f t="shared" si="917"/>
        <v>7</v>
      </c>
      <c r="L2397" s="139">
        <f t="shared" si="922"/>
        <v>1.0013663900000001</v>
      </c>
      <c r="M2397" s="143">
        <f t="shared" si="918"/>
        <v>1.0043006699999999</v>
      </c>
      <c r="N2397" s="143">
        <f t="shared" si="914"/>
        <v>1.4422209102435035</v>
      </c>
      <c r="O2397" s="139">
        <f t="shared" si="916"/>
        <v>1.4441915400000001</v>
      </c>
      <c r="P2397" s="139">
        <f t="shared" si="923"/>
        <v>722.09577000000002</v>
      </c>
      <c r="Q2397" s="144">
        <f t="shared" si="924"/>
        <v>0</v>
      </c>
      <c r="R2397" s="145">
        <f t="shared" si="925"/>
        <v>0</v>
      </c>
      <c r="S2397" s="139">
        <f t="shared" si="926"/>
        <v>0</v>
      </c>
      <c r="T2397" s="146">
        <f t="shared" si="936"/>
        <v>3.5999999999999997E-2</v>
      </c>
      <c r="U2397" s="144">
        <f t="shared" si="915"/>
        <v>7</v>
      </c>
      <c r="V2397" s="144">
        <v>252</v>
      </c>
      <c r="W2397" s="143">
        <f t="shared" si="927"/>
        <v>1.0009829029999999</v>
      </c>
      <c r="X2397" s="139">
        <f t="shared" si="928"/>
        <v>0.70975009</v>
      </c>
      <c r="Y2397" s="124">
        <f t="shared" si="929"/>
        <v>0</v>
      </c>
      <c r="Z2397" s="147" t="s">
        <v>71</v>
      </c>
      <c r="AA2397" s="141">
        <f t="shared" si="937"/>
        <v>46218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4"/>
      <c r="BL2397" s="1"/>
      <c r="BM2397" s="1"/>
      <c r="BN2397" s="1"/>
      <c r="BO2397" s="1"/>
      <c r="BP2397" s="1"/>
      <c r="BQ2397" s="1"/>
    </row>
    <row r="2398" spans="1:69" x14ac:dyDescent="0.15">
      <c r="A2398" s="138">
        <f t="shared" si="930"/>
        <v>46049</v>
      </c>
      <c r="B2398" s="148">
        <f t="shared" si="919"/>
        <v>723.04799846999992</v>
      </c>
      <c r="C2398" s="139">
        <f t="shared" si="931"/>
        <v>500</v>
      </c>
      <c r="D2398" s="140">
        <f t="shared" si="932"/>
        <v>7245.38</v>
      </c>
      <c r="E2398" s="124">
        <f>IF(K2398=1,VLOOKUP(A2397,[1]Plan1!$BO$80:$BQ$314,3),E2397)</f>
        <v>7276.54</v>
      </c>
      <c r="F2398" s="141">
        <f t="shared" si="933"/>
        <v>45763</v>
      </c>
      <c r="G2398" s="142">
        <f t="shared" si="920"/>
        <v>4.3006716003852752E-3</v>
      </c>
      <c r="H2398" s="141">
        <f t="shared" si="934"/>
        <v>46071</v>
      </c>
      <c r="I2398" s="141">
        <f t="shared" si="921"/>
        <v>46071</v>
      </c>
      <c r="J2398" s="125">
        <f t="shared" si="935"/>
        <v>22</v>
      </c>
      <c r="K2398" s="125">
        <f t="shared" si="917"/>
        <v>8</v>
      </c>
      <c r="L2398" s="139">
        <f t="shared" si="922"/>
        <v>1.0015617400000001</v>
      </c>
      <c r="M2398" s="143">
        <f t="shared" si="918"/>
        <v>1.0043006699999999</v>
      </c>
      <c r="N2398" s="143">
        <f t="shared" si="914"/>
        <v>1.4422209102435035</v>
      </c>
      <c r="O2398" s="139">
        <f t="shared" si="916"/>
        <v>1.44447328</v>
      </c>
      <c r="P2398" s="139">
        <f t="shared" si="923"/>
        <v>722.23663999999997</v>
      </c>
      <c r="Q2398" s="144">
        <f t="shared" si="924"/>
        <v>0</v>
      </c>
      <c r="R2398" s="145">
        <f t="shared" si="925"/>
        <v>0</v>
      </c>
      <c r="S2398" s="139">
        <f t="shared" si="926"/>
        <v>0</v>
      </c>
      <c r="T2398" s="146">
        <f t="shared" si="936"/>
        <v>3.5999999999999997E-2</v>
      </c>
      <c r="U2398" s="144">
        <f t="shared" si="915"/>
        <v>8</v>
      </c>
      <c r="V2398" s="144">
        <v>252</v>
      </c>
      <c r="W2398" s="143">
        <f t="shared" si="927"/>
        <v>1.001123397</v>
      </c>
      <c r="X2398" s="139">
        <f t="shared" si="928"/>
        <v>0.81135847000000005</v>
      </c>
      <c r="Y2398" s="124">
        <f t="shared" si="929"/>
        <v>0</v>
      </c>
      <c r="Z2398" s="147" t="s">
        <v>71</v>
      </c>
      <c r="AA2398" s="141">
        <f t="shared" si="937"/>
        <v>46218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4"/>
      <c r="BL2398" s="1"/>
      <c r="BM2398" s="1"/>
      <c r="BN2398" s="1"/>
      <c r="BO2398" s="1"/>
      <c r="BP2398" s="1"/>
      <c r="BQ2398" s="1"/>
    </row>
    <row r="2399" spans="1:69" x14ac:dyDescent="0.15">
      <c r="A2399" s="138">
        <f t="shared" si="930"/>
        <v>46050</v>
      </c>
      <c r="B2399" s="148">
        <f t="shared" si="919"/>
        <v>723.29055518999996</v>
      </c>
      <c r="C2399" s="139">
        <f t="shared" si="931"/>
        <v>500</v>
      </c>
      <c r="D2399" s="140">
        <f t="shared" si="932"/>
        <v>7245.38</v>
      </c>
      <c r="E2399" s="124">
        <f>IF(K2399=1,VLOOKUP(A2398,[1]Plan1!$BO$80:$BQ$314,3),E2398)</f>
        <v>7276.54</v>
      </c>
      <c r="F2399" s="141">
        <f t="shared" si="933"/>
        <v>45763</v>
      </c>
      <c r="G2399" s="142">
        <f t="shared" si="920"/>
        <v>4.3006716003852752E-3</v>
      </c>
      <c r="H2399" s="141">
        <f t="shared" si="934"/>
        <v>46071</v>
      </c>
      <c r="I2399" s="141">
        <f t="shared" si="921"/>
        <v>46071</v>
      </c>
      <c r="J2399" s="125">
        <f t="shared" si="935"/>
        <v>22</v>
      </c>
      <c r="K2399" s="125">
        <f t="shared" si="917"/>
        <v>9</v>
      </c>
      <c r="L2399" s="139">
        <f t="shared" si="922"/>
        <v>1.0017571300000001</v>
      </c>
      <c r="M2399" s="143">
        <f t="shared" si="918"/>
        <v>1.0043006699999999</v>
      </c>
      <c r="N2399" s="143">
        <f t="shared" ref="N2399:N2462" si="938">IF(I2399&gt;I2398,N2398*M2399,N2398)</f>
        <v>1.4422209102435035</v>
      </c>
      <c r="O2399" s="139">
        <f t="shared" si="916"/>
        <v>1.44475507</v>
      </c>
      <c r="P2399" s="139">
        <f t="shared" si="923"/>
        <v>722.37753499999997</v>
      </c>
      <c r="Q2399" s="144">
        <f t="shared" si="924"/>
        <v>0</v>
      </c>
      <c r="R2399" s="145">
        <f t="shared" si="925"/>
        <v>0</v>
      </c>
      <c r="S2399" s="139">
        <f t="shared" si="926"/>
        <v>0</v>
      </c>
      <c r="T2399" s="146">
        <f t="shared" si="936"/>
        <v>3.5999999999999997E-2</v>
      </c>
      <c r="U2399" s="144">
        <f t="shared" si="915"/>
        <v>9</v>
      </c>
      <c r="V2399" s="144">
        <v>252</v>
      </c>
      <c r="W2399" s="143">
        <f t="shared" si="927"/>
        <v>1.00126391</v>
      </c>
      <c r="X2399" s="139">
        <f t="shared" si="928"/>
        <v>0.91302019000000001</v>
      </c>
      <c r="Y2399" s="124">
        <f t="shared" si="929"/>
        <v>0</v>
      </c>
      <c r="Z2399" s="147" t="s">
        <v>71</v>
      </c>
      <c r="AA2399" s="141">
        <f t="shared" si="937"/>
        <v>46218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4"/>
      <c r="BL2399" s="1"/>
      <c r="BM2399" s="1"/>
      <c r="BN2399" s="1"/>
      <c r="BO2399" s="1"/>
      <c r="BP2399" s="1"/>
      <c r="BQ2399" s="1"/>
    </row>
    <row r="2400" spans="1:69" x14ac:dyDescent="0.15">
      <c r="A2400" s="138">
        <f t="shared" si="930"/>
        <v>46051</v>
      </c>
      <c r="B2400" s="148">
        <f t="shared" si="919"/>
        <v>723.53320099999996</v>
      </c>
      <c r="C2400" s="139">
        <f t="shared" si="931"/>
        <v>500</v>
      </c>
      <c r="D2400" s="140">
        <f t="shared" si="932"/>
        <v>7245.38</v>
      </c>
      <c r="E2400" s="124">
        <f>IF(K2400=1,VLOOKUP(A2399,[1]Plan1!$BO$80:$BQ$314,3),E2399)</f>
        <v>7276.54</v>
      </c>
      <c r="F2400" s="141">
        <f t="shared" si="933"/>
        <v>45763</v>
      </c>
      <c r="G2400" s="142">
        <f t="shared" si="920"/>
        <v>4.3006716003852752E-3</v>
      </c>
      <c r="H2400" s="141">
        <f t="shared" si="934"/>
        <v>46071</v>
      </c>
      <c r="I2400" s="141">
        <f t="shared" si="921"/>
        <v>46071</v>
      </c>
      <c r="J2400" s="125">
        <f t="shared" si="935"/>
        <v>22</v>
      </c>
      <c r="K2400" s="125">
        <f t="shared" si="917"/>
        <v>10</v>
      </c>
      <c r="L2400" s="139">
        <f t="shared" si="922"/>
        <v>1.0019525600000001</v>
      </c>
      <c r="M2400" s="143">
        <f t="shared" si="918"/>
        <v>1.0043006699999999</v>
      </c>
      <c r="N2400" s="143">
        <f t="shared" si="938"/>
        <v>1.4422209102435035</v>
      </c>
      <c r="O2400" s="139">
        <f t="shared" si="916"/>
        <v>1.4450369300000001</v>
      </c>
      <c r="P2400" s="139">
        <f t="shared" si="923"/>
        <v>722.51846499999999</v>
      </c>
      <c r="Q2400" s="144">
        <f t="shared" si="924"/>
        <v>0</v>
      </c>
      <c r="R2400" s="145">
        <f t="shared" si="925"/>
        <v>0</v>
      </c>
      <c r="S2400" s="139">
        <f t="shared" si="926"/>
        <v>0</v>
      </c>
      <c r="T2400" s="146">
        <f t="shared" si="936"/>
        <v>3.5999999999999997E-2</v>
      </c>
      <c r="U2400" s="144">
        <f t="shared" si="915"/>
        <v>10</v>
      </c>
      <c r="V2400" s="144">
        <v>252</v>
      </c>
      <c r="W2400" s="143">
        <f t="shared" si="927"/>
        <v>1.001404443</v>
      </c>
      <c r="X2400" s="139">
        <f t="shared" si="928"/>
        <v>1.0147360000000001</v>
      </c>
      <c r="Y2400" s="124">
        <f t="shared" si="929"/>
        <v>0</v>
      </c>
      <c r="Z2400" s="147" t="s">
        <v>71</v>
      </c>
      <c r="AA2400" s="141">
        <f t="shared" si="937"/>
        <v>46218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4"/>
      <c r="BL2400" s="1"/>
      <c r="BM2400" s="1"/>
      <c r="BN2400" s="1"/>
      <c r="BO2400" s="1"/>
      <c r="BP2400" s="1"/>
      <c r="BQ2400" s="1"/>
    </row>
    <row r="2401" spans="1:69" x14ac:dyDescent="0.15">
      <c r="A2401" s="138">
        <f t="shared" si="930"/>
        <v>46052</v>
      </c>
      <c r="B2401" s="148">
        <f t="shared" si="919"/>
        <v>723.77591588999996</v>
      </c>
      <c r="C2401" s="139">
        <f t="shared" si="931"/>
        <v>500</v>
      </c>
      <c r="D2401" s="140">
        <f t="shared" si="932"/>
        <v>7245.38</v>
      </c>
      <c r="E2401" s="124">
        <f>IF(K2401=1,VLOOKUP(A2400,[1]Plan1!$BO$80:$BQ$314,3),E2400)</f>
        <v>7276.54</v>
      </c>
      <c r="F2401" s="141">
        <f t="shared" si="933"/>
        <v>45763</v>
      </c>
      <c r="G2401" s="142">
        <f t="shared" si="920"/>
        <v>4.3006716003852752E-3</v>
      </c>
      <c r="H2401" s="141">
        <f t="shared" si="934"/>
        <v>46071</v>
      </c>
      <c r="I2401" s="141">
        <f t="shared" si="921"/>
        <v>46071</v>
      </c>
      <c r="J2401" s="125">
        <f t="shared" si="935"/>
        <v>22</v>
      </c>
      <c r="K2401" s="125">
        <f t="shared" si="917"/>
        <v>11</v>
      </c>
      <c r="L2401" s="139">
        <f t="shared" si="922"/>
        <v>1.0021480199999999</v>
      </c>
      <c r="M2401" s="143">
        <f t="shared" si="918"/>
        <v>1.0043006699999999</v>
      </c>
      <c r="N2401" s="143">
        <f t="shared" si="938"/>
        <v>1.4422209102435035</v>
      </c>
      <c r="O2401" s="139">
        <f t="shared" si="916"/>
        <v>1.44531882</v>
      </c>
      <c r="P2401" s="139">
        <f t="shared" si="923"/>
        <v>722.65940999999998</v>
      </c>
      <c r="Q2401" s="144">
        <f t="shared" si="924"/>
        <v>0</v>
      </c>
      <c r="R2401" s="145">
        <f t="shared" si="925"/>
        <v>0</v>
      </c>
      <c r="S2401" s="139">
        <f t="shared" si="926"/>
        <v>0</v>
      </c>
      <c r="T2401" s="146">
        <f t="shared" si="936"/>
        <v>3.5999999999999997E-2</v>
      </c>
      <c r="U2401" s="144">
        <f t="shared" si="915"/>
        <v>11</v>
      </c>
      <c r="V2401" s="144">
        <v>252</v>
      </c>
      <c r="W2401" s="143">
        <f t="shared" si="927"/>
        <v>1.001544996</v>
      </c>
      <c r="X2401" s="139">
        <f t="shared" si="928"/>
        <v>1.11650589</v>
      </c>
      <c r="Y2401" s="124">
        <f t="shared" si="929"/>
        <v>0</v>
      </c>
      <c r="Z2401" s="147" t="s">
        <v>71</v>
      </c>
      <c r="AA2401" s="141">
        <f t="shared" si="937"/>
        <v>46218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4"/>
      <c r="BL2401" s="1"/>
      <c r="BM2401" s="1"/>
      <c r="BN2401" s="1"/>
      <c r="BO2401" s="1"/>
      <c r="BP2401" s="1"/>
      <c r="BQ2401" s="1"/>
    </row>
    <row r="2402" spans="1:69" x14ac:dyDescent="0.15">
      <c r="A2402" s="138">
        <f t="shared" si="930"/>
        <v>46053</v>
      </c>
      <c r="B2402" s="148">
        <f t="shared" si="919"/>
        <v>724.01872492999996</v>
      </c>
      <c r="C2402" s="139">
        <f t="shared" si="931"/>
        <v>500</v>
      </c>
      <c r="D2402" s="140">
        <f t="shared" si="932"/>
        <v>7245.38</v>
      </c>
      <c r="E2402" s="124">
        <f>IF(K2402=1,VLOOKUP(A2401,[1]Plan1!$BO$80:$BQ$314,3),E2401)</f>
        <v>7276.54</v>
      </c>
      <c r="F2402" s="141">
        <f t="shared" si="933"/>
        <v>45763</v>
      </c>
      <c r="G2402" s="142">
        <f t="shared" si="920"/>
        <v>4.3006716003852752E-3</v>
      </c>
      <c r="H2402" s="141">
        <f t="shared" si="934"/>
        <v>46071</v>
      </c>
      <c r="I2402" s="141">
        <f t="shared" si="921"/>
        <v>46071</v>
      </c>
      <c r="J2402" s="125">
        <f t="shared" si="935"/>
        <v>22</v>
      </c>
      <c r="K2402" s="125">
        <f t="shared" si="917"/>
        <v>12</v>
      </c>
      <c r="L2402" s="139">
        <f t="shared" si="922"/>
        <v>1.0023435300000001</v>
      </c>
      <c r="M2402" s="143">
        <f t="shared" si="918"/>
        <v>1.0043006699999999</v>
      </c>
      <c r="N2402" s="143">
        <f t="shared" si="938"/>
        <v>1.4422209102435035</v>
      </c>
      <c r="O2402" s="139">
        <f t="shared" si="916"/>
        <v>1.4456007900000001</v>
      </c>
      <c r="P2402" s="139">
        <f t="shared" si="923"/>
        <v>722.80039499999998</v>
      </c>
      <c r="Q2402" s="144">
        <f t="shared" si="924"/>
        <v>0</v>
      </c>
      <c r="R2402" s="145">
        <f t="shared" si="925"/>
        <v>0</v>
      </c>
      <c r="S2402" s="139">
        <f t="shared" si="926"/>
        <v>0</v>
      </c>
      <c r="T2402" s="146">
        <f t="shared" si="936"/>
        <v>3.5999999999999997E-2</v>
      </c>
      <c r="U2402" s="144">
        <f t="shared" si="915"/>
        <v>12</v>
      </c>
      <c r="V2402" s="144">
        <v>252</v>
      </c>
      <c r="W2402" s="143">
        <f t="shared" si="927"/>
        <v>1.0016855689999999</v>
      </c>
      <c r="X2402" s="139">
        <f t="shared" si="928"/>
        <v>1.2183299299999999</v>
      </c>
      <c r="Y2402" s="124">
        <f t="shared" si="929"/>
        <v>0</v>
      </c>
      <c r="Z2402" s="147" t="s">
        <v>71</v>
      </c>
      <c r="AA2402" s="141">
        <f t="shared" si="937"/>
        <v>46218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4"/>
      <c r="BL2402" s="1"/>
      <c r="BM2402" s="1"/>
      <c r="BN2402" s="1"/>
      <c r="BO2402" s="1"/>
      <c r="BP2402" s="1"/>
      <c r="BQ2402" s="1"/>
    </row>
    <row r="2403" spans="1:69" x14ac:dyDescent="0.15">
      <c r="A2403" s="138">
        <f t="shared" si="930"/>
        <v>46054</v>
      </c>
      <c r="B2403" s="148">
        <f t="shared" si="919"/>
        <v>724.01872492999996</v>
      </c>
      <c r="C2403" s="139">
        <f t="shared" si="931"/>
        <v>500</v>
      </c>
      <c r="D2403" s="140">
        <f t="shared" si="932"/>
        <v>7245.38</v>
      </c>
      <c r="E2403" s="124">
        <f>IF(K2403=1,VLOOKUP(A2402,[1]Plan1!$BO$80:$BQ$314,3),E2402)</f>
        <v>7276.54</v>
      </c>
      <c r="F2403" s="141">
        <f t="shared" si="933"/>
        <v>45763</v>
      </c>
      <c r="G2403" s="142">
        <f t="shared" si="920"/>
        <v>4.3006716003852752E-3</v>
      </c>
      <c r="H2403" s="141">
        <f t="shared" si="934"/>
        <v>46071</v>
      </c>
      <c r="I2403" s="141">
        <f t="shared" si="921"/>
        <v>46071</v>
      </c>
      <c r="J2403" s="125">
        <f t="shared" si="935"/>
        <v>22</v>
      </c>
      <c r="K2403" s="125">
        <f t="shared" si="917"/>
        <v>12</v>
      </c>
      <c r="L2403" s="139">
        <f t="shared" si="922"/>
        <v>1.0023435300000001</v>
      </c>
      <c r="M2403" s="143">
        <f t="shared" si="918"/>
        <v>1.0043006699999999</v>
      </c>
      <c r="N2403" s="143">
        <f t="shared" si="938"/>
        <v>1.4422209102435035</v>
      </c>
      <c r="O2403" s="139">
        <f t="shared" si="916"/>
        <v>1.4456007900000001</v>
      </c>
      <c r="P2403" s="139">
        <f t="shared" si="923"/>
        <v>722.80039499999998</v>
      </c>
      <c r="Q2403" s="144">
        <f t="shared" si="924"/>
        <v>0</v>
      </c>
      <c r="R2403" s="145">
        <f t="shared" si="925"/>
        <v>0</v>
      </c>
      <c r="S2403" s="139">
        <f t="shared" si="926"/>
        <v>0</v>
      </c>
      <c r="T2403" s="146">
        <f t="shared" si="936"/>
        <v>3.5999999999999997E-2</v>
      </c>
      <c r="U2403" s="144">
        <f t="shared" si="915"/>
        <v>12</v>
      </c>
      <c r="V2403" s="144">
        <v>252</v>
      </c>
      <c r="W2403" s="143">
        <f t="shared" si="927"/>
        <v>1.0016855689999999</v>
      </c>
      <c r="X2403" s="139">
        <f t="shared" si="928"/>
        <v>1.2183299299999999</v>
      </c>
      <c r="Y2403" s="124">
        <f t="shared" si="929"/>
        <v>0</v>
      </c>
      <c r="Z2403" s="147" t="s">
        <v>71</v>
      </c>
      <c r="AA2403" s="141">
        <f t="shared" si="937"/>
        <v>46218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4"/>
      <c r="BL2403" s="1"/>
      <c r="BM2403" s="1"/>
      <c r="BN2403" s="1"/>
      <c r="BO2403" s="1"/>
      <c r="BP2403" s="1"/>
      <c r="BQ2403" s="1"/>
    </row>
    <row r="2404" spans="1:69" x14ac:dyDescent="0.15">
      <c r="A2404" s="138">
        <f t="shared" si="930"/>
        <v>46055</v>
      </c>
      <c r="B2404" s="148">
        <f t="shared" si="919"/>
        <v>724.01872492999996</v>
      </c>
      <c r="C2404" s="139">
        <f t="shared" si="931"/>
        <v>500</v>
      </c>
      <c r="D2404" s="140">
        <f t="shared" si="932"/>
        <v>7245.38</v>
      </c>
      <c r="E2404" s="124">
        <f>IF(K2404=1,VLOOKUP(A2403,[1]Plan1!$BO$80:$BQ$314,3),E2403)</f>
        <v>7276.54</v>
      </c>
      <c r="F2404" s="141">
        <f t="shared" si="933"/>
        <v>45763</v>
      </c>
      <c r="G2404" s="142">
        <f t="shared" si="920"/>
        <v>4.3006716003852752E-3</v>
      </c>
      <c r="H2404" s="141">
        <f t="shared" si="934"/>
        <v>46071</v>
      </c>
      <c r="I2404" s="141">
        <f t="shared" si="921"/>
        <v>46071</v>
      </c>
      <c r="J2404" s="125">
        <f t="shared" si="935"/>
        <v>22</v>
      </c>
      <c r="K2404" s="125">
        <f t="shared" si="917"/>
        <v>12</v>
      </c>
      <c r="L2404" s="139">
        <f t="shared" si="922"/>
        <v>1.0023435300000001</v>
      </c>
      <c r="M2404" s="143">
        <f t="shared" si="918"/>
        <v>1.0043006699999999</v>
      </c>
      <c r="N2404" s="143">
        <f t="shared" si="938"/>
        <v>1.4422209102435035</v>
      </c>
      <c r="O2404" s="139">
        <f t="shared" si="916"/>
        <v>1.4456007900000001</v>
      </c>
      <c r="P2404" s="139">
        <f t="shared" si="923"/>
        <v>722.80039499999998</v>
      </c>
      <c r="Q2404" s="144">
        <f t="shared" si="924"/>
        <v>0</v>
      </c>
      <c r="R2404" s="145">
        <f t="shared" si="925"/>
        <v>0</v>
      </c>
      <c r="S2404" s="139">
        <f t="shared" si="926"/>
        <v>0</v>
      </c>
      <c r="T2404" s="146">
        <f t="shared" si="936"/>
        <v>3.5999999999999997E-2</v>
      </c>
      <c r="U2404" s="144">
        <f t="shared" si="915"/>
        <v>12</v>
      </c>
      <c r="V2404" s="144">
        <v>252</v>
      </c>
      <c r="W2404" s="143">
        <f t="shared" si="927"/>
        <v>1.0016855689999999</v>
      </c>
      <c r="X2404" s="139">
        <f t="shared" si="928"/>
        <v>1.2183299299999999</v>
      </c>
      <c r="Y2404" s="124">
        <f t="shared" si="929"/>
        <v>0</v>
      </c>
      <c r="Z2404" s="147" t="s">
        <v>71</v>
      </c>
      <c r="AA2404" s="141">
        <f t="shared" si="937"/>
        <v>46218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4"/>
      <c r="BL2404" s="1"/>
      <c r="BM2404" s="1"/>
      <c r="BN2404" s="1"/>
      <c r="BO2404" s="1"/>
      <c r="BP2404" s="1"/>
      <c r="BQ2404" s="1"/>
    </row>
    <row r="2405" spans="1:69" x14ac:dyDescent="0.15">
      <c r="A2405" s="138">
        <f t="shared" si="930"/>
        <v>46056</v>
      </c>
      <c r="B2405" s="148">
        <f t="shared" si="919"/>
        <v>724.26161238999998</v>
      </c>
      <c r="C2405" s="139">
        <f t="shared" si="931"/>
        <v>500</v>
      </c>
      <c r="D2405" s="140">
        <f t="shared" si="932"/>
        <v>7245.38</v>
      </c>
      <c r="E2405" s="124">
        <f>IF(K2405=1,VLOOKUP(A2404,[1]Plan1!$BO$80:$BQ$314,3),E2404)</f>
        <v>7276.54</v>
      </c>
      <c r="F2405" s="141">
        <f t="shared" si="933"/>
        <v>45763</v>
      </c>
      <c r="G2405" s="142">
        <f t="shared" si="920"/>
        <v>4.3006716003852752E-3</v>
      </c>
      <c r="H2405" s="141">
        <f t="shared" si="934"/>
        <v>46071</v>
      </c>
      <c r="I2405" s="141">
        <f t="shared" si="921"/>
        <v>46071</v>
      </c>
      <c r="J2405" s="125">
        <f t="shared" si="935"/>
        <v>22</v>
      </c>
      <c r="K2405" s="125">
        <f t="shared" si="917"/>
        <v>13</v>
      </c>
      <c r="L2405" s="139">
        <f t="shared" si="922"/>
        <v>1.0025390700000001</v>
      </c>
      <c r="M2405" s="143">
        <f t="shared" si="918"/>
        <v>1.0043006699999999</v>
      </c>
      <c r="N2405" s="143">
        <f t="shared" si="938"/>
        <v>1.4422209102435035</v>
      </c>
      <c r="O2405" s="139">
        <f t="shared" si="916"/>
        <v>1.4458828100000001</v>
      </c>
      <c r="P2405" s="139">
        <f t="shared" si="923"/>
        <v>722.94140500000003</v>
      </c>
      <c r="Q2405" s="144">
        <f t="shared" si="924"/>
        <v>0</v>
      </c>
      <c r="R2405" s="145">
        <f t="shared" si="925"/>
        <v>0</v>
      </c>
      <c r="S2405" s="139">
        <f t="shared" si="926"/>
        <v>0</v>
      </c>
      <c r="T2405" s="146">
        <f t="shared" si="936"/>
        <v>3.5999999999999997E-2</v>
      </c>
      <c r="U2405" s="144">
        <f t="shared" ref="U2405:U2468" si="939">IF(Q2404&gt;0,1,IF(K2405=K2404,U2404,U2404+1))</f>
        <v>13</v>
      </c>
      <c r="V2405" s="144">
        <v>252</v>
      </c>
      <c r="W2405" s="143">
        <f t="shared" si="927"/>
        <v>1.0018261610000001</v>
      </c>
      <c r="X2405" s="139">
        <f t="shared" si="928"/>
        <v>1.32020739</v>
      </c>
      <c r="Y2405" s="124">
        <f t="shared" si="929"/>
        <v>0</v>
      </c>
      <c r="Z2405" s="147" t="s">
        <v>71</v>
      </c>
      <c r="AA2405" s="141">
        <f t="shared" si="937"/>
        <v>46218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4"/>
      <c r="BL2405" s="1"/>
      <c r="BM2405" s="1"/>
      <c r="BN2405" s="1"/>
      <c r="BO2405" s="1"/>
      <c r="BP2405" s="1"/>
      <c r="BQ2405" s="1"/>
    </row>
    <row r="2406" spans="1:69" x14ac:dyDescent="0.15">
      <c r="A2406" s="138">
        <f t="shared" si="930"/>
        <v>46057</v>
      </c>
      <c r="B2406" s="148">
        <f t="shared" si="919"/>
        <v>724.50457400000005</v>
      </c>
      <c r="C2406" s="139">
        <f t="shared" si="931"/>
        <v>500</v>
      </c>
      <c r="D2406" s="140">
        <f t="shared" si="932"/>
        <v>7245.38</v>
      </c>
      <c r="E2406" s="124">
        <f>IF(K2406=1,VLOOKUP(A2405,[1]Plan1!$BO$80:$BQ$314,3),E2405)</f>
        <v>7276.54</v>
      </c>
      <c r="F2406" s="141">
        <f t="shared" si="933"/>
        <v>45763</v>
      </c>
      <c r="G2406" s="142">
        <f t="shared" si="920"/>
        <v>4.3006716003852752E-3</v>
      </c>
      <c r="H2406" s="141">
        <f t="shared" si="934"/>
        <v>46071</v>
      </c>
      <c r="I2406" s="141">
        <f t="shared" si="921"/>
        <v>46071</v>
      </c>
      <c r="J2406" s="125">
        <f t="shared" si="935"/>
        <v>22</v>
      </c>
      <c r="K2406" s="125">
        <f t="shared" si="917"/>
        <v>14</v>
      </c>
      <c r="L2406" s="139">
        <f t="shared" si="922"/>
        <v>1.0027346500000001</v>
      </c>
      <c r="M2406" s="143">
        <f t="shared" si="918"/>
        <v>1.0043006699999999</v>
      </c>
      <c r="N2406" s="143">
        <f t="shared" si="938"/>
        <v>1.4422209102435035</v>
      </c>
      <c r="O2406" s="139">
        <f t="shared" si="916"/>
        <v>1.44616487</v>
      </c>
      <c r="P2406" s="139">
        <f t="shared" si="923"/>
        <v>723.08243500000003</v>
      </c>
      <c r="Q2406" s="144">
        <f t="shared" si="924"/>
        <v>0</v>
      </c>
      <c r="R2406" s="145">
        <f t="shared" si="925"/>
        <v>0</v>
      </c>
      <c r="S2406" s="139">
        <f t="shared" si="926"/>
        <v>0</v>
      </c>
      <c r="T2406" s="146">
        <f t="shared" si="936"/>
        <v>3.5999999999999997E-2</v>
      </c>
      <c r="U2406" s="144">
        <f t="shared" si="939"/>
        <v>14</v>
      </c>
      <c r="V2406" s="144">
        <v>252</v>
      </c>
      <c r="W2406" s="143">
        <f t="shared" si="927"/>
        <v>1.0019667729999999</v>
      </c>
      <c r="X2406" s="139">
        <f t="shared" si="928"/>
        <v>1.422139</v>
      </c>
      <c r="Y2406" s="124">
        <f t="shared" si="929"/>
        <v>0</v>
      </c>
      <c r="Z2406" s="147" t="s">
        <v>71</v>
      </c>
      <c r="AA2406" s="141">
        <f t="shared" si="937"/>
        <v>46218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4"/>
      <c r="BL2406" s="1"/>
      <c r="BM2406" s="1"/>
      <c r="BN2406" s="1"/>
      <c r="BO2406" s="1"/>
      <c r="BP2406" s="1"/>
      <c r="BQ2406" s="1"/>
    </row>
    <row r="2407" spans="1:69" x14ac:dyDescent="0.15">
      <c r="A2407" s="138">
        <f t="shared" si="930"/>
        <v>46058</v>
      </c>
      <c r="B2407" s="148">
        <f t="shared" si="919"/>
        <v>724.74762481999994</v>
      </c>
      <c r="C2407" s="139">
        <f t="shared" si="931"/>
        <v>500</v>
      </c>
      <c r="D2407" s="140">
        <f t="shared" si="932"/>
        <v>7245.38</v>
      </c>
      <c r="E2407" s="124">
        <f>IF(K2407=1,VLOOKUP(A2406,[1]Plan1!$BO$80:$BQ$314,3),E2406)</f>
        <v>7276.54</v>
      </c>
      <c r="F2407" s="141">
        <f t="shared" si="933"/>
        <v>45763</v>
      </c>
      <c r="G2407" s="142">
        <f t="shared" si="920"/>
        <v>4.3006716003852752E-3</v>
      </c>
      <c r="H2407" s="141">
        <f t="shared" si="934"/>
        <v>46071</v>
      </c>
      <c r="I2407" s="141">
        <f t="shared" si="921"/>
        <v>46071</v>
      </c>
      <c r="J2407" s="125">
        <f t="shared" si="935"/>
        <v>22</v>
      </c>
      <c r="K2407" s="125">
        <f t="shared" si="917"/>
        <v>15</v>
      </c>
      <c r="L2407" s="139">
        <f t="shared" si="922"/>
        <v>1.00293027</v>
      </c>
      <c r="M2407" s="143">
        <f t="shared" si="918"/>
        <v>1.0043006699999999</v>
      </c>
      <c r="N2407" s="143">
        <f t="shared" si="938"/>
        <v>1.4422209102435035</v>
      </c>
      <c r="O2407" s="139">
        <f t="shared" si="916"/>
        <v>1.446447</v>
      </c>
      <c r="P2407" s="139">
        <f t="shared" si="923"/>
        <v>723.22349999999994</v>
      </c>
      <c r="Q2407" s="144">
        <f t="shared" si="924"/>
        <v>0</v>
      </c>
      <c r="R2407" s="145">
        <f t="shared" si="925"/>
        <v>0</v>
      </c>
      <c r="S2407" s="139">
        <f t="shared" si="926"/>
        <v>0</v>
      </c>
      <c r="T2407" s="146">
        <f t="shared" si="936"/>
        <v>3.5999999999999997E-2</v>
      </c>
      <c r="U2407" s="144">
        <f t="shared" si="939"/>
        <v>15</v>
      </c>
      <c r="V2407" s="144">
        <v>252</v>
      </c>
      <c r="W2407" s="143">
        <f t="shared" si="927"/>
        <v>1.0021074050000001</v>
      </c>
      <c r="X2407" s="139">
        <f t="shared" si="928"/>
        <v>1.5241248199999999</v>
      </c>
      <c r="Y2407" s="124">
        <f t="shared" si="929"/>
        <v>0</v>
      </c>
      <c r="Z2407" s="147" t="s">
        <v>71</v>
      </c>
      <c r="AA2407" s="141">
        <f t="shared" si="937"/>
        <v>46218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4"/>
      <c r="BL2407" s="1"/>
      <c r="BM2407" s="1"/>
      <c r="BN2407" s="1"/>
      <c r="BO2407" s="1"/>
      <c r="BP2407" s="1"/>
      <c r="BQ2407" s="1"/>
    </row>
    <row r="2408" spans="1:69" x14ac:dyDescent="0.15">
      <c r="A2408" s="138">
        <f t="shared" si="930"/>
        <v>46059</v>
      </c>
      <c r="B2408" s="148">
        <f t="shared" si="919"/>
        <v>724.99075911</v>
      </c>
      <c r="C2408" s="139">
        <f t="shared" si="931"/>
        <v>500</v>
      </c>
      <c r="D2408" s="140">
        <f t="shared" si="932"/>
        <v>7245.38</v>
      </c>
      <c r="E2408" s="124">
        <f>IF(K2408=1,VLOOKUP(A2407,[1]Plan1!$BO$80:$BQ$314,3),E2407)</f>
        <v>7276.54</v>
      </c>
      <c r="F2408" s="141">
        <f t="shared" si="933"/>
        <v>45763</v>
      </c>
      <c r="G2408" s="142">
        <f t="shared" si="920"/>
        <v>4.3006716003852752E-3</v>
      </c>
      <c r="H2408" s="141">
        <f t="shared" si="934"/>
        <v>46071</v>
      </c>
      <c r="I2408" s="141">
        <f t="shared" si="921"/>
        <v>46071</v>
      </c>
      <c r="J2408" s="125">
        <f t="shared" si="935"/>
        <v>22</v>
      </c>
      <c r="K2408" s="125">
        <f t="shared" si="917"/>
        <v>16</v>
      </c>
      <c r="L2408" s="139">
        <f t="shared" si="922"/>
        <v>1.0031259299999999</v>
      </c>
      <c r="M2408" s="143">
        <f t="shared" si="918"/>
        <v>1.0043006699999999</v>
      </c>
      <c r="N2408" s="143">
        <f t="shared" si="938"/>
        <v>1.4422209102435035</v>
      </c>
      <c r="O2408" s="139">
        <f t="shared" si="916"/>
        <v>1.4467291900000001</v>
      </c>
      <c r="P2408" s="139">
        <f t="shared" si="923"/>
        <v>723.36459500000001</v>
      </c>
      <c r="Q2408" s="144">
        <f t="shared" si="924"/>
        <v>0</v>
      </c>
      <c r="R2408" s="145">
        <f t="shared" si="925"/>
        <v>0</v>
      </c>
      <c r="S2408" s="139">
        <f t="shared" si="926"/>
        <v>0</v>
      </c>
      <c r="T2408" s="146">
        <f t="shared" si="936"/>
        <v>3.5999999999999997E-2</v>
      </c>
      <c r="U2408" s="144">
        <f t="shared" si="939"/>
        <v>16</v>
      </c>
      <c r="V2408" s="144">
        <v>252</v>
      </c>
      <c r="W2408" s="143">
        <f t="shared" si="927"/>
        <v>1.002248056</v>
      </c>
      <c r="X2408" s="139">
        <f t="shared" si="928"/>
        <v>1.6261641099999999</v>
      </c>
      <c r="Y2408" s="124">
        <f t="shared" si="929"/>
        <v>0</v>
      </c>
      <c r="Z2408" s="147" t="s">
        <v>71</v>
      </c>
      <c r="AA2408" s="141">
        <f t="shared" si="937"/>
        <v>46218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4"/>
      <c r="BL2408" s="1"/>
      <c r="BM2408" s="1"/>
      <c r="BN2408" s="1"/>
      <c r="BO2408" s="1"/>
      <c r="BP2408" s="1"/>
      <c r="BQ2408" s="1"/>
    </row>
    <row r="2409" spans="1:69" x14ac:dyDescent="0.15">
      <c r="A2409" s="138">
        <f t="shared" si="930"/>
        <v>46060</v>
      </c>
      <c r="B2409" s="148">
        <f t="shared" si="919"/>
        <v>725.23396762000004</v>
      </c>
      <c r="C2409" s="139">
        <f t="shared" si="931"/>
        <v>500</v>
      </c>
      <c r="D2409" s="140">
        <f t="shared" si="932"/>
        <v>7245.38</v>
      </c>
      <c r="E2409" s="124">
        <f>IF(K2409=1,VLOOKUP(A2408,[1]Plan1!$BO$80:$BQ$314,3),E2408)</f>
        <v>7276.54</v>
      </c>
      <c r="F2409" s="141">
        <f t="shared" si="933"/>
        <v>45763</v>
      </c>
      <c r="G2409" s="142">
        <f t="shared" si="920"/>
        <v>4.3006716003852752E-3</v>
      </c>
      <c r="H2409" s="141">
        <f t="shared" si="934"/>
        <v>46071</v>
      </c>
      <c r="I2409" s="141">
        <f t="shared" si="921"/>
        <v>46071</v>
      </c>
      <c r="J2409" s="125">
        <f t="shared" si="935"/>
        <v>22</v>
      </c>
      <c r="K2409" s="125">
        <f t="shared" si="917"/>
        <v>17</v>
      </c>
      <c r="L2409" s="139">
        <f t="shared" si="922"/>
        <v>1.0033216199999999</v>
      </c>
      <c r="M2409" s="143">
        <f t="shared" si="918"/>
        <v>1.0043006699999999</v>
      </c>
      <c r="N2409" s="143">
        <f t="shared" si="938"/>
        <v>1.4422209102435035</v>
      </c>
      <c r="O2409" s="139">
        <f t="shared" ref="O2409:O2472" si="940">TRUNC(TRUNC((L2409*N2409),15),8)</f>
        <v>1.4470114199999999</v>
      </c>
      <c r="P2409" s="139">
        <f t="shared" si="923"/>
        <v>723.50571000000002</v>
      </c>
      <c r="Q2409" s="144">
        <f t="shared" si="924"/>
        <v>0</v>
      </c>
      <c r="R2409" s="145">
        <f t="shared" si="925"/>
        <v>0</v>
      </c>
      <c r="S2409" s="139">
        <f t="shared" si="926"/>
        <v>0</v>
      </c>
      <c r="T2409" s="146">
        <f t="shared" si="936"/>
        <v>3.5999999999999997E-2</v>
      </c>
      <c r="U2409" s="144">
        <f t="shared" si="939"/>
        <v>17</v>
      </c>
      <c r="V2409" s="144">
        <v>252</v>
      </c>
      <c r="W2409" s="143">
        <f t="shared" si="927"/>
        <v>1.002388727</v>
      </c>
      <c r="X2409" s="139">
        <f t="shared" si="928"/>
        <v>1.7282576199999999</v>
      </c>
      <c r="Y2409" s="124">
        <f t="shared" si="929"/>
        <v>0</v>
      </c>
      <c r="Z2409" s="147" t="s">
        <v>71</v>
      </c>
      <c r="AA2409" s="141">
        <f t="shared" si="937"/>
        <v>46218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4"/>
      <c r="BL2409" s="1"/>
      <c r="BM2409" s="1"/>
      <c r="BN2409" s="1"/>
      <c r="BO2409" s="1"/>
      <c r="BP2409" s="1"/>
      <c r="BQ2409" s="1"/>
    </row>
    <row r="2410" spans="1:69" x14ac:dyDescent="0.15">
      <c r="A2410" s="138">
        <f t="shared" si="930"/>
        <v>46061</v>
      </c>
      <c r="B2410" s="148">
        <f t="shared" si="919"/>
        <v>725.23396762000004</v>
      </c>
      <c r="C2410" s="139">
        <f t="shared" si="931"/>
        <v>500</v>
      </c>
      <c r="D2410" s="140">
        <f t="shared" si="932"/>
        <v>7245.38</v>
      </c>
      <c r="E2410" s="124">
        <f>IF(K2410=1,VLOOKUP(A2409,[1]Plan1!$BO$80:$BQ$314,3),E2409)</f>
        <v>7276.54</v>
      </c>
      <c r="F2410" s="141">
        <f t="shared" si="933"/>
        <v>45763</v>
      </c>
      <c r="G2410" s="142">
        <f t="shared" si="920"/>
        <v>4.3006716003852752E-3</v>
      </c>
      <c r="H2410" s="141">
        <f t="shared" si="934"/>
        <v>46071</v>
      </c>
      <c r="I2410" s="141">
        <f t="shared" si="921"/>
        <v>46071</v>
      </c>
      <c r="J2410" s="125">
        <f t="shared" si="935"/>
        <v>22</v>
      </c>
      <c r="K2410" s="125">
        <f t="shared" ref="K2410:K2473" si="941">(J2410-(NETWORKDAYS(A2410,I2410,AD$118:AD$502)-1))</f>
        <v>17</v>
      </c>
      <c r="L2410" s="139">
        <f t="shared" si="922"/>
        <v>1.0033216199999999</v>
      </c>
      <c r="M2410" s="143">
        <f t="shared" ref="M2410:M2473" si="942">IF(I2410&gt;I2409,L2409,M2409)</f>
        <v>1.0043006699999999</v>
      </c>
      <c r="N2410" s="143">
        <f t="shared" si="938"/>
        <v>1.4422209102435035</v>
      </c>
      <c r="O2410" s="139">
        <f t="shared" si="940"/>
        <v>1.4470114199999999</v>
      </c>
      <c r="P2410" s="139">
        <f t="shared" si="923"/>
        <v>723.50571000000002</v>
      </c>
      <c r="Q2410" s="144">
        <f t="shared" si="924"/>
        <v>0</v>
      </c>
      <c r="R2410" s="145">
        <f t="shared" si="925"/>
        <v>0</v>
      </c>
      <c r="S2410" s="139">
        <f t="shared" si="926"/>
        <v>0</v>
      </c>
      <c r="T2410" s="146">
        <f t="shared" si="936"/>
        <v>3.5999999999999997E-2</v>
      </c>
      <c r="U2410" s="144">
        <f t="shared" si="939"/>
        <v>17</v>
      </c>
      <c r="V2410" s="144">
        <v>252</v>
      </c>
      <c r="W2410" s="143">
        <f t="shared" si="927"/>
        <v>1.002388727</v>
      </c>
      <c r="X2410" s="139">
        <f t="shared" si="928"/>
        <v>1.7282576199999999</v>
      </c>
      <c r="Y2410" s="124">
        <f t="shared" si="929"/>
        <v>0</v>
      </c>
      <c r="Z2410" s="147" t="s">
        <v>71</v>
      </c>
      <c r="AA2410" s="141">
        <f t="shared" si="937"/>
        <v>46218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4"/>
      <c r="BL2410" s="1"/>
      <c r="BM2410" s="1"/>
      <c r="BN2410" s="1"/>
      <c r="BO2410" s="1"/>
      <c r="BP2410" s="1"/>
      <c r="BQ2410" s="1"/>
    </row>
    <row r="2411" spans="1:69" x14ac:dyDescent="0.15">
      <c r="A2411" s="138">
        <f t="shared" si="930"/>
        <v>46062</v>
      </c>
      <c r="B2411" s="148">
        <f t="shared" si="919"/>
        <v>725.23396762000004</v>
      </c>
      <c r="C2411" s="139">
        <f t="shared" si="931"/>
        <v>500</v>
      </c>
      <c r="D2411" s="140">
        <f t="shared" si="932"/>
        <v>7245.38</v>
      </c>
      <c r="E2411" s="124">
        <f>IF(K2411=1,VLOOKUP(A2410,[1]Plan1!$BO$80:$BQ$314,3),E2410)</f>
        <v>7276.54</v>
      </c>
      <c r="F2411" s="141">
        <f t="shared" si="933"/>
        <v>45763</v>
      </c>
      <c r="G2411" s="142">
        <f t="shared" si="920"/>
        <v>4.3006716003852752E-3</v>
      </c>
      <c r="H2411" s="141">
        <f t="shared" si="934"/>
        <v>46071</v>
      </c>
      <c r="I2411" s="141">
        <f t="shared" si="921"/>
        <v>46071</v>
      </c>
      <c r="J2411" s="125">
        <f t="shared" si="935"/>
        <v>22</v>
      </c>
      <c r="K2411" s="125">
        <f t="shared" si="941"/>
        <v>17</v>
      </c>
      <c r="L2411" s="139">
        <f t="shared" si="922"/>
        <v>1.0033216199999999</v>
      </c>
      <c r="M2411" s="143">
        <f t="shared" si="942"/>
        <v>1.0043006699999999</v>
      </c>
      <c r="N2411" s="143">
        <f t="shared" si="938"/>
        <v>1.4422209102435035</v>
      </c>
      <c r="O2411" s="139">
        <f t="shared" si="940"/>
        <v>1.4470114199999999</v>
      </c>
      <c r="P2411" s="139">
        <f t="shared" si="923"/>
        <v>723.50571000000002</v>
      </c>
      <c r="Q2411" s="144">
        <f t="shared" si="924"/>
        <v>0</v>
      </c>
      <c r="R2411" s="145">
        <f t="shared" si="925"/>
        <v>0</v>
      </c>
      <c r="S2411" s="139">
        <f t="shared" si="926"/>
        <v>0</v>
      </c>
      <c r="T2411" s="146">
        <f t="shared" si="936"/>
        <v>3.5999999999999997E-2</v>
      </c>
      <c r="U2411" s="144">
        <f t="shared" si="939"/>
        <v>17</v>
      </c>
      <c r="V2411" s="144">
        <v>252</v>
      </c>
      <c r="W2411" s="143">
        <f t="shared" si="927"/>
        <v>1.002388727</v>
      </c>
      <c r="X2411" s="139">
        <f t="shared" si="928"/>
        <v>1.7282576199999999</v>
      </c>
      <c r="Y2411" s="124">
        <f t="shared" si="929"/>
        <v>0</v>
      </c>
      <c r="Z2411" s="147" t="s">
        <v>71</v>
      </c>
      <c r="AA2411" s="141">
        <f t="shared" si="937"/>
        <v>46218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4"/>
      <c r="BL2411" s="1"/>
      <c r="BM2411" s="1"/>
      <c r="BN2411" s="1"/>
      <c r="BO2411" s="1"/>
      <c r="BP2411" s="1"/>
      <c r="BQ2411" s="1"/>
    </row>
    <row r="2412" spans="1:69" x14ac:dyDescent="0.15">
      <c r="A2412" s="138">
        <f t="shared" si="930"/>
        <v>46063</v>
      </c>
      <c r="B2412" s="148">
        <f t="shared" si="919"/>
        <v>725.47725535999996</v>
      </c>
      <c r="C2412" s="139">
        <f t="shared" si="931"/>
        <v>500</v>
      </c>
      <c r="D2412" s="140">
        <f t="shared" si="932"/>
        <v>7245.38</v>
      </c>
      <c r="E2412" s="124">
        <f>IF(K2412=1,VLOOKUP(A2411,[1]Plan1!$BO$80:$BQ$314,3),E2411)</f>
        <v>7276.54</v>
      </c>
      <c r="F2412" s="141">
        <f t="shared" si="933"/>
        <v>45763</v>
      </c>
      <c r="G2412" s="142">
        <f t="shared" si="920"/>
        <v>4.3006716003852752E-3</v>
      </c>
      <c r="H2412" s="141">
        <f t="shared" si="934"/>
        <v>46071</v>
      </c>
      <c r="I2412" s="141">
        <f t="shared" si="921"/>
        <v>46071</v>
      </c>
      <c r="J2412" s="125">
        <f t="shared" si="935"/>
        <v>22</v>
      </c>
      <c r="K2412" s="125">
        <f t="shared" si="941"/>
        <v>18</v>
      </c>
      <c r="L2412" s="139">
        <f t="shared" si="922"/>
        <v>1.0035173500000001</v>
      </c>
      <c r="M2412" s="143">
        <f t="shared" si="942"/>
        <v>1.0043006699999999</v>
      </c>
      <c r="N2412" s="143">
        <f t="shared" si="938"/>
        <v>1.4422209102435035</v>
      </c>
      <c r="O2412" s="139">
        <f t="shared" si="940"/>
        <v>1.4472936999999999</v>
      </c>
      <c r="P2412" s="139">
        <f t="shared" si="923"/>
        <v>723.64684999999997</v>
      </c>
      <c r="Q2412" s="144">
        <f t="shared" si="924"/>
        <v>0</v>
      </c>
      <c r="R2412" s="145">
        <f t="shared" si="925"/>
        <v>0</v>
      </c>
      <c r="S2412" s="139">
        <f t="shared" si="926"/>
        <v>0</v>
      </c>
      <c r="T2412" s="146">
        <f t="shared" si="936"/>
        <v>3.5999999999999997E-2</v>
      </c>
      <c r="U2412" s="144">
        <f t="shared" si="939"/>
        <v>18</v>
      </c>
      <c r="V2412" s="144">
        <v>252</v>
      </c>
      <c r="W2412" s="143">
        <f t="shared" si="927"/>
        <v>1.0025294179999999</v>
      </c>
      <c r="X2412" s="139">
        <f t="shared" si="928"/>
        <v>1.8304053600000001</v>
      </c>
      <c r="Y2412" s="124">
        <f t="shared" si="929"/>
        <v>0</v>
      </c>
      <c r="Z2412" s="147" t="s">
        <v>71</v>
      </c>
      <c r="AA2412" s="141">
        <f t="shared" si="937"/>
        <v>46218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4"/>
      <c r="BL2412" s="1"/>
      <c r="BM2412" s="1"/>
      <c r="BN2412" s="1"/>
      <c r="BO2412" s="1"/>
      <c r="BP2412" s="1"/>
      <c r="BQ2412" s="1"/>
    </row>
    <row r="2413" spans="1:69" x14ac:dyDescent="0.15">
      <c r="A2413" s="138">
        <f t="shared" si="930"/>
        <v>46064</v>
      </c>
      <c r="B2413" s="148">
        <f t="shared" si="919"/>
        <v>725.72062738</v>
      </c>
      <c r="C2413" s="139">
        <f t="shared" si="931"/>
        <v>500</v>
      </c>
      <c r="D2413" s="140">
        <f t="shared" si="932"/>
        <v>7245.38</v>
      </c>
      <c r="E2413" s="124">
        <f>IF(K2413=1,VLOOKUP(A2412,[1]Plan1!$BO$80:$BQ$314,3),E2412)</f>
        <v>7276.54</v>
      </c>
      <c r="F2413" s="141">
        <f t="shared" si="933"/>
        <v>45763</v>
      </c>
      <c r="G2413" s="142">
        <f t="shared" si="920"/>
        <v>4.3006716003852752E-3</v>
      </c>
      <c r="H2413" s="141">
        <f t="shared" si="934"/>
        <v>46071</v>
      </c>
      <c r="I2413" s="141">
        <f t="shared" si="921"/>
        <v>46071</v>
      </c>
      <c r="J2413" s="125">
        <f t="shared" si="935"/>
        <v>22</v>
      </c>
      <c r="K2413" s="125">
        <f t="shared" si="941"/>
        <v>19</v>
      </c>
      <c r="L2413" s="139">
        <f t="shared" si="922"/>
        <v>1.00371312</v>
      </c>
      <c r="M2413" s="143">
        <f t="shared" si="942"/>
        <v>1.0043006699999999</v>
      </c>
      <c r="N2413" s="143">
        <f t="shared" si="938"/>
        <v>1.4422209102435035</v>
      </c>
      <c r="O2413" s="139">
        <f t="shared" si="940"/>
        <v>1.44757604</v>
      </c>
      <c r="P2413" s="139">
        <f t="shared" si="923"/>
        <v>723.78801999999996</v>
      </c>
      <c r="Q2413" s="144">
        <f t="shared" si="924"/>
        <v>0</v>
      </c>
      <c r="R2413" s="145">
        <f t="shared" si="925"/>
        <v>0</v>
      </c>
      <c r="S2413" s="139">
        <f t="shared" si="926"/>
        <v>0</v>
      </c>
      <c r="T2413" s="146">
        <f t="shared" si="936"/>
        <v>3.5999999999999997E-2</v>
      </c>
      <c r="U2413" s="144">
        <f t="shared" si="939"/>
        <v>19</v>
      </c>
      <c r="V2413" s="144">
        <v>252</v>
      </c>
      <c r="W2413" s="143">
        <f t="shared" si="927"/>
        <v>1.002670129</v>
      </c>
      <c r="X2413" s="139">
        <f t="shared" si="928"/>
        <v>1.9326073800000001</v>
      </c>
      <c r="Y2413" s="124">
        <f t="shared" si="929"/>
        <v>0</v>
      </c>
      <c r="Z2413" s="147" t="s">
        <v>71</v>
      </c>
      <c r="AA2413" s="141">
        <f t="shared" si="937"/>
        <v>46218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4"/>
      <c r="BL2413" s="1"/>
      <c r="BM2413" s="1"/>
      <c r="BN2413" s="1"/>
      <c r="BO2413" s="1"/>
      <c r="BP2413" s="1"/>
      <c r="BQ2413" s="1"/>
    </row>
    <row r="2414" spans="1:69" x14ac:dyDescent="0.15">
      <c r="A2414" s="138">
        <f t="shared" si="930"/>
        <v>46065</v>
      </c>
      <c r="B2414" s="148">
        <f t="shared" si="919"/>
        <v>725.96408796999992</v>
      </c>
      <c r="C2414" s="139">
        <f t="shared" si="931"/>
        <v>500</v>
      </c>
      <c r="D2414" s="140">
        <f t="shared" si="932"/>
        <v>7245.38</v>
      </c>
      <c r="E2414" s="124">
        <f>IF(K2414=1,VLOOKUP(A2413,[1]Plan1!$BO$80:$BQ$314,3),E2413)</f>
        <v>7276.54</v>
      </c>
      <c r="F2414" s="141">
        <f t="shared" si="933"/>
        <v>45763</v>
      </c>
      <c r="G2414" s="142">
        <f t="shared" si="920"/>
        <v>4.3006716003852752E-3</v>
      </c>
      <c r="H2414" s="141">
        <f t="shared" si="934"/>
        <v>46071</v>
      </c>
      <c r="I2414" s="141">
        <f t="shared" si="921"/>
        <v>46071</v>
      </c>
      <c r="J2414" s="125">
        <f t="shared" si="935"/>
        <v>22</v>
      </c>
      <c r="K2414" s="125">
        <f t="shared" si="941"/>
        <v>20</v>
      </c>
      <c r="L2414" s="139">
        <f t="shared" si="922"/>
        <v>1.0039089299999999</v>
      </c>
      <c r="M2414" s="143">
        <f t="shared" si="942"/>
        <v>1.0043006699999999</v>
      </c>
      <c r="N2414" s="143">
        <f t="shared" si="938"/>
        <v>1.4422209102435035</v>
      </c>
      <c r="O2414" s="139">
        <f t="shared" si="940"/>
        <v>1.44785845</v>
      </c>
      <c r="P2414" s="139">
        <f t="shared" si="923"/>
        <v>723.92922499999997</v>
      </c>
      <c r="Q2414" s="144">
        <f t="shared" si="924"/>
        <v>0</v>
      </c>
      <c r="R2414" s="145">
        <f t="shared" si="925"/>
        <v>0</v>
      </c>
      <c r="S2414" s="139">
        <f t="shared" si="926"/>
        <v>0</v>
      </c>
      <c r="T2414" s="146">
        <f t="shared" si="936"/>
        <v>3.5999999999999997E-2</v>
      </c>
      <c r="U2414" s="144">
        <f t="shared" si="939"/>
        <v>20</v>
      </c>
      <c r="V2414" s="144">
        <v>252</v>
      </c>
      <c r="W2414" s="143">
        <f t="shared" si="927"/>
        <v>1.002810859</v>
      </c>
      <c r="X2414" s="139">
        <f t="shared" si="928"/>
        <v>2.0348629699999998</v>
      </c>
      <c r="Y2414" s="124">
        <f t="shared" si="929"/>
        <v>0</v>
      </c>
      <c r="Z2414" s="147" t="s">
        <v>71</v>
      </c>
      <c r="AA2414" s="141">
        <f t="shared" si="937"/>
        <v>46218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4"/>
      <c r="BL2414" s="1"/>
      <c r="BM2414" s="1"/>
      <c r="BN2414" s="1"/>
      <c r="BO2414" s="1"/>
      <c r="BP2414" s="1"/>
      <c r="BQ2414" s="1"/>
    </row>
    <row r="2415" spans="1:69" x14ac:dyDescent="0.15">
      <c r="A2415" s="138">
        <f t="shared" si="930"/>
        <v>46066</v>
      </c>
      <c r="B2415" s="148">
        <f t="shared" si="919"/>
        <v>726.20762285000001</v>
      </c>
      <c r="C2415" s="139">
        <f t="shared" si="931"/>
        <v>500</v>
      </c>
      <c r="D2415" s="140">
        <f t="shared" si="932"/>
        <v>7245.38</v>
      </c>
      <c r="E2415" s="124">
        <f>IF(K2415=1,VLOOKUP(A2414,[1]Plan1!$BO$80:$BQ$314,3),E2414)</f>
        <v>7276.54</v>
      </c>
      <c r="F2415" s="141">
        <f t="shared" si="933"/>
        <v>45763</v>
      </c>
      <c r="G2415" s="142">
        <f t="shared" si="920"/>
        <v>4.3006716003852752E-3</v>
      </c>
      <c r="H2415" s="141">
        <f t="shared" si="934"/>
        <v>46071</v>
      </c>
      <c r="I2415" s="141">
        <f t="shared" si="921"/>
        <v>46071</v>
      </c>
      <c r="J2415" s="125">
        <f t="shared" si="935"/>
        <v>22</v>
      </c>
      <c r="K2415" s="125">
        <f t="shared" si="941"/>
        <v>21</v>
      </c>
      <c r="L2415" s="139">
        <f t="shared" si="922"/>
        <v>1.00410478</v>
      </c>
      <c r="M2415" s="143">
        <f t="shared" si="942"/>
        <v>1.0043006699999999</v>
      </c>
      <c r="N2415" s="143">
        <f t="shared" si="938"/>
        <v>1.4422209102435035</v>
      </c>
      <c r="O2415" s="139">
        <f t="shared" si="940"/>
        <v>1.4481409000000001</v>
      </c>
      <c r="P2415" s="139">
        <f t="shared" si="923"/>
        <v>724.07045000000005</v>
      </c>
      <c r="Q2415" s="144">
        <f t="shared" si="924"/>
        <v>0</v>
      </c>
      <c r="R2415" s="145">
        <f t="shared" si="925"/>
        <v>0</v>
      </c>
      <c r="S2415" s="139">
        <f t="shared" si="926"/>
        <v>0</v>
      </c>
      <c r="T2415" s="146">
        <f t="shared" si="936"/>
        <v>3.5999999999999997E-2</v>
      </c>
      <c r="U2415" s="144">
        <f t="shared" si="939"/>
        <v>21</v>
      </c>
      <c r="V2415" s="144">
        <v>252</v>
      </c>
      <c r="W2415" s="143">
        <f t="shared" si="927"/>
        <v>1.0029516089999999</v>
      </c>
      <c r="X2415" s="139">
        <f t="shared" si="928"/>
        <v>2.1371728499999998</v>
      </c>
      <c r="Y2415" s="124">
        <f t="shared" si="929"/>
        <v>0</v>
      </c>
      <c r="Z2415" s="147" t="s">
        <v>71</v>
      </c>
      <c r="AA2415" s="141">
        <f t="shared" si="937"/>
        <v>46218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4"/>
      <c r="BL2415" s="1"/>
      <c r="BM2415" s="1"/>
      <c r="BN2415" s="1"/>
      <c r="BO2415" s="1"/>
      <c r="BP2415" s="1"/>
      <c r="BQ2415" s="1"/>
    </row>
    <row r="2416" spans="1:69" x14ac:dyDescent="0.15">
      <c r="A2416" s="138">
        <f t="shared" si="930"/>
        <v>46067</v>
      </c>
      <c r="B2416" s="148">
        <f t="shared" si="919"/>
        <v>726.45124708000003</v>
      </c>
      <c r="C2416" s="139">
        <f t="shared" si="931"/>
        <v>500</v>
      </c>
      <c r="D2416" s="140">
        <f t="shared" si="932"/>
        <v>7245.38</v>
      </c>
      <c r="E2416" s="124">
        <f>IF(K2416=1,VLOOKUP(A2415,[1]Plan1!$BO$80:$BQ$314,3),E2415)</f>
        <v>7276.54</v>
      </c>
      <c r="F2416" s="141">
        <f t="shared" si="933"/>
        <v>45763</v>
      </c>
      <c r="G2416" s="142">
        <f t="shared" si="920"/>
        <v>4.3006716003852752E-3</v>
      </c>
      <c r="H2416" s="141">
        <f t="shared" si="934"/>
        <v>46071</v>
      </c>
      <c r="I2416" s="141">
        <f t="shared" si="921"/>
        <v>46071</v>
      </c>
      <c r="J2416" s="125">
        <f t="shared" si="935"/>
        <v>22</v>
      </c>
      <c r="K2416" s="125">
        <f t="shared" si="941"/>
        <v>22</v>
      </c>
      <c r="L2416" s="139">
        <f t="shared" si="922"/>
        <v>1.0043006699999999</v>
      </c>
      <c r="M2416" s="143">
        <f t="shared" si="942"/>
        <v>1.0043006699999999</v>
      </c>
      <c r="N2416" s="143">
        <f t="shared" si="938"/>
        <v>1.4422209102435035</v>
      </c>
      <c r="O2416" s="139">
        <f t="shared" si="940"/>
        <v>1.4484234199999999</v>
      </c>
      <c r="P2416" s="139">
        <f t="shared" si="923"/>
        <v>724.21171000000004</v>
      </c>
      <c r="Q2416" s="144">
        <f t="shared" si="924"/>
        <v>0</v>
      </c>
      <c r="R2416" s="145">
        <f t="shared" si="925"/>
        <v>0</v>
      </c>
      <c r="S2416" s="139">
        <f t="shared" si="926"/>
        <v>0</v>
      </c>
      <c r="T2416" s="146">
        <f t="shared" si="936"/>
        <v>3.5999999999999997E-2</v>
      </c>
      <c r="U2416" s="144">
        <f t="shared" si="939"/>
        <v>22</v>
      </c>
      <c r="V2416" s="144">
        <v>252</v>
      </c>
      <c r="W2416" s="143">
        <f t="shared" si="927"/>
        <v>1.0030923789999999</v>
      </c>
      <c r="X2416" s="139">
        <f t="shared" si="928"/>
        <v>2.2395370799999998</v>
      </c>
      <c r="Y2416" s="124">
        <f t="shared" si="929"/>
        <v>0</v>
      </c>
      <c r="Z2416" s="147" t="s">
        <v>71</v>
      </c>
      <c r="AA2416" s="141">
        <f t="shared" si="937"/>
        <v>46218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4"/>
      <c r="BL2416" s="1"/>
      <c r="BM2416" s="1"/>
      <c r="BN2416" s="1"/>
      <c r="BO2416" s="1"/>
      <c r="BP2416" s="1"/>
      <c r="BQ2416" s="1"/>
    </row>
    <row r="2417" spans="1:69" x14ac:dyDescent="0.15">
      <c r="A2417" s="138">
        <f t="shared" si="930"/>
        <v>46068</v>
      </c>
      <c r="B2417" s="148">
        <f t="shared" si="919"/>
        <v>726.45124708000003</v>
      </c>
      <c r="C2417" s="139">
        <f t="shared" si="931"/>
        <v>500</v>
      </c>
      <c r="D2417" s="140">
        <f t="shared" si="932"/>
        <v>7245.38</v>
      </c>
      <c r="E2417" s="124">
        <f>IF(K2417=1,VLOOKUP(A2416,[1]Plan1!$BO$80:$BQ$314,3),E2416)</f>
        <v>7276.54</v>
      </c>
      <c r="F2417" s="141">
        <f t="shared" si="933"/>
        <v>45763</v>
      </c>
      <c r="G2417" s="142">
        <f t="shared" si="920"/>
        <v>4.3006716003852752E-3</v>
      </c>
      <c r="H2417" s="141">
        <f t="shared" si="934"/>
        <v>46097</v>
      </c>
      <c r="I2417" s="141">
        <f t="shared" si="921"/>
        <v>46071</v>
      </c>
      <c r="J2417" s="125">
        <f t="shared" si="935"/>
        <v>22</v>
      </c>
      <c r="K2417" s="125">
        <f t="shared" si="941"/>
        <v>22</v>
      </c>
      <c r="L2417" s="139">
        <f t="shared" si="922"/>
        <v>1.0043006699999999</v>
      </c>
      <c r="M2417" s="143">
        <f t="shared" si="942"/>
        <v>1.0043006699999999</v>
      </c>
      <c r="N2417" s="143">
        <f t="shared" si="938"/>
        <v>1.4422209102435035</v>
      </c>
      <c r="O2417" s="139">
        <f t="shared" si="940"/>
        <v>1.4484234199999999</v>
      </c>
      <c r="P2417" s="139">
        <f t="shared" si="923"/>
        <v>724.21171000000004</v>
      </c>
      <c r="Q2417" s="144">
        <f t="shared" si="924"/>
        <v>0</v>
      </c>
      <c r="R2417" s="145">
        <f t="shared" si="925"/>
        <v>0</v>
      </c>
      <c r="S2417" s="139">
        <f t="shared" si="926"/>
        <v>0</v>
      </c>
      <c r="T2417" s="146">
        <f t="shared" si="936"/>
        <v>3.5999999999999997E-2</v>
      </c>
      <c r="U2417" s="144">
        <f t="shared" si="939"/>
        <v>22</v>
      </c>
      <c r="V2417" s="144">
        <v>252</v>
      </c>
      <c r="W2417" s="143">
        <f t="shared" si="927"/>
        <v>1.0030923789999999</v>
      </c>
      <c r="X2417" s="139">
        <f t="shared" si="928"/>
        <v>2.2395370799999998</v>
      </c>
      <c r="Y2417" s="124">
        <f t="shared" si="929"/>
        <v>0</v>
      </c>
      <c r="Z2417" s="147" t="s">
        <v>71</v>
      </c>
      <c r="AA2417" s="141">
        <f t="shared" si="937"/>
        <v>46218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4"/>
      <c r="BL2417" s="1"/>
      <c r="BM2417" s="1"/>
      <c r="BN2417" s="1"/>
      <c r="BO2417" s="1"/>
      <c r="BP2417" s="1"/>
      <c r="BQ2417" s="1"/>
    </row>
    <row r="2418" spans="1:69" x14ac:dyDescent="0.15">
      <c r="A2418" s="138">
        <f t="shared" si="930"/>
        <v>46069</v>
      </c>
      <c r="B2418" s="148">
        <f t="shared" si="919"/>
        <v>726.45124708000003</v>
      </c>
      <c r="C2418" s="139">
        <f t="shared" si="931"/>
        <v>500</v>
      </c>
      <c r="D2418" s="140">
        <f t="shared" si="932"/>
        <v>7245.38</v>
      </c>
      <c r="E2418" s="124">
        <f>IF(K2418=1,VLOOKUP(A2417,[1]Plan1!$BO$80:$BQ$314,3),E2417)</f>
        <v>7276.54</v>
      </c>
      <c r="F2418" s="141">
        <f t="shared" si="933"/>
        <v>45763</v>
      </c>
      <c r="G2418" s="142">
        <f t="shared" si="920"/>
        <v>4.3006716003852752E-3</v>
      </c>
      <c r="H2418" s="141">
        <f t="shared" si="934"/>
        <v>46097</v>
      </c>
      <c r="I2418" s="141">
        <f t="shared" si="921"/>
        <v>46071</v>
      </c>
      <c r="J2418" s="125">
        <f t="shared" si="935"/>
        <v>22</v>
      </c>
      <c r="K2418" s="125">
        <f t="shared" si="941"/>
        <v>22</v>
      </c>
      <c r="L2418" s="139">
        <f t="shared" si="922"/>
        <v>1.0043006699999999</v>
      </c>
      <c r="M2418" s="143">
        <f t="shared" si="942"/>
        <v>1.0043006699999999</v>
      </c>
      <c r="N2418" s="143">
        <f t="shared" si="938"/>
        <v>1.4422209102435035</v>
      </c>
      <c r="O2418" s="139">
        <f t="shared" si="940"/>
        <v>1.4484234199999999</v>
      </c>
      <c r="P2418" s="139">
        <f t="shared" si="923"/>
        <v>724.21171000000004</v>
      </c>
      <c r="Q2418" s="144">
        <f t="shared" si="924"/>
        <v>0</v>
      </c>
      <c r="R2418" s="145">
        <f t="shared" si="925"/>
        <v>0</v>
      </c>
      <c r="S2418" s="139">
        <f t="shared" si="926"/>
        <v>0</v>
      </c>
      <c r="T2418" s="146">
        <f t="shared" si="936"/>
        <v>3.5999999999999997E-2</v>
      </c>
      <c r="U2418" s="144">
        <f t="shared" si="939"/>
        <v>22</v>
      </c>
      <c r="V2418" s="144">
        <v>252</v>
      </c>
      <c r="W2418" s="143">
        <f t="shared" si="927"/>
        <v>1.0030923789999999</v>
      </c>
      <c r="X2418" s="139">
        <f t="shared" si="928"/>
        <v>2.2395370799999998</v>
      </c>
      <c r="Y2418" s="124">
        <f t="shared" si="929"/>
        <v>0</v>
      </c>
      <c r="Z2418" s="147" t="s">
        <v>71</v>
      </c>
      <c r="AA2418" s="141">
        <f t="shared" si="937"/>
        <v>46218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4"/>
      <c r="BL2418" s="1"/>
      <c r="BM2418" s="1"/>
      <c r="BN2418" s="1"/>
      <c r="BO2418" s="1"/>
      <c r="BP2418" s="1"/>
      <c r="BQ2418" s="1"/>
    </row>
    <row r="2419" spans="1:69" x14ac:dyDescent="0.15">
      <c r="A2419" s="138">
        <f t="shared" si="930"/>
        <v>46070</v>
      </c>
      <c r="B2419" s="148">
        <f t="shared" si="919"/>
        <v>726.45124708000003</v>
      </c>
      <c r="C2419" s="139">
        <f t="shared" si="931"/>
        <v>500</v>
      </c>
      <c r="D2419" s="140">
        <f t="shared" si="932"/>
        <v>7245.38</v>
      </c>
      <c r="E2419" s="124">
        <f>IF(K2419=1,VLOOKUP(A2418,[1]Plan1!$BO$80:$BQ$314,3),E2418)</f>
        <v>7276.54</v>
      </c>
      <c r="F2419" s="141">
        <f t="shared" si="933"/>
        <v>45763</v>
      </c>
      <c r="G2419" s="142">
        <f t="shared" si="920"/>
        <v>4.3006716003852752E-3</v>
      </c>
      <c r="H2419" s="141">
        <f t="shared" si="934"/>
        <v>46097</v>
      </c>
      <c r="I2419" s="141">
        <f t="shared" si="921"/>
        <v>46071</v>
      </c>
      <c r="J2419" s="125">
        <f t="shared" si="935"/>
        <v>22</v>
      </c>
      <c r="K2419" s="125">
        <f t="shared" si="941"/>
        <v>22</v>
      </c>
      <c r="L2419" s="139">
        <f t="shared" si="922"/>
        <v>1.0043006699999999</v>
      </c>
      <c r="M2419" s="143">
        <f t="shared" si="942"/>
        <v>1.0043006699999999</v>
      </c>
      <c r="N2419" s="143">
        <f t="shared" si="938"/>
        <v>1.4422209102435035</v>
      </c>
      <c r="O2419" s="139">
        <f t="shared" si="940"/>
        <v>1.4484234199999999</v>
      </c>
      <c r="P2419" s="139">
        <f t="shared" si="923"/>
        <v>724.21171000000004</v>
      </c>
      <c r="Q2419" s="144">
        <f t="shared" si="924"/>
        <v>0</v>
      </c>
      <c r="R2419" s="145">
        <f t="shared" si="925"/>
        <v>0</v>
      </c>
      <c r="S2419" s="139">
        <f t="shared" si="926"/>
        <v>0</v>
      </c>
      <c r="T2419" s="146">
        <f t="shared" si="936"/>
        <v>3.5999999999999997E-2</v>
      </c>
      <c r="U2419" s="144">
        <f t="shared" si="939"/>
        <v>22</v>
      </c>
      <c r="V2419" s="144">
        <v>252</v>
      </c>
      <c r="W2419" s="143">
        <f t="shared" si="927"/>
        <v>1.0030923789999999</v>
      </c>
      <c r="X2419" s="139">
        <f t="shared" si="928"/>
        <v>2.2395370799999998</v>
      </c>
      <c r="Y2419" s="124">
        <f t="shared" si="929"/>
        <v>0</v>
      </c>
      <c r="Z2419" s="147" t="s">
        <v>71</v>
      </c>
      <c r="AA2419" s="141">
        <f t="shared" si="937"/>
        <v>46218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4"/>
      <c r="BL2419" s="1"/>
      <c r="BM2419" s="1"/>
      <c r="BN2419" s="1"/>
      <c r="BO2419" s="1"/>
      <c r="BP2419" s="1"/>
      <c r="BQ2419" s="1"/>
    </row>
    <row r="2420" spans="1:69" x14ac:dyDescent="0.15">
      <c r="A2420" s="138">
        <f t="shared" si="930"/>
        <v>46071</v>
      </c>
      <c r="B2420" s="148">
        <f t="shared" si="919"/>
        <v>726.45124708000003</v>
      </c>
      <c r="C2420" s="139">
        <f t="shared" si="931"/>
        <v>500</v>
      </c>
      <c r="D2420" s="140">
        <f t="shared" si="932"/>
        <v>7245.38</v>
      </c>
      <c r="E2420" s="124">
        <f>IF(K2420=1,VLOOKUP(A2419,[1]Plan1!$BO$80:$BQ$314,3),E2419)</f>
        <v>7276.54</v>
      </c>
      <c r="F2420" s="141">
        <f t="shared" si="933"/>
        <v>45763</v>
      </c>
      <c r="G2420" s="142">
        <f t="shared" si="920"/>
        <v>4.3006716003852752E-3</v>
      </c>
      <c r="H2420" s="141">
        <f t="shared" si="934"/>
        <v>46097</v>
      </c>
      <c r="I2420" s="141">
        <f t="shared" si="921"/>
        <v>46071</v>
      </c>
      <c r="J2420" s="125">
        <f t="shared" si="935"/>
        <v>22</v>
      </c>
      <c r="K2420" s="125">
        <f t="shared" si="941"/>
        <v>22</v>
      </c>
      <c r="L2420" s="139">
        <f t="shared" si="922"/>
        <v>1.0043006699999999</v>
      </c>
      <c r="M2420" s="143">
        <f t="shared" si="942"/>
        <v>1.0043006699999999</v>
      </c>
      <c r="N2420" s="143">
        <f t="shared" si="938"/>
        <v>1.4422209102435035</v>
      </c>
      <c r="O2420" s="139">
        <f t="shared" si="940"/>
        <v>1.4484234199999999</v>
      </c>
      <c r="P2420" s="139">
        <f t="shared" si="923"/>
        <v>724.21171000000004</v>
      </c>
      <c r="Q2420" s="144">
        <f t="shared" si="924"/>
        <v>0</v>
      </c>
      <c r="R2420" s="145">
        <f t="shared" si="925"/>
        <v>0</v>
      </c>
      <c r="S2420" s="139">
        <f t="shared" si="926"/>
        <v>0</v>
      </c>
      <c r="T2420" s="146">
        <f t="shared" si="936"/>
        <v>3.5999999999999997E-2</v>
      </c>
      <c r="U2420" s="144">
        <f t="shared" si="939"/>
        <v>22</v>
      </c>
      <c r="V2420" s="144">
        <v>252</v>
      </c>
      <c r="W2420" s="143">
        <f t="shared" si="927"/>
        <v>1.0030923789999999</v>
      </c>
      <c r="X2420" s="139">
        <f t="shared" si="928"/>
        <v>2.2395370799999998</v>
      </c>
      <c r="Y2420" s="124">
        <f t="shared" si="929"/>
        <v>0</v>
      </c>
      <c r="Z2420" s="147" t="s">
        <v>71</v>
      </c>
      <c r="AA2420" s="141">
        <f t="shared" si="937"/>
        <v>46218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4"/>
      <c r="BL2420" s="1"/>
      <c r="BM2420" s="1"/>
      <c r="BN2420" s="1"/>
      <c r="BO2420" s="1"/>
      <c r="BP2420" s="1"/>
      <c r="BQ2420" s="1"/>
    </row>
    <row r="2421" spans="1:69" x14ac:dyDescent="0.15">
      <c r="A2421" s="138">
        <f t="shared" si="930"/>
        <v>46072</v>
      </c>
      <c r="B2421" s="148">
        <f t="shared" si="919"/>
        <v>726.72644715000001</v>
      </c>
      <c r="C2421" s="139">
        <f t="shared" si="931"/>
        <v>500</v>
      </c>
      <c r="D2421" s="140">
        <f t="shared" si="932"/>
        <v>7245.38</v>
      </c>
      <c r="E2421" s="124">
        <f>IF(K2421=1,VLOOKUP(A2420,[1]Plan1!$BO$80:$BQ$314,3),E2420)</f>
        <v>7276.54</v>
      </c>
      <c r="F2421" s="141">
        <f t="shared" si="933"/>
        <v>45763</v>
      </c>
      <c r="G2421" s="142">
        <f t="shared" si="920"/>
        <v>4.3006716003852752E-3</v>
      </c>
      <c r="H2421" s="141">
        <f t="shared" si="934"/>
        <v>46097</v>
      </c>
      <c r="I2421" s="141">
        <f t="shared" si="921"/>
        <v>46097</v>
      </c>
      <c r="J2421" s="125">
        <f t="shared" si="935"/>
        <v>18</v>
      </c>
      <c r="K2421" s="125">
        <f t="shared" si="941"/>
        <v>1</v>
      </c>
      <c r="L2421" s="139">
        <f t="shared" si="922"/>
        <v>1.00023844</v>
      </c>
      <c r="M2421" s="143">
        <f t="shared" si="942"/>
        <v>1.0043006699999999</v>
      </c>
      <c r="N2421" s="143">
        <f t="shared" si="938"/>
        <v>1.4484234264455602</v>
      </c>
      <c r="O2421" s="139">
        <f t="shared" si="940"/>
        <v>1.44876878</v>
      </c>
      <c r="P2421" s="139">
        <f t="shared" si="923"/>
        <v>724.38439000000005</v>
      </c>
      <c r="Q2421" s="144">
        <f t="shared" si="924"/>
        <v>0</v>
      </c>
      <c r="R2421" s="145">
        <f t="shared" si="925"/>
        <v>0</v>
      </c>
      <c r="S2421" s="139">
        <f t="shared" si="926"/>
        <v>0</v>
      </c>
      <c r="T2421" s="146">
        <f t="shared" si="936"/>
        <v>3.5999999999999997E-2</v>
      </c>
      <c r="U2421" s="144">
        <f t="shared" si="939"/>
        <v>23</v>
      </c>
      <c r="V2421" s="144">
        <v>252</v>
      </c>
      <c r="W2421" s="143">
        <f t="shared" si="927"/>
        <v>1.003233169</v>
      </c>
      <c r="X2421" s="139">
        <f t="shared" si="928"/>
        <v>2.34205715</v>
      </c>
      <c r="Y2421" s="124">
        <f t="shared" si="929"/>
        <v>0</v>
      </c>
      <c r="Z2421" s="147" t="s">
        <v>71</v>
      </c>
      <c r="AA2421" s="141">
        <f t="shared" si="937"/>
        <v>46218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4"/>
      <c r="BL2421" s="1"/>
      <c r="BM2421" s="1"/>
      <c r="BN2421" s="1"/>
      <c r="BO2421" s="1"/>
      <c r="BP2421" s="1"/>
      <c r="BQ2421" s="1"/>
    </row>
    <row r="2422" spans="1:69" x14ac:dyDescent="0.15">
      <c r="A2422" s="138">
        <f t="shared" si="930"/>
        <v>46073</v>
      </c>
      <c r="B2422" s="148">
        <f t="shared" si="919"/>
        <v>727.00175475999993</v>
      </c>
      <c r="C2422" s="139">
        <f t="shared" si="931"/>
        <v>500</v>
      </c>
      <c r="D2422" s="140">
        <f t="shared" si="932"/>
        <v>7245.38</v>
      </c>
      <c r="E2422" s="124">
        <f>IF(K2422=1,VLOOKUP(A2421,[1]Plan1!$BO$80:$BQ$314,3),E2421)</f>
        <v>7276.54</v>
      </c>
      <c r="F2422" s="141">
        <f t="shared" si="933"/>
        <v>45763</v>
      </c>
      <c r="G2422" s="142">
        <f t="shared" si="920"/>
        <v>4.3006716003852752E-3</v>
      </c>
      <c r="H2422" s="141">
        <f t="shared" si="934"/>
        <v>46097</v>
      </c>
      <c r="I2422" s="141">
        <f t="shared" si="921"/>
        <v>46097</v>
      </c>
      <c r="J2422" s="125">
        <f t="shared" si="935"/>
        <v>18</v>
      </c>
      <c r="K2422" s="125">
        <f t="shared" si="941"/>
        <v>2</v>
      </c>
      <c r="L2422" s="139">
        <f t="shared" si="922"/>
        <v>1.00047694</v>
      </c>
      <c r="M2422" s="143">
        <f t="shared" si="942"/>
        <v>1.0043006699999999</v>
      </c>
      <c r="N2422" s="143">
        <f t="shared" si="938"/>
        <v>1.4484234264455602</v>
      </c>
      <c r="O2422" s="139">
        <f t="shared" si="940"/>
        <v>1.4491142299999999</v>
      </c>
      <c r="P2422" s="139">
        <f t="shared" si="923"/>
        <v>724.55711499999995</v>
      </c>
      <c r="Q2422" s="144">
        <f t="shared" si="924"/>
        <v>0</v>
      </c>
      <c r="R2422" s="145">
        <f t="shared" si="925"/>
        <v>0</v>
      </c>
      <c r="S2422" s="139">
        <f t="shared" si="926"/>
        <v>0</v>
      </c>
      <c r="T2422" s="146">
        <f t="shared" si="936"/>
        <v>3.5999999999999997E-2</v>
      </c>
      <c r="U2422" s="144">
        <f t="shared" si="939"/>
        <v>24</v>
      </c>
      <c r="V2422" s="144">
        <v>252</v>
      </c>
      <c r="W2422" s="143">
        <f t="shared" si="927"/>
        <v>1.0033739779999999</v>
      </c>
      <c r="X2422" s="139">
        <f t="shared" si="928"/>
        <v>2.4446397599999998</v>
      </c>
      <c r="Y2422" s="124">
        <f t="shared" si="929"/>
        <v>0</v>
      </c>
      <c r="Z2422" s="147" t="s">
        <v>71</v>
      </c>
      <c r="AA2422" s="141">
        <f t="shared" si="937"/>
        <v>46218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4"/>
      <c r="BL2422" s="1"/>
      <c r="BM2422" s="1"/>
      <c r="BN2422" s="1"/>
      <c r="BO2422" s="1"/>
      <c r="BP2422" s="1"/>
      <c r="BQ2422" s="1"/>
    </row>
    <row r="2423" spans="1:69" x14ac:dyDescent="0.15">
      <c r="A2423" s="138">
        <f t="shared" si="930"/>
        <v>46074</v>
      </c>
      <c r="B2423" s="148">
        <f t="shared" si="919"/>
        <v>727.27716136000004</v>
      </c>
      <c r="C2423" s="139">
        <f t="shared" si="931"/>
        <v>500</v>
      </c>
      <c r="D2423" s="140">
        <f t="shared" si="932"/>
        <v>7245.38</v>
      </c>
      <c r="E2423" s="124">
        <f>IF(K2423=1,VLOOKUP(A2422,[1]Plan1!$BO$80:$BQ$314,3),E2422)</f>
        <v>7276.54</v>
      </c>
      <c r="F2423" s="141">
        <f t="shared" si="933"/>
        <v>45763</v>
      </c>
      <c r="G2423" s="142">
        <f t="shared" si="920"/>
        <v>4.3006716003852752E-3</v>
      </c>
      <c r="H2423" s="141">
        <f t="shared" si="934"/>
        <v>46097</v>
      </c>
      <c r="I2423" s="141">
        <f t="shared" si="921"/>
        <v>46097</v>
      </c>
      <c r="J2423" s="125">
        <f t="shared" si="935"/>
        <v>18</v>
      </c>
      <c r="K2423" s="125">
        <f t="shared" si="941"/>
        <v>3</v>
      </c>
      <c r="L2423" s="139">
        <f t="shared" si="922"/>
        <v>1.0007154899999999</v>
      </c>
      <c r="M2423" s="143">
        <f t="shared" si="942"/>
        <v>1.0043006699999999</v>
      </c>
      <c r="N2423" s="143">
        <f t="shared" si="938"/>
        <v>1.4484234264455602</v>
      </c>
      <c r="O2423" s="139">
        <f t="shared" si="940"/>
        <v>1.4494597499999999</v>
      </c>
      <c r="P2423" s="139">
        <f t="shared" si="923"/>
        <v>724.72987499999999</v>
      </c>
      <c r="Q2423" s="144">
        <f t="shared" si="924"/>
        <v>0</v>
      </c>
      <c r="R2423" s="145">
        <f t="shared" si="925"/>
        <v>0</v>
      </c>
      <c r="S2423" s="139">
        <f t="shared" si="926"/>
        <v>0</v>
      </c>
      <c r="T2423" s="146">
        <f t="shared" si="936"/>
        <v>3.5999999999999997E-2</v>
      </c>
      <c r="U2423" s="144">
        <f t="shared" si="939"/>
        <v>25</v>
      </c>
      <c r="V2423" s="144">
        <v>252</v>
      </c>
      <c r="W2423" s="143">
        <f t="shared" si="927"/>
        <v>1.003514808</v>
      </c>
      <c r="X2423" s="139">
        <f t="shared" si="928"/>
        <v>2.5472863600000002</v>
      </c>
      <c r="Y2423" s="124">
        <f t="shared" si="929"/>
        <v>0</v>
      </c>
      <c r="Z2423" s="147" t="s">
        <v>71</v>
      </c>
      <c r="AA2423" s="141">
        <f t="shared" si="937"/>
        <v>46218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4"/>
      <c r="BL2423" s="1"/>
      <c r="BM2423" s="1"/>
      <c r="BN2423" s="1"/>
      <c r="BO2423" s="1"/>
      <c r="BP2423" s="1"/>
      <c r="BQ2423" s="1"/>
    </row>
    <row r="2424" spans="1:69" x14ac:dyDescent="0.15">
      <c r="A2424" s="138">
        <f t="shared" si="930"/>
        <v>46075</v>
      </c>
      <c r="B2424" s="148">
        <f t="shared" si="919"/>
        <v>727.27716136000004</v>
      </c>
      <c r="C2424" s="139">
        <f t="shared" si="931"/>
        <v>500</v>
      </c>
      <c r="D2424" s="140">
        <f t="shared" si="932"/>
        <v>7245.38</v>
      </c>
      <c r="E2424" s="124">
        <f>IF(K2424=1,VLOOKUP(A2423,[1]Plan1!$BO$80:$BQ$314,3),E2423)</f>
        <v>7276.54</v>
      </c>
      <c r="F2424" s="141">
        <f t="shared" si="933"/>
        <v>45763</v>
      </c>
      <c r="G2424" s="142">
        <f t="shared" si="920"/>
        <v>4.3006716003852752E-3</v>
      </c>
      <c r="H2424" s="141">
        <f t="shared" si="934"/>
        <v>46097</v>
      </c>
      <c r="I2424" s="141">
        <f t="shared" si="921"/>
        <v>46097</v>
      </c>
      <c r="J2424" s="125">
        <f t="shared" si="935"/>
        <v>18</v>
      </c>
      <c r="K2424" s="125">
        <f t="shared" si="941"/>
        <v>3</v>
      </c>
      <c r="L2424" s="139">
        <f t="shared" si="922"/>
        <v>1.0007154899999999</v>
      </c>
      <c r="M2424" s="143">
        <f t="shared" si="942"/>
        <v>1.0043006699999999</v>
      </c>
      <c r="N2424" s="143">
        <f t="shared" si="938"/>
        <v>1.4484234264455602</v>
      </c>
      <c r="O2424" s="139">
        <f t="shared" si="940"/>
        <v>1.4494597499999999</v>
      </c>
      <c r="P2424" s="139">
        <f t="shared" si="923"/>
        <v>724.72987499999999</v>
      </c>
      <c r="Q2424" s="144">
        <f t="shared" si="924"/>
        <v>0</v>
      </c>
      <c r="R2424" s="145">
        <f t="shared" si="925"/>
        <v>0</v>
      </c>
      <c r="S2424" s="139">
        <f t="shared" si="926"/>
        <v>0</v>
      </c>
      <c r="T2424" s="146">
        <f t="shared" si="936"/>
        <v>3.5999999999999997E-2</v>
      </c>
      <c r="U2424" s="144">
        <f t="shared" si="939"/>
        <v>25</v>
      </c>
      <c r="V2424" s="144">
        <v>252</v>
      </c>
      <c r="W2424" s="143">
        <f t="shared" si="927"/>
        <v>1.003514808</v>
      </c>
      <c r="X2424" s="139">
        <f t="shared" si="928"/>
        <v>2.5472863600000002</v>
      </c>
      <c r="Y2424" s="124">
        <f t="shared" si="929"/>
        <v>0</v>
      </c>
      <c r="Z2424" s="147" t="s">
        <v>71</v>
      </c>
      <c r="AA2424" s="141">
        <f t="shared" si="937"/>
        <v>46218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4"/>
      <c r="BL2424" s="1"/>
      <c r="BM2424" s="1"/>
      <c r="BN2424" s="1"/>
      <c r="BO2424" s="1"/>
      <c r="BP2424" s="1"/>
      <c r="BQ2424" s="1"/>
    </row>
    <row r="2425" spans="1:69" x14ac:dyDescent="0.15">
      <c r="A2425" s="138">
        <f t="shared" si="930"/>
        <v>46076</v>
      </c>
      <c r="B2425" s="148">
        <f t="shared" si="919"/>
        <v>727.27716136000004</v>
      </c>
      <c r="C2425" s="139">
        <f t="shared" si="931"/>
        <v>500</v>
      </c>
      <c r="D2425" s="140">
        <f t="shared" si="932"/>
        <v>7245.38</v>
      </c>
      <c r="E2425" s="124">
        <f>IF(K2425=1,VLOOKUP(A2424,[1]Plan1!$BO$80:$BQ$314,3),E2424)</f>
        <v>7276.54</v>
      </c>
      <c r="F2425" s="141">
        <f t="shared" si="933"/>
        <v>45763</v>
      </c>
      <c r="G2425" s="142">
        <f t="shared" si="920"/>
        <v>4.3006716003852752E-3</v>
      </c>
      <c r="H2425" s="141">
        <f t="shared" si="934"/>
        <v>46097</v>
      </c>
      <c r="I2425" s="141">
        <f t="shared" si="921"/>
        <v>46097</v>
      </c>
      <c r="J2425" s="125">
        <f t="shared" si="935"/>
        <v>18</v>
      </c>
      <c r="K2425" s="125">
        <f t="shared" si="941"/>
        <v>3</v>
      </c>
      <c r="L2425" s="139">
        <f t="shared" si="922"/>
        <v>1.0007154899999999</v>
      </c>
      <c r="M2425" s="143">
        <f t="shared" si="942"/>
        <v>1.0043006699999999</v>
      </c>
      <c r="N2425" s="143">
        <f t="shared" si="938"/>
        <v>1.4484234264455602</v>
      </c>
      <c r="O2425" s="139">
        <f t="shared" si="940"/>
        <v>1.4494597499999999</v>
      </c>
      <c r="P2425" s="139">
        <f t="shared" si="923"/>
        <v>724.72987499999999</v>
      </c>
      <c r="Q2425" s="144">
        <f t="shared" si="924"/>
        <v>0</v>
      </c>
      <c r="R2425" s="145">
        <f t="shared" si="925"/>
        <v>0</v>
      </c>
      <c r="S2425" s="139">
        <f t="shared" si="926"/>
        <v>0</v>
      </c>
      <c r="T2425" s="146">
        <f t="shared" si="936"/>
        <v>3.5999999999999997E-2</v>
      </c>
      <c r="U2425" s="144">
        <f t="shared" si="939"/>
        <v>25</v>
      </c>
      <c r="V2425" s="144">
        <v>252</v>
      </c>
      <c r="W2425" s="143">
        <f t="shared" si="927"/>
        <v>1.003514808</v>
      </c>
      <c r="X2425" s="139">
        <f t="shared" si="928"/>
        <v>2.5472863600000002</v>
      </c>
      <c r="Y2425" s="124">
        <f t="shared" si="929"/>
        <v>0</v>
      </c>
      <c r="Z2425" s="147" t="s">
        <v>71</v>
      </c>
      <c r="AA2425" s="141">
        <f t="shared" si="937"/>
        <v>46218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4"/>
      <c r="BL2425" s="1"/>
      <c r="BM2425" s="1"/>
      <c r="BN2425" s="1"/>
      <c r="BO2425" s="1"/>
      <c r="BP2425" s="1"/>
      <c r="BQ2425" s="1"/>
    </row>
    <row r="2426" spans="1:69" x14ac:dyDescent="0.15">
      <c r="A2426" s="138">
        <f t="shared" si="930"/>
        <v>46077</v>
      </c>
      <c r="B2426" s="148">
        <f t="shared" si="919"/>
        <v>727.55268559000001</v>
      </c>
      <c r="C2426" s="139">
        <f t="shared" si="931"/>
        <v>500</v>
      </c>
      <c r="D2426" s="140">
        <f t="shared" si="932"/>
        <v>7245.38</v>
      </c>
      <c r="E2426" s="124">
        <f>IF(K2426=1,VLOOKUP(A2425,[1]Plan1!$BO$80:$BQ$314,3),E2425)</f>
        <v>7276.54</v>
      </c>
      <c r="F2426" s="141">
        <f t="shared" si="933"/>
        <v>45763</v>
      </c>
      <c r="G2426" s="142">
        <f t="shared" si="920"/>
        <v>4.3006716003852752E-3</v>
      </c>
      <c r="H2426" s="141">
        <f t="shared" si="934"/>
        <v>46097</v>
      </c>
      <c r="I2426" s="141">
        <f t="shared" si="921"/>
        <v>46097</v>
      </c>
      <c r="J2426" s="125">
        <f t="shared" si="935"/>
        <v>18</v>
      </c>
      <c r="K2426" s="125">
        <f t="shared" si="941"/>
        <v>4</v>
      </c>
      <c r="L2426" s="139">
        <f t="shared" si="922"/>
        <v>1.0009541099999999</v>
      </c>
      <c r="M2426" s="143">
        <f t="shared" si="942"/>
        <v>1.0043006699999999</v>
      </c>
      <c r="N2426" s="143">
        <f t="shared" si="938"/>
        <v>1.4484234264455602</v>
      </c>
      <c r="O2426" s="139">
        <f t="shared" si="940"/>
        <v>1.4498053799999999</v>
      </c>
      <c r="P2426" s="139">
        <f t="shared" si="923"/>
        <v>724.90269000000001</v>
      </c>
      <c r="Q2426" s="144">
        <f t="shared" si="924"/>
        <v>0</v>
      </c>
      <c r="R2426" s="145">
        <f t="shared" si="925"/>
        <v>0</v>
      </c>
      <c r="S2426" s="139">
        <f t="shared" si="926"/>
        <v>0</v>
      </c>
      <c r="T2426" s="146">
        <f t="shared" si="936"/>
        <v>3.5999999999999997E-2</v>
      </c>
      <c r="U2426" s="144">
        <f t="shared" si="939"/>
        <v>26</v>
      </c>
      <c r="V2426" s="144">
        <v>252</v>
      </c>
      <c r="W2426" s="143">
        <f t="shared" si="927"/>
        <v>1.0036556569999999</v>
      </c>
      <c r="X2426" s="139">
        <f t="shared" si="928"/>
        <v>2.6499955900000001</v>
      </c>
      <c r="Y2426" s="124">
        <f t="shared" si="929"/>
        <v>0</v>
      </c>
      <c r="Z2426" s="147" t="s">
        <v>71</v>
      </c>
      <c r="AA2426" s="141">
        <f t="shared" si="937"/>
        <v>46218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4"/>
      <c r="BL2426" s="1"/>
      <c r="BM2426" s="1"/>
      <c r="BN2426" s="1"/>
      <c r="BO2426" s="1"/>
      <c r="BP2426" s="1"/>
      <c r="BQ2426" s="1"/>
    </row>
    <row r="2427" spans="1:69" x14ac:dyDescent="0.15">
      <c r="A2427" s="138">
        <f t="shared" si="930"/>
        <v>46078</v>
      </c>
      <c r="B2427" s="148">
        <f t="shared" si="919"/>
        <v>727.82830238999998</v>
      </c>
      <c r="C2427" s="139">
        <f t="shared" si="931"/>
        <v>500</v>
      </c>
      <c r="D2427" s="140">
        <f t="shared" si="932"/>
        <v>7245.38</v>
      </c>
      <c r="E2427" s="124">
        <f>IF(K2427=1,VLOOKUP(A2426,[1]Plan1!$BO$80:$BQ$314,3),E2426)</f>
        <v>7276.54</v>
      </c>
      <c r="F2427" s="141">
        <f t="shared" si="933"/>
        <v>45763</v>
      </c>
      <c r="G2427" s="142">
        <f t="shared" si="920"/>
        <v>4.3006716003852752E-3</v>
      </c>
      <c r="H2427" s="141">
        <f t="shared" si="934"/>
        <v>46097</v>
      </c>
      <c r="I2427" s="141">
        <f t="shared" si="921"/>
        <v>46097</v>
      </c>
      <c r="J2427" s="125">
        <f t="shared" si="935"/>
        <v>18</v>
      </c>
      <c r="K2427" s="125">
        <f t="shared" si="941"/>
        <v>5</v>
      </c>
      <c r="L2427" s="139">
        <f t="shared" si="922"/>
        <v>1.00119278</v>
      </c>
      <c r="M2427" s="143">
        <f t="shared" si="942"/>
        <v>1.0043006699999999</v>
      </c>
      <c r="N2427" s="143">
        <f t="shared" si="938"/>
        <v>1.4484234264455602</v>
      </c>
      <c r="O2427" s="139">
        <f t="shared" si="940"/>
        <v>1.45015107</v>
      </c>
      <c r="P2427" s="139">
        <f t="shared" si="923"/>
        <v>725.07553499999995</v>
      </c>
      <c r="Q2427" s="144">
        <f t="shared" si="924"/>
        <v>0</v>
      </c>
      <c r="R2427" s="145">
        <f t="shared" si="925"/>
        <v>0</v>
      </c>
      <c r="S2427" s="139">
        <f t="shared" si="926"/>
        <v>0</v>
      </c>
      <c r="T2427" s="146">
        <f t="shared" si="936"/>
        <v>3.5999999999999997E-2</v>
      </c>
      <c r="U2427" s="144">
        <f t="shared" si="939"/>
        <v>27</v>
      </c>
      <c r="V2427" s="144">
        <v>252</v>
      </c>
      <c r="W2427" s="143">
        <f t="shared" si="927"/>
        <v>1.0037965250000001</v>
      </c>
      <c r="X2427" s="139">
        <f t="shared" si="928"/>
        <v>2.7527673899999998</v>
      </c>
      <c r="Y2427" s="124">
        <f t="shared" si="929"/>
        <v>0</v>
      </c>
      <c r="Z2427" s="147" t="s">
        <v>71</v>
      </c>
      <c r="AA2427" s="141">
        <f t="shared" si="937"/>
        <v>46218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4"/>
      <c r="BL2427" s="1"/>
      <c r="BM2427" s="1"/>
      <c r="BN2427" s="1"/>
      <c r="BO2427" s="1"/>
      <c r="BP2427" s="1"/>
      <c r="BQ2427" s="1"/>
    </row>
    <row r="2428" spans="1:69" x14ac:dyDescent="0.15">
      <c r="A2428" s="138">
        <f t="shared" si="930"/>
        <v>46079</v>
      </c>
      <c r="B2428" s="148">
        <f t="shared" si="919"/>
        <v>728.10402327999998</v>
      </c>
      <c r="C2428" s="139">
        <f t="shared" si="931"/>
        <v>500</v>
      </c>
      <c r="D2428" s="140">
        <f t="shared" si="932"/>
        <v>7245.38</v>
      </c>
      <c r="E2428" s="124">
        <f>IF(K2428=1,VLOOKUP(A2427,[1]Plan1!$BO$80:$BQ$314,3),E2427)</f>
        <v>7276.54</v>
      </c>
      <c r="F2428" s="141">
        <f t="shared" si="933"/>
        <v>45763</v>
      </c>
      <c r="G2428" s="142">
        <f t="shared" si="920"/>
        <v>4.3006716003852752E-3</v>
      </c>
      <c r="H2428" s="141">
        <f t="shared" si="934"/>
        <v>46097</v>
      </c>
      <c r="I2428" s="141">
        <f t="shared" si="921"/>
        <v>46097</v>
      </c>
      <c r="J2428" s="125">
        <f t="shared" si="935"/>
        <v>18</v>
      </c>
      <c r="K2428" s="125">
        <f t="shared" si="941"/>
        <v>6</v>
      </c>
      <c r="L2428" s="139">
        <f t="shared" si="922"/>
        <v>1.0014315</v>
      </c>
      <c r="M2428" s="143">
        <f t="shared" si="942"/>
        <v>1.0043006699999999</v>
      </c>
      <c r="N2428" s="143">
        <f t="shared" si="938"/>
        <v>1.4484234264455602</v>
      </c>
      <c r="O2428" s="139">
        <f t="shared" si="940"/>
        <v>1.45049684</v>
      </c>
      <c r="P2428" s="139">
        <f t="shared" si="923"/>
        <v>725.24842000000001</v>
      </c>
      <c r="Q2428" s="144">
        <f t="shared" si="924"/>
        <v>0</v>
      </c>
      <c r="R2428" s="145">
        <f t="shared" si="925"/>
        <v>0</v>
      </c>
      <c r="S2428" s="139">
        <f t="shared" si="926"/>
        <v>0</v>
      </c>
      <c r="T2428" s="146">
        <f t="shared" si="936"/>
        <v>3.5999999999999997E-2</v>
      </c>
      <c r="U2428" s="144">
        <f t="shared" si="939"/>
        <v>28</v>
      </c>
      <c r="V2428" s="144">
        <v>252</v>
      </c>
      <c r="W2428" s="143">
        <f t="shared" si="927"/>
        <v>1.0039374139999999</v>
      </c>
      <c r="X2428" s="139">
        <f t="shared" si="928"/>
        <v>2.85560328</v>
      </c>
      <c r="Y2428" s="124">
        <f t="shared" si="929"/>
        <v>0</v>
      </c>
      <c r="Z2428" s="147" t="s">
        <v>71</v>
      </c>
      <c r="AA2428" s="141">
        <f t="shared" si="937"/>
        <v>46218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4"/>
      <c r="BL2428" s="1"/>
      <c r="BM2428" s="1"/>
      <c r="BN2428" s="1"/>
      <c r="BO2428" s="1"/>
      <c r="BP2428" s="1"/>
      <c r="BQ2428" s="1"/>
    </row>
    <row r="2429" spans="1:69" x14ac:dyDescent="0.15">
      <c r="A2429" s="138">
        <f t="shared" si="930"/>
        <v>46080</v>
      </c>
      <c r="B2429" s="148">
        <f t="shared" si="919"/>
        <v>728.37985686999991</v>
      </c>
      <c r="C2429" s="139">
        <f t="shared" si="931"/>
        <v>500</v>
      </c>
      <c r="D2429" s="140">
        <f t="shared" si="932"/>
        <v>7245.38</v>
      </c>
      <c r="E2429" s="124">
        <f>IF(K2429=1,VLOOKUP(A2428,[1]Plan1!$BO$80:$BQ$314,3),E2428)</f>
        <v>7276.54</v>
      </c>
      <c r="F2429" s="141">
        <f t="shared" si="933"/>
        <v>45763</v>
      </c>
      <c r="G2429" s="142">
        <f t="shared" si="920"/>
        <v>4.3006716003852752E-3</v>
      </c>
      <c r="H2429" s="141">
        <f t="shared" si="934"/>
        <v>46097</v>
      </c>
      <c r="I2429" s="141">
        <f t="shared" si="921"/>
        <v>46097</v>
      </c>
      <c r="J2429" s="125">
        <f t="shared" si="935"/>
        <v>18</v>
      </c>
      <c r="K2429" s="125">
        <f t="shared" si="941"/>
        <v>7</v>
      </c>
      <c r="L2429" s="139">
        <f t="shared" si="922"/>
        <v>1.0016702900000001</v>
      </c>
      <c r="M2429" s="143">
        <f t="shared" si="942"/>
        <v>1.0043006699999999</v>
      </c>
      <c r="N2429" s="143">
        <f t="shared" si="938"/>
        <v>1.4484234264455602</v>
      </c>
      <c r="O2429" s="139">
        <f t="shared" si="940"/>
        <v>1.4508427100000001</v>
      </c>
      <c r="P2429" s="139">
        <f t="shared" si="923"/>
        <v>725.42135499999995</v>
      </c>
      <c r="Q2429" s="144">
        <f t="shared" si="924"/>
        <v>0</v>
      </c>
      <c r="R2429" s="145">
        <f t="shared" si="925"/>
        <v>0</v>
      </c>
      <c r="S2429" s="139">
        <f t="shared" si="926"/>
        <v>0</v>
      </c>
      <c r="T2429" s="146">
        <f t="shared" si="936"/>
        <v>3.5999999999999997E-2</v>
      </c>
      <c r="U2429" s="144">
        <f t="shared" si="939"/>
        <v>29</v>
      </c>
      <c r="V2429" s="144">
        <v>252</v>
      </c>
      <c r="W2429" s="143">
        <f t="shared" si="927"/>
        <v>1.004078322</v>
      </c>
      <c r="X2429" s="139">
        <f t="shared" si="928"/>
        <v>2.9585018700000001</v>
      </c>
      <c r="Y2429" s="124">
        <f t="shared" si="929"/>
        <v>0</v>
      </c>
      <c r="Z2429" s="147" t="s">
        <v>71</v>
      </c>
      <c r="AA2429" s="141">
        <f t="shared" si="937"/>
        <v>46218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4"/>
      <c r="BL2429" s="1"/>
      <c r="BM2429" s="1"/>
      <c r="BN2429" s="1"/>
      <c r="BO2429" s="1"/>
      <c r="BP2429" s="1"/>
      <c r="BQ2429" s="1"/>
    </row>
    <row r="2430" spans="1:69" x14ac:dyDescent="0.15">
      <c r="A2430" s="138">
        <f t="shared" si="930"/>
        <v>46081</v>
      </c>
      <c r="B2430" s="148">
        <f t="shared" si="919"/>
        <v>728.65578885000002</v>
      </c>
      <c r="C2430" s="139">
        <f t="shared" si="931"/>
        <v>500</v>
      </c>
      <c r="D2430" s="140">
        <f t="shared" si="932"/>
        <v>7245.38</v>
      </c>
      <c r="E2430" s="124">
        <f>IF(K2430=1,VLOOKUP(A2429,[1]Plan1!$BO$80:$BQ$314,3),E2429)</f>
        <v>7276.54</v>
      </c>
      <c r="F2430" s="141">
        <f t="shared" si="933"/>
        <v>45763</v>
      </c>
      <c r="G2430" s="142">
        <f t="shared" si="920"/>
        <v>4.3006716003852752E-3</v>
      </c>
      <c r="H2430" s="141">
        <f t="shared" si="934"/>
        <v>46097</v>
      </c>
      <c r="I2430" s="141">
        <f t="shared" si="921"/>
        <v>46097</v>
      </c>
      <c r="J2430" s="125">
        <f t="shared" si="935"/>
        <v>18</v>
      </c>
      <c r="K2430" s="125">
        <f t="shared" si="941"/>
        <v>8</v>
      </c>
      <c r="L2430" s="139">
        <f t="shared" si="922"/>
        <v>1.00190913</v>
      </c>
      <c r="M2430" s="143">
        <f t="shared" si="942"/>
        <v>1.0043006699999999</v>
      </c>
      <c r="N2430" s="143">
        <f t="shared" si="938"/>
        <v>1.4484234264455602</v>
      </c>
      <c r="O2430" s="139">
        <f t="shared" si="940"/>
        <v>1.45118865</v>
      </c>
      <c r="P2430" s="139">
        <f t="shared" si="923"/>
        <v>725.59432500000003</v>
      </c>
      <c r="Q2430" s="144">
        <f t="shared" si="924"/>
        <v>0</v>
      </c>
      <c r="R2430" s="145">
        <f t="shared" si="925"/>
        <v>0</v>
      </c>
      <c r="S2430" s="139">
        <f t="shared" si="926"/>
        <v>0</v>
      </c>
      <c r="T2430" s="146">
        <f t="shared" si="936"/>
        <v>3.5999999999999997E-2</v>
      </c>
      <c r="U2430" s="144">
        <f t="shared" si="939"/>
        <v>30</v>
      </c>
      <c r="V2430" s="144">
        <v>252</v>
      </c>
      <c r="W2430" s="143">
        <f t="shared" si="927"/>
        <v>1.00421925</v>
      </c>
      <c r="X2430" s="139">
        <f t="shared" si="928"/>
        <v>3.06146385</v>
      </c>
      <c r="Y2430" s="124">
        <f t="shared" si="929"/>
        <v>0</v>
      </c>
      <c r="Z2430" s="147" t="s">
        <v>71</v>
      </c>
      <c r="AA2430" s="141">
        <f t="shared" si="937"/>
        <v>46218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4"/>
      <c r="BL2430" s="1"/>
      <c r="BM2430" s="1"/>
      <c r="BN2430" s="1"/>
      <c r="BO2430" s="1"/>
      <c r="BP2430" s="1"/>
      <c r="BQ2430" s="1"/>
    </row>
    <row r="2431" spans="1:69" x14ac:dyDescent="0.15">
      <c r="A2431" s="138">
        <f t="shared" si="930"/>
        <v>46082</v>
      </c>
      <c r="B2431" s="148">
        <f t="shared" si="919"/>
        <v>728.65578885000002</v>
      </c>
      <c r="C2431" s="139">
        <f t="shared" si="931"/>
        <v>500</v>
      </c>
      <c r="D2431" s="140">
        <f t="shared" si="932"/>
        <v>7245.38</v>
      </c>
      <c r="E2431" s="124">
        <f>IF(K2431=1,VLOOKUP(A2430,[1]Plan1!$BO$80:$BQ$314,3),E2430)</f>
        <v>7276.54</v>
      </c>
      <c r="F2431" s="141">
        <f t="shared" si="933"/>
        <v>45763</v>
      </c>
      <c r="G2431" s="142">
        <f t="shared" si="920"/>
        <v>4.3006716003852752E-3</v>
      </c>
      <c r="H2431" s="141">
        <f t="shared" si="934"/>
        <v>46097</v>
      </c>
      <c r="I2431" s="141">
        <f t="shared" si="921"/>
        <v>46097</v>
      </c>
      <c r="J2431" s="125">
        <f t="shared" si="935"/>
        <v>18</v>
      </c>
      <c r="K2431" s="125">
        <f t="shared" si="941"/>
        <v>8</v>
      </c>
      <c r="L2431" s="139">
        <f t="shared" si="922"/>
        <v>1.00190913</v>
      </c>
      <c r="M2431" s="143">
        <f t="shared" si="942"/>
        <v>1.0043006699999999</v>
      </c>
      <c r="N2431" s="143">
        <f t="shared" si="938"/>
        <v>1.4484234264455602</v>
      </c>
      <c r="O2431" s="139">
        <f t="shared" si="940"/>
        <v>1.45118865</v>
      </c>
      <c r="P2431" s="139">
        <f t="shared" si="923"/>
        <v>725.59432500000003</v>
      </c>
      <c r="Q2431" s="144">
        <f t="shared" si="924"/>
        <v>0</v>
      </c>
      <c r="R2431" s="145">
        <f t="shared" si="925"/>
        <v>0</v>
      </c>
      <c r="S2431" s="139">
        <f t="shared" si="926"/>
        <v>0</v>
      </c>
      <c r="T2431" s="146">
        <f t="shared" si="936"/>
        <v>3.5999999999999997E-2</v>
      </c>
      <c r="U2431" s="144">
        <f t="shared" si="939"/>
        <v>30</v>
      </c>
      <c r="V2431" s="144">
        <v>252</v>
      </c>
      <c r="W2431" s="143">
        <f t="shared" si="927"/>
        <v>1.00421925</v>
      </c>
      <c r="X2431" s="139">
        <f t="shared" si="928"/>
        <v>3.06146385</v>
      </c>
      <c r="Y2431" s="124">
        <f t="shared" si="929"/>
        <v>0</v>
      </c>
      <c r="Z2431" s="147" t="s">
        <v>71</v>
      </c>
      <c r="AA2431" s="141">
        <f t="shared" si="937"/>
        <v>46218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4"/>
      <c r="BL2431" s="1"/>
      <c r="BM2431" s="1"/>
      <c r="BN2431" s="1"/>
      <c r="BO2431" s="1"/>
      <c r="BP2431" s="1"/>
      <c r="BQ2431" s="1"/>
    </row>
    <row r="2432" spans="1:69" x14ac:dyDescent="0.15">
      <c r="A2432" s="138">
        <f t="shared" si="930"/>
        <v>46083</v>
      </c>
      <c r="B2432" s="148">
        <f t="shared" si="919"/>
        <v>728.65578885000002</v>
      </c>
      <c r="C2432" s="139">
        <f t="shared" si="931"/>
        <v>500</v>
      </c>
      <c r="D2432" s="140">
        <f t="shared" si="932"/>
        <v>7245.38</v>
      </c>
      <c r="E2432" s="124">
        <f>IF(K2432=1,VLOOKUP(A2431,[1]Plan1!$BO$80:$BQ$314,3),E2431)</f>
        <v>7276.54</v>
      </c>
      <c r="F2432" s="141">
        <f t="shared" si="933"/>
        <v>45763</v>
      </c>
      <c r="G2432" s="142">
        <f t="shared" si="920"/>
        <v>4.3006716003852752E-3</v>
      </c>
      <c r="H2432" s="141">
        <f t="shared" si="934"/>
        <v>46097</v>
      </c>
      <c r="I2432" s="141">
        <f t="shared" si="921"/>
        <v>46097</v>
      </c>
      <c r="J2432" s="125">
        <f t="shared" si="935"/>
        <v>18</v>
      </c>
      <c r="K2432" s="125">
        <f t="shared" si="941"/>
        <v>8</v>
      </c>
      <c r="L2432" s="139">
        <f t="shared" si="922"/>
        <v>1.00190913</v>
      </c>
      <c r="M2432" s="143">
        <f t="shared" si="942"/>
        <v>1.0043006699999999</v>
      </c>
      <c r="N2432" s="143">
        <f t="shared" si="938"/>
        <v>1.4484234264455602</v>
      </c>
      <c r="O2432" s="139">
        <f t="shared" si="940"/>
        <v>1.45118865</v>
      </c>
      <c r="P2432" s="139">
        <f t="shared" si="923"/>
        <v>725.59432500000003</v>
      </c>
      <c r="Q2432" s="144">
        <f t="shared" si="924"/>
        <v>0</v>
      </c>
      <c r="R2432" s="145">
        <f t="shared" si="925"/>
        <v>0</v>
      </c>
      <c r="S2432" s="139">
        <f t="shared" si="926"/>
        <v>0</v>
      </c>
      <c r="T2432" s="146">
        <f t="shared" si="936"/>
        <v>3.5999999999999997E-2</v>
      </c>
      <c r="U2432" s="144">
        <f t="shared" si="939"/>
        <v>30</v>
      </c>
      <c r="V2432" s="144">
        <v>252</v>
      </c>
      <c r="W2432" s="143">
        <f t="shared" si="927"/>
        <v>1.00421925</v>
      </c>
      <c r="X2432" s="139">
        <f t="shared" si="928"/>
        <v>3.06146385</v>
      </c>
      <c r="Y2432" s="124">
        <f t="shared" si="929"/>
        <v>0</v>
      </c>
      <c r="Z2432" s="147" t="s">
        <v>71</v>
      </c>
      <c r="AA2432" s="141">
        <f t="shared" si="937"/>
        <v>46218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4"/>
      <c r="BL2432" s="1"/>
      <c r="BM2432" s="1"/>
      <c r="BN2432" s="1"/>
      <c r="BO2432" s="1"/>
      <c r="BP2432" s="1"/>
      <c r="BQ2432" s="1"/>
    </row>
    <row r="2433" spans="1:69" x14ac:dyDescent="0.15">
      <c r="A2433" s="138">
        <f t="shared" si="930"/>
        <v>46084</v>
      </c>
      <c r="B2433" s="148">
        <f t="shared" si="919"/>
        <v>728.93181926</v>
      </c>
      <c r="C2433" s="139">
        <f t="shared" si="931"/>
        <v>500</v>
      </c>
      <c r="D2433" s="140">
        <f t="shared" si="932"/>
        <v>7245.38</v>
      </c>
      <c r="E2433" s="124">
        <f>IF(K2433=1,VLOOKUP(A2432,[1]Plan1!$BO$80:$BQ$314,3),E2432)</f>
        <v>7276.54</v>
      </c>
      <c r="F2433" s="141">
        <f t="shared" si="933"/>
        <v>45763</v>
      </c>
      <c r="G2433" s="142">
        <f t="shared" si="920"/>
        <v>4.3006716003852752E-3</v>
      </c>
      <c r="H2433" s="141">
        <f t="shared" si="934"/>
        <v>46097</v>
      </c>
      <c r="I2433" s="141">
        <f t="shared" si="921"/>
        <v>46097</v>
      </c>
      <c r="J2433" s="125">
        <f t="shared" si="935"/>
        <v>18</v>
      </c>
      <c r="K2433" s="125">
        <f t="shared" si="941"/>
        <v>9</v>
      </c>
      <c r="L2433" s="139">
        <f t="shared" si="922"/>
        <v>1.0021480199999999</v>
      </c>
      <c r="M2433" s="143">
        <f t="shared" si="942"/>
        <v>1.0043006699999999</v>
      </c>
      <c r="N2433" s="143">
        <f t="shared" si="938"/>
        <v>1.4484234264455602</v>
      </c>
      <c r="O2433" s="139">
        <f t="shared" si="940"/>
        <v>1.4515346600000001</v>
      </c>
      <c r="P2433" s="139">
        <f t="shared" si="923"/>
        <v>725.76733000000002</v>
      </c>
      <c r="Q2433" s="144">
        <f t="shared" si="924"/>
        <v>0</v>
      </c>
      <c r="R2433" s="145">
        <f t="shared" si="925"/>
        <v>0</v>
      </c>
      <c r="S2433" s="139">
        <f t="shared" si="926"/>
        <v>0</v>
      </c>
      <c r="T2433" s="146">
        <f t="shared" si="936"/>
        <v>3.5999999999999997E-2</v>
      </c>
      <c r="U2433" s="144">
        <f t="shared" si="939"/>
        <v>31</v>
      </c>
      <c r="V2433" s="144">
        <v>252</v>
      </c>
      <c r="W2433" s="143">
        <f t="shared" si="927"/>
        <v>1.0043601980000001</v>
      </c>
      <c r="X2433" s="139">
        <f t="shared" si="928"/>
        <v>3.1644892599999999</v>
      </c>
      <c r="Y2433" s="124">
        <f t="shared" si="929"/>
        <v>0</v>
      </c>
      <c r="Z2433" s="147" t="s">
        <v>71</v>
      </c>
      <c r="AA2433" s="141">
        <f t="shared" si="937"/>
        <v>46218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4"/>
      <c r="BL2433" s="1"/>
      <c r="BM2433" s="1"/>
      <c r="BN2433" s="1"/>
      <c r="BO2433" s="1"/>
      <c r="BP2433" s="1"/>
      <c r="BQ2433" s="1"/>
    </row>
    <row r="2434" spans="1:69" x14ac:dyDescent="0.15">
      <c r="A2434" s="138">
        <f t="shared" si="930"/>
        <v>46085</v>
      </c>
      <c r="B2434" s="148">
        <f t="shared" si="919"/>
        <v>729.20796819999998</v>
      </c>
      <c r="C2434" s="139">
        <f t="shared" si="931"/>
        <v>500</v>
      </c>
      <c r="D2434" s="140">
        <f t="shared" si="932"/>
        <v>7245.38</v>
      </c>
      <c r="E2434" s="124">
        <f>IF(K2434=1,VLOOKUP(A2433,[1]Plan1!$BO$80:$BQ$314,3),E2433)</f>
        <v>7276.54</v>
      </c>
      <c r="F2434" s="141">
        <f t="shared" si="933"/>
        <v>45763</v>
      </c>
      <c r="G2434" s="142">
        <f t="shared" si="920"/>
        <v>4.3006716003852752E-3</v>
      </c>
      <c r="H2434" s="141">
        <f t="shared" si="934"/>
        <v>46097</v>
      </c>
      <c r="I2434" s="141">
        <f t="shared" si="921"/>
        <v>46097</v>
      </c>
      <c r="J2434" s="125">
        <f t="shared" si="935"/>
        <v>18</v>
      </c>
      <c r="K2434" s="125">
        <f t="shared" si="941"/>
        <v>10</v>
      </c>
      <c r="L2434" s="139">
        <f t="shared" si="922"/>
        <v>1.00238698</v>
      </c>
      <c r="M2434" s="143">
        <f t="shared" si="942"/>
        <v>1.0043006699999999</v>
      </c>
      <c r="N2434" s="143">
        <f t="shared" si="938"/>
        <v>1.4484234264455602</v>
      </c>
      <c r="O2434" s="139">
        <f t="shared" si="940"/>
        <v>1.45188078</v>
      </c>
      <c r="P2434" s="139">
        <f t="shared" si="923"/>
        <v>725.94038999999998</v>
      </c>
      <c r="Q2434" s="144">
        <f t="shared" si="924"/>
        <v>0</v>
      </c>
      <c r="R2434" s="145">
        <f t="shared" si="925"/>
        <v>0</v>
      </c>
      <c r="S2434" s="139">
        <f t="shared" si="926"/>
        <v>0</v>
      </c>
      <c r="T2434" s="146">
        <f t="shared" si="936"/>
        <v>3.5999999999999997E-2</v>
      </c>
      <c r="U2434" s="144">
        <f t="shared" si="939"/>
        <v>32</v>
      </c>
      <c r="V2434" s="144">
        <v>252</v>
      </c>
      <c r="W2434" s="143">
        <f t="shared" si="927"/>
        <v>1.0045011660000001</v>
      </c>
      <c r="X2434" s="139">
        <f t="shared" si="928"/>
        <v>3.2675782</v>
      </c>
      <c r="Y2434" s="124">
        <f t="shared" si="929"/>
        <v>0</v>
      </c>
      <c r="Z2434" s="147" t="s">
        <v>71</v>
      </c>
      <c r="AA2434" s="141">
        <f t="shared" si="937"/>
        <v>46218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4"/>
      <c r="BL2434" s="1"/>
      <c r="BM2434" s="1"/>
      <c r="BN2434" s="1"/>
      <c r="BO2434" s="1"/>
      <c r="BP2434" s="1"/>
      <c r="BQ2434" s="1"/>
    </row>
    <row r="2435" spans="1:69" x14ac:dyDescent="0.15">
      <c r="A2435" s="138">
        <f t="shared" si="930"/>
        <v>46086</v>
      </c>
      <c r="B2435" s="148">
        <f t="shared" si="919"/>
        <v>729.48421488999998</v>
      </c>
      <c r="C2435" s="139">
        <f t="shared" si="931"/>
        <v>500</v>
      </c>
      <c r="D2435" s="140">
        <f t="shared" si="932"/>
        <v>7245.38</v>
      </c>
      <c r="E2435" s="124">
        <f>IF(K2435=1,VLOOKUP(A2434,[1]Plan1!$BO$80:$BQ$314,3),E2434)</f>
        <v>7276.54</v>
      </c>
      <c r="F2435" s="141">
        <f t="shared" si="933"/>
        <v>45763</v>
      </c>
      <c r="G2435" s="142">
        <f t="shared" si="920"/>
        <v>4.3006716003852752E-3</v>
      </c>
      <c r="H2435" s="141">
        <f t="shared" si="934"/>
        <v>46097</v>
      </c>
      <c r="I2435" s="141">
        <f t="shared" si="921"/>
        <v>46097</v>
      </c>
      <c r="J2435" s="125">
        <f t="shared" si="935"/>
        <v>18</v>
      </c>
      <c r="K2435" s="125">
        <f t="shared" si="941"/>
        <v>11</v>
      </c>
      <c r="L2435" s="139">
        <f t="shared" si="922"/>
        <v>1.0026259900000001</v>
      </c>
      <c r="M2435" s="143">
        <f t="shared" si="942"/>
        <v>1.0043006699999999</v>
      </c>
      <c r="N2435" s="143">
        <f t="shared" si="938"/>
        <v>1.4484234264455602</v>
      </c>
      <c r="O2435" s="139">
        <f t="shared" si="940"/>
        <v>1.4522269699999999</v>
      </c>
      <c r="P2435" s="139">
        <f t="shared" si="923"/>
        <v>726.11348499999997</v>
      </c>
      <c r="Q2435" s="144">
        <f t="shared" si="924"/>
        <v>0</v>
      </c>
      <c r="R2435" s="145">
        <f t="shared" si="925"/>
        <v>0</v>
      </c>
      <c r="S2435" s="139">
        <f t="shared" si="926"/>
        <v>0</v>
      </c>
      <c r="T2435" s="146">
        <f t="shared" si="936"/>
        <v>3.5999999999999997E-2</v>
      </c>
      <c r="U2435" s="144">
        <f t="shared" si="939"/>
        <v>33</v>
      </c>
      <c r="V2435" s="144">
        <v>252</v>
      </c>
      <c r="W2435" s="143">
        <f t="shared" si="927"/>
        <v>1.004642153</v>
      </c>
      <c r="X2435" s="139">
        <f t="shared" si="928"/>
        <v>3.3707298899999998</v>
      </c>
      <c r="Y2435" s="124">
        <f t="shared" si="929"/>
        <v>0</v>
      </c>
      <c r="Z2435" s="147" t="s">
        <v>71</v>
      </c>
      <c r="AA2435" s="141">
        <f t="shared" si="937"/>
        <v>46218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4"/>
      <c r="BL2435" s="1"/>
      <c r="BM2435" s="1"/>
      <c r="BN2435" s="1"/>
      <c r="BO2435" s="1"/>
      <c r="BP2435" s="1"/>
      <c r="BQ2435" s="1"/>
    </row>
    <row r="2436" spans="1:69" x14ac:dyDescent="0.15">
      <c r="A2436" s="138">
        <f t="shared" si="930"/>
        <v>46087</v>
      </c>
      <c r="B2436" s="148">
        <f t="shared" si="919"/>
        <v>729.76056510000001</v>
      </c>
      <c r="C2436" s="139">
        <f t="shared" si="931"/>
        <v>500</v>
      </c>
      <c r="D2436" s="140">
        <f t="shared" si="932"/>
        <v>7245.38</v>
      </c>
      <c r="E2436" s="124">
        <f>IF(K2436=1,VLOOKUP(A2435,[1]Plan1!$BO$80:$BQ$314,3),E2435)</f>
        <v>7276.54</v>
      </c>
      <c r="F2436" s="141">
        <f t="shared" si="933"/>
        <v>45763</v>
      </c>
      <c r="G2436" s="142">
        <f t="shared" si="920"/>
        <v>4.3006716003852752E-3</v>
      </c>
      <c r="H2436" s="141">
        <f t="shared" si="934"/>
        <v>46097</v>
      </c>
      <c r="I2436" s="141">
        <f t="shared" si="921"/>
        <v>46097</v>
      </c>
      <c r="J2436" s="125">
        <f t="shared" si="935"/>
        <v>18</v>
      </c>
      <c r="K2436" s="125">
        <f t="shared" si="941"/>
        <v>12</v>
      </c>
      <c r="L2436" s="139">
        <f t="shared" si="922"/>
        <v>1.00286506</v>
      </c>
      <c r="M2436" s="143">
        <f t="shared" si="942"/>
        <v>1.0043006699999999</v>
      </c>
      <c r="N2436" s="143">
        <f t="shared" si="938"/>
        <v>1.4484234264455602</v>
      </c>
      <c r="O2436" s="139">
        <f t="shared" si="940"/>
        <v>1.45257324</v>
      </c>
      <c r="P2436" s="139">
        <f t="shared" si="923"/>
        <v>726.28661999999997</v>
      </c>
      <c r="Q2436" s="144">
        <f t="shared" si="924"/>
        <v>0</v>
      </c>
      <c r="R2436" s="145">
        <f t="shared" si="925"/>
        <v>0</v>
      </c>
      <c r="S2436" s="139">
        <f t="shared" si="926"/>
        <v>0</v>
      </c>
      <c r="T2436" s="146">
        <f t="shared" si="936"/>
        <v>3.5999999999999997E-2</v>
      </c>
      <c r="U2436" s="144">
        <f t="shared" si="939"/>
        <v>34</v>
      </c>
      <c r="V2436" s="144">
        <v>252</v>
      </c>
      <c r="W2436" s="143">
        <f t="shared" si="927"/>
        <v>1.0047831599999999</v>
      </c>
      <c r="X2436" s="139">
        <f t="shared" si="928"/>
        <v>3.4739450999999999</v>
      </c>
      <c r="Y2436" s="124">
        <f t="shared" si="929"/>
        <v>0</v>
      </c>
      <c r="Z2436" s="147" t="s">
        <v>71</v>
      </c>
      <c r="AA2436" s="141">
        <f t="shared" si="937"/>
        <v>46218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4"/>
      <c r="BL2436" s="1"/>
      <c r="BM2436" s="1"/>
      <c r="BN2436" s="1"/>
      <c r="BO2436" s="1"/>
      <c r="BP2436" s="1"/>
      <c r="BQ2436" s="1"/>
    </row>
    <row r="2437" spans="1:69" x14ac:dyDescent="0.15">
      <c r="A2437" s="138">
        <f t="shared" si="930"/>
        <v>46088</v>
      </c>
      <c r="B2437" s="148">
        <f t="shared" si="919"/>
        <v>730.03701887</v>
      </c>
      <c r="C2437" s="139">
        <f t="shared" si="931"/>
        <v>500</v>
      </c>
      <c r="D2437" s="140">
        <f t="shared" si="932"/>
        <v>7245.38</v>
      </c>
      <c r="E2437" s="124">
        <f>IF(K2437=1,VLOOKUP(A2436,[1]Plan1!$BO$80:$BQ$314,3),E2436)</f>
        <v>7276.54</v>
      </c>
      <c r="F2437" s="141">
        <f t="shared" si="933"/>
        <v>45763</v>
      </c>
      <c r="G2437" s="142">
        <f t="shared" si="920"/>
        <v>4.3006716003852752E-3</v>
      </c>
      <c r="H2437" s="141">
        <f t="shared" si="934"/>
        <v>46097</v>
      </c>
      <c r="I2437" s="141">
        <f t="shared" si="921"/>
        <v>46097</v>
      </c>
      <c r="J2437" s="125">
        <f t="shared" si="935"/>
        <v>18</v>
      </c>
      <c r="K2437" s="125">
        <f t="shared" si="941"/>
        <v>13</v>
      </c>
      <c r="L2437" s="139">
        <f t="shared" si="922"/>
        <v>1.00310418</v>
      </c>
      <c r="M2437" s="143">
        <f t="shared" si="942"/>
        <v>1.0043006699999999</v>
      </c>
      <c r="N2437" s="143">
        <f t="shared" si="938"/>
        <v>1.4484234264455602</v>
      </c>
      <c r="O2437" s="139">
        <f t="shared" si="940"/>
        <v>1.45291959</v>
      </c>
      <c r="P2437" s="139">
        <f t="shared" si="923"/>
        <v>726.45979499999999</v>
      </c>
      <c r="Q2437" s="144">
        <f t="shared" si="924"/>
        <v>0</v>
      </c>
      <c r="R2437" s="145">
        <f t="shared" si="925"/>
        <v>0</v>
      </c>
      <c r="S2437" s="139">
        <f t="shared" si="926"/>
        <v>0</v>
      </c>
      <c r="T2437" s="146">
        <f t="shared" si="936"/>
        <v>3.5999999999999997E-2</v>
      </c>
      <c r="U2437" s="144">
        <f t="shared" si="939"/>
        <v>35</v>
      </c>
      <c r="V2437" s="144">
        <v>252</v>
      </c>
      <c r="W2437" s="143">
        <f t="shared" si="927"/>
        <v>1.0049241870000001</v>
      </c>
      <c r="X2437" s="139">
        <f t="shared" si="928"/>
        <v>3.5772238700000001</v>
      </c>
      <c r="Y2437" s="124">
        <f t="shared" si="929"/>
        <v>0</v>
      </c>
      <c r="Z2437" s="147" t="s">
        <v>71</v>
      </c>
      <c r="AA2437" s="141">
        <f t="shared" si="937"/>
        <v>46218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4"/>
      <c r="BL2437" s="1"/>
      <c r="BM2437" s="1"/>
      <c r="BN2437" s="1"/>
      <c r="BO2437" s="1"/>
      <c r="BP2437" s="1"/>
      <c r="BQ2437" s="1"/>
    </row>
    <row r="2438" spans="1:69" x14ac:dyDescent="0.15">
      <c r="A2438" s="138">
        <f t="shared" si="930"/>
        <v>46089</v>
      </c>
      <c r="B2438" s="148">
        <f t="shared" si="919"/>
        <v>730.03701887</v>
      </c>
      <c r="C2438" s="139">
        <f t="shared" si="931"/>
        <v>500</v>
      </c>
      <c r="D2438" s="140">
        <f t="shared" si="932"/>
        <v>7245.38</v>
      </c>
      <c r="E2438" s="124">
        <f>IF(K2438=1,VLOOKUP(A2437,[1]Plan1!$BO$80:$BQ$314,3),E2437)</f>
        <v>7276.54</v>
      </c>
      <c r="F2438" s="141">
        <f t="shared" si="933"/>
        <v>45763</v>
      </c>
      <c r="G2438" s="142">
        <f t="shared" si="920"/>
        <v>4.3006716003852752E-3</v>
      </c>
      <c r="H2438" s="141">
        <f t="shared" si="934"/>
        <v>46097</v>
      </c>
      <c r="I2438" s="141">
        <f t="shared" si="921"/>
        <v>46097</v>
      </c>
      <c r="J2438" s="125">
        <f t="shared" si="935"/>
        <v>18</v>
      </c>
      <c r="K2438" s="125">
        <f t="shared" si="941"/>
        <v>13</v>
      </c>
      <c r="L2438" s="139">
        <f t="shared" si="922"/>
        <v>1.00310418</v>
      </c>
      <c r="M2438" s="143">
        <f t="shared" si="942"/>
        <v>1.0043006699999999</v>
      </c>
      <c r="N2438" s="143">
        <f t="shared" si="938"/>
        <v>1.4484234264455602</v>
      </c>
      <c r="O2438" s="139">
        <f t="shared" si="940"/>
        <v>1.45291959</v>
      </c>
      <c r="P2438" s="139">
        <f t="shared" si="923"/>
        <v>726.45979499999999</v>
      </c>
      <c r="Q2438" s="144">
        <f t="shared" si="924"/>
        <v>0</v>
      </c>
      <c r="R2438" s="145">
        <f t="shared" si="925"/>
        <v>0</v>
      </c>
      <c r="S2438" s="139">
        <f t="shared" si="926"/>
        <v>0</v>
      </c>
      <c r="T2438" s="146">
        <f t="shared" si="936"/>
        <v>3.5999999999999997E-2</v>
      </c>
      <c r="U2438" s="144">
        <f t="shared" si="939"/>
        <v>35</v>
      </c>
      <c r="V2438" s="144">
        <v>252</v>
      </c>
      <c r="W2438" s="143">
        <f t="shared" si="927"/>
        <v>1.0049241870000001</v>
      </c>
      <c r="X2438" s="139">
        <f t="shared" si="928"/>
        <v>3.5772238700000001</v>
      </c>
      <c r="Y2438" s="124">
        <f t="shared" si="929"/>
        <v>0</v>
      </c>
      <c r="Z2438" s="147" t="s">
        <v>71</v>
      </c>
      <c r="AA2438" s="141">
        <f t="shared" si="937"/>
        <v>46218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4"/>
      <c r="BL2438" s="1"/>
      <c r="BM2438" s="1"/>
      <c r="BN2438" s="1"/>
      <c r="BO2438" s="1"/>
      <c r="BP2438" s="1"/>
      <c r="BQ2438" s="1"/>
    </row>
    <row r="2439" spans="1:69" x14ac:dyDescent="0.15">
      <c r="A2439" s="138">
        <f t="shared" si="930"/>
        <v>46090</v>
      </c>
      <c r="B2439" s="148">
        <f t="shared" si="919"/>
        <v>730.03701887</v>
      </c>
      <c r="C2439" s="139">
        <f t="shared" si="931"/>
        <v>500</v>
      </c>
      <c r="D2439" s="140">
        <f t="shared" si="932"/>
        <v>7245.38</v>
      </c>
      <c r="E2439" s="124">
        <f>IF(K2439=1,VLOOKUP(A2438,[1]Plan1!$BO$80:$BQ$314,3),E2438)</f>
        <v>7276.54</v>
      </c>
      <c r="F2439" s="141">
        <f t="shared" si="933"/>
        <v>45763</v>
      </c>
      <c r="G2439" s="142">
        <f t="shared" si="920"/>
        <v>4.3006716003852752E-3</v>
      </c>
      <c r="H2439" s="141">
        <f t="shared" si="934"/>
        <v>46097</v>
      </c>
      <c r="I2439" s="141">
        <f t="shared" si="921"/>
        <v>46097</v>
      </c>
      <c r="J2439" s="125">
        <f t="shared" si="935"/>
        <v>18</v>
      </c>
      <c r="K2439" s="125">
        <f t="shared" si="941"/>
        <v>13</v>
      </c>
      <c r="L2439" s="139">
        <f t="shared" si="922"/>
        <v>1.00310418</v>
      </c>
      <c r="M2439" s="143">
        <f t="shared" si="942"/>
        <v>1.0043006699999999</v>
      </c>
      <c r="N2439" s="143">
        <f t="shared" si="938"/>
        <v>1.4484234264455602</v>
      </c>
      <c r="O2439" s="139">
        <f t="shared" si="940"/>
        <v>1.45291959</v>
      </c>
      <c r="P2439" s="139">
        <f t="shared" si="923"/>
        <v>726.45979499999999</v>
      </c>
      <c r="Q2439" s="144">
        <f t="shared" si="924"/>
        <v>0</v>
      </c>
      <c r="R2439" s="145">
        <f t="shared" si="925"/>
        <v>0</v>
      </c>
      <c r="S2439" s="139">
        <f t="shared" si="926"/>
        <v>0</v>
      </c>
      <c r="T2439" s="146">
        <f t="shared" si="936"/>
        <v>3.5999999999999997E-2</v>
      </c>
      <c r="U2439" s="144">
        <f t="shared" si="939"/>
        <v>35</v>
      </c>
      <c r="V2439" s="144">
        <v>252</v>
      </c>
      <c r="W2439" s="143">
        <f t="shared" si="927"/>
        <v>1.0049241870000001</v>
      </c>
      <c r="X2439" s="139">
        <f t="shared" si="928"/>
        <v>3.5772238700000001</v>
      </c>
      <c r="Y2439" s="124">
        <f t="shared" si="929"/>
        <v>0</v>
      </c>
      <c r="Z2439" s="147" t="s">
        <v>71</v>
      </c>
      <c r="AA2439" s="141">
        <f t="shared" si="937"/>
        <v>46218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4"/>
      <c r="BL2439" s="1"/>
      <c r="BM2439" s="1"/>
      <c r="BN2439" s="1"/>
      <c r="BO2439" s="1"/>
      <c r="BP2439" s="1"/>
      <c r="BQ2439" s="1"/>
    </row>
    <row r="2440" spans="1:69" x14ac:dyDescent="0.15">
      <c r="A2440" s="138">
        <f t="shared" si="930"/>
        <v>46091</v>
      </c>
      <c r="B2440" s="148">
        <f t="shared" si="919"/>
        <v>730.31358626999997</v>
      </c>
      <c r="C2440" s="139">
        <f t="shared" si="931"/>
        <v>500</v>
      </c>
      <c r="D2440" s="140">
        <f t="shared" si="932"/>
        <v>7245.38</v>
      </c>
      <c r="E2440" s="124">
        <f>IF(K2440=1,VLOOKUP(A2439,[1]Plan1!$BO$80:$BQ$314,3),E2439)</f>
        <v>7276.54</v>
      </c>
      <c r="F2440" s="141">
        <f t="shared" si="933"/>
        <v>45763</v>
      </c>
      <c r="G2440" s="142">
        <f t="shared" si="920"/>
        <v>4.3006716003852752E-3</v>
      </c>
      <c r="H2440" s="141">
        <f t="shared" si="934"/>
        <v>46097</v>
      </c>
      <c r="I2440" s="141">
        <f t="shared" si="921"/>
        <v>46097</v>
      </c>
      <c r="J2440" s="125">
        <f t="shared" si="935"/>
        <v>18</v>
      </c>
      <c r="K2440" s="125">
        <f t="shared" si="941"/>
        <v>14</v>
      </c>
      <c r="L2440" s="139">
        <f t="shared" si="922"/>
        <v>1.0033433700000001</v>
      </c>
      <c r="M2440" s="143">
        <f t="shared" si="942"/>
        <v>1.0043006699999999</v>
      </c>
      <c r="N2440" s="143">
        <f t="shared" si="938"/>
        <v>1.4484234264455602</v>
      </c>
      <c r="O2440" s="139">
        <f t="shared" si="940"/>
        <v>1.4532660399999999</v>
      </c>
      <c r="P2440" s="139">
        <f t="shared" si="923"/>
        <v>726.63301999999999</v>
      </c>
      <c r="Q2440" s="144">
        <f t="shared" si="924"/>
        <v>0</v>
      </c>
      <c r="R2440" s="145">
        <f t="shared" si="925"/>
        <v>0</v>
      </c>
      <c r="S2440" s="139">
        <f t="shared" si="926"/>
        <v>0</v>
      </c>
      <c r="T2440" s="146">
        <f t="shared" si="936"/>
        <v>3.5999999999999997E-2</v>
      </c>
      <c r="U2440" s="144">
        <f t="shared" si="939"/>
        <v>36</v>
      </c>
      <c r="V2440" s="144">
        <v>252</v>
      </c>
      <c r="W2440" s="143">
        <f t="shared" si="927"/>
        <v>1.0050652339999999</v>
      </c>
      <c r="X2440" s="139">
        <f t="shared" si="928"/>
        <v>3.6805662699999999</v>
      </c>
      <c r="Y2440" s="124">
        <f t="shared" si="929"/>
        <v>0</v>
      </c>
      <c r="Z2440" s="147" t="s">
        <v>71</v>
      </c>
      <c r="AA2440" s="141">
        <f t="shared" si="937"/>
        <v>46218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4"/>
      <c r="BL2440" s="1"/>
      <c r="BM2440" s="1"/>
      <c r="BN2440" s="1"/>
      <c r="BO2440" s="1"/>
      <c r="BP2440" s="1"/>
      <c r="BQ2440" s="1"/>
    </row>
    <row r="2441" spans="1:69" x14ac:dyDescent="0.15">
      <c r="A2441" s="138">
        <f t="shared" si="930"/>
        <v>46092</v>
      </c>
      <c r="B2441" s="148">
        <f t="shared" si="919"/>
        <v>730.59025226000006</v>
      </c>
      <c r="C2441" s="139">
        <f t="shared" si="931"/>
        <v>500</v>
      </c>
      <c r="D2441" s="140">
        <f t="shared" si="932"/>
        <v>7245.38</v>
      </c>
      <c r="E2441" s="124">
        <f>IF(K2441=1,VLOOKUP(A2440,[1]Plan1!$BO$80:$BQ$314,3),E2440)</f>
        <v>7276.54</v>
      </c>
      <c r="F2441" s="141">
        <f t="shared" si="933"/>
        <v>45763</v>
      </c>
      <c r="G2441" s="142">
        <f t="shared" si="920"/>
        <v>4.3006716003852752E-3</v>
      </c>
      <c r="H2441" s="141">
        <f t="shared" si="934"/>
        <v>46097</v>
      </c>
      <c r="I2441" s="141">
        <f t="shared" si="921"/>
        <v>46097</v>
      </c>
      <c r="J2441" s="125">
        <f t="shared" si="935"/>
        <v>18</v>
      </c>
      <c r="K2441" s="125">
        <f t="shared" si="941"/>
        <v>15</v>
      </c>
      <c r="L2441" s="139">
        <f t="shared" si="922"/>
        <v>1.00358261</v>
      </c>
      <c r="M2441" s="143">
        <f t="shared" si="942"/>
        <v>1.0043006699999999</v>
      </c>
      <c r="N2441" s="143">
        <f t="shared" si="938"/>
        <v>1.4484234264455602</v>
      </c>
      <c r="O2441" s="139">
        <f t="shared" si="940"/>
        <v>1.4536125600000001</v>
      </c>
      <c r="P2441" s="139">
        <f t="shared" si="923"/>
        <v>726.80628000000002</v>
      </c>
      <c r="Q2441" s="144">
        <f t="shared" si="924"/>
        <v>0</v>
      </c>
      <c r="R2441" s="145">
        <f t="shared" si="925"/>
        <v>0</v>
      </c>
      <c r="S2441" s="139">
        <f t="shared" si="926"/>
        <v>0</v>
      </c>
      <c r="T2441" s="146">
        <f t="shared" si="936"/>
        <v>3.5999999999999997E-2</v>
      </c>
      <c r="U2441" s="144">
        <f t="shared" si="939"/>
        <v>37</v>
      </c>
      <c r="V2441" s="144">
        <v>252</v>
      </c>
      <c r="W2441" s="143">
        <f t="shared" si="927"/>
        <v>1.0052063010000001</v>
      </c>
      <c r="X2441" s="139">
        <f t="shared" si="928"/>
        <v>3.7839722600000001</v>
      </c>
      <c r="Y2441" s="124">
        <f t="shared" si="929"/>
        <v>0</v>
      </c>
      <c r="Z2441" s="147" t="s">
        <v>71</v>
      </c>
      <c r="AA2441" s="141">
        <f t="shared" si="937"/>
        <v>46218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4"/>
      <c r="BL2441" s="1"/>
      <c r="BM2441" s="1"/>
      <c r="BN2441" s="1"/>
      <c r="BO2441" s="1"/>
      <c r="BP2441" s="1"/>
      <c r="BQ2441" s="1"/>
    </row>
    <row r="2442" spans="1:69" x14ac:dyDescent="0.15">
      <c r="A2442" s="138">
        <f t="shared" si="930"/>
        <v>46093</v>
      </c>
      <c r="B2442" s="148">
        <f t="shared" ref="B2442:B2505" si="943">(P2442+X2442)</f>
        <v>730.8670161199999</v>
      </c>
      <c r="C2442" s="139">
        <f t="shared" si="931"/>
        <v>500</v>
      </c>
      <c r="D2442" s="140">
        <f t="shared" si="932"/>
        <v>7245.38</v>
      </c>
      <c r="E2442" s="124">
        <f>IF(K2442=1,VLOOKUP(A2441,[1]Plan1!$BO$80:$BQ$314,3),E2441)</f>
        <v>7276.54</v>
      </c>
      <c r="F2442" s="141">
        <f t="shared" si="933"/>
        <v>45763</v>
      </c>
      <c r="G2442" s="142">
        <f t="shared" ref="G2442:G2505" si="944">(E2442/D2442)-1</f>
        <v>4.3006716003852752E-3</v>
      </c>
      <c r="H2442" s="141">
        <f t="shared" si="934"/>
        <v>46097</v>
      </c>
      <c r="I2442" s="141">
        <f t="shared" ref="I2442:I2505" si="945">IF(A2442&gt;I2441,H2442,I2441)</f>
        <v>46097</v>
      </c>
      <c r="J2442" s="125">
        <f t="shared" si="935"/>
        <v>18</v>
      </c>
      <c r="K2442" s="125">
        <f t="shared" si="941"/>
        <v>16</v>
      </c>
      <c r="L2442" s="139">
        <f t="shared" ref="L2442:L2505" si="946">TRUNC((E2442/D2442)^TRUNC((K2442/J2442),9),8)</f>
        <v>1.0038218999999999</v>
      </c>
      <c r="M2442" s="143">
        <f t="shared" si="942"/>
        <v>1.0043006699999999</v>
      </c>
      <c r="N2442" s="143">
        <f t="shared" si="938"/>
        <v>1.4484234264455602</v>
      </c>
      <c r="O2442" s="139">
        <f t="shared" si="940"/>
        <v>1.45395915</v>
      </c>
      <c r="P2442" s="139">
        <f t="shared" ref="P2442:P2505" si="947">TRUNC(C2442*O2442,8)</f>
        <v>726.97957499999995</v>
      </c>
      <c r="Q2442" s="144">
        <f t="shared" ref="Q2442:Q2505" si="948">IF(VLOOKUP(A2442,AD$10:AK$114,8)=VLOOKUP(A2441,AD$10:AK$114,8),0,VLOOKUP(A2442,AD$10:AK$114,8))</f>
        <v>0</v>
      </c>
      <c r="R2442" s="145">
        <f t="shared" ref="R2442:R2505" si="949">IF(Q2442&gt;0,VLOOKUP($A2442,$AD$10:$AI$114,6),0)</f>
        <v>0</v>
      </c>
      <c r="S2442" s="139">
        <f t="shared" ref="S2442:S2505" si="950">IF(R2442&gt;0,TRUNC(R2442*P2442,8),0)</f>
        <v>0</v>
      </c>
      <c r="T2442" s="146">
        <f t="shared" si="936"/>
        <v>3.5999999999999997E-2</v>
      </c>
      <c r="U2442" s="144">
        <f t="shared" si="939"/>
        <v>38</v>
      </c>
      <c r="V2442" s="144">
        <v>252</v>
      </c>
      <c r="W2442" s="143">
        <f t="shared" ref="W2442:W2505" si="951">ROUND((1+T2442)^TRUNC((U2442/V2442),9),9)</f>
        <v>1.005347387</v>
      </c>
      <c r="X2442" s="139">
        <f t="shared" ref="X2442:X2505" si="952">TRUNC((P2442*(W2442-1)),8)</f>
        <v>3.8874411200000001</v>
      </c>
      <c r="Y2442" s="124">
        <f t="shared" ref="Y2442:Y2505" si="953">IF(Q2442&gt;0,S2442+X2442,0)</f>
        <v>0</v>
      </c>
      <c r="Z2442" s="147" t="s">
        <v>71</v>
      </c>
      <c r="AA2442" s="141">
        <f t="shared" si="937"/>
        <v>46218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4"/>
      <c r="BL2442" s="1"/>
      <c r="BM2442" s="1"/>
      <c r="BN2442" s="1"/>
      <c r="BO2442" s="1"/>
      <c r="BP2442" s="1"/>
      <c r="BQ2442" s="1"/>
    </row>
    <row r="2443" spans="1:69" x14ac:dyDescent="0.15">
      <c r="A2443" s="138">
        <f t="shared" ref="A2443:A2506" si="954">(A2442+1)</f>
        <v>46094</v>
      </c>
      <c r="B2443" s="148">
        <f t="shared" si="943"/>
        <v>731.14389872999993</v>
      </c>
      <c r="C2443" s="139">
        <f t="shared" ref="C2443:C2506" si="955">TRUNC(IF(Q2442&gt;0,VLOOKUP(A2442,$AD$12:$AE$114,2),C2442),8)</f>
        <v>500</v>
      </c>
      <c r="D2443" s="140">
        <f t="shared" ref="D2443:D2506" si="956">IF(E2443=E2442,D2442,E2442)</f>
        <v>7245.38</v>
      </c>
      <c r="E2443" s="124">
        <f>IF(K2443=1,VLOOKUP(A2442,[1]Plan1!$BO$80:$BQ$314,3),E2442)</f>
        <v>7276.54</v>
      </c>
      <c r="F2443" s="141">
        <f t="shared" ref="F2443:F2506" si="957">IF(D2443=D2442,F2442,A2443)</f>
        <v>45763</v>
      </c>
      <c r="G2443" s="142">
        <f t="shared" si="944"/>
        <v>4.3006716003852752E-3</v>
      </c>
      <c r="H2443" s="141">
        <f t="shared" ref="H2443:H2506" si="958">IF(DAY(A2443)=15,VLOOKUP(A2443,AH$118:AM$450,4),H2442)</f>
        <v>46097</v>
      </c>
      <c r="I2443" s="141">
        <f t="shared" si="945"/>
        <v>46097</v>
      </c>
      <c r="J2443" s="125">
        <f t="shared" ref="J2443:J2506" si="959">IF(I2443=I2442,J2442,NETWORKDAYS(I2442,I2443,$AD$118:$AD$502)-1)</f>
        <v>18</v>
      </c>
      <c r="K2443" s="125">
        <f t="shared" si="941"/>
        <v>17</v>
      </c>
      <c r="L2443" s="139">
        <f t="shared" si="946"/>
        <v>1.0040612600000001</v>
      </c>
      <c r="M2443" s="143">
        <f t="shared" si="942"/>
        <v>1.0043006699999999</v>
      </c>
      <c r="N2443" s="143">
        <f t="shared" si="938"/>
        <v>1.4484234264455602</v>
      </c>
      <c r="O2443" s="139">
        <f t="shared" si="940"/>
        <v>1.4543058499999999</v>
      </c>
      <c r="P2443" s="139">
        <f t="shared" si="947"/>
        <v>727.15292499999998</v>
      </c>
      <c r="Q2443" s="144">
        <f t="shared" si="948"/>
        <v>0</v>
      </c>
      <c r="R2443" s="145">
        <f t="shared" si="949"/>
        <v>0</v>
      </c>
      <c r="S2443" s="139">
        <f t="shared" si="950"/>
        <v>0</v>
      </c>
      <c r="T2443" s="146">
        <f t="shared" ref="T2443:T2506" si="960">(T2442)</f>
        <v>3.5999999999999997E-2</v>
      </c>
      <c r="U2443" s="144">
        <f t="shared" si="939"/>
        <v>39</v>
      </c>
      <c r="V2443" s="144">
        <v>252</v>
      </c>
      <c r="W2443" s="143">
        <f t="shared" si="951"/>
        <v>1.0054884930000001</v>
      </c>
      <c r="X2443" s="139">
        <f t="shared" si="952"/>
        <v>3.9909737299999999</v>
      </c>
      <c r="Y2443" s="124">
        <f t="shared" si="953"/>
        <v>0</v>
      </c>
      <c r="Z2443" s="147" t="s">
        <v>71</v>
      </c>
      <c r="AA2443" s="141">
        <f t="shared" ref="AA2443:AA2506" si="961">IF(Q2442&gt;0,VLOOKUP(A2442,$AD$10:$AL$114,9),AA2442)</f>
        <v>46218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4"/>
      <c r="BL2443" s="1"/>
      <c r="BM2443" s="1"/>
      <c r="BN2443" s="1"/>
      <c r="BO2443" s="1"/>
      <c r="BP2443" s="1"/>
      <c r="BQ2443" s="1"/>
    </row>
    <row r="2444" spans="1:69" x14ac:dyDescent="0.15">
      <c r="A2444" s="138">
        <f t="shared" si="954"/>
        <v>46095</v>
      </c>
      <c r="B2444" s="148">
        <f t="shared" si="943"/>
        <v>731.42087498000001</v>
      </c>
      <c r="C2444" s="139">
        <f t="shared" si="955"/>
        <v>500</v>
      </c>
      <c r="D2444" s="140">
        <f t="shared" si="956"/>
        <v>7245.38</v>
      </c>
      <c r="E2444" s="124">
        <f>IF(K2444=1,VLOOKUP(A2443,[1]Plan1!$BO$80:$BQ$314,3),E2443)</f>
        <v>7276.54</v>
      </c>
      <c r="F2444" s="141">
        <f t="shared" si="957"/>
        <v>45763</v>
      </c>
      <c r="G2444" s="142">
        <f t="shared" si="944"/>
        <v>4.3006716003852752E-3</v>
      </c>
      <c r="H2444" s="141">
        <f t="shared" si="958"/>
        <v>46097</v>
      </c>
      <c r="I2444" s="141">
        <f t="shared" si="945"/>
        <v>46097</v>
      </c>
      <c r="J2444" s="125">
        <f t="shared" si="959"/>
        <v>18</v>
      </c>
      <c r="K2444" s="125">
        <f t="shared" si="941"/>
        <v>18</v>
      </c>
      <c r="L2444" s="139">
        <f t="shared" si="946"/>
        <v>1.0043006699999999</v>
      </c>
      <c r="M2444" s="143">
        <f t="shared" si="942"/>
        <v>1.0043006699999999</v>
      </c>
      <c r="N2444" s="143">
        <f t="shared" si="938"/>
        <v>1.4484234264455602</v>
      </c>
      <c r="O2444" s="139">
        <f t="shared" si="940"/>
        <v>1.4546526099999999</v>
      </c>
      <c r="P2444" s="139">
        <f t="shared" si="947"/>
        <v>727.32630500000005</v>
      </c>
      <c r="Q2444" s="144">
        <f t="shared" si="948"/>
        <v>0</v>
      </c>
      <c r="R2444" s="145">
        <f t="shared" si="949"/>
        <v>0</v>
      </c>
      <c r="S2444" s="139">
        <f t="shared" si="950"/>
        <v>0</v>
      </c>
      <c r="T2444" s="146">
        <f t="shared" si="960"/>
        <v>3.5999999999999997E-2</v>
      </c>
      <c r="U2444" s="144">
        <f t="shared" si="939"/>
        <v>40</v>
      </c>
      <c r="V2444" s="144">
        <v>252</v>
      </c>
      <c r="W2444" s="143">
        <f t="shared" si="951"/>
        <v>1.005629619</v>
      </c>
      <c r="X2444" s="139">
        <f t="shared" si="952"/>
        <v>4.0945699800000002</v>
      </c>
      <c r="Y2444" s="124">
        <f t="shared" si="953"/>
        <v>0</v>
      </c>
      <c r="Z2444" s="147" t="s">
        <v>71</v>
      </c>
      <c r="AA2444" s="141">
        <f t="shared" si="961"/>
        <v>46218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4"/>
      <c r="BL2444" s="1"/>
      <c r="BM2444" s="1"/>
      <c r="BN2444" s="1"/>
      <c r="BO2444" s="1"/>
      <c r="BP2444" s="1"/>
      <c r="BQ2444" s="1"/>
    </row>
    <row r="2445" spans="1:69" x14ac:dyDescent="0.15">
      <c r="A2445" s="138">
        <f t="shared" si="954"/>
        <v>46096</v>
      </c>
      <c r="B2445" s="148">
        <f t="shared" si="943"/>
        <v>731.42087498000001</v>
      </c>
      <c r="C2445" s="139">
        <f t="shared" si="955"/>
        <v>500</v>
      </c>
      <c r="D2445" s="140">
        <f t="shared" si="956"/>
        <v>7245.38</v>
      </c>
      <c r="E2445" s="124">
        <f>IF(K2445=1,VLOOKUP(A2444,[1]Plan1!$BO$80:$BQ$314,3),E2444)</f>
        <v>7276.54</v>
      </c>
      <c r="F2445" s="141">
        <f t="shared" si="957"/>
        <v>45763</v>
      </c>
      <c r="G2445" s="142">
        <f t="shared" si="944"/>
        <v>4.3006716003852752E-3</v>
      </c>
      <c r="H2445" s="141">
        <f t="shared" si="958"/>
        <v>46127</v>
      </c>
      <c r="I2445" s="141">
        <f t="shared" si="945"/>
        <v>46097</v>
      </c>
      <c r="J2445" s="125">
        <f t="shared" si="959"/>
        <v>18</v>
      </c>
      <c r="K2445" s="125">
        <f t="shared" si="941"/>
        <v>18</v>
      </c>
      <c r="L2445" s="139">
        <f t="shared" si="946"/>
        <v>1.0043006699999999</v>
      </c>
      <c r="M2445" s="143">
        <f t="shared" si="942"/>
        <v>1.0043006699999999</v>
      </c>
      <c r="N2445" s="143">
        <f t="shared" si="938"/>
        <v>1.4484234264455602</v>
      </c>
      <c r="O2445" s="139">
        <f t="shared" si="940"/>
        <v>1.4546526099999999</v>
      </c>
      <c r="P2445" s="139">
        <f t="shared" si="947"/>
        <v>727.32630500000005</v>
      </c>
      <c r="Q2445" s="144">
        <f t="shared" si="948"/>
        <v>0</v>
      </c>
      <c r="R2445" s="145">
        <f t="shared" si="949"/>
        <v>0</v>
      </c>
      <c r="S2445" s="139">
        <f t="shared" si="950"/>
        <v>0</v>
      </c>
      <c r="T2445" s="146">
        <f t="shared" si="960"/>
        <v>3.5999999999999997E-2</v>
      </c>
      <c r="U2445" s="144">
        <f t="shared" si="939"/>
        <v>40</v>
      </c>
      <c r="V2445" s="144">
        <v>252</v>
      </c>
      <c r="W2445" s="143">
        <f t="shared" si="951"/>
        <v>1.005629619</v>
      </c>
      <c r="X2445" s="139">
        <f t="shared" si="952"/>
        <v>4.0945699800000002</v>
      </c>
      <c r="Y2445" s="124">
        <f t="shared" si="953"/>
        <v>0</v>
      </c>
      <c r="Z2445" s="147" t="s">
        <v>71</v>
      </c>
      <c r="AA2445" s="141">
        <f t="shared" si="961"/>
        <v>46218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4"/>
      <c r="BL2445" s="1"/>
      <c r="BM2445" s="1"/>
      <c r="BN2445" s="1"/>
      <c r="BO2445" s="1"/>
      <c r="BP2445" s="1"/>
      <c r="BQ2445" s="1"/>
    </row>
    <row r="2446" spans="1:69" x14ac:dyDescent="0.15">
      <c r="A2446" s="138">
        <f t="shared" si="954"/>
        <v>46097</v>
      </c>
      <c r="B2446" s="148">
        <f t="shared" si="943"/>
        <v>731.42087498000001</v>
      </c>
      <c r="C2446" s="139">
        <f t="shared" si="955"/>
        <v>500</v>
      </c>
      <c r="D2446" s="140">
        <f t="shared" si="956"/>
        <v>7245.38</v>
      </c>
      <c r="E2446" s="124">
        <f>IF(K2446=1,VLOOKUP(A2445,[1]Plan1!$BO$80:$BQ$314,3),E2445)</f>
        <v>7276.54</v>
      </c>
      <c r="F2446" s="141">
        <f t="shared" si="957"/>
        <v>45763</v>
      </c>
      <c r="G2446" s="142">
        <f t="shared" si="944"/>
        <v>4.3006716003852752E-3</v>
      </c>
      <c r="H2446" s="141">
        <f t="shared" si="958"/>
        <v>46127</v>
      </c>
      <c r="I2446" s="141">
        <f t="shared" si="945"/>
        <v>46097</v>
      </c>
      <c r="J2446" s="125">
        <f t="shared" si="959"/>
        <v>18</v>
      </c>
      <c r="K2446" s="125">
        <f t="shared" si="941"/>
        <v>18</v>
      </c>
      <c r="L2446" s="139">
        <f t="shared" si="946"/>
        <v>1.0043006699999999</v>
      </c>
      <c r="M2446" s="143">
        <f t="shared" si="942"/>
        <v>1.0043006699999999</v>
      </c>
      <c r="N2446" s="143">
        <f t="shared" si="938"/>
        <v>1.4484234264455602</v>
      </c>
      <c r="O2446" s="139">
        <f t="shared" si="940"/>
        <v>1.4546526099999999</v>
      </c>
      <c r="P2446" s="139">
        <f t="shared" si="947"/>
        <v>727.32630500000005</v>
      </c>
      <c r="Q2446" s="144">
        <f t="shared" si="948"/>
        <v>0</v>
      </c>
      <c r="R2446" s="145">
        <f t="shared" si="949"/>
        <v>0</v>
      </c>
      <c r="S2446" s="139">
        <f t="shared" si="950"/>
        <v>0</v>
      </c>
      <c r="T2446" s="146">
        <f t="shared" si="960"/>
        <v>3.5999999999999997E-2</v>
      </c>
      <c r="U2446" s="144">
        <f t="shared" si="939"/>
        <v>40</v>
      </c>
      <c r="V2446" s="144">
        <v>252</v>
      </c>
      <c r="W2446" s="143">
        <f t="shared" si="951"/>
        <v>1.005629619</v>
      </c>
      <c r="X2446" s="139">
        <f t="shared" si="952"/>
        <v>4.0945699800000002</v>
      </c>
      <c r="Y2446" s="124">
        <f t="shared" si="953"/>
        <v>0</v>
      </c>
      <c r="Z2446" s="147" t="s">
        <v>71</v>
      </c>
      <c r="AA2446" s="141">
        <f t="shared" si="961"/>
        <v>46218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4"/>
      <c r="BL2446" s="1"/>
      <c r="BM2446" s="1"/>
      <c r="BN2446" s="1"/>
      <c r="BO2446" s="1"/>
      <c r="BP2446" s="1"/>
      <c r="BQ2446" s="1"/>
    </row>
    <row r="2447" spans="1:69" x14ac:dyDescent="0.15">
      <c r="A2447" s="138">
        <f t="shared" si="954"/>
        <v>46098</v>
      </c>
      <c r="B2447" s="148">
        <f t="shared" si="943"/>
        <v>731.67303697</v>
      </c>
      <c r="C2447" s="139">
        <f t="shared" si="955"/>
        <v>500</v>
      </c>
      <c r="D2447" s="140">
        <f t="shared" si="956"/>
        <v>7245.38</v>
      </c>
      <c r="E2447" s="124">
        <f>IF(K2447=1,VLOOKUP(A2446,[1]Plan1!$BO$80:$BQ$314,3),E2446)</f>
        <v>7276.54</v>
      </c>
      <c r="F2447" s="141">
        <f t="shared" si="957"/>
        <v>45763</v>
      </c>
      <c r="G2447" s="142">
        <f t="shared" si="944"/>
        <v>4.3006716003852752E-3</v>
      </c>
      <c r="H2447" s="141">
        <f t="shared" si="958"/>
        <v>46127</v>
      </c>
      <c r="I2447" s="141">
        <f t="shared" si="945"/>
        <v>46127</v>
      </c>
      <c r="J2447" s="125">
        <f t="shared" si="959"/>
        <v>21</v>
      </c>
      <c r="K2447" s="125">
        <f t="shared" si="941"/>
        <v>1</v>
      </c>
      <c r="L2447" s="139">
        <f t="shared" si="946"/>
        <v>1.0002043700000001</v>
      </c>
      <c r="M2447" s="143">
        <f t="shared" si="942"/>
        <v>1.0043006699999999</v>
      </c>
      <c r="N2447" s="143">
        <f t="shared" si="938"/>
        <v>1.4546526176229717</v>
      </c>
      <c r="O2447" s="139">
        <f t="shared" si="940"/>
        <v>1.4549498999999999</v>
      </c>
      <c r="P2447" s="139">
        <f t="shared" si="947"/>
        <v>727.47495000000004</v>
      </c>
      <c r="Q2447" s="144">
        <f t="shared" si="948"/>
        <v>0</v>
      </c>
      <c r="R2447" s="145">
        <f t="shared" si="949"/>
        <v>0</v>
      </c>
      <c r="S2447" s="139">
        <f t="shared" si="950"/>
        <v>0</v>
      </c>
      <c r="T2447" s="146">
        <f t="shared" si="960"/>
        <v>3.5999999999999997E-2</v>
      </c>
      <c r="U2447" s="144">
        <f t="shared" si="939"/>
        <v>41</v>
      </c>
      <c r="V2447" s="144">
        <v>252</v>
      </c>
      <c r="W2447" s="143">
        <f t="shared" si="951"/>
        <v>1.0057707650000001</v>
      </c>
      <c r="X2447" s="139">
        <f t="shared" si="952"/>
        <v>4.1980869700000003</v>
      </c>
      <c r="Y2447" s="124">
        <f t="shared" si="953"/>
        <v>0</v>
      </c>
      <c r="Z2447" s="147" t="s">
        <v>71</v>
      </c>
      <c r="AA2447" s="141">
        <f t="shared" si="961"/>
        <v>46218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4"/>
      <c r="BL2447" s="1"/>
      <c r="BM2447" s="1"/>
      <c r="BN2447" s="1"/>
      <c r="BO2447" s="1"/>
      <c r="BP2447" s="1"/>
      <c r="BQ2447" s="1"/>
    </row>
    <row r="2448" spans="1:69" x14ac:dyDescent="0.15">
      <c r="A2448" s="138">
        <f t="shared" si="954"/>
        <v>46099</v>
      </c>
      <c r="B2448" s="148">
        <f t="shared" si="943"/>
        <v>731.92529069</v>
      </c>
      <c r="C2448" s="139">
        <f t="shared" si="955"/>
        <v>500</v>
      </c>
      <c r="D2448" s="140">
        <f t="shared" si="956"/>
        <v>7245.38</v>
      </c>
      <c r="E2448" s="124">
        <f>IF(K2448=1,VLOOKUP(A2447,[1]Plan1!$BO$80:$BQ$314,3),E2447)</f>
        <v>7276.54</v>
      </c>
      <c r="F2448" s="141">
        <f t="shared" si="957"/>
        <v>45763</v>
      </c>
      <c r="G2448" s="142">
        <f t="shared" si="944"/>
        <v>4.3006716003852752E-3</v>
      </c>
      <c r="H2448" s="141">
        <f t="shared" si="958"/>
        <v>46127</v>
      </c>
      <c r="I2448" s="141">
        <f t="shared" si="945"/>
        <v>46127</v>
      </c>
      <c r="J2448" s="125">
        <f t="shared" si="959"/>
        <v>21</v>
      </c>
      <c r="K2448" s="125">
        <f t="shared" si="941"/>
        <v>2</v>
      </c>
      <c r="L2448" s="139">
        <f t="shared" si="946"/>
        <v>1.00040879</v>
      </c>
      <c r="M2448" s="143">
        <f t="shared" si="942"/>
        <v>1.0043006699999999</v>
      </c>
      <c r="N2448" s="143">
        <f t="shared" si="938"/>
        <v>1.4546526176229717</v>
      </c>
      <c r="O2448" s="139">
        <f t="shared" si="940"/>
        <v>1.4552472599999999</v>
      </c>
      <c r="P2448" s="139">
        <f t="shared" si="947"/>
        <v>727.62363000000005</v>
      </c>
      <c r="Q2448" s="144">
        <f t="shared" si="948"/>
        <v>0</v>
      </c>
      <c r="R2448" s="145">
        <f t="shared" si="949"/>
        <v>0</v>
      </c>
      <c r="S2448" s="139">
        <f t="shared" si="950"/>
        <v>0</v>
      </c>
      <c r="T2448" s="146">
        <f t="shared" si="960"/>
        <v>3.5999999999999997E-2</v>
      </c>
      <c r="U2448" s="144">
        <f t="shared" si="939"/>
        <v>42</v>
      </c>
      <c r="V2448" s="144">
        <v>252</v>
      </c>
      <c r="W2448" s="143">
        <f t="shared" si="951"/>
        <v>1.005911931</v>
      </c>
      <c r="X2448" s="139">
        <f t="shared" si="952"/>
        <v>4.3016606900000003</v>
      </c>
      <c r="Y2448" s="124">
        <f t="shared" si="953"/>
        <v>0</v>
      </c>
      <c r="Z2448" s="147" t="s">
        <v>71</v>
      </c>
      <c r="AA2448" s="141">
        <f t="shared" si="961"/>
        <v>46218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4"/>
      <c r="BL2448" s="1"/>
      <c r="BM2448" s="1"/>
      <c r="BN2448" s="1"/>
      <c r="BO2448" s="1"/>
      <c r="BP2448" s="1"/>
      <c r="BQ2448" s="1"/>
    </row>
    <row r="2449" spans="1:69" x14ac:dyDescent="0.15">
      <c r="A2449" s="138">
        <f t="shared" si="954"/>
        <v>46100</v>
      </c>
      <c r="B2449" s="148">
        <f t="shared" si="943"/>
        <v>732.17763038999999</v>
      </c>
      <c r="C2449" s="139">
        <f t="shared" si="955"/>
        <v>500</v>
      </c>
      <c r="D2449" s="140">
        <f t="shared" si="956"/>
        <v>7245.38</v>
      </c>
      <c r="E2449" s="124">
        <f>IF(K2449=1,VLOOKUP(A2448,[1]Plan1!$BO$80:$BQ$314,3),E2448)</f>
        <v>7276.54</v>
      </c>
      <c r="F2449" s="141">
        <f t="shared" si="957"/>
        <v>45763</v>
      </c>
      <c r="G2449" s="142">
        <f t="shared" si="944"/>
        <v>4.3006716003852752E-3</v>
      </c>
      <c r="H2449" s="141">
        <f t="shared" si="958"/>
        <v>46127</v>
      </c>
      <c r="I2449" s="141">
        <f t="shared" si="945"/>
        <v>46127</v>
      </c>
      <c r="J2449" s="125">
        <f t="shared" si="959"/>
        <v>21</v>
      </c>
      <c r="K2449" s="125">
        <f t="shared" si="941"/>
        <v>3</v>
      </c>
      <c r="L2449" s="139">
        <f t="shared" si="946"/>
        <v>1.00061325</v>
      </c>
      <c r="M2449" s="143">
        <f t="shared" si="942"/>
        <v>1.0043006699999999</v>
      </c>
      <c r="N2449" s="143">
        <f t="shared" si="938"/>
        <v>1.4546526176229717</v>
      </c>
      <c r="O2449" s="139">
        <f t="shared" si="940"/>
        <v>1.45554468</v>
      </c>
      <c r="P2449" s="139">
        <f t="shared" si="947"/>
        <v>727.77233999999999</v>
      </c>
      <c r="Q2449" s="144">
        <f t="shared" si="948"/>
        <v>0</v>
      </c>
      <c r="R2449" s="145">
        <f t="shared" si="949"/>
        <v>0</v>
      </c>
      <c r="S2449" s="139">
        <f t="shared" si="950"/>
        <v>0</v>
      </c>
      <c r="T2449" s="146">
        <f t="shared" si="960"/>
        <v>3.5999999999999997E-2</v>
      </c>
      <c r="U2449" s="144">
        <f t="shared" si="939"/>
        <v>43</v>
      </c>
      <c r="V2449" s="144">
        <v>252</v>
      </c>
      <c r="W2449" s="143">
        <f t="shared" si="951"/>
        <v>1.0060531159999999</v>
      </c>
      <c r="X2449" s="139">
        <f t="shared" si="952"/>
        <v>4.4052903900000002</v>
      </c>
      <c r="Y2449" s="124">
        <f t="shared" si="953"/>
        <v>0</v>
      </c>
      <c r="Z2449" s="147" t="s">
        <v>71</v>
      </c>
      <c r="AA2449" s="141">
        <f t="shared" si="961"/>
        <v>46218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4"/>
      <c r="BL2449" s="1"/>
      <c r="BM2449" s="1"/>
      <c r="BN2449" s="1"/>
      <c r="BO2449" s="1"/>
      <c r="BP2449" s="1"/>
      <c r="BQ2449" s="1"/>
    </row>
    <row r="2450" spans="1:69" x14ac:dyDescent="0.15">
      <c r="A2450" s="138">
        <f t="shared" si="954"/>
        <v>46101</v>
      </c>
      <c r="B2450" s="148">
        <f t="shared" si="943"/>
        <v>732.43005252</v>
      </c>
      <c r="C2450" s="139">
        <f t="shared" si="955"/>
        <v>500</v>
      </c>
      <c r="D2450" s="140">
        <f t="shared" si="956"/>
        <v>7245.38</v>
      </c>
      <c r="E2450" s="124">
        <f>IF(K2450=1,VLOOKUP(A2449,[1]Plan1!$BO$80:$BQ$314,3),E2449)</f>
        <v>7276.54</v>
      </c>
      <c r="F2450" s="141">
        <f t="shared" si="957"/>
        <v>45763</v>
      </c>
      <c r="G2450" s="142">
        <f t="shared" si="944"/>
        <v>4.3006716003852752E-3</v>
      </c>
      <c r="H2450" s="141">
        <f t="shared" si="958"/>
        <v>46127</v>
      </c>
      <c r="I2450" s="141">
        <f t="shared" si="945"/>
        <v>46127</v>
      </c>
      <c r="J2450" s="125">
        <f t="shared" si="959"/>
        <v>21</v>
      </c>
      <c r="K2450" s="125">
        <f t="shared" si="941"/>
        <v>4</v>
      </c>
      <c r="L2450" s="139">
        <f t="shared" si="946"/>
        <v>1.00081775</v>
      </c>
      <c r="M2450" s="143">
        <f t="shared" si="942"/>
        <v>1.0043006699999999</v>
      </c>
      <c r="N2450" s="143">
        <f t="shared" si="938"/>
        <v>1.4546526176229717</v>
      </c>
      <c r="O2450" s="139">
        <f t="shared" si="940"/>
        <v>1.4558421500000001</v>
      </c>
      <c r="P2450" s="139">
        <f t="shared" si="947"/>
        <v>727.92107499999997</v>
      </c>
      <c r="Q2450" s="144">
        <f t="shared" si="948"/>
        <v>0</v>
      </c>
      <c r="R2450" s="145">
        <f t="shared" si="949"/>
        <v>0</v>
      </c>
      <c r="S2450" s="139">
        <f t="shared" si="950"/>
        <v>0</v>
      </c>
      <c r="T2450" s="146">
        <f t="shared" si="960"/>
        <v>3.5999999999999997E-2</v>
      </c>
      <c r="U2450" s="144">
        <f t="shared" si="939"/>
        <v>44</v>
      </c>
      <c r="V2450" s="144">
        <v>252</v>
      </c>
      <c r="W2450" s="143">
        <f t="shared" si="951"/>
        <v>1.006194322</v>
      </c>
      <c r="X2450" s="139">
        <f t="shared" si="952"/>
        <v>4.5089775200000002</v>
      </c>
      <c r="Y2450" s="124">
        <f t="shared" si="953"/>
        <v>0</v>
      </c>
      <c r="Z2450" s="147" t="s">
        <v>71</v>
      </c>
      <c r="AA2450" s="141">
        <f t="shared" si="961"/>
        <v>46218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4"/>
      <c r="BL2450" s="1"/>
      <c r="BM2450" s="1"/>
      <c r="BN2450" s="1"/>
      <c r="BO2450" s="1"/>
      <c r="BP2450" s="1"/>
      <c r="BQ2450" s="1"/>
    </row>
    <row r="2451" spans="1:69" x14ac:dyDescent="0.15">
      <c r="A2451" s="138">
        <f t="shared" si="954"/>
        <v>46102</v>
      </c>
      <c r="B2451" s="148">
        <f t="shared" si="943"/>
        <v>732.68256571999996</v>
      </c>
      <c r="C2451" s="139">
        <f t="shared" si="955"/>
        <v>500</v>
      </c>
      <c r="D2451" s="140">
        <f t="shared" si="956"/>
        <v>7245.38</v>
      </c>
      <c r="E2451" s="124">
        <f>IF(K2451=1,VLOOKUP(A2450,[1]Plan1!$BO$80:$BQ$314,3),E2450)</f>
        <v>7276.54</v>
      </c>
      <c r="F2451" s="141">
        <f t="shared" si="957"/>
        <v>45763</v>
      </c>
      <c r="G2451" s="142">
        <f t="shared" si="944"/>
        <v>4.3006716003852752E-3</v>
      </c>
      <c r="H2451" s="141">
        <f t="shared" si="958"/>
        <v>46127</v>
      </c>
      <c r="I2451" s="141">
        <f t="shared" si="945"/>
        <v>46127</v>
      </c>
      <c r="J2451" s="125">
        <f t="shared" si="959"/>
        <v>21</v>
      </c>
      <c r="K2451" s="125">
        <f t="shared" si="941"/>
        <v>5</v>
      </c>
      <c r="L2451" s="139">
        <f t="shared" si="946"/>
        <v>1.0010222900000001</v>
      </c>
      <c r="M2451" s="143">
        <f t="shared" si="942"/>
        <v>1.0043006699999999</v>
      </c>
      <c r="N2451" s="143">
        <f t="shared" si="938"/>
        <v>1.4546526176229717</v>
      </c>
      <c r="O2451" s="139">
        <f t="shared" si="940"/>
        <v>1.4561396900000001</v>
      </c>
      <c r="P2451" s="139">
        <f t="shared" si="947"/>
        <v>728.06984499999999</v>
      </c>
      <c r="Q2451" s="144">
        <f t="shared" si="948"/>
        <v>0</v>
      </c>
      <c r="R2451" s="145">
        <f t="shared" si="949"/>
        <v>0</v>
      </c>
      <c r="S2451" s="139">
        <f t="shared" si="950"/>
        <v>0</v>
      </c>
      <c r="T2451" s="146">
        <f t="shared" si="960"/>
        <v>3.5999999999999997E-2</v>
      </c>
      <c r="U2451" s="144">
        <f t="shared" si="939"/>
        <v>45</v>
      </c>
      <c r="V2451" s="144">
        <v>252</v>
      </c>
      <c r="W2451" s="143">
        <f t="shared" si="951"/>
        <v>1.0063355469999999</v>
      </c>
      <c r="X2451" s="139">
        <f t="shared" si="952"/>
        <v>4.6127207200000004</v>
      </c>
      <c r="Y2451" s="124">
        <f t="shared" si="953"/>
        <v>0</v>
      </c>
      <c r="Z2451" s="147" t="s">
        <v>71</v>
      </c>
      <c r="AA2451" s="141">
        <f t="shared" si="961"/>
        <v>46218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4"/>
      <c r="BL2451" s="1"/>
      <c r="BM2451" s="1"/>
      <c r="BN2451" s="1"/>
      <c r="BO2451" s="1"/>
      <c r="BP2451" s="1"/>
      <c r="BQ2451" s="1"/>
    </row>
    <row r="2452" spans="1:69" x14ac:dyDescent="0.15">
      <c r="A2452" s="138">
        <f t="shared" si="954"/>
        <v>46103</v>
      </c>
      <c r="B2452" s="148">
        <f t="shared" si="943"/>
        <v>732.68256571999996</v>
      </c>
      <c r="C2452" s="139">
        <f t="shared" si="955"/>
        <v>500</v>
      </c>
      <c r="D2452" s="140">
        <f t="shared" si="956"/>
        <v>7245.38</v>
      </c>
      <c r="E2452" s="124">
        <f>IF(K2452=1,VLOOKUP(A2451,[1]Plan1!$BO$80:$BQ$314,3),E2451)</f>
        <v>7276.54</v>
      </c>
      <c r="F2452" s="141">
        <f t="shared" si="957"/>
        <v>45763</v>
      </c>
      <c r="G2452" s="142">
        <f t="shared" si="944"/>
        <v>4.3006716003852752E-3</v>
      </c>
      <c r="H2452" s="141">
        <f t="shared" si="958"/>
        <v>46127</v>
      </c>
      <c r="I2452" s="141">
        <f t="shared" si="945"/>
        <v>46127</v>
      </c>
      <c r="J2452" s="125">
        <f t="shared" si="959"/>
        <v>21</v>
      </c>
      <c r="K2452" s="125">
        <f t="shared" si="941"/>
        <v>5</v>
      </c>
      <c r="L2452" s="139">
        <f t="shared" si="946"/>
        <v>1.0010222900000001</v>
      </c>
      <c r="M2452" s="143">
        <f t="shared" si="942"/>
        <v>1.0043006699999999</v>
      </c>
      <c r="N2452" s="143">
        <f t="shared" si="938"/>
        <v>1.4546526176229717</v>
      </c>
      <c r="O2452" s="139">
        <f t="shared" si="940"/>
        <v>1.4561396900000001</v>
      </c>
      <c r="P2452" s="139">
        <f t="shared" si="947"/>
        <v>728.06984499999999</v>
      </c>
      <c r="Q2452" s="144">
        <f t="shared" si="948"/>
        <v>0</v>
      </c>
      <c r="R2452" s="145">
        <f t="shared" si="949"/>
        <v>0</v>
      </c>
      <c r="S2452" s="139">
        <f t="shared" si="950"/>
        <v>0</v>
      </c>
      <c r="T2452" s="146">
        <f t="shared" si="960"/>
        <v>3.5999999999999997E-2</v>
      </c>
      <c r="U2452" s="144">
        <f t="shared" si="939"/>
        <v>45</v>
      </c>
      <c r="V2452" s="144">
        <v>252</v>
      </c>
      <c r="W2452" s="143">
        <f t="shared" si="951"/>
        <v>1.0063355469999999</v>
      </c>
      <c r="X2452" s="139">
        <f t="shared" si="952"/>
        <v>4.6127207200000004</v>
      </c>
      <c r="Y2452" s="124">
        <f t="shared" si="953"/>
        <v>0</v>
      </c>
      <c r="Z2452" s="147" t="s">
        <v>71</v>
      </c>
      <c r="AA2452" s="141">
        <f t="shared" si="961"/>
        <v>46218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4"/>
      <c r="BL2452" s="1"/>
      <c r="BM2452" s="1"/>
      <c r="BN2452" s="1"/>
      <c r="BO2452" s="1"/>
      <c r="BP2452" s="1"/>
      <c r="BQ2452" s="1"/>
    </row>
    <row r="2453" spans="1:69" x14ac:dyDescent="0.15">
      <c r="A2453" s="138">
        <f t="shared" si="954"/>
        <v>46104</v>
      </c>
      <c r="B2453" s="148">
        <f t="shared" si="943"/>
        <v>732.68256571999996</v>
      </c>
      <c r="C2453" s="139">
        <f t="shared" si="955"/>
        <v>500</v>
      </c>
      <c r="D2453" s="140">
        <f t="shared" si="956"/>
        <v>7245.38</v>
      </c>
      <c r="E2453" s="124">
        <f>IF(K2453=1,VLOOKUP(A2452,[1]Plan1!$BO$80:$BQ$314,3),E2452)</f>
        <v>7276.54</v>
      </c>
      <c r="F2453" s="141">
        <f t="shared" si="957"/>
        <v>45763</v>
      </c>
      <c r="G2453" s="142">
        <f t="shared" si="944"/>
        <v>4.3006716003852752E-3</v>
      </c>
      <c r="H2453" s="141">
        <f t="shared" si="958"/>
        <v>46127</v>
      </c>
      <c r="I2453" s="141">
        <f t="shared" si="945"/>
        <v>46127</v>
      </c>
      <c r="J2453" s="125">
        <f t="shared" si="959"/>
        <v>21</v>
      </c>
      <c r="K2453" s="125">
        <f t="shared" si="941"/>
        <v>5</v>
      </c>
      <c r="L2453" s="139">
        <f t="shared" si="946"/>
        <v>1.0010222900000001</v>
      </c>
      <c r="M2453" s="143">
        <f t="shared" si="942"/>
        <v>1.0043006699999999</v>
      </c>
      <c r="N2453" s="143">
        <f t="shared" si="938"/>
        <v>1.4546526176229717</v>
      </c>
      <c r="O2453" s="139">
        <f t="shared" si="940"/>
        <v>1.4561396900000001</v>
      </c>
      <c r="P2453" s="139">
        <f t="shared" si="947"/>
        <v>728.06984499999999</v>
      </c>
      <c r="Q2453" s="144">
        <f t="shared" si="948"/>
        <v>0</v>
      </c>
      <c r="R2453" s="145">
        <f t="shared" si="949"/>
        <v>0</v>
      </c>
      <c r="S2453" s="139">
        <f t="shared" si="950"/>
        <v>0</v>
      </c>
      <c r="T2453" s="146">
        <f t="shared" si="960"/>
        <v>3.5999999999999997E-2</v>
      </c>
      <c r="U2453" s="144">
        <f t="shared" si="939"/>
        <v>45</v>
      </c>
      <c r="V2453" s="144">
        <v>252</v>
      </c>
      <c r="W2453" s="143">
        <f t="shared" si="951"/>
        <v>1.0063355469999999</v>
      </c>
      <c r="X2453" s="139">
        <f t="shared" si="952"/>
        <v>4.6127207200000004</v>
      </c>
      <c r="Y2453" s="124">
        <f t="shared" si="953"/>
        <v>0</v>
      </c>
      <c r="Z2453" s="147" t="s">
        <v>71</v>
      </c>
      <c r="AA2453" s="141">
        <f t="shared" si="961"/>
        <v>46218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4"/>
      <c r="BL2453" s="1"/>
      <c r="BM2453" s="1"/>
      <c r="BN2453" s="1"/>
      <c r="BO2453" s="1"/>
      <c r="BP2453" s="1"/>
      <c r="BQ2453" s="1"/>
    </row>
    <row r="2454" spans="1:69" x14ac:dyDescent="0.15">
      <c r="A2454" s="138">
        <f t="shared" si="954"/>
        <v>46105</v>
      </c>
      <c r="B2454" s="148">
        <f t="shared" si="943"/>
        <v>732.93516999000008</v>
      </c>
      <c r="C2454" s="139">
        <f t="shared" si="955"/>
        <v>500</v>
      </c>
      <c r="D2454" s="140">
        <f t="shared" si="956"/>
        <v>7245.38</v>
      </c>
      <c r="E2454" s="124">
        <f>IF(K2454=1,VLOOKUP(A2453,[1]Plan1!$BO$80:$BQ$314,3),E2453)</f>
        <v>7276.54</v>
      </c>
      <c r="F2454" s="141">
        <f t="shared" si="957"/>
        <v>45763</v>
      </c>
      <c r="G2454" s="142">
        <f t="shared" si="944"/>
        <v>4.3006716003852752E-3</v>
      </c>
      <c r="H2454" s="141">
        <f t="shared" si="958"/>
        <v>46127</v>
      </c>
      <c r="I2454" s="141">
        <f t="shared" si="945"/>
        <v>46127</v>
      </c>
      <c r="J2454" s="125">
        <f t="shared" si="959"/>
        <v>21</v>
      </c>
      <c r="K2454" s="125">
        <f t="shared" si="941"/>
        <v>6</v>
      </c>
      <c r="L2454" s="139">
        <f t="shared" si="946"/>
        <v>1.0012268799999999</v>
      </c>
      <c r="M2454" s="143">
        <f t="shared" si="942"/>
        <v>1.0043006699999999</v>
      </c>
      <c r="N2454" s="143">
        <f t="shared" si="938"/>
        <v>1.4546526176229717</v>
      </c>
      <c r="O2454" s="139">
        <f t="shared" si="940"/>
        <v>1.4564372999999999</v>
      </c>
      <c r="P2454" s="139">
        <f t="shared" si="947"/>
        <v>728.21865000000003</v>
      </c>
      <c r="Q2454" s="144">
        <f t="shared" si="948"/>
        <v>0</v>
      </c>
      <c r="R2454" s="145">
        <f t="shared" si="949"/>
        <v>0</v>
      </c>
      <c r="S2454" s="139">
        <f t="shared" si="950"/>
        <v>0</v>
      </c>
      <c r="T2454" s="146">
        <f t="shared" si="960"/>
        <v>3.5999999999999997E-2</v>
      </c>
      <c r="U2454" s="144">
        <f t="shared" si="939"/>
        <v>46</v>
      </c>
      <c r="V2454" s="144">
        <v>252</v>
      </c>
      <c r="W2454" s="143">
        <f t="shared" si="951"/>
        <v>1.0064767910000001</v>
      </c>
      <c r="X2454" s="139">
        <f t="shared" si="952"/>
        <v>4.7165199900000001</v>
      </c>
      <c r="Y2454" s="124">
        <f t="shared" si="953"/>
        <v>0</v>
      </c>
      <c r="Z2454" s="147" t="s">
        <v>71</v>
      </c>
      <c r="AA2454" s="141">
        <f t="shared" si="961"/>
        <v>46218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4"/>
      <c r="BL2454" s="1"/>
      <c r="BM2454" s="1"/>
      <c r="BN2454" s="1"/>
      <c r="BO2454" s="1"/>
      <c r="BP2454" s="1"/>
      <c r="BQ2454" s="1"/>
    </row>
    <row r="2455" spans="1:69" x14ac:dyDescent="0.15">
      <c r="A2455" s="138">
        <f t="shared" si="954"/>
        <v>46106</v>
      </c>
      <c r="B2455" s="148">
        <f t="shared" si="943"/>
        <v>733.18785173000003</v>
      </c>
      <c r="C2455" s="139">
        <f t="shared" si="955"/>
        <v>500</v>
      </c>
      <c r="D2455" s="140">
        <f t="shared" si="956"/>
        <v>7245.38</v>
      </c>
      <c r="E2455" s="124">
        <f>IF(K2455=1,VLOOKUP(A2454,[1]Plan1!$BO$80:$BQ$314,3),E2454)</f>
        <v>7276.54</v>
      </c>
      <c r="F2455" s="141">
        <f t="shared" si="957"/>
        <v>45763</v>
      </c>
      <c r="G2455" s="142">
        <f t="shared" si="944"/>
        <v>4.3006716003852752E-3</v>
      </c>
      <c r="H2455" s="141">
        <f t="shared" si="958"/>
        <v>46127</v>
      </c>
      <c r="I2455" s="141">
        <f t="shared" si="945"/>
        <v>46127</v>
      </c>
      <c r="J2455" s="125">
        <f t="shared" si="959"/>
        <v>21</v>
      </c>
      <c r="K2455" s="125">
        <f t="shared" si="941"/>
        <v>7</v>
      </c>
      <c r="L2455" s="139">
        <f t="shared" si="946"/>
        <v>1.0014315</v>
      </c>
      <c r="M2455" s="143">
        <f t="shared" si="942"/>
        <v>1.0043006699999999</v>
      </c>
      <c r="N2455" s="143">
        <f t="shared" si="938"/>
        <v>1.4546526176229717</v>
      </c>
      <c r="O2455" s="139">
        <f t="shared" si="940"/>
        <v>1.45673495</v>
      </c>
      <c r="P2455" s="139">
        <f t="shared" si="947"/>
        <v>728.36747500000001</v>
      </c>
      <c r="Q2455" s="144">
        <f t="shared" si="948"/>
        <v>0</v>
      </c>
      <c r="R2455" s="145">
        <f t="shared" si="949"/>
        <v>0</v>
      </c>
      <c r="S2455" s="139">
        <f t="shared" si="950"/>
        <v>0</v>
      </c>
      <c r="T2455" s="146">
        <f t="shared" si="960"/>
        <v>3.5999999999999997E-2</v>
      </c>
      <c r="U2455" s="144">
        <f t="shared" si="939"/>
        <v>47</v>
      </c>
      <c r="V2455" s="144">
        <v>252</v>
      </c>
      <c r="W2455" s="143">
        <f t="shared" si="951"/>
        <v>1.006618056</v>
      </c>
      <c r="X2455" s="139">
        <f t="shared" si="952"/>
        <v>4.8203767300000004</v>
      </c>
      <c r="Y2455" s="124">
        <f t="shared" si="953"/>
        <v>0</v>
      </c>
      <c r="Z2455" s="147" t="s">
        <v>71</v>
      </c>
      <c r="AA2455" s="141">
        <f t="shared" si="961"/>
        <v>46218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4"/>
      <c r="BL2455" s="1"/>
      <c r="BM2455" s="1"/>
      <c r="BN2455" s="1"/>
      <c r="BO2455" s="1"/>
      <c r="BP2455" s="1"/>
      <c r="BQ2455" s="1"/>
    </row>
    <row r="2456" spans="1:69" x14ac:dyDescent="0.15">
      <c r="A2456" s="138">
        <f t="shared" si="954"/>
        <v>46107</v>
      </c>
      <c r="B2456" s="148">
        <f t="shared" si="943"/>
        <v>733.44062532999999</v>
      </c>
      <c r="C2456" s="139">
        <f t="shared" si="955"/>
        <v>500</v>
      </c>
      <c r="D2456" s="140">
        <f t="shared" si="956"/>
        <v>7245.38</v>
      </c>
      <c r="E2456" s="124">
        <f>IF(K2456=1,VLOOKUP(A2455,[1]Plan1!$BO$80:$BQ$314,3),E2455)</f>
        <v>7276.54</v>
      </c>
      <c r="F2456" s="141">
        <f t="shared" si="957"/>
        <v>45763</v>
      </c>
      <c r="G2456" s="142">
        <f t="shared" si="944"/>
        <v>4.3006716003852752E-3</v>
      </c>
      <c r="H2456" s="141">
        <f t="shared" si="958"/>
        <v>46127</v>
      </c>
      <c r="I2456" s="141">
        <f t="shared" si="945"/>
        <v>46127</v>
      </c>
      <c r="J2456" s="125">
        <f t="shared" si="959"/>
        <v>21</v>
      </c>
      <c r="K2456" s="125">
        <f t="shared" si="941"/>
        <v>8</v>
      </c>
      <c r="L2456" s="139">
        <f t="shared" si="946"/>
        <v>1.00163617</v>
      </c>
      <c r="M2456" s="143">
        <f t="shared" si="942"/>
        <v>1.0043006699999999</v>
      </c>
      <c r="N2456" s="143">
        <f t="shared" si="938"/>
        <v>1.4546526176229717</v>
      </c>
      <c r="O2456" s="139">
        <f t="shared" si="940"/>
        <v>1.45703267</v>
      </c>
      <c r="P2456" s="139">
        <f t="shared" si="947"/>
        <v>728.51633500000003</v>
      </c>
      <c r="Q2456" s="144">
        <f t="shared" si="948"/>
        <v>0</v>
      </c>
      <c r="R2456" s="145">
        <f t="shared" si="949"/>
        <v>0</v>
      </c>
      <c r="S2456" s="139">
        <f t="shared" si="950"/>
        <v>0</v>
      </c>
      <c r="T2456" s="146">
        <f t="shared" si="960"/>
        <v>3.5999999999999997E-2</v>
      </c>
      <c r="U2456" s="144">
        <f t="shared" si="939"/>
        <v>48</v>
      </c>
      <c r="V2456" s="144">
        <v>252</v>
      </c>
      <c r="W2456" s="143">
        <f t="shared" si="951"/>
        <v>1.006759341</v>
      </c>
      <c r="X2456" s="139">
        <f t="shared" si="952"/>
        <v>4.9242903299999998</v>
      </c>
      <c r="Y2456" s="124">
        <f t="shared" si="953"/>
        <v>0</v>
      </c>
      <c r="Z2456" s="147" t="s">
        <v>71</v>
      </c>
      <c r="AA2456" s="141">
        <f t="shared" si="961"/>
        <v>46218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4"/>
      <c r="BL2456" s="1"/>
      <c r="BM2456" s="1"/>
      <c r="BN2456" s="1"/>
      <c r="BO2456" s="1"/>
      <c r="BP2456" s="1"/>
      <c r="BQ2456" s="1"/>
    </row>
    <row r="2457" spans="1:69" x14ac:dyDescent="0.15">
      <c r="A2457" s="138">
        <f t="shared" si="954"/>
        <v>46108</v>
      </c>
      <c r="B2457" s="148">
        <f t="shared" si="943"/>
        <v>733.69348503999993</v>
      </c>
      <c r="C2457" s="139">
        <f t="shared" si="955"/>
        <v>500</v>
      </c>
      <c r="D2457" s="140">
        <f t="shared" si="956"/>
        <v>7245.38</v>
      </c>
      <c r="E2457" s="124">
        <f>IF(K2457=1,VLOOKUP(A2456,[1]Plan1!$BO$80:$BQ$314,3),E2456)</f>
        <v>7276.54</v>
      </c>
      <c r="F2457" s="141">
        <f t="shared" si="957"/>
        <v>45763</v>
      </c>
      <c r="G2457" s="142">
        <f t="shared" si="944"/>
        <v>4.3006716003852752E-3</v>
      </c>
      <c r="H2457" s="141">
        <f t="shared" si="958"/>
        <v>46127</v>
      </c>
      <c r="I2457" s="141">
        <f t="shared" si="945"/>
        <v>46127</v>
      </c>
      <c r="J2457" s="125">
        <f t="shared" si="959"/>
        <v>21</v>
      </c>
      <c r="K2457" s="125">
        <f t="shared" si="941"/>
        <v>9</v>
      </c>
      <c r="L2457" s="139">
        <f t="shared" si="946"/>
        <v>1.00184088</v>
      </c>
      <c r="M2457" s="143">
        <f t="shared" si="942"/>
        <v>1.0043006699999999</v>
      </c>
      <c r="N2457" s="143">
        <f t="shared" si="938"/>
        <v>1.4546526176229717</v>
      </c>
      <c r="O2457" s="139">
        <f t="shared" si="940"/>
        <v>1.4573304499999999</v>
      </c>
      <c r="P2457" s="139">
        <f t="shared" si="947"/>
        <v>728.66522499999996</v>
      </c>
      <c r="Q2457" s="144">
        <f t="shared" si="948"/>
        <v>0</v>
      </c>
      <c r="R2457" s="145">
        <f t="shared" si="949"/>
        <v>0</v>
      </c>
      <c r="S2457" s="139">
        <f t="shared" si="950"/>
        <v>0</v>
      </c>
      <c r="T2457" s="146">
        <f t="shared" si="960"/>
        <v>3.5999999999999997E-2</v>
      </c>
      <c r="U2457" s="144">
        <f t="shared" si="939"/>
        <v>49</v>
      </c>
      <c r="V2457" s="144">
        <v>252</v>
      </c>
      <c r="W2457" s="143">
        <f t="shared" si="951"/>
        <v>1.006900645</v>
      </c>
      <c r="X2457" s="139">
        <f t="shared" si="952"/>
        <v>5.0282600400000002</v>
      </c>
      <c r="Y2457" s="124">
        <f t="shared" si="953"/>
        <v>0</v>
      </c>
      <c r="Z2457" s="147" t="s">
        <v>71</v>
      </c>
      <c r="AA2457" s="141">
        <f t="shared" si="961"/>
        <v>46218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4"/>
      <c r="BL2457" s="1"/>
      <c r="BM2457" s="1"/>
      <c r="BN2457" s="1"/>
      <c r="BO2457" s="1"/>
      <c r="BP2457" s="1"/>
      <c r="BQ2457" s="1"/>
    </row>
    <row r="2458" spans="1:69" x14ac:dyDescent="0.15">
      <c r="A2458" s="138">
        <f t="shared" si="954"/>
        <v>46109</v>
      </c>
      <c r="B2458" s="148">
        <f t="shared" si="943"/>
        <v>733.9464316100001</v>
      </c>
      <c r="C2458" s="139">
        <f t="shared" si="955"/>
        <v>500</v>
      </c>
      <c r="D2458" s="140">
        <f t="shared" si="956"/>
        <v>7245.38</v>
      </c>
      <c r="E2458" s="124">
        <f>IF(K2458=1,VLOOKUP(A2457,[1]Plan1!$BO$80:$BQ$314,3),E2457)</f>
        <v>7276.54</v>
      </c>
      <c r="F2458" s="141">
        <f t="shared" si="957"/>
        <v>45763</v>
      </c>
      <c r="G2458" s="142">
        <f t="shared" si="944"/>
        <v>4.3006716003852752E-3</v>
      </c>
      <c r="H2458" s="141">
        <f t="shared" si="958"/>
        <v>46127</v>
      </c>
      <c r="I2458" s="141">
        <f t="shared" si="945"/>
        <v>46127</v>
      </c>
      <c r="J2458" s="125">
        <f t="shared" si="959"/>
        <v>21</v>
      </c>
      <c r="K2458" s="125">
        <f t="shared" si="941"/>
        <v>10</v>
      </c>
      <c r="L2458" s="139">
        <f t="shared" si="946"/>
        <v>1.00204563</v>
      </c>
      <c r="M2458" s="143">
        <f t="shared" si="942"/>
        <v>1.0043006699999999</v>
      </c>
      <c r="N2458" s="143">
        <f t="shared" si="938"/>
        <v>1.4546526176229717</v>
      </c>
      <c r="O2458" s="139">
        <f t="shared" si="940"/>
        <v>1.4576282899999999</v>
      </c>
      <c r="P2458" s="139">
        <f t="shared" si="947"/>
        <v>728.81414500000005</v>
      </c>
      <c r="Q2458" s="144">
        <f t="shared" si="948"/>
        <v>0</v>
      </c>
      <c r="R2458" s="145">
        <f t="shared" si="949"/>
        <v>0</v>
      </c>
      <c r="S2458" s="139">
        <f t="shared" si="950"/>
        <v>0</v>
      </c>
      <c r="T2458" s="146">
        <f t="shared" si="960"/>
        <v>3.5999999999999997E-2</v>
      </c>
      <c r="U2458" s="144">
        <f t="shared" si="939"/>
        <v>50</v>
      </c>
      <c r="V2458" s="144">
        <v>252</v>
      </c>
      <c r="W2458" s="143">
        <f t="shared" si="951"/>
        <v>1.0070419690000001</v>
      </c>
      <c r="X2458" s="139">
        <f t="shared" si="952"/>
        <v>5.1322866100000004</v>
      </c>
      <c r="Y2458" s="124">
        <f t="shared" si="953"/>
        <v>0</v>
      </c>
      <c r="Z2458" s="147" t="s">
        <v>71</v>
      </c>
      <c r="AA2458" s="141">
        <f t="shared" si="961"/>
        <v>46218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4"/>
      <c r="BL2458" s="1"/>
      <c r="BM2458" s="1"/>
      <c r="BN2458" s="1"/>
      <c r="BO2458" s="1"/>
      <c r="BP2458" s="1"/>
      <c r="BQ2458" s="1"/>
    </row>
    <row r="2459" spans="1:69" x14ac:dyDescent="0.15">
      <c r="A2459" s="138">
        <f t="shared" si="954"/>
        <v>46110</v>
      </c>
      <c r="B2459" s="148">
        <f t="shared" si="943"/>
        <v>733.9464316100001</v>
      </c>
      <c r="C2459" s="139">
        <f t="shared" si="955"/>
        <v>500</v>
      </c>
      <c r="D2459" s="140">
        <f t="shared" si="956"/>
        <v>7245.38</v>
      </c>
      <c r="E2459" s="124">
        <f>IF(K2459=1,VLOOKUP(A2458,[1]Plan1!$BO$80:$BQ$314,3),E2458)</f>
        <v>7276.54</v>
      </c>
      <c r="F2459" s="141">
        <f t="shared" si="957"/>
        <v>45763</v>
      </c>
      <c r="G2459" s="142">
        <f t="shared" si="944"/>
        <v>4.3006716003852752E-3</v>
      </c>
      <c r="H2459" s="141">
        <f t="shared" si="958"/>
        <v>46127</v>
      </c>
      <c r="I2459" s="141">
        <f t="shared" si="945"/>
        <v>46127</v>
      </c>
      <c r="J2459" s="125">
        <f t="shared" si="959"/>
        <v>21</v>
      </c>
      <c r="K2459" s="125">
        <f t="shared" si="941"/>
        <v>10</v>
      </c>
      <c r="L2459" s="139">
        <f t="shared" si="946"/>
        <v>1.00204563</v>
      </c>
      <c r="M2459" s="143">
        <f t="shared" si="942"/>
        <v>1.0043006699999999</v>
      </c>
      <c r="N2459" s="143">
        <f t="shared" si="938"/>
        <v>1.4546526176229717</v>
      </c>
      <c r="O2459" s="139">
        <f t="shared" si="940"/>
        <v>1.4576282899999999</v>
      </c>
      <c r="P2459" s="139">
        <f t="shared" si="947"/>
        <v>728.81414500000005</v>
      </c>
      <c r="Q2459" s="144">
        <f t="shared" si="948"/>
        <v>0</v>
      </c>
      <c r="R2459" s="145">
        <f t="shared" si="949"/>
        <v>0</v>
      </c>
      <c r="S2459" s="139">
        <f t="shared" si="950"/>
        <v>0</v>
      </c>
      <c r="T2459" s="146">
        <f t="shared" si="960"/>
        <v>3.5999999999999997E-2</v>
      </c>
      <c r="U2459" s="144">
        <f t="shared" si="939"/>
        <v>50</v>
      </c>
      <c r="V2459" s="144">
        <v>252</v>
      </c>
      <c r="W2459" s="143">
        <f t="shared" si="951"/>
        <v>1.0070419690000001</v>
      </c>
      <c r="X2459" s="139">
        <f t="shared" si="952"/>
        <v>5.1322866100000004</v>
      </c>
      <c r="Y2459" s="124">
        <f t="shared" si="953"/>
        <v>0</v>
      </c>
      <c r="Z2459" s="147" t="s">
        <v>71</v>
      </c>
      <c r="AA2459" s="141">
        <f t="shared" si="961"/>
        <v>46218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4"/>
      <c r="BL2459" s="1"/>
      <c r="BM2459" s="1"/>
      <c r="BN2459" s="1"/>
      <c r="BO2459" s="1"/>
      <c r="BP2459" s="1"/>
      <c r="BQ2459" s="1"/>
    </row>
    <row r="2460" spans="1:69" x14ac:dyDescent="0.15">
      <c r="A2460" s="138">
        <f t="shared" si="954"/>
        <v>46111</v>
      </c>
      <c r="B2460" s="148">
        <f t="shared" si="943"/>
        <v>733.9464316100001</v>
      </c>
      <c r="C2460" s="139">
        <f t="shared" si="955"/>
        <v>500</v>
      </c>
      <c r="D2460" s="140">
        <f t="shared" si="956"/>
        <v>7245.38</v>
      </c>
      <c r="E2460" s="124">
        <f>IF(K2460=1,VLOOKUP(A2459,[1]Plan1!$BO$80:$BQ$314,3),E2459)</f>
        <v>7276.54</v>
      </c>
      <c r="F2460" s="141">
        <f t="shared" si="957"/>
        <v>45763</v>
      </c>
      <c r="G2460" s="142">
        <f t="shared" si="944"/>
        <v>4.3006716003852752E-3</v>
      </c>
      <c r="H2460" s="141">
        <f t="shared" si="958"/>
        <v>46127</v>
      </c>
      <c r="I2460" s="141">
        <f t="shared" si="945"/>
        <v>46127</v>
      </c>
      <c r="J2460" s="125">
        <f t="shared" si="959"/>
        <v>21</v>
      </c>
      <c r="K2460" s="125">
        <f t="shared" si="941"/>
        <v>10</v>
      </c>
      <c r="L2460" s="139">
        <f t="shared" si="946"/>
        <v>1.00204563</v>
      </c>
      <c r="M2460" s="143">
        <f t="shared" si="942"/>
        <v>1.0043006699999999</v>
      </c>
      <c r="N2460" s="143">
        <f t="shared" si="938"/>
        <v>1.4546526176229717</v>
      </c>
      <c r="O2460" s="139">
        <f t="shared" si="940"/>
        <v>1.4576282899999999</v>
      </c>
      <c r="P2460" s="139">
        <f t="shared" si="947"/>
        <v>728.81414500000005</v>
      </c>
      <c r="Q2460" s="144">
        <f t="shared" si="948"/>
        <v>0</v>
      </c>
      <c r="R2460" s="145">
        <f t="shared" si="949"/>
        <v>0</v>
      </c>
      <c r="S2460" s="139">
        <f t="shared" si="950"/>
        <v>0</v>
      </c>
      <c r="T2460" s="146">
        <f t="shared" si="960"/>
        <v>3.5999999999999997E-2</v>
      </c>
      <c r="U2460" s="144">
        <f t="shared" si="939"/>
        <v>50</v>
      </c>
      <c r="V2460" s="144">
        <v>252</v>
      </c>
      <c r="W2460" s="143">
        <f t="shared" si="951"/>
        <v>1.0070419690000001</v>
      </c>
      <c r="X2460" s="139">
        <f t="shared" si="952"/>
        <v>5.1322866100000004</v>
      </c>
      <c r="Y2460" s="124">
        <f t="shared" si="953"/>
        <v>0</v>
      </c>
      <c r="Z2460" s="147" t="s">
        <v>71</v>
      </c>
      <c r="AA2460" s="141">
        <f t="shared" si="961"/>
        <v>46218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4"/>
      <c r="BL2460" s="1"/>
      <c r="BM2460" s="1"/>
      <c r="BN2460" s="1"/>
      <c r="BO2460" s="1"/>
      <c r="BP2460" s="1"/>
      <c r="BQ2460" s="1"/>
    </row>
    <row r="2461" spans="1:69" x14ac:dyDescent="0.15">
      <c r="A2461" s="138">
        <f t="shared" si="954"/>
        <v>46112</v>
      </c>
      <c r="B2461" s="148">
        <f t="shared" si="943"/>
        <v>734.19947514</v>
      </c>
      <c r="C2461" s="139">
        <f t="shared" si="955"/>
        <v>500</v>
      </c>
      <c r="D2461" s="140">
        <f t="shared" si="956"/>
        <v>7245.38</v>
      </c>
      <c r="E2461" s="124">
        <f>IF(K2461=1,VLOOKUP(A2460,[1]Plan1!$BO$80:$BQ$314,3),E2460)</f>
        <v>7276.54</v>
      </c>
      <c r="F2461" s="141">
        <f t="shared" si="957"/>
        <v>45763</v>
      </c>
      <c r="G2461" s="142">
        <f t="shared" si="944"/>
        <v>4.3006716003852752E-3</v>
      </c>
      <c r="H2461" s="141">
        <f t="shared" si="958"/>
        <v>46127</v>
      </c>
      <c r="I2461" s="141">
        <f t="shared" si="945"/>
        <v>46127</v>
      </c>
      <c r="J2461" s="125">
        <f t="shared" si="959"/>
        <v>21</v>
      </c>
      <c r="K2461" s="125">
        <f t="shared" si="941"/>
        <v>11</v>
      </c>
      <c r="L2461" s="139">
        <f t="shared" si="946"/>
        <v>1.0022504299999999</v>
      </c>
      <c r="M2461" s="143">
        <f t="shared" si="942"/>
        <v>1.0043006699999999</v>
      </c>
      <c r="N2461" s="143">
        <f t="shared" si="938"/>
        <v>1.4546526176229717</v>
      </c>
      <c r="O2461" s="139">
        <f t="shared" si="940"/>
        <v>1.4579262099999999</v>
      </c>
      <c r="P2461" s="139">
        <f t="shared" si="947"/>
        <v>728.96310500000004</v>
      </c>
      <c r="Q2461" s="144">
        <f t="shared" si="948"/>
        <v>0</v>
      </c>
      <c r="R2461" s="145">
        <f t="shared" si="949"/>
        <v>0</v>
      </c>
      <c r="S2461" s="139">
        <f t="shared" si="950"/>
        <v>0</v>
      </c>
      <c r="T2461" s="146">
        <f t="shared" si="960"/>
        <v>3.5999999999999997E-2</v>
      </c>
      <c r="U2461" s="144">
        <f t="shared" si="939"/>
        <v>51</v>
      </c>
      <c r="V2461" s="144">
        <v>252</v>
      </c>
      <c r="W2461" s="143">
        <f t="shared" si="951"/>
        <v>1.0071833130000001</v>
      </c>
      <c r="X2461" s="139">
        <f t="shared" si="952"/>
        <v>5.23637014</v>
      </c>
      <c r="Y2461" s="124">
        <f t="shared" si="953"/>
        <v>0</v>
      </c>
      <c r="Z2461" s="147" t="s">
        <v>71</v>
      </c>
      <c r="AA2461" s="141">
        <f t="shared" si="961"/>
        <v>46218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4"/>
      <c r="BL2461" s="1"/>
      <c r="BM2461" s="1"/>
      <c r="BN2461" s="1"/>
      <c r="BO2461" s="1"/>
      <c r="BP2461" s="1"/>
      <c r="BQ2461" s="1"/>
    </row>
    <row r="2462" spans="1:69" x14ac:dyDescent="0.15">
      <c r="A2462" s="138">
        <f t="shared" si="954"/>
        <v>46113</v>
      </c>
      <c r="B2462" s="148">
        <f t="shared" si="943"/>
        <v>734.45259048000003</v>
      </c>
      <c r="C2462" s="139">
        <f t="shared" si="955"/>
        <v>500</v>
      </c>
      <c r="D2462" s="140">
        <f t="shared" si="956"/>
        <v>7245.38</v>
      </c>
      <c r="E2462" s="124">
        <f>IF(K2462=1,VLOOKUP(A2461,[1]Plan1!$BO$80:$BQ$314,3),E2461)</f>
        <v>7276.54</v>
      </c>
      <c r="F2462" s="141">
        <f t="shared" si="957"/>
        <v>45763</v>
      </c>
      <c r="G2462" s="142">
        <f t="shared" si="944"/>
        <v>4.3006716003852752E-3</v>
      </c>
      <c r="H2462" s="141">
        <f t="shared" si="958"/>
        <v>46127</v>
      </c>
      <c r="I2462" s="141">
        <f t="shared" si="945"/>
        <v>46127</v>
      </c>
      <c r="J2462" s="125">
        <f t="shared" si="959"/>
        <v>21</v>
      </c>
      <c r="K2462" s="125">
        <f t="shared" si="941"/>
        <v>12</v>
      </c>
      <c r="L2462" s="139">
        <f t="shared" si="946"/>
        <v>1.0024552600000001</v>
      </c>
      <c r="M2462" s="143">
        <f t="shared" si="942"/>
        <v>1.0043006699999999</v>
      </c>
      <c r="N2462" s="143">
        <f t="shared" si="938"/>
        <v>1.4546526176229717</v>
      </c>
      <c r="O2462" s="139">
        <f t="shared" si="940"/>
        <v>1.4582241600000001</v>
      </c>
      <c r="P2462" s="139">
        <f t="shared" si="947"/>
        <v>729.11207999999999</v>
      </c>
      <c r="Q2462" s="144">
        <f t="shared" si="948"/>
        <v>0</v>
      </c>
      <c r="R2462" s="145">
        <f t="shared" si="949"/>
        <v>0</v>
      </c>
      <c r="S2462" s="139">
        <f t="shared" si="950"/>
        <v>0</v>
      </c>
      <c r="T2462" s="146">
        <f t="shared" si="960"/>
        <v>3.5999999999999997E-2</v>
      </c>
      <c r="U2462" s="144">
        <f t="shared" si="939"/>
        <v>52</v>
      </c>
      <c r="V2462" s="144">
        <v>252</v>
      </c>
      <c r="W2462" s="143">
        <f t="shared" si="951"/>
        <v>1.0073246769999999</v>
      </c>
      <c r="X2462" s="139">
        <f t="shared" si="952"/>
        <v>5.3405104799999998</v>
      </c>
      <c r="Y2462" s="124">
        <f t="shared" si="953"/>
        <v>0</v>
      </c>
      <c r="Z2462" s="147" t="s">
        <v>71</v>
      </c>
      <c r="AA2462" s="141">
        <f t="shared" si="961"/>
        <v>46218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4"/>
      <c r="BL2462" s="1"/>
      <c r="BM2462" s="1"/>
      <c r="BN2462" s="1"/>
      <c r="BO2462" s="1"/>
      <c r="BP2462" s="1"/>
      <c r="BQ2462" s="1"/>
    </row>
    <row r="2463" spans="1:69" x14ac:dyDescent="0.15">
      <c r="A2463" s="138">
        <f t="shared" si="954"/>
        <v>46114</v>
      </c>
      <c r="B2463" s="148">
        <f t="shared" si="943"/>
        <v>734.70580281999992</v>
      </c>
      <c r="C2463" s="139">
        <f t="shared" si="955"/>
        <v>500</v>
      </c>
      <c r="D2463" s="140">
        <f t="shared" si="956"/>
        <v>7245.38</v>
      </c>
      <c r="E2463" s="124">
        <f>IF(K2463=1,VLOOKUP(A2462,[1]Plan1!$BO$80:$BQ$314,3),E2462)</f>
        <v>7276.54</v>
      </c>
      <c r="F2463" s="141">
        <f t="shared" si="957"/>
        <v>45763</v>
      </c>
      <c r="G2463" s="142">
        <f t="shared" si="944"/>
        <v>4.3006716003852752E-3</v>
      </c>
      <c r="H2463" s="141">
        <f t="shared" si="958"/>
        <v>46127</v>
      </c>
      <c r="I2463" s="141">
        <f t="shared" si="945"/>
        <v>46127</v>
      </c>
      <c r="J2463" s="125">
        <f t="shared" si="959"/>
        <v>21</v>
      </c>
      <c r="K2463" s="125">
        <f t="shared" si="941"/>
        <v>13</v>
      </c>
      <c r="L2463" s="139">
        <f t="shared" si="946"/>
        <v>1.0026601399999999</v>
      </c>
      <c r="M2463" s="143">
        <f t="shared" si="942"/>
        <v>1.0043006699999999</v>
      </c>
      <c r="N2463" s="143">
        <f t="shared" ref="N2463:N2526" si="962">IF(I2463&gt;I2462,N2462*M2463,N2462)</f>
        <v>1.4546526176229717</v>
      </c>
      <c r="O2463" s="139">
        <f t="shared" si="940"/>
        <v>1.4585221900000001</v>
      </c>
      <c r="P2463" s="139">
        <f t="shared" si="947"/>
        <v>729.26109499999995</v>
      </c>
      <c r="Q2463" s="144">
        <f t="shared" si="948"/>
        <v>0</v>
      </c>
      <c r="R2463" s="145">
        <f t="shared" si="949"/>
        <v>0</v>
      </c>
      <c r="S2463" s="139">
        <f t="shared" si="950"/>
        <v>0</v>
      </c>
      <c r="T2463" s="146">
        <f t="shared" si="960"/>
        <v>3.5999999999999997E-2</v>
      </c>
      <c r="U2463" s="144">
        <f t="shared" si="939"/>
        <v>53</v>
      </c>
      <c r="V2463" s="144">
        <v>252</v>
      </c>
      <c r="W2463" s="143">
        <f t="shared" si="951"/>
        <v>1.0074660609999999</v>
      </c>
      <c r="X2463" s="139">
        <f t="shared" si="952"/>
        <v>5.4447078199999996</v>
      </c>
      <c r="Y2463" s="124">
        <f t="shared" si="953"/>
        <v>0</v>
      </c>
      <c r="Z2463" s="147" t="s">
        <v>71</v>
      </c>
      <c r="AA2463" s="141">
        <f t="shared" si="961"/>
        <v>46218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4"/>
      <c r="BL2463" s="1"/>
      <c r="BM2463" s="1"/>
      <c r="BN2463" s="1"/>
      <c r="BO2463" s="1"/>
      <c r="BP2463" s="1"/>
      <c r="BQ2463" s="1"/>
    </row>
    <row r="2464" spans="1:69" x14ac:dyDescent="0.15">
      <c r="A2464" s="138">
        <f t="shared" si="954"/>
        <v>46115</v>
      </c>
      <c r="B2464" s="148">
        <f t="shared" si="943"/>
        <v>734.95910211</v>
      </c>
      <c r="C2464" s="139">
        <f t="shared" si="955"/>
        <v>500</v>
      </c>
      <c r="D2464" s="140">
        <f t="shared" si="956"/>
        <v>7245.38</v>
      </c>
      <c r="E2464" s="124">
        <f>IF(K2464=1,VLOOKUP(A2463,[1]Plan1!$BO$80:$BQ$314,3),E2463)</f>
        <v>7276.54</v>
      </c>
      <c r="F2464" s="141">
        <f t="shared" si="957"/>
        <v>45763</v>
      </c>
      <c r="G2464" s="142">
        <f t="shared" si="944"/>
        <v>4.3006716003852752E-3</v>
      </c>
      <c r="H2464" s="141">
        <f t="shared" si="958"/>
        <v>46127</v>
      </c>
      <c r="I2464" s="141">
        <f t="shared" si="945"/>
        <v>46127</v>
      </c>
      <c r="J2464" s="125">
        <f t="shared" si="959"/>
        <v>21</v>
      </c>
      <c r="K2464" s="125">
        <f t="shared" si="941"/>
        <v>14</v>
      </c>
      <c r="L2464" s="139">
        <f t="shared" si="946"/>
        <v>1.00286506</v>
      </c>
      <c r="M2464" s="143">
        <f t="shared" si="942"/>
        <v>1.0043006699999999</v>
      </c>
      <c r="N2464" s="143">
        <f t="shared" si="962"/>
        <v>1.4546526176229717</v>
      </c>
      <c r="O2464" s="139">
        <f t="shared" si="940"/>
        <v>1.4588202800000001</v>
      </c>
      <c r="P2464" s="139">
        <f t="shared" si="947"/>
        <v>729.41013999999996</v>
      </c>
      <c r="Q2464" s="144">
        <f t="shared" si="948"/>
        <v>0</v>
      </c>
      <c r="R2464" s="145">
        <f t="shared" si="949"/>
        <v>0</v>
      </c>
      <c r="S2464" s="139">
        <f t="shared" si="950"/>
        <v>0</v>
      </c>
      <c r="T2464" s="146">
        <f t="shared" si="960"/>
        <v>3.5999999999999997E-2</v>
      </c>
      <c r="U2464" s="144">
        <f t="shared" si="939"/>
        <v>54</v>
      </c>
      <c r="V2464" s="144">
        <v>252</v>
      </c>
      <c r="W2464" s="143">
        <f t="shared" si="951"/>
        <v>1.007607465</v>
      </c>
      <c r="X2464" s="139">
        <f t="shared" si="952"/>
        <v>5.5489621099999997</v>
      </c>
      <c r="Y2464" s="124">
        <f t="shared" si="953"/>
        <v>0</v>
      </c>
      <c r="Z2464" s="147" t="s">
        <v>71</v>
      </c>
      <c r="AA2464" s="141">
        <f t="shared" si="961"/>
        <v>46218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4"/>
      <c r="BL2464" s="1"/>
      <c r="BM2464" s="1"/>
      <c r="BN2464" s="1"/>
      <c r="BO2464" s="1"/>
      <c r="BP2464" s="1"/>
      <c r="BQ2464" s="1"/>
    </row>
    <row r="2465" spans="1:69" x14ac:dyDescent="0.15">
      <c r="A2465" s="138">
        <f t="shared" si="954"/>
        <v>46116</v>
      </c>
      <c r="B2465" s="148">
        <f t="shared" si="943"/>
        <v>734.95910211</v>
      </c>
      <c r="C2465" s="139">
        <f t="shared" si="955"/>
        <v>500</v>
      </c>
      <c r="D2465" s="140">
        <f t="shared" si="956"/>
        <v>7245.38</v>
      </c>
      <c r="E2465" s="124">
        <f>IF(K2465=1,VLOOKUP(A2464,[1]Plan1!$BO$80:$BQ$314,3),E2464)</f>
        <v>7276.54</v>
      </c>
      <c r="F2465" s="141">
        <f t="shared" si="957"/>
        <v>45763</v>
      </c>
      <c r="G2465" s="142">
        <f t="shared" si="944"/>
        <v>4.3006716003852752E-3</v>
      </c>
      <c r="H2465" s="141">
        <f t="shared" si="958"/>
        <v>46127</v>
      </c>
      <c r="I2465" s="141">
        <f t="shared" si="945"/>
        <v>46127</v>
      </c>
      <c r="J2465" s="125">
        <f t="shared" si="959"/>
        <v>21</v>
      </c>
      <c r="K2465" s="125">
        <f t="shared" si="941"/>
        <v>14</v>
      </c>
      <c r="L2465" s="139">
        <f t="shared" si="946"/>
        <v>1.00286506</v>
      </c>
      <c r="M2465" s="143">
        <f t="shared" si="942"/>
        <v>1.0043006699999999</v>
      </c>
      <c r="N2465" s="143">
        <f t="shared" si="962"/>
        <v>1.4546526176229717</v>
      </c>
      <c r="O2465" s="139">
        <f t="shared" si="940"/>
        <v>1.4588202800000001</v>
      </c>
      <c r="P2465" s="139">
        <f t="shared" si="947"/>
        <v>729.41013999999996</v>
      </c>
      <c r="Q2465" s="144">
        <f t="shared" si="948"/>
        <v>0</v>
      </c>
      <c r="R2465" s="145">
        <f t="shared" si="949"/>
        <v>0</v>
      </c>
      <c r="S2465" s="139">
        <f t="shared" si="950"/>
        <v>0</v>
      </c>
      <c r="T2465" s="146">
        <f t="shared" si="960"/>
        <v>3.5999999999999997E-2</v>
      </c>
      <c r="U2465" s="144">
        <f t="shared" si="939"/>
        <v>54</v>
      </c>
      <c r="V2465" s="144">
        <v>252</v>
      </c>
      <c r="W2465" s="143">
        <f t="shared" si="951"/>
        <v>1.007607465</v>
      </c>
      <c r="X2465" s="139">
        <f t="shared" si="952"/>
        <v>5.5489621099999997</v>
      </c>
      <c r="Y2465" s="124">
        <f t="shared" si="953"/>
        <v>0</v>
      </c>
      <c r="Z2465" s="147" t="s">
        <v>71</v>
      </c>
      <c r="AA2465" s="141">
        <f t="shared" si="961"/>
        <v>46218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4"/>
      <c r="BL2465" s="1"/>
      <c r="BM2465" s="1"/>
      <c r="BN2465" s="1"/>
      <c r="BO2465" s="1"/>
      <c r="BP2465" s="1"/>
      <c r="BQ2465" s="1"/>
    </row>
    <row r="2466" spans="1:69" x14ac:dyDescent="0.15">
      <c r="A2466" s="138">
        <f t="shared" si="954"/>
        <v>46117</v>
      </c>
      <c r="B2466" s="148">
        <f t="shared" si="943"/>
        <v>734.95910211</v>
      </c>
      <c r="C2466" s="139">
        <f t="shared" si="955"/>
        <v>500</v>
      </c>
      <c r="D2466" s="140">
        <f t="shared" si="956"/>
        <v>7245.38</v>
      </c>
      <c r="E2466" s="124">
        <f>IF(K2466=1,VLOOKUP(A2465,[1]Plan1!$BO$80:$BQ$314,3),E2465)</f>
        <v>7276.54</v>
      </c>
      <c r="F2466" s="141">
        <f t="shared" si="957"/>
        <v>45763</v>
      </c>
      <c r="G2466" s="142">
        <f t="shared" si="944"/>
        <v>4.3006716003852752E-3</v>
      </c>
      <c r="H2466" s="141">
        <f t="shared" si="958"/>
        <v>46127</v>
      </c>
      <c r="I2466" s="141">
        <f t="shared" si="945"/>
        <v>46127</v>
      </c>
      <c r="J2466" s="125">
        <f t="shared" si="959"/>
        <v>21</v>
      </c>
      <c r="K2466" s="125">
        <f t="shared" si="941"/>
        <v>14</v>
      </c>
      <c r="L2466" s="139">
        <f t="shared" si="946"/>
        <v>1.00286506</v>
      </c>
      <c r="M2466" s="143">
        <f t="shared" si="942"/>
        <v>1.0043006699999999</v>
      </c>
      <c r="N2466" s="143">
        <f t="shared" si="962"/>
        <v>1.4546526176229717</v>
      </c>
      <c r="O2466" s="139">
        <f t="shared" si="940"/>
        <v>1.4588202800000001</v>
      </c>
      <c r="P2466" s="139">
        <f t="shared" si="947"/>
        <v>729.41013999999996</v>
      </c>
      <c r="Q2466" s="144">
        <f t="shared" si="948"/>
        <v>0</v>
      </c>
      <c r="R2466" s="145">
        <f t="shared" si="949"/>
        <v>0</v>
      </c>
      <c r="S2466" s="139">
        <f t="shared" si="950"/>
        <v>0</v>
      </c>
      <c r="T2466" s="146">
        <f t="shared" si="960"/>
        <v>3.5999999999999997E-2</v>
      </c>
      <c r="U2466" s="144">
        <f t="shared" si="939"/>
        <v>54</v>
      </c>
      <c r="V2466" s="144">
        <v>252</v>
      </c>
      <c r="W2466" s="143">
        <f t="shared" si="951"/>
        <v>1.007607465</v>
      </c>
      <c r="X2466" s="139">
        <f t="shared" si="952"/>
        <v>5.5489621099999997</v>
      </c>
      <c r="Y2466" s="124">
        <f t="shared" si="953"/>
        <v>0</v>
      </c>
      <c r="Z2466" s="147" t="s">
        <v>71</v>
      </c>
      <c r="AA2466" s="141">
        <f t="shared" si="961"/>
        <v>46218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4"/>
      <c r="BL2466" s="1"/>
      <c r="BM2466" s="1"/>
      <c r="BN2466" s="1"/>
      <c r="BO2466" s="1"/>
      <c r="BP2466" s="1"/>
      <c r="BQ2466" s="1"/>
    </row>
    <row r="2467" spans="1:69" x14ac:dyDescent="0.15">
      <c r="A2467" s="138">
        <f t="shared" si="954"/>
        <v>46118</v>
      </c>
      <c r="B2467" s="148">
        <f t="shared" si="943"/>
        <v>734.95910211</v>
      </c>
      <c r="C2467" s="139">
        <f t="shared" si="955"/>
        <v>500</v>
      </c>
      <c r="D2467" s="140">
        <f t="shared" si="956"/>
        <v>7245.38</v>
      </c>
      <c r="E2467" s="124">
        <f>IF(K2467=1,VLOOKUP(A2466,[1]Plan1!$BO$80:$BQ$314,3),E2466)</f>
        <v>7276.54</v>
      </c>
      <c r="F2467" s="141">
        <f t="shared" si="957"/>
        <v>45763</v>
      </c>
      <c r="G2467" s="142">
        <f t="shared" si="944"/>
        <v>4.3006716003852752E-3</v>
      </c>
      <c r="H2467" s="141">
        <f t="shared" si="958"/>
        <v>46127</v>
      </c>
      <c r="I2467" s="141">
        <f t="shared" si="945"/>
        <v>46127</v>
      </c>
      <c r="J2467" s="125">
        <f t="shared" si="959"/>
        <v>21</v>
      </c>
      <c r="K2467" s="125">
        <f t="shared" si="941"/>
        <v>14</v>
      </c>
      <c r="L2467" s="139">
        <f t="shared" si="946"/>
        <v>1.00286506</v>
      </c>
      <c r="M2467" s="143">
        <f t="shared" si="942"/>
        <v>1.0043006699999999</v>
      </c>
      <c r="N2467" s="143">
        <f t="shared" si="962"/>
        <v>1.4546526176229717</v>
      </c>
      <c r="O2467" s="139">
        <f t="shared" si="940"/>
        <v>1.4588202800000001</v>
      </c>
      <c r="P2467" s="139">
        <f t="shared" si="947"/>
        <v>729.41013999999996</v>
      </c>
      <c r="Q2467" s="144">
        <f t="shared" si="948"/>
        <v>0</v>
      </c>
      <c r="R2467" s="145">
        <f t="shared" si="949"/>
        <v>0</v>
      </c>
      <c r="S2467" s="139">
        <f t="shared" si="950"/>
        <v>0</v>
      </c>
      <c r="T2467" s="146">
        <f t="shared" si="960"/>
        <v>3.5999999999999997E-2</v>
      </c>
      <c r="U2467" s="144">
        <f t="shared" si="939"/>
        <v>54</v>
      </c>
      <c r="V2467" s="144">
        <v>252</v>
      </c>
      <c r="W2467" s="143">
        <f t="shared" si="951"/>
        <v>1.007607465</v>
      </c>
      <c r="X2467" s="139">
        <f t="shared" si="952"/>
        <v>5.5489621099999997</v>
      </c>
      <c r="Y2467" s="124">
        <f t="shared" si="953"/>
        <v>0</v>
      </c>
      <c r="Z2467" s="147" t="s">
        <v>71</v>
      </c>
      <c r="AA2467" s="141">
        <f t="shared" si="961"/>
        <v>46218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4"/>
      <c r="BL2467" s="1"/>
      <c r="BM2467" s="1"/>
      <c r="BN2467" s="1"/>
      <c r="BO2467" s="1"/>
      <c r="BP2467" s="1"/>
      <c r="BQ2467" s="1"/>
    </row>
    <row r="2468" spans="1:69" x14ac:dyDescent="0.15">
      <c r="A2468" s="138">
        <f t="shared" si="954"/>
        <v>46119</v>
      </c>
      <c r="B2468" s="148">
        <f t="shared" si="943"/>
        <v>735.21248763999995</v>
      </c>
      <c r="C2468" s="139">
        <f t="shared" si="955"/>
        <v>500</v>
      </c>
      <c r="D2468" s="140">
        <f t="shared" si="956"/>
        <v>7245.38</v>
      </c>
      <c r="E2468" s="124">
        <f>IF(K2468=1,VLOOKUP(A2467,[1]Plan1!$BO$80:$BQ$314,3),E2467)</f>
        <v>7276.54</v>
      </c>
      <c r="F2468" s="141">
        <f t="shared" si="957"/>
        <v>45763</v>
      </c>
      <c r="G2468" s="142">
        <f t="shared" si="944"/>
        <v>4.3006716003852752E-3</v>
      </c>
      <c r="H2468" s="141">
        <f t="shared" si="958"/>
        <v>46127</v>
      </c>
      <c r="I2468" s="141">
        <f t="shared" si="945"/>
        <v>46127</v>
      </c>
      <c r="J2468" s="125">
        <f t="shared" si="959"/>
        <v>21</v>
      </c>
      <c r="K2468" s="125">
        <f t="shared" si="941"/>
        <v>15</v>
      </c>
      <c r="L2468" s="139">
        <f t="shared" si="946"/>
        <v>1.00307002</v>
      </c>
      <c r="M2468" s="143">
        <f t="shared" si="942"/>
        <v>1.0043006699999999</v>
      </c>
      <c r="N2468" s="143">
        <f t="shared" si="962"/>
        <v>1.4546526176229717</v>
      </c>
      <c r="O2468" s="139">
        <f t="shared" si="940"/>
        <v>1.45911843</v>
      </c>
      <c r="P2468" s="139">
        <f t="shared" si="947"/>
        <v>729.55921499999999</v>
      </c>
      <c r="Q2468" s="144">
        <f t="shared" si="948"/>
        <v>0</v>
      </c>
      <c r="R2468" s="145">
        <f t="shared" si="949"/>
        <v>0</v>
      </c>
      <c r="S2468" s="139">
        <f t="shared" si="950"/>
        <v>0</v>
      </c>
      <c r="T2468" s="146">
        <f t="shared" si="960"/>
        <v>3.5999999999999997E-2</v>
      </c>
      <c r="U2468" s="144">
        <f t="shared" si="939"/>
        <v>55</v>
      </c>
      <c r="V2468" s="144">
        <v>252</v>
      </c>
      <c r="W2468" s="143">
        <f t="shared" si="951"/>
        <v>1.0077488880000001</v>
      </c>
      <c r="X2468" s="139">
        <f t="shared" si="952"/>
        <v>5.65327264</v>
      </c>
      <c r="Y2468" s="124">
        <f t="shared" si="953"/>
        <v>0</v>
      </c>
      <c r="Z2468" s="147" t="s">
        <v>71</v>
      </c>
      <c r="AA2468" s="141">
        <f t="shared" si="961"/>
        <v>46218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4"/>
      <c r="BL2468" s="1"/>
      <c r="BM2468" s="1"/>
      <c r="BN2468" s="1"/>
      <c r="BO2468" s="1"/>
      <c r="BP2468" s="1"/>
      <c r="BQ2468" s="1"/>
    </row>
    <row r="2469" spans="1:69" x14ac:dyDescent="0.15">
      <c r="A2469" s="138">
        <f t="shared" si="954"/>
        <v>46120</v>
      </c>
      <c r="B2469" s="148">
        <f t="shared" si="943"/>
        <v>735.46595513</v>
      </c>
      <c r="C2469" s="139">
        <f t="shared" si="955"/>
        <v>500</v>
      </c>
      <c r="D2469" s="140">
        <f t="shared" si="956"/>
        <v>7245.38</v>
      </c>
      <c r="E2469" s="124">
        <f>IF(K2469=1,VLOOKUP(A2468,[1]Plan1!$BO$80:$BQ$314,3),E2468)</f>
        <v>7276.54</v>
      </c>
      <c r="F2469" s="141">
        <f t="shared" si="957"/>
        <v>45763</v>
      </c>
      <c r="G2469" s="142">
        <f t="shared" si="944"/>
        <v>4.3006716003852752E-3</v>
      </c>
      <c r="H2469" s="141">
        <f t="shared" si="958"/>
        <v>46127</v>
      </c>
      <c r="I2469" s="141">
        <f t="shared" si="945"/>
        <v>46127</v>
      </c>
      <c r="J2469" s="125">
        <f t="shared" si="959"/>
        <v>21</v>
      </c>
      <c r="K2469" s="125">
        <f t="shared" si="941"/>
        <v>16</v>
      </c>
      <c r="L2469" s="139">
        <f t="shared" si="946"/>
        <v>1.00327502</v>
      </c>
      <c r="M2469" s="143">
        <f t="shared" si="942"/>
        <v>1.0043006699999999</v>
      </c>
      <c r="N2469" s="143">
        <f t="shared" si="962"/>
        <v>1.4546526176229717</v>
      </c>
      <c r="O2469" s="139">
        <f t="shared" si="940"/>
        <v>1.45941663</v>
      </c>
      <c r="P2469" s="139">
        <f t="shared" si="947"/>
        <v>729.70831499999997</v>
      </c>
      <c r="Q2469" s="144">
        <f t="shared" si="948"/>
        <v>0</v>
      </c>
      <c r="R2469" s="145">
        <f t="shared" si="949"/>
        <v>0</v>
      </c>
      <c r="S2469" s="139">
        <f t="shared" si="950"/>
        <v>0</v>
      </c>
      <c r="T2469" s="146">
        <f t="shared" si="960"/>
        <v>3.5999999999999997E-2</v>
      </c>
      <c r="U2469" s="144">
        <f t="shared" ref="U2469:U2532" si="963">IF(Q2468&gt;0,1,IF(K2469=K2468,U2468,U2468+1))</f>
        <v>56</v>
      </c>
      <c r="V2469" s="144">
        <v>252</v>
      </c>
      <c r="W2469" s="143">
        <f t="shared" si="951"/>
        <v>1.007890331</v>
      </c>
      <c r="X2469" s="139">
        <f t="shared" si="952"/>
        <v>5.7576401300000004</v>
      </c>
      <c r="Y2469" s="124">
        <f t="shared" si="953"/>
        <v>0</v>
      </c>
      <c r="Z2469" s="147" t="s">
        <v>71</v>
      </c>
      <c r="AA2469" s="141">
        <f t="shared" si="961"/>
        <v>46218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4"/>
      <c r="BL2469" s="1"/>
      <c r="BM2469" s="1"/>
      <c r="BN2469" s="1"/>
      <c r="BO2469" s="1"/>
      <c r="BP2469" s="1"/>
      <c r="BQ2469" s="1"/>
    </row>
    <row r="2470" spans="1:69" x14ac:dyDescent="0.15">
      <c r="A2470" s="138">
        <f t="shared" si="954"/>
        <v>46121</v>
      </c>
      <c r="B2470" s="148">
        <f t="shared" si="943"/>
        <v>735.71951971999999</v>
      </c>
      <c r="C2470" s="139">
        <f t="shared" si="955"/>
        <v>500</v>
      </c>
      <c r="D2470" s="140">
        <f t="shared" si="956"/>
        <v>7245.38</v>
      </c>
      <c r="E2470" s="124">
        <f>IF(K2470=1,VLOOKUP(A2469,[1]Plan1!$BO$80:$BQ$314,3),E2469)</f>
        <v>7276.54</v>
      </c>
      <c r="F2470" s="141">
        <f t="shared" si="957"/>
        <v>45763</v>
      </c>
      <c r="G2470" s="142">
        <f t="shared" si="944"/>
        <v>4.3006716003852752E-3</v>
      </c>
      <c r="H2470" s="141">
        <f t="shared" si="958"/>
        <v>46127</v>
      </c>
      <c r="I2470" s="141">
        <f t="shared" si="945"/>
        <v>46127</v>
      </c>
      <c r="J2470" s="125">
        <f t="shared" si="959"/>
        <v>21</v>
      </c>
      <c r="K2470" s="125">
        <f t="shared" si="941"/>
        <v>17</v>
      </c>
      <c r="L2470" s="139">
        <f t="shared" si="946"/>
        <v>1.0034800699999999</v>
      </c>
      <c r="M2470" s="143">
        <f t="shared" si="942"/>
        <v>1.0043006699999999</v>
      </c>
      <c r="N2470" s="143">
        <f t="shared" si="962"/>
        <v>1.4546526176229717</v>
      </c>
      <c r="O2470" s="139">
        <f t="shared" si="940"/>
        <v>1.45971491</v>
      </c>
      <c r="P2470" s="139">
        <f t="shared" si="947"/>
        <v>729.85745499999996</v>
      </c>
      <c r="Q2470" s="144">
        <f t="shared" si="948"/>
        <v>0</v>
      </c>
      <c r="R2470" s="145">
        <f t="shared" si="949"/>
        <v>0</v>
      </c>
      <c r="S2470" s="139">
        <f t="shared" si="950"/>
        <v>0</v>
      </c>
      <c r="T2470" s="146">
        <f t="shared" si="960"/>
        <v>3.5999999999999997E-2</v>
      </c>
      <c r="U2470" s="144">
        <f t="shared" si="963"/>
        <v>57</v>
      </c>
      <c r="V2470" s="144">
        <v>252</v>
      </c>
      <c r="W2470" s="143">
        <f t="shared" si="951"/>
        <v>1.0080317940000001</v>
      </c>
      <c r="X2470" s="139">
        <f t="shared" si="952"/>
        <v>5.8620647200000002</v>
      </c>
      <c r="Y2470" s="124">
        <f t="shared" si="953"/>
        <v>0</v>
      </c>
      <c r="Z2470" s="147" t="s">
        <v>71</v>
      </c>
      <c r="AA2470" s="141">
        <f t="shared" si="961"/>
        <v>46218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4"/>
      <c r="BL2470" s="1"/>
      <c r="BM2470" s="1"/>
      <c r="BN2470" s="1"/>
      <c r="BO2470" s="1"/>
      <c r="BP2470" s="1"/>
      <c r="BQ2470" s="1"/>
    </row>
    <row r="2471" spans="1:69" x14ac:dyDescent="0.15">
      <c r="A2471" s="138">
        <f t="shared" si="954"/>
        <v>46122</v>
      </c>
      <c r="B2471" s="148">
        <f t="shared" si="943"/>
        <v>735.97316126999999</v>
      </c>
      <c r="C2471" s="139">
        <f t="shared" si="955"/>
        <v>500</v>
      </c>
      <c r="D2471" s="140">
        <f t="shared" si="956"/>
        <v>7245.38</v>
      </c>
      <c r="E2471" s="124">
        <f>IF(K2471=1,VLOOKUP(A2470,[1]Plan1!$BO$80:$BQ$314,3),E2470)</f>
        <v>7276.54</v>
      </c>
      <c r="F2471" s="141">
        <f t="shared" si="957"/>
        <v>45763</v>
      </c>
      <c r="G2471" s="142">
        <f t="shared" si="944"/>
        <v>4.3006716003852752E-3</v>
      </c>
      <c r="H2471" s="141">
        <f t="shared" si="958"/>
        <v>46127</v>
      </c>
      <c r="I2471" s="141">
        <f t="shared" si="945"/>
        <v>46127</v>
      </c>
      <c r="J2471" s="125">
        <f t="shared" si="959"/>
        <v>21</v>
      </c>
      <c r="K2471" s="125">
        <f t="shared" si="941"/>
        <v>18</v>
      </c>
      <c r="L2471" s="139">
        <f t="shared" si="946"/>
        <v>1.0036851499999999</v>
      </c>
      <c r="M2471" s="143">
        <f t="shared" si="942"/>
        <v>1.0043006699999999</v>
      </c>
      <c r="N2471" s="143">
        <f t="shared" si="962"/>
        <v>1.4546526176229717</v>
      </c>
      <c r="O2471" s="139">
        <f t="shared" si="940"/>
        <v>1.4600132299999999</v>
      </c>
      <c r="P2471" s="139">
        <f t="shared" si="947"/>
        <v>730.00661500000001</v>
      </c>
      <c r="Q2471" s="144">
        <f t="shared" si="948"/>
        <v>0</v>
      </c>
      <c r="R2471" s="145">
        <f t="shared" si="949"/>
        <v>0</v>
      </c>
      <c r="S2471" s="139">
        <f t="shared" si="950"/>
        <v>0</v>
      </c>
      <c r="T2471" s="146">
        <f t="shared" si="960"/>
        <v>3.5999999999999997E-2</v>
      </c>
      <c r="U2471" s="144">
        <f t="shared" si="963"/>
        <v>58</v>
      </c>
      <c r="V2471" s="144">
        <v>252</v>
      </c>
      <c r="W2471" s="143">
        <f t="shared" si="951"/>
        <v>1.008173277</v>
      </c>
      <c r="X2471" s="139">
        <f t="shared" si="952"/>
        <v>5.9665462700000003</v>
      </c>
      <c r="Y2471" s="124">
        <f t="shared" si="953"/>
        <v>0</v>
      </c>
      <c r="Z2471" s="147" t="s">
        <v>71</v>
      </c>
      <c r="AA2471" s="141">
        <f t="shared" si="961"/>
        <v>46218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4"/>
      <c r="BL2471" s="1"/>
      <c r="BM2471" s="1"/>
      <c r="BN2471" s="1"/>
      <c r="BO2471" s="1"/>
      <c r="BP2471" s="1"/>
      <c r="BQ2471" s="1"/>
    </row>
    <row r="2472" spans="1:69" x14ac:dyDescent="0.15">
      <c r="A2472" s="138">
        <f t="shared" si="954"/>
        <v>46123</v>
      </c>
      <c r="B2472" s="148">
        <f t="shared" si="943"/>
        <v>736.22689491999995</v>
      </c>
      <c r="C2472" s="139">
        <f t="shared" si="955"/>
        <v>500</v>
      </c>
      <c r="D2472" s="140">
        <f t="shared" si="956"/>
        <v>7245.38</v>
      </c>
      <c r="E2472" s="124">
        <f>IF(K2472=1,VLOOKUP(A2471,[1]Plan1!$BO$80:$BQ$314,3),E2471)</f>
        <v>7276.54</v>
      </c>
      <c r="F2472" s="141">
        <f t="shared" si="957"/>
        <v>45763</v>
      </c>
      <c r="G2472" s="142">
        <f t="shared" si="944"/>
        <v>4.3006716003852752E-3</v>
      </c>
      <c r="H2472" s="141">
        <f t="shared" si="958"/>
        <v>46127</v>
      </c>
      <c r="I2472" s="141">
        <f t="shared" si="945"/>
        <v>46127</v>
      </c>
      <c r="J2472" s="125">
        <f t="shared" si="959"/>
        <v>21</v>
      </c>
      <c r="K2472" s="125">
        <f t="shared" si="941"/>
        <v>19</v>
      </c>
      <c r="L2472" s="139">
        <f t="shared" si="946"/>
        <v>1.00389028</v>
      </c>
      <c r="M2472" s="143">
        <f t="shared" si="942"/>
        <v>1.0043006699999999</v>
      </c>
      <c r="N2472" s="143">
        <f t="shared" si="962"/>
        <v>1.4546526176229717</v>
      </c>
      <c r="O2472" s="139">
        <f t="shared" si="940"/>
        <v>1.4603116199999999</v>
      </c>
      <c r="P2472" s="139">
        <f t="shared" si="947"/>
        <v>730.15580999999997</v>
      </c>
      <c r="Q2472" s="144">
        <f t="shared" si="948"/>
        <v>0</v>
      </c>
      <c r="R2472" s="145">
        <f t="shared" si="949"/>
        <v>0</v>
      </c>
      <c r="S2472" s="139">
        <f t="shared" si="950"/>
        <v>0</v>
      </c>
      <c r="T2472" s="146">
        <f t="shared" si="960"/>
        <v>3.5999999999999997E-2</v>
      </c>
      <c r="U2472" s="144">
        <f t="shared" si="963"/>
        <v>59</v>
      </c>
      <c r="V2472" s="144">
        <v>252</v>
      </c>
      <c r="W2472" s="143">
        <f t="shared" si="951"/>
        <v>1.0083147800000001</v>
      </c>
      <c r="X2472" s="139">
        <f t="shared" si="952"/>
        <v>6.0710849199999997</v>
      </c>
      <c r="Y2472" s="124">
        <f t="shared" si="953"/>
        <v>0</v>
      </c>
      <c r="Z2472" s="147" t="s">
        <v>71</v>
      </c>
      <c r="AA2472" s="141">
        <f t="shared" si="961"/>
        <v>46218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4"/>
      <c r="BL2472" s="1"/>
      <c r="BM2472" s="1"/>
      <c r="BN2472" s="1"/>
      <c r="BO2472" s="1"/>
      <c r="BP2472" s="1"/>
      <c r="BQ2472" s="1"/>
    </row>
    <row r="2473" spans="1:69" x14ac:dyDescent="0.15">
      <c r="A2473" s="138">
        <f t="shared" si="954"/>
        <v>46124</v>
      </c>
      <c r="B2473" s="148">
        <f t="shared" si="943"/>
        <v>736.22689491999995</v>
      </c>
      <c r="C2473" s="139">
        <f t="shared" si="955"/>
        <v>500</v>
      </c>
      <c r="D2473" s="140">
        <f t="shared" si="956"/>
        <v>7245.38</v>
      </c>
      <c r="E2473" s="124">
        <f>IF(K2473=1,VLOOKUP(A2472,[1]Plan1!$BO$80:$BQ$314,3),E2472)</f>
        <v>7276.54</v>
      </c>
      <c r="F2473" s="141">
        <f t="shared" si="957"/>
        <v>45763</v>
      </c>
      <c r="G2473" s="142">
        <f t="shared" si="944"/>
        <v>4.3006716003852752E-3</v>
      </c>
      <c r="H2473" s="141">
        <f t="shared" si="958"/>
        <v>46127</v>
      </c>
      <c r="I2473" s="141">
        <f t="shared" si="945"/>
        <v>46127</v>
      </c>
      <c r="J2473" s="125">
        <f t="shared" si="959"/>
        <v>21</v>
      </c>
      <c r="K2473" s="125">
        <f t="shared" si="941"/>
        <v>19</v>
      </c>
      <c r="L2473" s="139">
        <f t="shared" si="946"/>
        <v>1.00389028</v>
      </c>
      <c r="M2473" s="143">
        <f t="shared" si="942"/>
        <v>1.0043006699999999</v>
      </c>
      <c r="N2473" s="143">
        <f t="shared" si="962"/>
        <v>1.4546526176229717</v>
      </c>
      <c r="O2473" s="139">
        <f t="shared" ref="O2473:O2536" si="964">TRUNC(TRUNC((L2473*N2473),15),8)</f>
        <v>1.4603116199999999</v>
      </c>
      <c r="P2473" s="139">
        <f t="shared" si="947"/>
        <v>730.15580999999997</v>
      </c>
      <c r="Q2473" s="144">
        <f t="shared" si="948"/>
        <v>0</v>
      </c>
      <c r="R2473" s="145">
        <f t="shared" si="949"/>
        <v>0</v>
      </c>
      <c r="S2473" s="139">
        <f t="shared" si="950"/>
        <v>0</v>
      </c>
      <c r="T2473" s="146">
        <f t="shared" si="960"/>
        <v>3.5999999999999997E-2</v>
      </c>
      <c r="U2473" s="144">
        <f t="shared" si="963"/>
        <v>59</v>
      </c>
      <c r="V2473" s="144">
        <v>252</v>
      </c>
      <c r="W2473" s="143">
        <f t="shared" si="951"/>
        <v>1.0083147800000001</v>
      </c>
      <c r="X2473" s="139">
        <f t="shared" si="952"/>
        <v>6.0710849199999997</v>
      </c>
      <c r="Y2473" s="124">
        <f t="shared" si="953"/>
        <v>0</v>
      </c>
      <c r="Z2473" s="147" t="s">
        <v>71</v>
      </c>
      <c r="AA2473" s="141">
        <f t="shared" si="961"/>
        <v>46218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4"/>
      <c r="BL2473" s="1"/>
      <c r="BM2473" s="1"/>
      <c r="BN2473" s="1"/>
      <c r="BO2473" s="1"/>
      <c r="BP2473" s="1"/>
      <c r="BQ2473" s="1"/>
    </row>
    <row r="2474" spans="1:69" x14ac:dyDescent="0.15">
      <c r="A2474" s="138">
        <f t="shared" si="954"/>
        <v>46125</v>
      </c>
      <c r="B2474" s="148">
        <f t="shared" si="943"/>
        <v>736.22689491999995</v>
      </c>
      <c r="C2474" s="139">
        <f t="shared" si="955"/>
        <v>500</v>
      </c>
      <c r="D2474" s="140">
        <f t="shared" si="956"/>
        <v>7245.38</v>
      </c>
      <c r="E2474" s="124">
        <f>IF(K2474=1,VLOOKUP(A2473,[1]Plan1!$BO$80:$BQ$314,3),E2473)</f>
        <v>7276.54</v>
      </c>
      <c r="F2474" s="141">
        <f t="shared" si="957"/>
        <v>45763</v>
      </c>
      <c r="G2474" s="142">
        <f t="shared" si="944"/>
        <v>4.3006716003852752E-3</v>
      </c>
      <c r="H2474" s="141">
        <f t="shared" si="958"/>
        <v>46127</v>
      </c>
      <c r="I2474" s="141">
        <f t="shared" si="945"/>
        <v>46127</v>
      </c>
      <c r="J2474" s="125">
        <f t="shared" si="959"/>
        <v>21</v>
      </c>
      <c r="K2474" s="125">
        <f t="shared" ref="K2474:K2537" si="965">(J2474-(NETWORKDAYS(A2474,I2474,AD$118:AD$502)-1))</f>
        <v>19</v>
      </c>
      <c r="L2474" s="139">
        <f t="shared" si="946"/>
        <v>1.00389028</v>
      </c>
      <c r="M2474" s="143">
        <f t="shared" ref="M2474:M2537" si="966">IF(I2474&gt;I2473,L2473,M2473)</f>
        <v>1.0043006699999999</v>
      </c>
      <c r="N2474" s="143">
        <f t="shared" si="962"/>
        <v>1.4546526176229717</v>
      </c>
      <c r="O2474" s="139">
        <f t="shared" si="964"/>
        <v>1.4603116199999999</v>
      </c>
      <c r="P2474" s="139">
        <f t="shared" si="947"/>
        <v>730.15580999999997</v>
      </c>
      <c r="Q2474" s="144">
        <f t="shared" si="948"/>
        <v>0</v>
      </c>
      <c r="R2474" s="145">
        <f t="shared" si="949"/>
        <v>0</v>
      </c>
      <c r="S2474" s="139">
        <f t="shared" si="950"/>
        <v>0</v>
      </c>
      <c r="T2474" s="146">
        <f t="shared" si="960"/>
        <v>3.5999999999999997E-2</v>
      </c>
      <c r="U2474" s="144">
        <f t="shared" si="963"/>
        <v>59</v>
      </c>
      <c r="V2474" s="144">
        <v>252</v>
      </c>
      <c r="W2474" s="143">
        <f t="shared" si="951"/>
        <v>1.0083147800000001</v>
      </c>
      <c r="X2474" s="139">
        <f t="shared" si="952"/>
        <v>6.0710849199999997</v>
      </c>
      <c r="Y2474" s="124">
        <f t="shared" si="953"/>
        <v>0</v>
      </c>
      <c r="Z2474" s="147" t="s">
        <v>71</v>
      </c>
      <c r="AA2474" s="141">
        <f t="shared" si="961"/>
        <v>46218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4"/>
      <c r="BL2474" s="1"/>
      <c r="BM2474" s="1"/>
      <c r="BN2474" s="1"/>
      <c r="BO2474" s="1"/>
      <c r="BP2474" s="1"/>
      <c r="BQ2474" s="1"/>
    </row>
    <row r="2475" spans="1:69" x14ac:dyDescent="0.15">
      <c r="A2475" s="138">
        <f t="shared" si="954"/>
        <v>46126</v>
      </c>
      <c r="B2475" s="148">
        <f t="shared" si="943"/>
        <v>736.48071564999998</v>
      </c>
      <c r="C2475" s="139">
        <f t="shared" si="955"/>
        <v>500</v>
      </c>
      <c r="D2475" s="140">
        <f t="shared" si="956"/>
        <v>7245.38</v>
      </c>
      <c r="E2475" s="124">
        <f>IF(K2475=1,VLOOKUP(A2474,[1]Plan1!$BO$80:$BQ$314,3),E2474)</f>
        <v>7276.54</v>
      </c>
      <c r="F2475" s="141">
        <f t="shared" si="957"/>
        <v>45763</v>
      </c>
      <c r="G2475" s="142">
        <f t="shared" si="944"/>
        <v>4.3006716003852752E-3</v>
      </c>
      <c r="H2475" s="141">
        <f t="shared" si="958"/>
        <v>46127</v>
      </c>
      <c r="I2475" s="141">
        <f t="shared" si="945"/>
        <v>46127</v>
      </c>
      <c r="J2475" s="125">
        <f t="shared" si="959"/>
        <v>21</v>
      </c>
      <c r="K2475" s="125">
        <f t="shared" si="965"/>
        <v>20</v>
      </c>
      <c r="L2475" s="139">
        <f t="shared" si="946"/>
        <v>1.0040954499999999</v>
      </c>
      <c r="M2475" s="143">
        <f t="shared" si="966"/>
        <v>1.0043006699999999</v>
      </c>
      <c r="N2475" s="143">
        <f t="shared" si="962"/>
        <v>1.4546526176229717</v>
      </c>
      <c r="O2475" s="139">
        <f t="shared" si="964"/>
        <v>1.46061007</v>
      </c>
      <c r="P2475" s="139">
        <f t="shared" si="947"/>
        <v>730.30503499999998</v>
      </c>
      <c r="Q2475" s="144">
        <f t="shared" si="948"/>
        <v>0</v>
      </c>
      <c r="R2475" s="145">
        <f t="shared" si="949"/>
        <v>0</v>
      </c>
      <c r="S2475" s="139">
        <f t="shared" si="950"/>
        <v>0</v>
      </c>
      <c r="T2475" s="146">
        <f t="shared" si="960"/>
        <v>3.5999999999999997E-2</v>
      </c>
      <c r="U2475" s="144">
        <f t="shared" si="963"/>
        <v>60</v>
      </c>
      <c r="V2475" s="144">
        <v>252</v>
      </c>
      <c r="W2475" s="143">
        <f t="shared" si="951"/>
        <v>1.008456303</v>
      </c>
      <c r="X2475" s="139">
        <f t="shared" si="952"/>
        <v>6.1756806500000003</v>
      </c>
      <c r="Y2475" s="124">
        <f t="shared" si="953"/>
        <v>0</v>
      </c>
      <c r="Z2475" s="147" t="s">
        <v>71</v>
      </c>
      <c r="AA2475" s="141">
        <f t="shared" si="961"/>
        <v>46218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4"/>
      <c r="BL2475" s="1"/>
      <c r="BM2475" s="1"/>
      <c r="BN2475" s="1"/>
      <c r="BO2475" s="1"/>
      <c r="BP2475" s="1"/>
      <c r="BQ2475" s="1"/>
    </row>
    <row r="2476" spans="1:69" x14ac:dyDescent="0.15">
      <c r="A2476" s="138">
        <f t="shared" si="954"/>
        <v>46127</v>
      </c>
      <c r="B2476" s="148">
        <f t="shared" si="943"/>
        <v>736.7346278</v>
      </c>
      <c r="C2476" s="139">
        <f t="shared" si="955"/>
        <v>500</v>
      </c>
      <c r="D2476" s="140">
        <f t="shared" si="956"/>
        <v>7245.38</v>
      </c>
      <c r="E2476" s="124">
        <f>IF(K2476=1,VLOOKUP(A2475,[1]Plan1!$BO$80:$BQ$314,3),E2475)</f>
        <v>7276.54</v>
      </c>
      <c r="F2476" s="141">
        <f t="shared" si="957"/>
        <v>45763</v>
      </c>
      <c r="G2476" s="142">
        <f t="shared" si="944"/>
        <v>4.3006716003852752E-3</v>
      </c>
      <c r="H2476" s="141">
        <f t="shared" si="958"/>
        <v>46157</v>
      </c>
      <c r="I2476" s="141">
        <f t="shared" si="945"/>
        <v>46127</v>
      </c>
      <c r="J2476" s="125">
        <f t="shared" si="959"/>
        <v>21</v>
      </c>
      <c r="K2476" s="125">
        <f t="shared" si="965"/>
        <v>21</v>
      </c>
      <c r="L2476" s="139">
        <f t="shared" si="946"/>
        <v>1.0043006699999999</v>
      </c>
      <c r="M2476" s="143">
        <f t="shared" si="966"/>
        <v>1.0043006699999999</v>
      </c>
      <c r="N2476" s="143">
        <f t="shared" si="962"/>
        <v>1.4546526176229717</v>
      </c>
      <c r="O2476" s="139">
        <f t="shared" si="964"/>
        <v>1.4609085900000001</v>
      </c>
      <c r="P2476" s="139">
        <f t="shared" si="947"/>
        <v>730.454295</v>
      </c>
      <c r="Q2476" s="144">
        <f t="shared" si="948"/>
        <v>0</v>
      </c>
      <c r="R2476" s="145">
        <f t="shared" si="949"/>
        <v>0</v>
      </c>
      <c r="S2476" s="139">
        <f t="shared" si="950"/>
        <v>0</v>
      </c>
      <c r="T2476" s="146">
        <f t="shared" si="960"/>
        <v>3.5999999999999997E-2</v>
      </c>
      <c r="U2476" s="144">
        <f t="shared" si="963"/>
        <v>61</v>
      </c>
      <c r="V2476" s="144">
        <v>252</v>
      </c>
      <c r="W2476" s="143">
        <f t="shared" si="951"/>
        <v>1.0085978449999999</v>
      </c>
      <c r="X2476" s="139">
        <f t="shared" si="952"/>
        <v>6.2803328</v>
      </c>
      <c r="Y2476" s="124">
        <f t="shared" si="953"/>
        <v>0</v>
      </c>
      <c r="Z2476" s="147" t="s">
        <v>71</v>
      </c>
      <c r="AA2476" s="141">
        <f t="shared" si="961"/>
        <v>46218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4"/>
      <c r="BL2476" s="1"/>
      <c r="BM2476" s="1"/>
      <c r="BN2476" s="1"/>
      <c r="BO2476" s="1"/>
      <c r="BP2476" s="1"/>
      <c r="BQ2476" s="1"/>
    </row>
    <row r="2477" spans="1:69" x14ac:dyDescent="0.15">
      <c r="A2477" s="138">
        <f t="shared" si="954"/>
        <v>46128</v>
      </c>
      <c r="B2477" s="148">
        <f t="shared" si="943"/>
        <v>736.99615300999994</v>
      </c>
      <c r="C2477" s="139">
        <f t="shared" si="955"/>
        <v>500</v>
      </c>
      <c r="D2477" s="140">
        <f t="shared" si="956"/>
        <v>7245.38</v>
      </c>
      <c r="E2477" s="124">
        <f>IF(K2477=1,VLOOKUP(A2476,[1]Plan1!$BO$80:$BQ$314,3),E2476)</f>
        <v>7276.54</v>
      </c>
      <c r="F2477" s="141">
        <f t="shared" si="957"/>
        <v>45763</v>
      </c>
      <c r="G2477" s="142">
        <f t="shared" si="944"/>
        <v>4.3006716003852752E-3</v>
      </c>
      <c r="H2477" s="141">
        <f t="shared" si="958"/>
        <v>46157</v>
      </c>
      <c r="I2477" s="141">
        <f t="shared" si="945"/>
        <v>46157</v>
      </c>
      <c r="J2477" s="125">
        <f t="shared" si="959"/>
        <v>20</v>
      </c>
      <c r="K2477" s="125">
        <f t="shared" si="965"/>
        <v>1</v>
      </c>
      <c r="L2477" s="139">
        <f t="shared" si="946"/>
        <v>1.0002145899999999</v>
      </c>
      <c r="M2477" s="143">
        <f t="shared" si="966"/>
        <v>1.0043006699999999</v>
      </c>
      <c r="N2477" s="143">
        <f t="shared" si="962"/>
        <v>1.4609085984960042</v>
      </c>
      <c r="O2477" s="139">
        <f t="shared" si="964"/>
        <v>1.4612220899999999</v>
      </c>
      <c r="P2477" s="139">
        <f t="shared" si="947"/>
        <v>730.61104499999999</v>
      </c>
      <c r="Q2477" s="144">
        <f t="shared" si="948"/>
        <v>0</v>
      </c>
      <c r="R2477" s="145">
        <f t="shared" si="949"/>
        <v>0</v>
      </c>
      <c r="S2477" s="139">
        <f t="shared" si="950"/>
        <v>0</v>
      </c>
      <c r="T2477" s="146">
        <f t="shared" si="960"/>
        <v>3.5999999999999997E-2</v>
      </c>
      <c r="U2477" s="144">
        <f t="shared" si="963"/>
        <v>62</v>
      </c>
      <c r="V2477" s="144">
        <v>252</v>
      </c>
      <c r="W2477" s="143">
        <f t="shared" si="951"/>
        <v>1.0087394080000001</v>
      </c>
      <c r="X2477" s="139">
        <f t="shared" si="952"/>
        <v>6.3851080099999997</v>
      </c>
      <c r="Y2477" s="124">
        <f t="shared" si="953"/>
        <v>0</v>
      </c>
      <c r="Z2477" s="147" t="s">
        <v>71</v>
      </c>
      <c r="AA2477" s="141">
        <f t="shared" si="961"/>
        <v>46218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4"/>
      <c r="BL2477" s="1"/>
      <c r="BM2477" s="1"/>
      <c r="BN2477" s="1"/>
      <c r="BO2477" s="1"/>
      <c r="BP2477" s="1"/>
      <c r="BQ2477" s="1"/>
    </row>
    <row r="2478" spans="1:69" x14ac:dyDescent="0.15">
      <c r="A2478" s="138">
        <f t="shared" si="954"/>
        <v>46129</v>
      </c>
      <c r="B2478" s="148">
        <f t="shared" si="943"/>
        <v>737.25777178999999</v>
      </c>
      <c r="C2478" s="139">
        <f t="shared" si="955"/>
        <v>500</v>
      </c>
      <c r="D2478" s="140">
        <f t="shared" si="956"/>
        <v>7245.38</v>
      </c>
      <c r="E2478" s="124">
        <f>IF(K2478=1,VLOOKUP(A2477,[1]Plan1!$BO$80:$BQ$314,3),E2477)</f>
        <v>7276.54</v>
      </c>
      <c r="F2478" s="141">
        <f t="shared" si="957"/>
        <v>45763</v>
      </c>
      <c r="G2478" s="142">
        <f t="shared" si="944"/>
        <v>4.3006716003852752E-3</v>
      </c>
      <c r="H2478" s="141">
        <f t="shared" si="958"/>
        <v>46157</v>
      </c>
      <c r="I2478" s="141">
        <f t="shared" si="945"/>
        <v>46157</v>
      </c>
      <c r="J2478" s="125">
        <f t="shared" si="959"/>
        <v>20</v>
      </c>
      <c r="K2478" s="125">
        <f t="shared" si="965"/>
        <v>2</v>
      </c>
      <c r="L2478" s="139">
        <f t="shared" si="946"/>
        <v>1.0004292299999999</v>
      </c>
      <c r="M2478" s="143">
        <f t="shared" si="966"/>
        <v>1.0043006699999999</v>
      </c>
      <c r="N2478" s="143">
        <f t="shared" si="962"/>
        <v>1.4609085984960042</v>
      </c>
      <c r="O2478" s="139">
        <f t="shared" si="964"/>
        <v>1.46153566</v>
      </c>
      <c r="P2478" s="139">
        <f t="shared" si="947"/>
        <v>730.76783</v>
      </c>
      <c r="Q2478" s="144">
        <f t="shared" si="948"/>
        <v>0</v>
      </c>
      <c r="R2478" s="145">
        <f t="shared" si="949"/>
        <v>0</v>
      </c>
      <c r="S2478" s="139">
        <f t="shared" si="950"/>
        <v>0</v>
      </c>
      <c r="T2478" s="146">
        <f t="shared" si="960"/>
        <v>3.5999999999999997E-2</v>
      </c>
      <c r="U2478" s="144">
        <f t="shared" si="963"/>
        <v>63</v>
      </c>
      <c r="V2478" s="144">
        <v>252</v>
      </c>
      <c r="W2478" s="143">
        <f t="shared" si="951"/>
        <v>1.00888099</v>
      </c>
      <c r="X2478" s="139">
        <f t="shared" si="952"/>
        <v>6.4899417899999996</v>
      </c>
      <c r="Y2478" s="124">
        <f t="shared" si="953"/>
        <v>0</v>
      </c>
      <c r="Z2478" s="147" t="s">
        <v>71</v>
      </c>
      <c r="AA2478" s="141">
        <f t="shared" si="961"/>
        <v>46218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4"/>
      <c r="BL2478" s="1"/>
      <c r="BM2478" s="1"/>
      <c r="BN2478" s="1"/>
      <c r="BO2478" s="1"/>
      <c r="BP2478" s="1"/>
      <c r="BQ2478" s="1"/>
    </row>
    <row r="2479" spans="1:69" x14ac:dyDescent="0.15">
      <c r="A2479" s="138">
        <f t="shared" si="954"/>
        <v>46130</v>
      </c>
      <c r="B2479" s="148">
        <f t="shared" si="943"/>
        <v>737.51948489000006</v>
      </c>
      <c r="C2479" s="139">
        <f t="shared" si="955"/>
        <v>500</v>
      </c>
      <c r="D2479" s="140">
        <f t="shared" si="956"/>
        <v>7245.38</v>
      </c>
      <c r="E2479" s="124">
        <f>IF(K2479=1,VLOOKUP(A2478,[1]Plan1!$BO$80:$BQ$314,3),E2478)</f>
        <v>7276.54</v>
      </c>
      <c r="F2479" s="141">
        <f t="shared" si="957"/>
        <v>45763</v>
      </c>
      <c r="G2479" s="142">
        <f t="shared" si="944"/>
        <v>4.3006716003852752E-3</v>
      </c>
      <c r="H2479" s="141">
        <f t="shared" si="958"/>
        <v>46157</v>
      </c>
      <c r="I2479" s="141">
        <f t="shared" si="945"/>
        <v>46157</v>
      </c>
      <c r="J2479" s="125">
        <f t="shared" si="959"/>
        <v>20</v>
      </c>
      <c r="K2479" s="125">
        <f t="shared" si="965"/>
        <v>3</v>
      </c>
      <c r="L2479" s="139">
        <f t="shared" si="946"/>
        <v>1.0006439199999999</v>
      </c>
      <c r="M2479" s="143">
        <f t="shared" si="966"/>
        <v>1.0043006699999999</v>
      </c>
      <c r="N2479" s="143">
        <f t="shared" si="962"/>
        <v>1.4609085984960042</v>
      </c>
      <c r="O2479" s="139">
        <f t="shared" si="964"/>
        <v>1.4618492999999999</v>
      </c>
      <c r="P2479" s="139">
        <f t="shared" si="947"/>
        <v>730.92465000000004</v>
      </c>
      <c r="Q2479" s="144">
        <f t="shared" si="948"/>
        <v>0</v>
      </c>
      <c r="R2479" s="145">
        <f t="shared" si="949"/>
        <v>0</v>
      </c>
      <c r="S2479" s="139">
        <f t="shared" si="950"/>
        <v>0</v>
      </c>
      <c r="T2479" s="146">
        <f t="shared" si="960"/>
        <v>3.5999999999999997E-2</v>
      </c>
      <c r="U2479" s="144">
        <f t="shared" si="963"/>
        <v>64</v>
      </c>
      <c r="V2479" s="144">
        <v>252</v>
      </c>
      <c r="W2479" s="143">
        <f t="shared" si="951"/>
        <v>1.009022592</v>
      </c>
      <c r="X2479" s="139">
        <f t="shared" si="952"/>
        <v>6.5948348899999996</v>
      </c>
      <c r="Y2479" s="124">
        <f t="shared" si="953"/>
        <v>0</v>
      </c>
      <c r="Z2479" s="147" t="s">
        <v>71</v>
      </c>
      <c r="AA2479" s="141">
        <f t="shared" si="961"/>
        <v>46218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4"/>
      <c r="BL2479" s="1"/>
      <c r="BM2479" s="1"/>
      <c r="BN2479" s="1"/>
      <c r="BO2479" s="1"/>
      <c r="BP2479" s="1"/>
      <c r="BQ2479" s="1"/>
    </row>
    <row r="2480" spans="1:69" x14ac:dyDescent="0.15">
      <c r="A2480" s="138">
        <f t="shared" si="954"/>
        <v>46131</v>
      </c>
      <c r="B2480" s="148">
        <f t="shared" si="943"/>
        <v>737.51948489000006</v>
      </c>
      <c r="C2480" s="139">
        <f t="shared" si="955"/>
        <v>500</v>
      </c>
      <c r="D2480" s="140">
        <f t="shared" si="956"/>
        <v>7245.38</v>
      </c>
      <c r="E2480" s="124">
        <f>IF(K2480=1,VLOOKUP(A2479,[1]Plan1!$BO$80:$BQ$314,3),E2479)</f>
        <v>7276.54</v>
      </c>
      <c r="F2480" s="141">
        <f t="shared" si="957"/>
        <v>45763</v>
      </c>
      <c r="G2480" s="142">
        <f t="shared" si="944"/>
        <v>4.3006716003852752E-3</v>
      </c>
      <c r="H2480" s="141">
        <f t="shared" si="958"/>
        <v>46157</v>
      </c>
      <c r="I2480" s="141">
        <f t="shared" si="945"/>
        <v>46157</v>
      </c>
      <c r="J2480" s="125">
        <f t="shared" si="959"/>
        <v>20</v>
      </c>
      <c r="K2480" s="125">
        <f t="shared" si="965"/>
        <v>3</v>
      </c>
      <c r="L2480" s="139">
        <f t="shared" si="946"/>
        <v>1.0006439199999999</v>
      </c>
      <c r="M2480" s="143">
        <f t="shared" si="966"/>
        <v>1.0043006699999999</v>
      </c>
      <c r="N2480" s="143">
        <f t="shared" si="962"/>
        <v>1.4609085984960042</v>
      </c>
      <c r="O2480" s="139">
        <f t="shared" si="964"/>
        <v>1.4618492999999999</v>
      </c>
      <c r="P2480" s="139">
        <f t="shared" si="947"/>
        <v>730.92465000000004</v>
      </c>
      <c r="Q2480" s="144">
        <f t="shared" si="948"/>
        <v>0</v>
      </c>
      <c r="R2480" s="145">
        <f t="shared" si="949"/>
        <v>0</v>
      </c>
      <c r="S2480" s="139">
        <f t="shared" si="950"/>
        <v>0</v>
      </c>
      <c r="T2480" s="146">
        <f t="shared" si="960"/>
        <v>3.5999999999999997E-2</v>
      </c>
      <c r="U2480" s="144">
        <f t="shared" si="963"/>
        <v>64</v>
      </c>
      <c r="V2480" s="144">
        <v>252</v>
      </c>
      <c r="W2480" s="143">
        <f t="shared" si="951"/>
        <v>1.009022592</v>
      </c>
      <c r="X2480" s="139">
        <f t="shared" si="952"/>
        <v>6.5948348899999996</v>
      </c>
      <c r="Y2480" s="124">
        <f t="shared" si="953"/>
        <v>0</v>
      </c>
      <c r="Z2480" s="147" t="s">
        <v>71</v>
      </c>
      <c r="AA2480" s="141">
        <f t="shared" si="961"/>
        <v>46218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4"/>
      <c r="BL2480" s="1"/>
      <c r="BM2480" s="1"/>
      <c r="BN2480" s="1"/>
      <c r="BO2480" s="1"/>
      <c r="BP2480" s="1"/>
      <c r="BQ2480" s="1"/>
    </row>
    <row r="2481" spans="1:69" x14ac:dyDescent="0.15">
      <c r="A2481" s="138">
        <f t="shared" si="954"/>
        <v>46132</v>
      </c>
      <c r="B2481" s="148">
        <f t="shared" si="943"/>
        <v>737.51948489000006</v>
      </c>
      <c r="C2481" s="139">
        <f t="shared" si="955"/>
        <v>500</v>
      </c>
      <c r="D2481" s="140">
        <f t="shared" si="956"/>
        <v>7245.38</v>
      </c>
      <c r="E2481" s="124">
        <f>IF(K2481=1,VLOOKUP(A2480,[1]Plan1!$BO$80:$BQ$314,3),E2480)</f>
        <v>7276.54</v>
      </c>
      <c r="F2481" s="141">
        <f t="shared" si="957"/>
        <v>45763</v>
      </c>
      <c r="G2481" s="142">
        <f t="shared" si="944"/>
        <v>4.3006716003852752E-3</v>
      </c>
      <c r="H2481" s="141">
        <f t="shared" si="958"/>
        <v>46157</v>
      </c>
      <c r="I2481" s="141">
        <f t="shared" si="945"/>
        <v>46157</v>
      </c>
      <c r="J2481" s="125">
        <f t="shared" si="959"/>
        <v>20</v>
      </c>
      <c r="K2481" s="125">
        <f t="shared" si="965"/>
        <v>3</v>
      </c>
      <c r="L2481" s="139">
        <f t="shared" si="946"/>
        <v>1.0006439199999999</v>
      </c>
      <c r="M2481" s="143">
        <f t="shared" si="966"/>
        <v>1.0043006699999999</v>
      </c>
      <c r="N2481" s="143">
        <f t="shared" si="962"/>
        <v>1.4609085984960042</v>
      </c>
      <c r="O2481" s="139">
        <f t="shared" si="964"/>
        <v>1.4618492999999999</v>
      </c>
      <c r="P2481" s="139">
        <f t="shared" si="947"/>
        <v>730.92465000000004</v>
      </c>
      <c r="Q2481" s="144">
        <f t="shared" si="948"/>
        <v>0</v>
      </c>
      <c r="R2481" s="145">
        <f t="shared" si="949"/>
        <v>0</v>
      </c>
      <c r="S2481" s="139">
        <f t="shared" si="950"/>
        <v>0</v>
      </c>
      <c r="T2481" s="146">
        <f t="shared" si="960"/>
        <v>3.5999999999999997E-2</v>
      </c>
      <c r="U2481" s="144">
        <f t="shared" si="963"/>
        <v>64</v>
      </c>
      <c r="V2481" s="144">
        <v>252</v>
      </c>
      <c r="W2481" s="143">
        <f t="shared" si="951"/>
        <v>1.009022592</v>
      </c>
      <c r="X2481" s="139">
        <f t="shared" si="952"/>
        <v>6.5948348899999996</v>
      </c>
      <c r="Y2481" s="124">
        <f t="shared" si="953"/>
        <v>0</v>
      </c>
      <c r="Z2481" s="147" t="s">
        <v>71</v>
      </c>
      <c r="AA2481" s="141">
        <f t="shared" si="961"/>
        <v>46218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4"/>
      <c r="BL2481" s="1"/>
      <c r="BM2481" s="1"/>
      <c r="BN2481" s="1"/>
      <c r="BO2481" s="1"/>
      <c r="BP2481" s="1"/>
      <c r="BQ2481" s="1"/>
    </row>
    <row r="2482" spans="1:69" x14ac:dyDescent="0.15">
      <c r="A2482" s="138">
        <f t="shared" si="954"/>
        <v>46133</v>
      </c>
      <c r="B2482" s="148">
        <f t="shared" si="943"/>
        <v>737.78128731000004</v>
      </c>
      <c r="C2482" s="139">
        <f t="shared" si="955"/>
        <v>500</v>
      </c>
      <c r="D2482" s="140">
        <f t="shared" si="956"/>
        <v>7245.38</v>
      </c>
      <c r="E2482" s="124">
        <f>IF(K2482=1,VLOOKUP(A2481,[1]Plan1!$BO$80:$BQ$314,3),E2481)</f>
        <v>7276.54</v>
      </c>
      <c r="F2482" s="141">
        <f t="shared" si="957"/>
        <v>45763</v>
      </c>
      <c r="G2482" s="142">
        <f t="shared" si="944"/>
        <v>4.3006716003852752E-3</v>
      </c>
      <c r="H2482" s="141">
        <f t="shared" si="958"/>
        <v>46157</v>
      </c>
      <c r="I2482" s="141">
        <f t="shared" si="945"/>
        <v>46157</v>
      </c>
      <c r="J2482" s="125">
        <f t="shared" si="959"/>
        <v>20</v>
      </c>
      <c r="K2482" s="125">
        <f t="shared" si="965"/>
        <v>4</v>
      </c>
      <c r="L2482" s="139">
        <f t="shared" si="946"/>
        <v>1.0008586500000001</v>
      </c>
      <c r="M2482" s="143">
        <f t="shared" si="966"/>
        <v>1.0043006699999999</v>
      </c>
      <c r="N2482" s="143">
        <f t="shared" si="962"/>
        <v>1.4609085984960042</v>
      </c>
      <c r="O2482" s="139">
        <f t="shared" si="964"/>
        <v>1.4621630000000001</v>
      </c>
      <c r="P2482" s="139">
        <f t="shared" si="947"/>
        <v>731.08150000000001</v>
      </c>
      <c r="Q2482" s="144">
        <f t="shared" si="948"/>
        <v>0</v>
      </c>
      <c r="R2482" s="145">
        <f t="shared" si="949"/>
        <v>0</v>
      </c>
      <c r="S2482" s="139">
        <f t="shared" si="950"/>
        <v>0</v>
      </c>
      <c r="T2482" s="146">
        <f t="shared" si="960"/>
        <v>3.5999999999999997E-2</v>
      </c>
      <c r="U2482" s="144">
        <f t="shared" si="963"/>
        <v>65</v>
      </c>
      <c r="V2482" s="144">
        <v>252</v>
      </c>
      <c r="W2482" s="143">
        <f t="shared" si="951"/>
        <v>1.0091642139999999</v>
      </c>
      <c r="X2482" s="139">
        <f t="shared" si="952"/>
        <v>6.6997873099999996</v>
      </c>
      <c r="Y2482" s="124">
        <f t="shared" si="953"/>
        <v>0</v>
      </c>
      <c r="Z2482" s="147" t="s">
        <v>71</v>
      </c>
      <c r="AA2482" s="141">
        <f t="shared" si="961"/>
        <v>46218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4"/>
      <c r="BL2482" s="1"/>
      <c r="BM2482" s="1"/>
      <c r="BN2482" s="1"/>
      <c r="BO2482" s="1"/>
      <c r="BP2482" s="1"/>
      <c r="BQ2482" s="1"/>
    </row>
    <row r="2483" spans="1:69" x14ac:dyDescent="0.15">
      <c r="A2483" s="138">
        <f t="shared" si="954"/>
        <v>46134</v>
      </c>
      <c r="B2483" s="148">
        <f t="shared" si="943"/>
        <v>737.78128731000004</v>
      </c>
      <c r="C2483" s="139">
        <f t="shared" si="955"/>
        <v>500</v>
      </c>
      <c r="D2483" s="140">
        <f t="shared" si="956"/>
        <v>7245.38</v>
      </c>
      <c r="E2483" s="124">
        <f>IF(K2483=1,VLOOKUP(A2482,[1]Plan1!$BO$80:$BQ$314,3),E2482)</f>
        <v>7276.54</v>
      </c>
      <c r="F2483" s="141">
        <f t="shared" si="957"/>
        <v>45763</v>
      </c>
      <c r="G2483" s="142">
        <f t="shared" si="944"/>
        <v>4.3006716003852752E-3</v>
      </c>
      <c r="H2483" s="141">
        <f t="shared" si="958"/>
        <v>46157</v>
      </c>
      <c r="I2483" s="141">
        <f t="shared" si="945"/>
        <v>46157</v>
      </c>
      <c r="J2483" s="125">
        <f t="shared" si="959"/>
        <v>20</v>
      </c>
      <c r="K2483" s="125">
        <f t="shared" si="965"/>
        <v>4</v>
      </c>
      <c r="L2483" s="139">
        <f t="shared" si="946"/>
        <v>1.0008586500000001</v>
      </c>
      <c r="M2483" s="143">
        <f t="shared" si="966"/>
        <v>1.0043006699999999</v>
      </c>
      <c r="N2483" s="143">
        <f t="shared" si="962"/>
        <v>1.4609085984960042</v>
      </c>
      <c r="O2483" s="139">
        <f t="shared" si="964"/>
        <v>1.4621630000000001</v>
      </c>
      <c r="P2483" s="139">
        <f t="shared" si="947"/>
        <v>731.08150000000001</v>
      </c>
      <c r="Q2483" s="144">
        <f t="shared" si="948"/>
        <v>0</v>
      </c>
      <c r="R2483" s="145">
        <f t="shared" si="949"/>
        <v>0</v>
      </c>
      <c r="S2483" s="139">
        <f t="shared" si="950"/>
        <v>0</v>
      </c>
      <c r="T2483" s="146">
        <f t="shared" si="960"/>
        <v>3.5999999999999997E-2</v>
      </c>
      <c r="U2483" s="144">
        <f t="shared" si="963"/>
        <v>65</v>
      </c>
      <c r="V2483" s="144">
        <v>252</v>
      </c>
      <c r="W2483" s="143">
        <f t="shared" si="951"/>
        <v>1.0091642139999999</v>
      </c>
      <c r="X2483" s="139">
        <f t="shared" si="952"/>
        <v>6.6997873099999996</v>
      </c>
      <c r="Y2483" s="124">
        <f t="shared" si="953"/>
        <v>0</v>
      </c>
      <c r="Z2483" s="147" t="s">
        <v>71</v>
      </c>
      <c r="AA2483" s="141">
        <f t="shared" si="961"/>
        <v>46218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4"/>
      <c r="BL2483" s="1"/>
      <c r="BM2483" s="1"/>
      <c r="BN2483" s="1"/>
      <c r="BO2483" s="1"/>
      <c r="BP2483" s="1"/>
      <c r="BQ2483" s="1"/>
    </row>
    <row r="2484" spans="1:69" x14ac:dyDescent="0.15">
      <c r="A2484" s="138">
        <f t="shared" si="954"/>
        <v>46135</v>
      </c>
      <c r="B2484" s="148">
        <f t="shared" si="943"/>
        <v>738.04318914999999</v>
      </c>
      <c r="C2484" s="139">
        <f t="shared" si="955"/>
        <v>500</v>
      </c>
      <c r="D2484" s="140">
        <f t="shared" si="956"/>
        <v>7245.38</v>
      </c>
      <c r="E2484" s="124">
        <f>IF(K2484=1,VLOOKUP(A2483,[1]Plan1!$BO$80:$BQ$314,3),E2483)</f>
        <v>7276.54</v>
      </c>
      <c r="F2484" s="141">
        <f t="shared" si="957"/>
        <v>45763</v>
      </c>
      <c r="G2484" s="142">
        <f t="shared" si="944"/>
        <v>4.3006716003852752E-3</v>
      </c>
      <c r="H2484" s="141">
        <f t="shared" si="958"/>
        <v>46157</v>
      </c>
      <c r="I2484" s="141">
        <f t="shared" si="945"/>
        <v>46157</v>
      </c>
      <c r="J2484" s="125">
        <f t="shared" si="959"/>
        <v>20</v>
      </c>
      <c r="K2484" s="125">
        <f t="shared" si="965"/>
        <v>5</v>
      </c>
      <c r="L2484" s="139">
        <f t="shared" si="946"/>
        <v>1.0010734299999999</v>
      </c>
      <c r="M2484" s="143">
        <f t="shared" si="966"/>
        <v>1.0043006699999999</v>
      </c>
      <c r="N2484" s="143">
        <f t="shared" si="962"/>
        <v>1.4609085984960042</v>
      </c>
      <c r="O2484" s="139">
        <f t="shared" si="964"/>
        <v>1.46247678</v>
      </c>
      <c r="P2484" s="139">
        <f t="shared" si="947"/>
        <v>731.23838999999998</v>
      </c>
      <c r="Q2484" s="144">
        <f t="shared" si="948"/>
        <v>0</v>
      </c>
      <c r="R2484" s="145">
        <f t="shared" si="949"/>
        <v>0</v>
      </c>
      <c r="S2484" s="139">
        <f t="shared" si="950"/>
        <v>0</v>
      </c>
      <c r="T2484" s="146">
        <f t="shared" si="960"/>
        <v>3.5999999999999997E-2</v>
      </c>
      <c r="U2484" s="144">
        <f t="shared" si="963"/>
        <v>66</v>
      </c>
      <c r="V2484" s="144">
        <v>252</v>
      </c>
      <c r="W2484" s="143">
        <f t="shared" si="951"/>
        <v>1.0093058559999999</v>
      </c>
      <c r="X2484" s="139">
        <f t="shared" si="952"/>
        <v>6.80479915</v>
      </c>
      <c r="Y2484" s="124">
        <f t="shared" si="953"/>
        <v>0</v>
      </c>
      <c r="Z2484" s="147" t="s">
        <v>71</v>
      </c>
      <c r="AA2484" s="141">
        <f t="shared" si="961"/>
        <v>46218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4"/>
      <c r="BL2484" s="1"/>
      <c r="BM2484" s="1"/>
      <c r="BN2484" s="1"/>
      <c r="BO2484" s="1"/>
      <c r="BP2484" s="1"/>
      <c r="BQ2484" s="1"/>
    </row>
    <row r="2485" spans="1:69" x14ac:dyDescent="0.15">
      <c r="A2485" s="138">
        <f t="shared" si="954"/>
        <v>46136</v>
      </c>
      <c r="B2485" s="148">
        <f t="shared" si="943"/>
        <v>738.30518035</v>
      </c>
      <c r="C2485" s="139">
        <f t="shared" si="955"/>
        <v>500</v>
      </c>
      <c r="D2485" s="140">
        <f t="shared" si="956"/>
        <v>7245.38</v>
      </c>
      <c r="E2485" s="124">
        <f>IF(K2485=1,VLOOKUP(A2484,[1]Plan1!$BO$80:$BQ$314,3),E2484)</f>
        <v>7276.54</v>
      </c>
      <c r="F2485" s="141">
        <f t="shared" si="957"/>
        <v>45763</v>
      </c>
      <c r="G2485" s="142">
        <f t="shared" si="944"/>
        <v>4.3006716003852752E-3</v>
      </c>
      <c r="H2485" s="141">
        <f t="shared" si="958"/>
        <v>46157</v>
      </c>
      <c r="I2485" s="141">
        <f t="shared" si="945"/>
        <v>46157</v>
      </c>
      <c r="J2485" s="125">
        <f t="shared" si="959"/>
        <v>20</v>
      </c>
      <c r="K2485" s="125">
        <f t="shared" si="965"/>
        <v>6</v>
      </c>
      <c r="L2485" s="139">
        <f t="shared" si="946"/>
        <v>1.0012882599999999</v>
      </c>
      <c r="M2485" s="143">
        <f t="shared" si="966"/>
        <v>1.0043006699999999</v>
      </c>
      <c r="N2485" s="143">
        <f t="shared" si="962"/>
        <v>1.4609085984960042</v>
      </c>
      <c r="O2485" s="139">
        <f t="shared" si="964"/>
        <v>1.46279062</v>
      </c>
      <c r="P2485" s="139">
        <f t="shared" si="947"/>
        <v>731.39530999999999</v>
      </c>
      <c r="Q2485" s="144">
        <f t="shared" si="948"/>
        <v>0</v>
      </c>
      <c r="R2485" s="145">
        <f t="shared" si="949"/>
        <v>0</v>
      </c>
      <c r="S2485" s="139">
        <f t="shared" si="950"/>
        <v>0</v>
      </c>
      <c r="T2485" s="146">
        <f t="shared" si="960"/>
        <v>3.5999999999999997E-2</v>
      </c>
      <c r="U2485" s="144">
        <f t="shared" si="963"/>
        <v>67</v>
      </c>
      <c r="V2485" s="144">
        <v>252</v>
      </c>
      <c r="W2485" s="143">
        <f t="shared" si="951"/>
        <v>1.009447518</v>
      </c>
      <c r="X2485" s="139">
        <f t="shared" si="952"/>
        <v>6.9098703500000003</v>
      </c>
      <c r="Y2485" s="124">
        <f t="shared" si="953"/>
        <v>0</v>
      </c>
      <c r="Z2485" s="147" t="s">
        <v>71</v>
      </c>
      <c r="AA2485" s="141">
        <f t="shared" si="961"/>
        <v>46218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4"/>
      <c r="BL2485" s="1"/>
      <c r="BM2485" s="1"/>
      <c r="BN2485" s="1"/>
      <c r="BO2485" s="1"/>
      <c r="BP2485" s="1"/>
      <c r="BQ2485" s="1"/>
    </row>
    <row r="2486" spans="1:69" x14ac:dyDescent="0.15">
      <c r="A2486" s="138">
        <f t="shared" si="954"/>
        <v>46137</v>
      </c>
      <c r="B2486" s="148">
        <f t="shared" si="943"/>
        <v>738.56726596999999</v>
      </c>
      <c r="C2486" s="139">
        <f t="shared" si="955"/>
        <v>500</v>
      </c>
      <c r="D2486" s="140">
        <f t="shared" si="956"/>
        <v>7245.38</v>
      </c>
      <c r="E2486" s="124">
        <f>IF(K2486=1,VLOOKUP(A2485,[1]Plan1!$BO$80:$BQ$314,3),E2485)</f>
        <v>7276.54</v>
      </c>
      <c r="F2486" s="141">
        <f t="shared" si="957"/>
        <v>45763</v>
      </c>
      <c r="G2486" s="142">
        <f t="shared" si="944"/>
        <v>4.3006716003852752E-3</v>
      </c>
      <c r="H2486" s="141">
        <f t="shared" si="958"/>
        <v>46157</v>
      </c>
      <c r="I2486" s="141">
        <f t="shared" si="945"/>
        <v>46157</v>
      </c>
      <c r="J2486" s="125">
        <f t="shared" si="959"/>
        <v>20</v>
      </c>
      <c r="K2486" s="125">
        <f t="shared" si="965"/>
        <v>7</v>
      </c>
      <c r="L2486" s="139">
        <f t="shared" si="946"/>
        <v>1.0015031299999999</v>
      </c>
      <c r="M2486" s="143">
        <f t="shared" si="966"/>
        <v>1.0043006699999999</v>
      </c>
      <c r="N2486" s="143">
        <f t="shared" si="962"/>
        <v>1.4609085984960042</v>
      </c>
      <c r="O2486" s="139">
        <f t="shared" si="964"/>
        <v>1.4631045300000001</v>
      </c>
      <c r="P2486" s="139">
        <f t="shared" si="947"/>
        <v>731.55226500000003</v>
      </c>
      <c r="Q2486" s="144">
        <f t="shared" si="948"/>
        <v>0</v>
      </c>
      <c r="R2486" s="145">
        <f t="shared" si="949"/>
        <v>0</v>
      </c>
      <c r="S2486" s="139">
        <f t="shared" si="950"/>
        <v>0</v>
      </c>
      <c r="T2486" s="146">
        <f t="shared" si="960"/>
        <v>3.5999999999999997E-2</v>
      </c>
      <c r="U2486" s="144">
        <f t="shared" si="963"/>
        <v>68</v>
      </c>
      <c r="V2486" s="144">
        <v>252</v>
      </c>
      <c r="W2486" s="143">
        <f t="shared" si="951"/>
        <v>1.0095892</v>
      </c>
      <c r="X2486" s="139">
        <f t="shared" si="952"/>
        <v>7.01500097</v>
      </c>
      <c r="Y2486" s="124">
        <f t="shared" si="953"/>
        <v>0</v>
      </c>
      <c r="Z2486" s="147" t="s">
        <v>71</v>
      </c>
      <c r="AA2486" s="141">
        <f t="shared" si="961"/>
        <v>46218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4"/>
      <c r="BL2486" s="1"/>
      <c r="BM2486" s="1"/>
      <c r="BN2486" s="1"/>
      <c r="BO2486" s="1"/>
      <c r="BP2486" s="1"/>
      <c r="BQ2486" s="1"/>
    </row>
    <row r="2487" spans="1:69" x14ac:dyDescent="0.15">
      <c r="A2487" s="138">
        <f t="shared" si="954"/>
        <v>46138</v>
      </c>
      <c r="B2487" s="148">
        <f t="shared" si="943"/>
        <v>738.56726596999999</v>
      </c>
      <c r="C2487" s="139">
        <f t="shared" si="955"/>
        <v>500</v>
      </c>
      <c r="D2487" s="140">
        <f t="shared" si="956"/>
        <v>7245.38</v>
      </c>
      <c r="E2487" s="124">
        <f>IF(K2487=1,VLOOKUP(A2486,[1]Plan1!$BO$80:$BQ$314,3),E2486)</f>
        <v>7276.54</v>
      </c>
      <c r="F2487" s="141">
        <f t="shared" si="957"/>
        <v>45763</v>
      </c>
      <c r="G2487" s="142">
        <f t="shared" si="944"/>
        <v>4.3006716003852752E-3</v>
      </c>
      <c r="H2487" s="141">
        <f t="shared" si="958"/>
        <v>46157</v>
      </c>
      <c r="I2487" s="141">
        <f t="shared" si="945"/>
        <v>46157</v>
      </c>
      <c r="J2487" s="125">
        <f t="shared" si="959"/>
        <v>20</v>
      </c>
      <c r="K2487" s="125">
        <f t="shared" si="965"/>
        <v>7</v>
      </c>
      <c r="L2487" s="139">
        <f t="shared" si="946"/>
        <v>1.0015031299999999</v>
      </c>
      <c r="M2487" s="143">
        <f t="shared" si="966"/>
        <v>1.0043006699999999</v>
      </c>
      <c r="N2487" s="143">
        <f t="shared" si="962"/>
        <v>1.4609085984960042</v>
      </c>
      <c r="O2487" s="139">
        <f t="shared" si="964"/>
        <v>1.4631045300000001</v>
      </c>
      <c r="P2487" s="139">
        <f t="shared" si="947"/>
        <v>731.55226500000003</v>
      </c>
      <c r="Q2487" s="144">
        <f t="shared" si="948"/>
        <v>0</v>
      </c>
      <c r="R2487" s="145">
        <f t="shared" si="949"/>
        <v>0</v>
      </c>
      <c r="S2487" s="139">
        <f t="shared" si="950"/>
        <v>0</v>
      </c>
      <c r="T2487" s="146">
        <f t="shared" si="960"/>
        <v>3.5999999999999997E-2</v>
      </c>
      <c r="U2487" s="144">
        <f t="shared" si="963"/>
        <v>68</v>
      </c>
      <c r="V2487" s="144">
        <v>252</v>
      </c>
      <c r="W2487" s="143">
        <f t="shared" si="951"/>
        <v>1.0095892</v>
      </c>
      <c r="X2487" s="139">
        <f t="shared" si="952"/>
        <v>7.01500097</v>
      </c>
      <c r="Y2487" s="124">
        <f t="shared" si="953"/>
        <v>0</v>
      </c>
      <c r="Z2487" s="147" t="s">
        <v>71</v>
      </c>
      <c r="AA2487" s="141">
        <f t="shared" si="961"/>
        <v>46218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4"/>
      <c r="BL2487" s="1"/>
      <c r="BM2487" s="1"/>
      <c r="BN2487" s="1"/>
      <c r="BO2487" s="1"/>
      <c r="BP2487" s="1"/>
      <c r="BQ2487" s="1"/>
    </row>
    <row r="2488" spans="1:69" x14ac:dyDescent="0.15">
      <c r="A2488" s="138">
        <f t="shared" si="954"/>
        <v>46139</v>
      </c>
      <c r="B2488" s="148">
        <f t="shared" si="943"/>
        <v>738.56726596999999</v>
      </c>
      <c r="C2488" s="139">
        <f t="shared" si="955"/>
        <v>500</v>
      </c>
      <c r="D2488" s="140">
        <f t="shared" si="956"/>
        <v>7245.38</v>
      </c>
      <c r="E2488" s="124">
        <f>IF(K2488=1,VLOOKUP(A2487,[1]Plan1!$BO$80:$BQ$314,3),E2487)</f>
        <v>7276.54</v>
      </c>
      <c r="F2488" s="141">
        <f t="shared" si="957"/>
        <v>45763</v>
      </c>
      <c r="G2488" s="142">
        <f t="shared" si="944"/>
        <v>4.3006716003852752E-3</v>
      </c>
      <c r="H2488" s="141">
        <f t="shared" si="958"/>
        <v>46157</v>
      </c>
      <c r="I2488" s="141">
        <f t="shared" si="945"/>
        <v>46157</v>
      </c>
      <c r="J2488" s="125">
        <f t="shared" si="959"/>
        <v>20</v>
      </c>
      <c r="K2488" s="125">
        <f t="shared" si="965"/>
        <v>7</v>
      </c>
      <c r="L2488" s="139">
        <f t="shared" si="946"/>
        <v>1.0015031299999999</v>
      </c>
      <c r="M2488" s="143">
        <f t="shared" si="966"/>
        <v>1.0043006699999999</v>
      </c>
      <c r="N2488" s="143">
        <f t="shared" si="962"/>
        <v>1.4609085984960042</v>
      </c>
      <c r="O2488" s="139">
        <f t="shared" si="964"/>
        <v>1.4631045300000001</v>
      </c>
      <c r="P2488" s="139">
        <f t="shared" si="947"/>
        <v>731.55226500000003</v>
      </c>
      <c r="Q2488" s="144">
        <f t="shared" si="948"/>
        <v>0</v>
      </c>
      <c r="R2488" s="145">
        <f t="shared" si="949"/>
        <v>0</v>
      </c>
      <c r="S2488" s="139">
        <f t="shared" si="950"/>
        <v>0</v>
      </c>
      <c r="T2488" s="146">
        <f t="shared" si="960"/>
        <v>3.5999999999999997E-2</v>
      </c>
      <c r="U2488" s="144">
        <f t="shared" si="963"/>
        <v>68</v>
      </c>
      <c r="V2488" s="144">
        <v>252</v>
      </c>
      <c r="W2488" s="143">
        <f t="shared" si="951"/>
        <v>1.0095892</v>
      </c>
      <c r="X2488" s="139">
        <f t="shared" si="952"/>
        <v>7.01500097</v>
      </c>
      <c r="Y2488" s="124">
        <f t="shared" si="953"/>
        <v>0</v>
      </c>
      <c r="Z2488" s="147" t="s">
        <v>71</v>
      </c>
      <c r="AA2488" s="141">
        <f t="shared" si="961"/>
        <v>46218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4"/>
      <c r="BL2488" s="1"/>
      <c r="BM2488" s="1"/>
      <c r="BN2488" s="1"/>
      <c r="BO2488" s="1"/>
      <c r="BP2488" s="1"/>
      <c r="BQ2488" s="1"/>
    </row>
    <row r="2489" spans="1:69" x14ac:dyDescent="0.15">
      <c r="A2489" s="138">
        <f t="shared" si="954"/>
        <v>46140</v>
      </c>
      <c r="B2489" s="148">
        <f t="shared" si="943"/>
        <v>738.82944531999999</v>
      </c>
      <c r="C2489" s="139">
        <f t="shared" si="955"/>
        <v>500</v>
      </c>
      <c r="D2489" s="140">
        <f t="shared" si="956"/>
        <v>7245.38</v>
      </c>
      <c r="E2489" s="124">
        <f>IF(K2489=1,VLOOKUP(A2488,[1]Plan1!$BO$80:$BQ$314,3),E2488)</f>
        <v>7276.54</v>
      </c>
      <c r="F2489" s="141">
        <f t="shared" si="957"/>
        <v>45763</v>
      </c>
      <c r="G2489" s="142">
        <f t="shared" si="944"/>
        <v>4.3006716003852752E-3</v>
      </c>
      <c r="H2489" s="141">
        <f t="shared" si="958"/>
        <v>46157</v>
      </c>
      <c r="I2489" s="141">
        <f t="shared" si="945"/>
        <v>46157</v>
      </c>
      <c r="J2489" s="125">
        <f t="shared" si="959"/>
        <v>20</v>
      </c>
      <c r="K2489" s="125">
        <f t="shared" si="965"/>
        <v>8</v>
      </c>
      <c r="L2489" s="139">
        <f t="shared" si="946"/>
        <v>1.00171805</v>
      </c>
      <c r="M2489" s="143">
        <f t="shared" si="966"/>
        <v>1.0043006699999999</v>
      </c>
      <c r="N2489" s="143">
        <f t="shared" si="962"/>
        <v>1.4609085984960042</v>
      </c>
      <c r="O2489" s="139">
        <f t="shared" si="964"/>
        <v>1.4634185099999999</v>
      </c>
      <c r="P2489" s="139">
        <f t="shared" si="947"/>
        <v>731.70925499999998</v>
      </c>
      <c r="Q2489" s="144">
        <f t="shared" si="948"/>
        <v>0</v>
      </c>
      <c r="R2489" s="145">
        <f t="shared" si="949"/>
        <v>0</v>
      </c>
      <c r="S2489" s="139">
        <f t="shared" si="950"/>
        <v>0</v>
      </c>
      <c r="T2489" s="146">
        <f t="shared" si="960"/>
        <v>3.5999999999999997E-2</v>
      </c>
      <c r="U2489" s="144">
        <f t="shared" si="963"/>
        <v>69</v>
      </c>
      <c r="V2489" s="144">
        <v>252</v>
      </c>
      <c r="W2489" s="143">
        <f t="shared" si="951"/>
        <v>1.009730901</v>
      </c>
      <c r="X2489" s="139">
        <f t="shared" si="952"/>
        <v>7.1201903199999999</v>
      </c>
      <c r="Y2489" s="124">
        <f t="shared" si="953"/>
        <v>0</v>
      </c>
      <c r="Z2489" s="147" t="s">
        <v>71</v>
      </c>
      <c r="AA2489" s="141">
        <f t="shared" si="961"/>
        <v>46218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4"/>
      <c r="BL2489" s="1"/>
      <c r="BM2489" s="1"/>
      <c r="BN2489" s="1"/>
      <c r="BO2489" s="1"/>
      <c r="BP2489" s="1"/>
      <c r="BQ2489" s="1"/>
    </row>
    <row r="2490" spans="1:69" x14ac:dyDescent="0.15">
      <c r="A2490" s="138">
        <f t="shared" si="954"/>
        <v>46141</v>
      </c>
      <c r="B2490" s="148">
        <f t="shared" si="943"/>
        <v>739.09170976999997</v>
      </c>
      <c r="C2490" s="139">
        <f t="shared" si="955"/>
        <v>500</v>
      </c>
      <c r="D2490" s="140">
        <f t="shared" si="956"/>
        <v>7245.38</v>
      </c>
      <c r="E2490" s="124">
        <f>IF(K2490=1,VLOOKUP(A2489,[1]Plan1!$BO$80:$BQ$314,3),E2489)</f>
        <v>7276.54</v>
      </c>
      <c r="F2490" s="141">
        <f t="shared" si="957"/>
        <v>45763</v>
      </c>
      <c r="G2490" s="142">
        <f t="shared" si="944"/>
        <v>4.3006716003852752E-3</v>
      </c>
      <c r="H2490" s="141">
        <f t="shared" si="958"/>
        <v>46157</v>
      </c>
      <c r="I2490" s="141">
        <f t="shared" si="945"/>
        <v>46157</v>
      </c>
      <c r="J2490" s="125">
        <f t="shared" si="959"/>
        <v>20</v>
      </c>
      <c r="K2490" s="125">
        <f t="shared" si="965"/>
        <v>9</v>
      </c>
      <c r="L2490" s="139">
        <f t="shared" si="946"/>
        <v>1.0019330099999999</v>
      </c>
      <c r="M2490" s="143">
        <f t="shared" si="966"/>
        <v>1.0043006699999999</v>
      </c>
      <c r="N2490" s="143">
        <f t="shared" si="962"/>
        <v>1.4609085984960042</v>
      </c>
      <c r="O2490" s="139">
        <f t="shared" si="964"/>
        <v>1.4637325400000001</v>
      </c>
      <c r="P2490" s="139">
        <f t="shared" si="947"/>
        <v>731.86626999999999</v>
      </c>
      <c r="Q2490" s="144">
        <f t="shared" si="948"/>
        <v>0</v>
      </c>
      <c r="R2490" s="145">
        <f t="shared" si="949"/>
        <v>0</v>
      </c>
      <c r="S2490" s="139">
        <f t="shared" si="950"/>
        <v>0</v>
      </c>
      <c r="T2490" s="146">
        <f t="shared" si="960"/>
        <v>3.5999999999999997E-2</v>
      </c>
      <c r="U2490" s="144">
        <f t="shared" si="963"/>
        <v>70</v>
      </c>
      <c r="V2490" s="144">
        <v>252</v>
      </c>
      <c r="W2490" s="143">
        <f t="shared" si="951"/>
        <v>1.0098726229999999</v>
      </c>
      <c r="X2490" s="139">
        <f t="shared" si="952"/>
        <v>7.2254397700000004</v>
      </c>
      <c r="Y2490" s="124">
        <f t="shared" si="953"/>
        <v>0</v>
      </c>
      <c r="Z2490" s="147" t="s">
        <v>71</v>
      </c>
      <c r="AA2490" s="141">
        <f t="shared" si="961"/>
        <v>46218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4"/>
      <c r="BL2490" s="1"/>
      <c r="BM2490" s="1"/>
      <c r="BN2490" s="1"/>
      <c r="BO2490" s="1"/>
      <c r="BP2490" s="1"/>
      <c r="BQ2490" s="1"/>
    </row>
    <row r="2491" spans="1:69" x14ac:dyDescent="0.15">
      <c r="A2491" s="138">
        <f t="shared" si="954"/>
        <v>46142</v>
      </c>
      <c r="B2491" s="148">
        <f t="shared" si="943"/>
        <v>739.35407303</v>
      </c>
      <c r="C2491" s="139">
        <f t="shared" si="955"/>
        <v>500</v>
      </c>
      <c r="D2491" s="140">
        <f t="shared" si="956"/>
        <v>7245.38</v>
      </c>
      <c r="E2491" s="124">
        <f>IF(K2491=1,VLOOKUP(A2490,[1]Plan1!$BO$80:$BQ$314,3),E2490)</f>
        <v>7276.54</v>
      </c>
      <c r="F2491" s="141">
        <f t="shared" si="957"/>
        <v>45763</v>
      </c>
      <c r="G2491" s="142">
        <f t="shared" si="944"/>
        <v>4.3006716003852752E-3</v>
      </c>
      <c r="H2491" s="141">
        <f t="shared" si="958"/>
        <v>46157</v>
      </c>
      <c r="I2491" s="141">
        <f t="shared" si="945"/>
        <v>46157</v>
      </c>
      <c r="J2491" s="125">
        <f t="shared" si="959"/>
        <v>20</v>
      </c>
      <c r="K2491" s="125">
        <f t="shared" si="965"/>
        <v>10</v>
      </c>
      <c r="L2491" s="139">
        <f t="shared" si="946"/>
        <v>1.0021480199999999</v>
      </c>
      <c r="M2491" s="143">
        <f t="shared" si="966"/>
        <v>1.0043006699999999</v>
      </c>
      <c r="N2491" s="143">
        <f t="shared" si="962"/>
        <v>1.4609085984960042</v>
      </c>
      <c r="O2491" s="139">
        <f t="shared" si="964"/>
        <v>1.46404665</v>
      </c>
      <c r="P2491" s="139">
        <f t="shared" si="947"/>
        <v>732.023325</v>
      </c>
      <c r="Q2491" s="144">
        <f t="shared" si="948"/>
        <v>0</v>
      </c>
      <c r="R2491" s="145">
        <f t="shared" si="949"/>
        <v>0</v>
      </c>
      <c r="S2491" s="139">
        <f t="shared" si="950"/>
        <v>0</v>
      </c>
      <c r="T2491" s="146">
        <f t="shared" si="960"/>
        <v>3.5999999999999997E-2</v>
      </c>
      <c r="U2491" s="144">
        <f t="shared" si="963"/>
        <v>71</v>
      </c>
      <c r="V2491" s="144">
        <v>252</v>
      </c>
      <c r="W2491" s="143">
        <f t="shared" si="951"/>
        <v>1.0100143640000001</v>
      </c>
      <c r="X2491" s="139">
        <f t="shared" si="952"/>
        <v>7.3307480299999996</v>
      </c>
      <c r="Y2491" s="124">
        <f t="shared" si="953"/>
        <v>0</v>
      </c>
      <c r="Z2491" s="147" t="s">
        <v>71</v>
      </c>
      <c r="AA2491" s="141">
        <f t="shared" si="961"/>
        <v>46218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4"/>
      <c r="BL2491" s="1"/>
      <c r="BM2491" s="1"/>
      <c r="BN2491" s="1"/>
      <c r="BO2491" s="1"/>
      <c r="BP2491" s="1"/>
      <c r="BQ2491" s="1"/>
    </row>
    <row r="2492" spans="1:69" x14ac:dyDescent="0.15">
      <c r="A2492" s="138">
        <f t="shared" si="954"/>
        <v>46143</v>
      </c>
      <c r="B2492" s="148">
        <f t="shared" si="943"/>
        <v>739.61653586</v>
      </c>
      <c r="C2492" s="139">
        <f t="shared" si="955"/>
        <v>500</v>
      </c>
      <c r="D2492" s="140">
        <f t="shared" si="956"/>
        <v>7245.38</v>
      </c>
      <c r="E2492" s="124">
        <f>IF(K2492=1,VLOOKUP(A2491,[1]Plan1!$BO$80:$BQ$314,3),E2491)</f>
        <v>7276.54</v>
      </c>
      <c r="F2492" s="141">
        <f t="shared" si="957"/>
        <v>45763</v>
      </c>
      <c r="G2492" s="142">
        <f t="shared" si="944"/>
        <v>4.3006716003852752E-3</v>
      </c>
      <c r="H2492" s="141">
        <f t="shared" si="958"/>
        <v>46157</v>
      </c>
      <c r="I2492" s="141">
        <f t="shared" si="945"/>
        <v>46157</v>
      </c>
      <c r="J2492" s="125">
        <f t="shared" si="959"/>
        <v>20</v>
      </c>
      <c r="K2492" s="125">
        <f t="shared" si="965"/>
        <v>11</v>
      </c>
      <c r="L2492" s="139">
        <f t="shared" si="946"/>
        <v>1.0023630800000001</v>
      </c>
      <c r="M2492" s="143">
        <f t="shared" si="966"/>
        <v>1.0043006699999999</v>
      </c>
      <c r="N2492" s="143">
        <f t="shared" si="962"/>
        <v>1.4609085984960042</v>
      </c>
      <c r="O2492" s="139">
        <f t="shared" si="964"/>
        <v>1.4643608400000001</v>
      </c>
      <c r="P2492" s="139">
        <f t="shared" si="947"/>
        <v>732.18042000000003</v>
      </c>
      <c r="Q2492" s="144">
        <f t="shared" si="948"/>
        <v>0</v>
      </c>
      <c r="R2492" s="145">
        <f t="shared" si="949"/>
        <v>0</v>
      </c>
      <c r="S2492" s="139">
        <f t="shared" si="950"/>
        <v>0</v>
      </c>
      <c r="T2492" s="146">
        <f t="shared" si="960"/>
        <v>3.5999999999999997E-2</v>
      </c>
      <c r="U2492" s="144">
        <f t="shared" si="963"/>
        <v>72</v>
      </c>
      <c r="V2492" s="144">
        <v>252</v>
      </c>
      <c r="W2492" s="143">
        <f t="shared" si="951"/>
        <v>1.010156125</v>
      </c>
      <c r="X2492" s="139">
        <f t="shared" si="952"/>
        <v>7.4361158600000001</v>
      </c>
      <c r="Y2492" s="124">
        <f t="shared" si="953"/>
        <v>0</v>
      </c>
      <c r="Z2492" s="147" t="s">
        <v>71</v>
      </c>
      <c r="AA2492" s="141">
        <f t="shared" si="961"/>
        <v>46218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4"/>
      <c r="BL2492" s="1"/>
      <c r="BM2492" s="1"/>
      <c r="BN2492" s="1"/>
      <c r="BO2492" s="1"/>
      <c r="BP2492" s="1"/>
      <c r="BQ2492" s="1"/>
    </row>
    <row r="2493" spans="1:69" x14ac:dyDescent="0.15">
      <c r="A2493" s="138">
        <f t="shared" si="954"/>
        <v>46144</v>
      </c>
      <c r="B2493" s="148">
        <f t="shared" si="943"/>
        <v>739.61653586</v>
      </c>
      <c r="C2493" s="139">
        <f t="shared" si="955"/>
        <v>500</v>
      </c>
      <c r="D2493" s="140">
        <f t="shared" si="956"/>
        <v>7245.38</v>
      </c>
      <c r="E2493" s="124">
        <f>IF(K2493=1,VLOOKUP(A2492,[1]Plan1!$BO$80:$BQ$314,3),E2492)</f>
        <v>7276.54</v>
      </c>
      <c r="F2493" s="141">
        <f t="shared" si="957"/>
        <v>45763</v>
      </c>
      <c r="G2493" s="142">
        <f t="shared" si="944"/>
        <v>4.3006716003852752E-3</v>
      </c>
      <c r="H2493" s="141">
        <f t="shared" si="958"/>
        <v>46157</v>
      </c>
      <c r="I2493" s="141">
        <f t="shared" si="945"/>
        <v>46157</v>
      </c>
      <c r="J2493" s="125">
        <f t="shared" si="959"/>
        <v>20</v>
      </c>
      <c r="K2493" s="125">
        <f t="shared" si="965"/>
        <v>11</v>
      </c>
      <c r="L2493" s="139">
        <f t="shared" si="946"/>
        <v>1.0023630800000001</v>
      </c>
      <c r="M2493" s="143">
        <f t="shared" si="966"/>
        <v>1.0043006699999999</v>
      </c>
      <c r="N2493" s="143">
        <f t="shared" si="962"/>
        <v>1.4609085984960042</v>
      </c>
      <c r="O2493" s="139">
        <f t="shared" si="964"/>
        <v>1.4643608400000001</v>
      </c>
      <c r="P2493" s="139">
        <f t="shared" si="947"/>
        <v>732.18042000000003</v>
      </c>
      <c r="Q2493" s="144">
        <f t="shared" si="948"/>
        <v>0</v>
      </c>
      <c r="R2493" s="145">
        <f t="shared" si="949"/>
        <v>0</v>
      </c>
      <c r="S2493" s="139">
        <f t="shared" si="950"/>
        <v>0</v>
      </c>
      <c r="T2493" s="146">
        <f t="shared" si="960"/>
        <v>3.5999999999999997E-2</v>
      </c>
      <c r="U2493" s="144">
        <f t="shared" si="963"/>
        <v>72</v>
      </c>
      <c r="V2493" s="144">
        <v>252</v>
      </c>
      <c r="W2493" s="143">
        <f t="shared" si="951"/>
        <v>1.010156125</v>
      </c>
      <c r="X2493" s="139">
        <f t="shared" si="952"/>
        <v>7.4361158600000001</v>
      </c>
      <c r="Y2493" s="124">
        <f t="shared" si="953"/>
        <v>0</v>
      </c>
      <c r="Z2493" s="147" t="s">
        <v>71</v>
      </c>
      <c r="AA2493" s="141">
        <f t="shared" si="961"/>
        <v>46218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4"/>
      <c r="BL2493" s="1"/>
      <c r="BM2493" s="1"/>
      <c r="BN2493" s="1"/>
      <c r="BO2493" s="1"/>
      <c r="BP2493" s="1"/>
      <c r="BQ2493" s="1"/>
    </row>
    <row r="2494" spans="1:69" x14ac:dyDescent="0.15">
      <c r="A2494" s="138">
        <f t="shared" si="954"/>
        <v>46145</v>
      </c>
      <c r="B2494" s="148">
        <f t="shared" si="943"/>
        <v>739.61653586</v>
      </c>
      <c r="C2494" s="139">
        <f t="shared" si="955"/>
        <v>500</v>
      </c>
      <c r="D2494" s="140">
        <f t="shared" si="956"/>
        <v>7245.38</v>
      </c>
      <c r="E2494" s="124">
        <f>IF(K2494=1,VLOOKUP(A2493,[1]Plan1!$BO$80:$BQ$314,3),E2493)</f>
        <v>7276.54</v>
      </c>
      <c r="F2494" s="141">
        <f t="shared" si="957"/>
        <v>45763</v>
      </c>
      <c r="G2494" s="142">
        <f t="shared" si="944"/>
        <v>4.3006716003852752E-3</v>
      </c>
      <c r="H2494" s="141">
        <f t="shared" si="958"/>
        <v>46157</v>
      </c>
      <c r="I2494" s="141">
        <f t="shared" si="945"/>
        <v>46157</v>
      </c>
      <c r="J2494" s="125">
        <f t="shared" si="959"/>
        <v>20</v>
      </c>
      <c r="K2494" s="125">
        <f t="shared" si="965"/>
        <v>11</v>
      </c>
      <c r="L2494" s="139">
        <f t="shared" si="946"/>
        <v>1.0023630800000001</v>
      </c>
      <c r="M2494" s="143">
        <f t="shared" si="966"/>
        <v>1.0043006699999999</v>
      </c>
      <c r="N2494" s="143">
        <f t="shared" si="962"/>
        <v>1.4609085984960042</v>
      </c>
      <c r="O2494" s="139">
        <f t="shared" si="964"/>
        <v>1.4643608400000001</v>
      </c>
      <c r="P2494" s="139">
        <f t="shared" si="947"/>
        <v>732.18042000000003</v>
      </c>
      <c r="Q2494" s="144">
        <f t="shared" si="948"/>
        <v>0</v>
      </c>
      <c r="R2494" s="145">
        <f t="shared" si="949"/>
        <v>0</v>
      </c>
      <c r="S2494" s="139">
        <f t="shared" si="950"/>
        <v>0</v>
      </c>
      <c r="T2494" s="146">
        <f t="shared" si="960"/>
        <v>3.5999999999999997E-2</v>
      </c>
      <c r="U2494" s="144">
        <f t="shared" si="963"/>
        <v>72</v>
      </c>
      <c r="V2494" s="144">
        <v>252</v>
      </c>
      <c r="W2494" s="143">
        <f t="shared" si="951"/>
        <v>1.010156125</v>
      </c>
      <c r="X2494" s="139">
        <f t="shared" si="952"/>
        <v>7.4361158600000001</v>
      </c>
      <c r="Y2494" s="124">
        <f t="shared" si="953"/>
        <v>0</v>
      </c>
      <c r="Z2494" s="147" t="s">
        <v>71</v>
      </c>
      <c r="AA2494" s="141">
        <f t="shared" si="961"/>
        <v>46218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4"/>
      <c r="BL2494" s="1"/>
      <c r="BM2494" s="1"/>
      <c r="BN2494" s="1"/>
      <c r="BO2494" s="1"/>
      <c r="BP2494" s="1"/>
      <c r="BQ2494" s="1"/>
    </row>
    <row r="2495" spans="1:69" x14ac:dyDescent="0.15">
      <c r="A2495" s="138">
        <f t="shared" si="954"/>
        <v>46146</v>
      </c>
      <c r="B2495" s="148">
        <f t="shared" si="943"/>
        <v>739.61653586</v>
      </c>
      <c r="C2495" s="139">
        <f t="shared" si="955"/>
        <v>500</v>
      </c>
      <c r="D2495" s="140">
        <f t="shared" si="956"/>
        <v>7245.38</v>
      </c>
      <c r="E2495" s="124">
        <f>IF(K2495=1,VLOOKUP(A2494,[1]Plan1!$BO$80:$BQ$314,3),E2494)</f>
        <v>7276.54</v>
      </c>
      <c r="F2495" s="141">
        <f t="shared" si="957"/>
        <v>45763</v>
      </c>
      <c r="G2495" s="142">
        <f t="shared" si="944"/>
        <v>4.3006716003852752E-3</v>
      </c>
      <c r="H2495" s="141">
        <f t="shared" si="958"/>
        <v>46157</v>
      </c>
      <c r="I2495" s="141">
        <f t="shared" si="945"/>
        <v>46157</v>
      </c>
      <c r="J2495" s="125">
        <f t="shared" si="959"/>
        <v>20</v>
      </c>
      <c r="K2495" s="125">
        <f t="shared" si="965"/>
        <v>11</v>
      </c>
      <c r="L2495" s="139">
        <f t="shared" si="946"/>
        <v>1.0023630800000001</v>
      </c>
      <c r="M2495" s="143">
        <f t="shared" si="966"/>
        <v>1.0043006699999999</v>
      </c>
      <c r="N2495" s="143">
        <f t="shared" si="962"/>
        <v>1.4609085984960042</v>
      </c>
      <c r="O2495" s="139">
        <f t="shared" si="964"/>
        <v>1.4643608400000001</v>
      </c>
      <c r="P2495" s="139">
        <f t="shared" si="947"/>
        <v>732.18042000000003</v>
      </c>
      <c r="Q2495" s="144">
        <f t="shared" si="948"/>
        <v>0</v>
      </c>
      <c r="R2495" s="145">
        <f t="shared" si="949"/>
        <v>0</v>
      </c>
      <c r="S2495" s="139">
        <f t="shared" si="950"/>
        <v>0</v>
      </c>
      <c r="T2495" s="146">
        <f t="shared" si="960"/>
        <v>3.5999999999999997E-2</v>
      </c>
      <c r="U2495" s="144">
        <f t="shared" si="963"/>
        <v>72</v>
      </c>
      <c r="V2495" s="144">
        <v>252</v>
      </c>
      <c r="W2495" s="143">
        <f t="shared" si="951"/>
        <v>1.010156125</v>
      </c>
      <c r="X2495" s="139">
        <f t="shared" si="952"/>
        <v>7.4361158600000001</v>
      </c>
      <c r="Y2495" s="124">
        <f t="shared" si="953"/>
        <v>0</v>
      </c>
      <c r="Z2495" s="147" t="s">
        <v>71</v>
      </c>
      <c r="AA2495" s="141">
        <f t="shared" si="961"/>
        <v>46218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4"/>
      <c r="BL2495" s="1"/>
      <c r="BM2495" s="1"/>
      <c r="BN2495" s="1"/>
      <c r="BO2495" s="1"/>
      <c r="BP2495" s="1"/>
      <c r="BQ2495" s="1"/>
    </row>
    <row r="2496" spans="1:69" x14ac:dyDescent="0.15">
      <c r="A2496" s="138">
        <f t="shared" si="954"/>
        <v>46147</v>
      </c>
      <c r="B2496" s="148">
        <f t="shared" si="943"/>
        <v>739.87908314000003</v>
      </c>
      <c r="C2496" s="139">
        <f t="shared" si="955"/>
        <v>500</v>
      </c>
      <c r="D2496" s="140">
        <f t="shared" si="956"/>
        <v>7245.38</v>
      </c>
      <c r="E2496" s="124">
        <f>IF(K2496=1,VLOOKUP(A2495,[1]Plan1!$BO$80:$BQ$314,3),E2495)</f>
        <v>7276.54</v>
      </c>
      <c r="F2496" s="141">
        <f t="shared" si="957"/>
        <v>45763</v>
      </c>
      <c r="G2496" s="142">
        <f t="shared" si="944"/>
        <v>4.3006716003852752E-3</v>
      </c>
      <c r="H2496" s="141">
        <f t="shared" si="958"/>
        <v>46157</v>
      </c>
      <c r="I2496" s="141">
        <f t="shared" si="945"/>
        <v>46157</v>
      </c>
      <c r="J2496" s="125">
        <f t="shared" si="959"/>
        <v>20</v>
      </c>
      <c r="K2496" s="125">
        <f t="shared" si="965"/>
        <v>12</v>
      </c>
      <c r="L2496" s="139">
        <f t="shared" si="946"/>
        <v>1.00257818</v>
      </c>
      <c r="M2496" s="143">
        <f t="shared" si="966"/>
        <v>1.0043006699999999</v>
      </c>
      <c r="N2496" s="143">
        <f t="shared" si="962"/>
        <v>1.4609085984960042</v>
      </c>
      <c r="O2496" s="139">
        <f t="shared" si="964"/>
        <v>1.4646750799999999</v>
      </c>
      <c r="P2496" s="139">
        <f t="shared" si="947"/>
        <v>732.33753999999999</v>
      </c>
      <c r="Q2496" s="144">
        <f t="shared" si="948"/>
        <v>0</v>
      </c>
      <c r="R2496" s="145">
        <f t="shared" si="949"/>
        <v>0</v>
      </c>
      <c r="S2496" s="139">
        <f t="shared" si="950"/>
        <v>0</v>
      </c>
      <c r="T2496" s="146">
        <f t="shared" si="960"/>
        <v>3.5999999999999997E-2</v>
      </c>
      <c r="U2496" s="144">
        <f t="shared" si="963"/>
        <v>73</v>
      </c>
      <c r="V2496" s="144">
        <v>252</v>
      </c>
      <c r="W2496" s="143">
        <f t="shared" si="951"/>
        <v>1.0102979059999999</v>
      </c>
      <c r="X2496" s="139">
        <f t="shared" si="952"/>
        <v>7.5415431399999999</v>
      </c>
      <c r="Y2496" s="124">
        <f t="shared" si="953"/>
        <v>0</v>
      </c>
      <c r="Z2496" s="147" t="s">
        <v>71</v>
      </c>
      <c r="AA2496" s="141">
        <f t="shared" si="961"/>
        <v>46218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4"/>
      <c r="BL2496" s="1"/>
      <c r="BM2496" s="1"/>
      <c r="BN2496" s="1"/>
      <c r="BO2496" s="1"/>
      <c r="BP2496" s="1"/>
      <c r="BQ2496" s="1"/>
    </row>
    <row r="2497" spans="1:69" x14ac:dyDescent="0.15">
      <c r="A2497" s="138">
        <f t="shared" si="954"/>
        <v>46148</v>
      </c>
      <c r="B2497" s="148">
        <f t="shared" si="943"/>
        <v>740.14172498999994</v>
      </c>
      <c r="C2497" s="139">
        <f t="shared" si="955"/>
        <v>500</v>
      </c>
      <c r="D2497" s="140">
        <f t="shared" si="956"/>
        <v>7245.38</v>
      </c>
      <c r="E2497" s="124">
        <f>IF(K2497=1,VLOOKUP(A2496,[1]Plan1!$BO$80:$BQ$314,3),E2496)</f>
        <v>7276.54</v>
      </c>
      <c r="F2497" s="141">
        <f t="shared" si="957"/>
        <v>45763</v>
      </c>
      <c r="G2497" s="142">
        <f t="shared" si="944"/>
        <v>4.3006716003852752E-3</v>
      </c>
      <c r="H2497" s="141">
        <f t="shared" si="958"/>
        <v>46157</v>
      </c>
      <c r="I2497" s="141">
        <f t="shared" si="945"/>
        <v>46157</v>
      </c>
      <c r="J2497" s="125">
        <f t="shared" si="959"/>
        <v>20</v>
      </c>
      <c r="K2497" s="125">
        <f t="shared" si="965"/>
        <v>13</v>
      </c>
      <c r="L2497" s="139">
        <f t="shared" si="946"/>
        <v>1.00279333</v>
      </c>
      <c r="M2497" s="143">
        <f t="shared" si="966"/>
        <v>1.0043006699999999</v>
      </c>
      <c r="N2497" s="143">
        <f t="shared" si="962"/>
        <v>1.4609085984960042</v>
      </c>
      <c r="O2497" s="139">
        <f t="shared" si="964"/>
        <v>1.4649893899999999</v>
      </c>
      <c r="P2497" s="139">
        <f t="shared" si="947"/>
        <v>732.49469499999998</v>
      </c>
      <c r="Q2497" s="144">
        <f t="shared" si="948"/>
        <v>0</v>
      </c>
      <c r="R2497" s="145">
        <f t="shared" si="949"/>
        <v>0</v>
      </c>
      <c r="S2497" s="139">
        <f t="shared" si="950"/>
        <v>0</v>
      </c>
      <c r="T2497" s="146">
        <f t="shared" si="960"/>
        <v>3.5999999999999997E-2</v>
      </c>
      <c r="U2497" s="144">
        <f t="shared" si="963"/>
        <v>74</v>
      </c>
      <c r="V2497" s="144">
        <v>252</v>
      </c>
      <c r="W2497" s="143">
        <f t="shared" si="951"/>
        <v>1.010439707</v>
      </c>
      <c r="X2497" s="139">
        <f t="shared" si="952"/>
        <v>7.6470299900000001</v>
      </c>
      <c r="Y2497" s="124">
        <f t="shared" si="953"/>
        <v>0</v>
      </c>
      <c r="Z2497" s="147" t="s">
        <v>71</v>
      </c>
      <c r="AA2497" s="141">
        <f t="shared" si="961"/>
        <v>46218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4"/>
      <c r="BL2497" s="1"/>
      <c r="BM2497" s="1"/>
      <c r="BN2497" s="1"/>
      <c r="BO2497" s="1"/>
      <c r="BP2497" s="1"/>
      <c r="BQ2497" s="1"/>
    </row>
    <row r="2498" spans="1:69" x14ac:dyDescent="0.15">
      <c r="A2498" s="138">
        <f t="shared" si="954"/>
        <v>46149</v>
      </c>
      <c r="B2498" s="148">
        <f t="shared" si="943"/>
        <v>740.40446648</v>
      </c>
      <c r="C2498" s="139">
        <f t="shared" si="955"/>
        <v>500</v>
      </c>
      <c r="D2498" s="140">
        <f t="shared" si="956"/>
        <v>7245.38</v>
      </c>
      <c r="E2498" s="124">
        <f>IF(K2498=1,VLOOKUP(A2497,[1]Plan1!$BO$80:$BQ$314,3),E2497)</f>
        <v>7276.54</v>
      </c>
      <c r="F2498" s="141">
        <f t="shared" si="957"/>
        <v>45763</v>
      </c>
      <c r="G2498" s="142">
        <f t="shared" si="944"/>
        <v>4.3006716003852752E-3</v>
      </c>
      <c r="H2498" s="141">
        <f t="shared" si="958"/>
        <v>46157</v>
      </c>
      <c r="I2498" s="141">
        <f t="shared" si="945"/>
        <v>46157</v>
      </c>
      <c r="J2498" s="125">
        <f t="shared" si="959"/>
        <v>20</v>
      </c>
      <c r="K2498" s="125">
        <f t="shared" si="965"/>
        <v>14</v>
      </c>
      <c r="L2498" s="139">
        <f t="shared" si="946"/>
        <v>1.00300853</v>
      </c>
      <c r="M2498" s="143">
        <f t="shared" si="966"/>
        <v>1.0043006699999999</v>
      </c>
      <c r="N2498" s="143">
        <f t="shared" si="962"/>
        <v>1.4609085984960042</v>
      </c>
      <c r="O2498" s="139">
        <f t="shared" si="964"/>
        <v>1.4653037799999999</v>
      </c>
      <c r="P2498" s="139">
        <f t="shared" si="947"/>
        <v>732.65188999999998</v>
      </c>
      <c r="Q2498" s="144">
        <f t="shared" si="948"/>
        <v>0</v>
      </c>
      <c r="R2498" s="145">
        <f t="shared" si="949"/>
        <v>0</v>
      </c>
      <c r="S2498" s="139">
        <f t="shared" si="950"/>
        <v>0</v>
      </c>
      <c r="T2498" s="146">
        <f t="shared" si="960"/>
        <v>3.5999999999999997E-2</v>
      </c>
      <c r="U2498" s="144">
        <f t="shared" si="963"/>
        <v>75</v>
      </c>
      <c r="V2498" s="144">
        <v>252</v>
      </c>
      <c r="W2498" s="143">
        <f t="shared" si="951"/>
        <v>1.0105815279999999</v>
      </c>
      <c r="X2498" s="139">
        <f t="shared" si="952"/>
        <v>7.7525764800000001</v>
      </c>
      <c r="Y2498" s="124">
        <f t="shared" si="953"/>
        <v>0</v>
      </c>
      <c r="Z2498" s="147" t="s">
        <v>71</v>
      </c>
      <c r="AA2498" s="141">
        <f t="shared" si="961"/>
        <v>46218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4"/>
      <c r="BL2498" s="1"/>
      <c r="BM2498" s="1"/>
      <c r="BN2498" s="1"/>
      <c r="BO2498" s="1"/>
      <c r="BP2498" s="1"/>
      <c r="BQ2498" s="1"/>
    </row>
    <row r="2499" spans="1:69" x14ac:dyDescent="0.15">
      <c r="A2499" s="138">
        <f t="shared" si="954"/>
        <v>46150</v>
      </c>
      <c r="B2499" s="148">
        <f t="shared" si="943"/>
        <v>740.66729754000005</v>
      </c>
      <c r="C2499" s="139">
        <f t="shared" si="955"/>
        <v>500</v>
      </c>
      <c r="D2499" s="140">
        <f t="shared" si="956"/>
        <v>7245.38</v>
      </c>
      <c r="E2499" s="124">
        <f>IF(K2499=1,VLOOKUP(A2498,[1]Plan1!$BO$80:$BQ$314,3),E2498)</f>
        <v>7276.54</v>
      </c>
      <c r="F2499" s="141">
        <f t="shared" si="957"/>
        <v>45763</v>
      </c>
      <c r="G2499" s="142">
        <f t="shared" si="944"/>
        <v>4.3006716003852752E-3</v>
      </c>
      <c r="H2499" s="141">
        <f t="shared" si="958"/>
        <v>46157</v>
      </c>
      <c r="I2499" s="141">
        <f t="shared" si="945"/>
        <v>46157</v>
      </c>
      <c r="J2499" s="125">
        <f t="shared" si="959"/>
        <v>20</v>
      </c>
      <c r="K2499" s="125">
        <f t="shared" si="965"/>
        <v>15</v>
      </c>
      <c r="L2499" s="139">
        <f t="shared" si="946"/>
        <v>1.00322377</v>
      </c>
      <c r="M2499" s="143">
        <f t="shared" si="966"/>
        <v>1.0043006699999999</v>
      </c>
      <c r="N2499" s="143">
        <f t="shared" si="962"/>
        <v>1.4609085984960042</v>
      </c>
      <c r="O2499" s="139">
        <f t="shared" si="964"/>
        <v>1.46561823</v>
      </c>
      <c r="P2499" s="139">
        <f t="shared" si="947"/>
        <v>732.80911500000002</v>
      </c>
      <c r="Q2499" s="144">
        <f t="shared" si="948"/>
        <v>0</v>
      </c>
      <c r="R2499" s="145">
        <f t="shared" si="949"/>
        <v>0</v>
      </c>
      <c r="S2499" s="139">
        <f t="shared" si="950"/>
        <v>0</v>
      </c>
      <c r="T2499" s="146">
        <f t="shared" si="960"/>
        <v>3.5999999999999997E-2</v>
      </c>
      <c r="U2499" s="144">
        <f t="shared" si="963"/>
        <v>76</v>
      </c>
      <c r="V2499" s="144">
        <v>252</v>
      </c>
      <c r="W2499" s="143">
        <f t="shared" si="951"/>
        <v>1.0107233689999999</v>
      </c>
      <c r="X2499" s="139">
        <f t="shared" si="952"/>
        <v>7.8581825399999996</v>
      </c>
      <c r="Y2499" s="124">
        <f t="shared" si="953"/>
        <v>0</v>
      </c>
      <c r="Z2499" s="147" t="s">
        <v>71</v>
      </c>
      <c r="AA2499" s="141">
        <f t="shared" si="961"/>
        <v>46218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4"/>
      <c r="BL2499" s="1"/>
      <c r="BM2499" s="1"/>
      <c r="BN2499" s="1"/>
      <c r="BO2499" s="1"/>
      <c r="BP2499" s="1"/>
      <c r="BQ2499" s="1"/>
    </row>
    <row r="2500" spans="1:69" x14ac:dyDescent="0.15">
      <c r="A2500" s="138">
        <f t="shared" si="954"/>
        <v>46151</v>
      </c>
      <c r="B2500" s="148">
        <f t="shared" si="943"/>
        <v>740.93022323999992</v>
      </c>
      <c r="C2500" s="139">
        <f t="shared" si="955"/>
        <v>500</v>
      </c>
      <c r="D2500" s="140">
        <f t="shared" si="956"/>
        <v>7245.38</v>
      </c>
      <c r="E2500" s="124">
        <f>IF(K2500=1,VLOOKUP(A2499,[1]Plan1!$BO$80:$BQ$314,3),E2499)</f>
        <v>7276.54</v>
      </c>
      <c r="F2500" s="141">
        <f t="shared" si="957"/>
        <v>45763</v>
      </c>
      <c r="G2500" s="142">
        <f t="shared" si="944"/>
        <v>4.3006716003852752E-3</v>
      </c>
      <c r="H2500" s="141">
        <f t="shared" si="958"/>
        <v>46157</v>
      </c>
      <c r="I2500" s="141">
        <f t="shared" si="945"/>
        <v>46157</v>
      </c>
      <c r="J2500" s="125">
        <f t="shared" si="959"/>
        <v>20</v>
      </c>
      <c r="K2500" s="125">
        <f t="shared" si="965"/>
        <v>16</v>
      </c>
      <c r="L2500" s="139">
        <f t="shared" si="946"/>
        <v>1.00343906</v>
      </c>
      <c r="M2500" s="143">
        <f t="shared" si="966"/>
        <v>1.0043006699999999</v>
      </c>
      <c r="N2500" s="143">
        <f t="shared" si="962"/>
        <v>1.4609085984960042</v>
      </c>
      <c r="O2500" s="139">
        <f t="shared" si="964"/>
        <v>1.4659327499999999</v>
      </c>
      <c r="P2500" s="139">
        <f t="shared" si="947"/>
        <v>732.96637499999997</v>
      </c>
      <c r="Q2500" s="144">
        <f t="shared" si="948"/>
        <v>0</v>
      </c>
      <c r="R2500" s="145">
        <f t="shared" si="949"/>
        <v>0</v>
      </c>
      <c r="S2500" s="139">
        <f t="shared" si="950"/>
        <v>0</v>
      </c>
      <c r="T2500" s="146">
        <f t="shared" si="960"/>
        <v>3.5999999999999997E-2</v>
      </c>
      <c r="U2500" s="144">
        <f t="shared" si="963"/>
        <v>77</v>
      </c>
      <c r="V2500" s="144">
        <v>252</v>
      </c>
      <c r="W2500" s="143">
        <f t="shared" si="951"/>
        <v>1.0108652300000001</v>
      </c>
      <c r="X2500" s="139">
        <f t="shared" si="952"/>
        <v>7.9638482399999999</v>
      </c>
      <c r="Y2500" s="124">
        <f t="shared" si="953"/>
        <v>0</v>
      </c>
      <c r="Z2500" s="147" t="s">
        <v>71</v>
      </c>
      <c r="AA2500" s="141">
        <f t="shared" si="961"/>
        <v>46218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4"/>
      <c r="BL2500" s="1"/>
      <c r="BM2500" s="1"/>
      <c r="BN2500" s="1"/>
      <c r="BO2500" s="1"/>
      <c r="BP2500" s="1"/>
      <c r="BQ2500" s="1"/>
    </row>
    <row r="2501" spans="1:69" x14ac:dyDescent="0.15">
      <c r="A2501" s="138">
        <f t="shared" si="954"/>
        <v>46152</v>
      </c>
      <c r="B2501" s="148">
        <f t="shared" si="943"/>
        <v>740.93022323999992</v>
      </c>
      <c r="C2501" s="139">
        <f t="shared" si="955"/>
        <v>500</v>
      </c>
      <c r="D2501" s="140">
        <f t="shared" si="956"/>
        <v>7245.38</v>
      </c>
      <c r="E2501" s="124">
        <f>IF(K2501=1,VLOOKUP(A2500,[1]Plan1!$BO$80:$BQ$314,3),E2500)</f>
        <v>7276.54</v>
      </c>
      <c r="F2501" s="141">
        <f t="shared" si="957"/>
        <v>45763</v>
      </c>
      <c r="G2501" s="142">
        <f t="shared" si="944"/>
        <v>4.3006716003852752E-3</v>
      </c>
      <c r="H2501" s="141">
        <f t="shared" si="958"/>
        <v>46157</v>
      </c>
      <c r="I2501" s="141">
        <f t="shared" si="945"/>
        <v>46157</v>
      </c>
      <c r="J2501" s="125">
        <f t="shared" si="959"/>
        <v>20</v>
      </c>
      <c r="K2501" s="125">
        <f t="shared" si="965"/>
        <v>16</v>
      </c>
      <c r="L2501" s="139">
        <f t="shared" si="946"/>
        <v>1.00343906</v>
      </c>
      <c r="M2501" s="143">
        <f t="shared" si="966"/>
        <v>1.0043006699999999</v>
      </c>
      <c r="N2501" s="143">
        <f t="shared" si="962"/>
        <v>1.4609085984960042</v>
      </c>
      <c r="O2501" s="139">
        <f t="shared" si="964"/>
        <v>1.4659327499999999</v>
      </c>
      <c r="P2501" s="139">
        <f t="shared" si="947"/>
        <v>732.96637499999997</v>
      </c>
      <c r="Q2501" s="144">
        <f t="shared" si="948"/>
        <v>0</v>
      </c>
      <c r="R2501" s="145">
        <f t="shared" si="949"/>
        <v>0</v>
      </c>
      <c r="S2501" s="139">
        <f t="shared" si="950"/>
        <v>0</v>
      </c>
      <c r="T2501" s="146">
        <f t="shared" si="960"/>
        <v>3.5999999999999997E-2</v>
      </c>
      <c r="U2501" s="144">
        <f t="shared" si="963"/>
        <v>77</v>
      </c>
      <c r="V2501" s="144">
        <v>252</v>
      </c>
      <c r="W2501" s="143">
        <f t="shared" si="951"/>
        <v>1.0108652300000001</v>
      </c>
      <c r="X2501" s="139">
        <f t="shared" si="952"/>
        <v>7.9638482399999999</v>
      </c>
      <c r="Y2501" s="124">
        <f t="shared" si="953"/>
        <v>0</v>
      </c>
      <c r="Z2501" s="147" t="s">
        <v>71</v>
      </c>
      <c r="AA2501" s="141">
        <f t="shared" si="961"/>
        <v>46218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4"/>
      <c r="BL2501" s="1"/>
      <c r="BM2501" s="1"/>
      <c r="BN2501" s="1"/>
      <c r="BO2501" s="1"/>
      <c r="BP2501" s="1"/>
      <c r="BQ2501" s="1"/>
    </row>
    <row r="2502" spans="1:69" x14ac:dyDescent="0.15">
      <c r="A2502" s="138">
        <f t="shared" si="954"/>
        <v>46153</v>
      </c>
      <c r="B2502" s="148">
        <f t="shared" si="943"/>
        <v>740.93022323999992</v>
      </c>
      <c r="C2502" s="139">
        <f t="shared" si="955"/>
        <v>500</v>
      </c>
      <c r="D2502" s="140">
        <f t="shared" si="956"/>
        <v>7245.38</v>
      </c>
      <c r="E2502" s="124">
        <f>IF(K2502=1,VLOOKUP(A2501,[1]Plan1!$BO$80:$BQ$314,3),E2501)</f>
        <v>7276.54</v>
      </c>
      <c r="F2502" s="141">
        <f t="shared" si="957"/>
        <v>45763</v>
      </c>
      <c r="G2502" s="142">
        <f t="shared" si="944"/>
        <v>4.3006716003852752E-3</v>
      </c>
      <c r="H2502" s="141">
        <f t="shared" si="958"/>
        <v>46157</v>
      </c>
      <c r="I2502" s="141">
        <f t="shared" si="945"/>
        <v>46157</v>
      </c>
      <c r="J2502" s="125">
        <f t="shared" si="959"/>
        <v>20</v>
      </c>
      <c r="K2502" s="125">
        <f t="shared" si="965"/>
        <v>16</v>
      </c>
      <c r="L2502" s="139">
        <f t="shared" si="946"/>
        <v>1.00343906</v>
      </c>
      <c r="M2502" s="143">
        <f t="shared" si="966"/>
        <v>1.0043006699999999</v>
      </c>
      <c r="N2502" s="143">
        <f t="shared" si="962"/>
        <v>1.4609085984960042</v>
      </c>
      <c r="O2502" s="139">
        <f t="shared" si="964"/>
        <v>1.4659327499999999</v>
      </c>
      <c r="P2502" s="139">
        <f t="shared" si="947"/>
        <v>732.96637499999997</v>
      </c>
      <c r="Q2502" s="144">
        <f t="shared" si="948"/>
        <v>0</v>
      </c>
      <c r="R2502" s="145">
        <f t="shared" si="949"/>
        <v>0</v>
      </c>
      <c r="S2502" s="139">
        <f t="shared" si="950"/>
        <v>0</v>
      </c>
      <c r="T2502" s="146">
        <f t="shared" si="960"/>
        <v>3.5999999999999997E-2</v>
      </c>
      <c r="U2502" s="144">
        <f t="shared" si="963"/>
        <v>77</v>
      </c>
      <c r="V2502" s="144">
        <v>252</v>
      </c>
      <c r="W2502" s="143">
        <f t="shared" si="951"/>
        <v>1.0108652300000001</v>
      </c>
      <c r="X2502" s="139">
        <f t="shared" si="952"/>
        <v>7.9638482399999999</v>
      </c>
      <c r="Y2502" s="124">
        <f t="shared" si="953"/>
        <v>0</v>
      </c>
      <c r="Z2502" s="147" t="s">
        <v>71</v>
      </c>
      <c r="AA2502" s="141">
        <f t="shared" si="961"/>
        <v>46218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4"/>
      <c r="BL2502" s="1"/>
      <c r="BM2502" s="1"/>
      <c r="BN2502" s="1"/>
      <c r="BO2502" s="1"/>
      <c r="BP2502" s="1"/>
      <c r="BQ2502" s="1"/>
    </row>
    <row r="2503" spans="1:69" x14ac:dyDescent="0.15">
      <c r="A2503" s="138">
        <f t="shared" si="954"/>
        <v>46154</v>
      </c>
      <c r="B2503" s="148">
        <f t="shared" si="943"/>
        <v>741.19323276</v>
      </c>
      <c r="C2503" s="139">
        <f t="shared" si="955"/>
        <v>500</v>
      </c>
      <c r="D2503" s="140">
        <f t="shared" si="956"/>
        <v>7245.38</v>
      </c>
      <c r="E2503" s="124">
        <f>IF(K2503=1,VLOOKUP(A2502,[1]Plan1!$BO$80:$BQ$314,3),E2502)</f>
        <v>7276.54</v>
      </c>
      <c r="F2503" s="141">
        <f t="shared" si="957"/>
        <v>45763</v>
      </c>
      <c r="G2503" s="142">
        <f t="shared" si="944"/>
        <v>4.3006716003852752E-3</v>
      </c>
      <c r="H2503" s="141">
        <f t="shared" si="958"/>
        <v>46157</v>
      </c>
      <c r="I2503" s="141">
        <f t="shared" si="945"/>
        <v>46157</v>
      </c>
      <c r="J2503" s="125">
        <f t="shared" si="959"/>
        <v>20</v>
      </c>
      <c r="K2503" s="125">
        <f t="shared" si="965"/>
        <v>17</v>
      </c>
      <c r="L2503" s="139">
        <f t="shared" si="946"/>
        <v>1.0036543899999999</v>
      </c>
      <c r="M2503" s="143">
        <f t="shared" si="966"/>
        <v>1.0043006699999999</v>
      </c>
      <c r="N2503" s="143">
        <f t="shared" si="962"/>
        <v>1.4609085984960042</v>
      </c>
      <c r="O2503" s="139">
        <f t="shared" si="964"/>
        <v>1.4662473199999999</v>
      </c>
      <c r="P2503" s="139">
        <f t="shared" si="947"/>
        <v>733.12365999999997</v>
      </c>
      <c r="Q2503" s="144">
        <f t="shared" si="948"/>
        <v>0</v>
      </c>
      <c r="R2503" s="145">
        <f t="shared" si="949"/>
        <v>0</v>
      </c>
      <c r="S2503" s="139">
        <f t="shared" si="950"/>
        <v>0</v>
      </c>
      <c r="T2503" s="146">
        <f t="shared" si="960"/>
        <v>3.5999999999999997E-2</v>
      </c>
      <c r="U2503" s="144">
        <f t="shared" si="963"/>
        <v>78</v>
      </c>
      <c r="V2503" s="144">
        <v>252</v>
      </c>
      <c r="W2503" s="143">
        <f t="shared" si="951"/>
        <v>1.01100711</v>
      </c>
      <c r="X2503" s="139">
        <f t="shared" si="952"/>
        <v>8.0695727599999998</v>
      </c>
      <c r="Y2503" s="124">
        <f t="shared" si="953"/>
        <v>0</v>
      </c>
      <c r="Z2503" s="147" t="s">
        <v>71</v>
      </c>
      <c r="AA2503" s="141">
        <f t="shared" si="961"/>
        <v>46218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4"/>
      <c r="BL2503" s="1"/>
      <c r="BM2503" s="1"/>
      <c r="BN2503" s="1"/>
      <c r="BO2503" s="1"/>
      <c r="BP2503" s="1"/>
      <c r="BQ2503" s="1"/>
    </row>
    <row r="2504" spans="1:69" x14ac:dyDescent="0.15">
      <c r="A2504" s="138">
        <f t="shared" si="954"/>
        <v>46155</v>
      </c>
      <c r="B2504" s="148">
        <f t="shared" si="943"/>
        <v>741.45634275999998</v>
      </c>
      <c r="C2504" s="139">
        <f t="shared" si="955"/>
        <v>500</v>
      </c>
      <c r="D2504" s="140">
        <f t="shared" si="956"/>
        <v>7245.38</v>
      </c>
      <c r="E2504" s="124">
        <f>IF(K2504=1,VLOOKUP(A2503,[1]Plan1!$BO$80:$BQ$314,3),E2503)</f>
        <v>7276.54</v>
      </c>
      <c r="F2504" s="141">
        <f t="shared" si="957"/>
        <v>45763</v>
      </c>
      <c r="G2504" s="142">
        <f t="shared" si="944"/>
        <v>4.3006716003852752E-3</v>
      </c>
      <c r="H2504" s="141">
        <f t="shared" si="958"/>
        <v>46157</v>
      </c>
      <c r="I2504" s="141">
        <f t="shared" si="945"/>
        <v>46157</v>
      </c>
      <c r="J2504" s="125">
        <f t="shared" si="959"/>
        <v>20</v>
      </c>
      <c r="K2504" s="125">
        <f t="shared" si="965"/>
        <v>18</v>
      </c>
      <c r="L2504" s="139">
        <f t="shared" si="946"/>
        <v>1.0038697700000001</v>
      </c>
      <c r="M2504" s="143">
        <f t="shared" si="966"/>
        <v>1.0043006699999999</v>
      </c>
      <c r="N2504" s="143">
        <f t="shared" si="962"/>
        <v>1.4609085984960042</v>
      </c>
      <c r="O2504" s="139">
        <f t="shared" si="964"/>
        <v>1.4665619700000001</v>
      </c>
      <c r="P2504" s="139">
        <f t="shared" si="947"/>
        <v>733.28098499999999</v>
      </c>
      <c r="Q2504" s="144">
        <f t="shared" si="948"/>
        <v>0</v>
      </c>
      <c r="R2504" s="145">
        <f t="shared" si="949"/>
        <v>0</v>
      </c>
      <c r="S2504" s="139">
        <f t="shared" si="950"/>
        <v>0</v>
      </c>
      <c r="T2504" s="146">
        <f t="shared" si="960"/>
        <v>3.5999999999999997E-2</v>
      </c>
      <c r="U2504" s="144">
        <f t="shared" si="963"/>
        <v>79</v>
      </c>
      <c r="V2504" s="144">
        <v>252</v>
      </c>
      <c r="W2504" s="143">
        <f t="shared" si="951"/>
        <v>1.0111490110000001</v>
      </c>
      <c r="X2504" s="139">
        <f t="shared" si="952"/>
        <v>8.1753577600000007</v>
      </c>
      <c r="Y2504" s="124">
        <f t="shared" si="953"/>
        <v>0</v>
      </c>
      <c r="Z2504" s="147" t="s">
        <v>71</v>
      </c>
      <c r="AA2504" s="141">
        <f t="shared" si="961"/>
        <v>46218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4"/>
      <c r="BL2504" s="1"/>
      <c r="BM2504" s="1"/>
      <c r="BN2504" s="1"/>
      <c r="BO2504" s="1"/>
      <c r="BP2504" s="1"/>
      <c r="BQ2504" s="1"/>
    </row>
    <row r="2505" spans="1:69" x14ac:dyDescent="0.15">
      <c r="A2505" s="138">
        <f t="shared" si="954"/>
        <v>46156</v>
      </c>
      <c r="B2505" s="148">
        <f t="shared" si="943"/>
        <v>741.71954168000002</v>
      </c>
      <c r="C2505" s="139">
        <f t="shared" si="955"/>
        <v>500</v>
      </c>
      <c r="D2505" s="140">
        <f t="shared" si="956"/>
        <v>7245.38</v>
      </c>
      <c r="E2505" s="124">
        <f>IF(K2505=1,VLOOKUP(A2504,[1]Plan1!$BO$80:$BQ$314,3),E2504)</f>
        <v>7276.54</v>
      </c>
      <c r="F2505" s="141">
        <f t="shared" si="957"/>
        <v>45763</v>
      </c>
      <c r="G2505" s="142">
        <f t="shared" si="944"/>
        <v>4.3006716003852752E-3</v>
      </c>
      <c r="H2505" s="141">
        <f t="shared" si="958"/>
        <v>46157</v>
      </c>
      <c r="I2505" s="141">
        <f t="shared" si="945"/>
        <v>46157</v>
      </c>
      <c r="J2505" s="125">
        <f t="shared" si="959"/>
        <v>20</v>
      </c>
      <c r="K2505" s="125">
        <f t="shared" si="965"/>
        <v>19</v>
      </c>
      <c r="L2505" s="139">
        <f t="shared" si="946"/>
        <v>1.0040851900000001</v>
      </c>
      <c r="M2505" s="143">
        <f t="shared" si="966"/>
        <v>1.0043006699999999</v>
      </c>
      <c r="N2505" s="143">
        <f t="shared" si="962"/>
        <v>1.4609085984960042</v>
      </c>
      <c r="O2505" s="139">
        <f t="shared" si="964"/>
        <v>1.4668766799999999</v>
      </c>
      <c r="P2505" s="139">
        <f t="shared" si="947"/>
        <v>733.43834000000004</v>
      </c>
      <c r="Q2505" s="144">
        <f t="shared" si="948"/>
        <v>0</v>
      </c>
      <c r="R2505" s="145">
        <f t="shared" si="949"/>
        <v>0</v>
      </c>
      <c r="S2505" s="139">
        <f t="shared" si="950"/>
        <v>0</v>
      </c>
      <c r="T2505" s="146">
        <f t="shared" si="960"/>
        <v>3.5999999999999997E-2</v>
      </c>
      <c r="U2505" s="144">
        <f t="shared" si="963"/>
        <v>80</v>
      </c>
      <c r="V2505" s="144">
        <v>252</v>
      </c>
      <c r="W2505" s="143">
        <f t="shared" si="951"/>
        <v>1.011290931</v>
      </c>
      <c r="X2505" s="139">
        <f t="shared" si="952"/>
        <v>8.2812016800000006</v>
      </c>
      <c r="Y2505" s="124">
        <f t="shared" si="953"/>
        <v>0</v>
      </c>
      <c r="Z2505" s="147" t="s">
        <v>71</v>
      </c>
      <c r="AA2505" s="141">
        <f t="shared" si="961"/>
        <v>46218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4"/>
      <c r="BL2505" s="1"/>
      <c r="BM2505" s="1"/>
      <c r="BN2505" s="1"/>
      <c r="BO2505" s="1"/>
      <c r="BP2505" s="1"/>
      <c r="BQ2505" s="1"/>
    </row>
    <row r="2506" spans="1:69" x14ac:dyDescent="0.15">
      <c r="A2506" s="138">
        <f t="shared" si="954"/>
        <v>46157</v>
      </c>
      <c r="B2506" s="148">
        <f t="shared" ref="B2506:B2567" si="967">(P2506+X2506)</f>
        <v>741.98284619000003</v>
      </c>
      <c r="C2506" s="139">
        <f t="shared" si="955"/>
        <v>500</v>
      </c>
      <c r="D2506" s="140">
        <f t="shared" si="956"/>
        <v>7245.38</v>
      </c>
      <c r="E2506" s="124">
        <f>IF(K2506=1,VLOOKUP(A2505,[1]Plan1!$BO$80:$BQ$314,3),E2505)</f>
        <v>7276.54</v>
      </c>
      <c r="F2506" s="141">
        <f t="shared" si="957"/>
        <v>45763</v>
      </c>
      <c r="G2506" s="142">
        <f t="shared" ref="G2506:G2567" si="968">(E2506/D2506)-1</f>
        <v>4.3006716003852752E-3</v>
      </c>
      <c r="H2506" s="141">
        <f t="shared" si="958"/>
        <v>46188</v>
      </c>
      <c r="I2506" s="141">
        <f t="shared" ref="I2506:I2567" si="969">IF(A2506&gt;I2505,H2506,I2505)</f>
        <v>46157</v>
      </c>
      <c r="J2506" s="125">
        <f t="shared" si="959"/>
        <v>20</v>
      </c>
      <c r="K2506" s="125">
        <f t="shared" si="965"/>
        <v>20</v>
      </c>
      <c r="L2506" s="139">
        <f t="shared" ref="L2506:L2567" si="970">TRUNC((E2506/D2506)^TRUNC((K2506/J2506),9),8)</f>
        <v>1.0043006699999999</v>
      </c>
      <c r="M2506" s="143">
        <f t="shared" si="966"/>
        <v>1.0043006699999999</v>
      </c>
      <c r="N2506" s="143">
        <f t="shared" si="962"/>
        <v>1.4609085984960042</v>
      </c>
      <c r="O2506" s="139">
        <f t="shared" si="964"/>
        <v>1.4671914800000001</v>
      </c>
      <c r="P2506" s="139">
        <f t="shared" ref="P2506:P2567" si="971">TRUNC(C2506*O2506,8)</f>
        <v>733.59573999999998</v>
      </c>
      <c r="Q2506" s="144">
        <f t="shared" ref="Q2506:Q2567" si="972">IF(VLOOKUP(A2506,AD$10:AK$114,8)=VLOOKUP(A2505,AD$10:AK$114,8),0,VLOOKUP(A2506,AD$10:AK$114,8))</f>
        <v>0</v>
      </c>
      <c r="R2506" s="145">
        <f t="shared" ref="R2506:R2567" si="973">IF(Q2506&gt;0,VLOOKUP($A2506,$AD$10:$AI$114,6),0)</f>
        <v>0</v>
      </c>
      <c r="S2506" s="139">
        <f t="shared" ref="S2506:S2567" si="974">IF(R2506&gt;0,TRUNC(R2506*P2506,8),0)</f>
        <v>0</v>
      </c>
      <c r="T2506" s="146">
        <f t="shared" si="960"/>
        <v>3.5999999999999997E-2</v>
      </c>
      <c r="U2506" s="144">
        <f t="shared" si="963"/>
        <v>81</v>
      </c>
      <c r="V2506" s="144">
        <v>252</v>
      </c>
      <c r="W2506" s="143">
        <f t="shared" ref="W2506:W2567" si="975">ROUND((1+T2506)^TRUNC((U2506/V2506),9),9)</f>
        <v>1.0114328720000001</v>
      </c>
      <c r="X2506" s="139">
        <f t="shared" ref="X2506:X2567" si="976">TRUNC((P2506*(W2506-1)),8)</f>
        <v>8.3871061900000008</v>
      </c>
      <c r="Y2506" s="124">
        <f t="shared" ref="Y2506:Y2567" si="977">IF(Q2506&gt;0,S2506+X2506,0)</f>
        <v>0</v>
      </c>
      <c r="Z2506" s="147" t="s">
        <v>71</v>
      </c>
      <c r="AA2506" s="141">
        <f t="shared" si="961"/>
        <v>46218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4"/>
      <c r="BL2506" s="1"/>
      <c r="BM2506" s="1"/>
      <c r="BN2506" s="1"/>
      <c r="BO2506" s="1"/>
      <c r="BP2506" s="1"/>
      <c r="BQ2506" s="1"/>
    </row>
    <row r="2507" spans="1:69" x14ac:dyDescent="0.15">
      <c r="A2507" s="138">
        <f t="shared" ref="A2507:A2567" si="978">(A2506+1)</f>
        <v>46158</v>
      </c>
      <c r="B2507" s="148">
        <f t="shared" si="967"/>
        <v>742.24622954999995</v>
      </c>
      <c r="C2507" s="139">
        <f t="shared" ref="C2507:C2567" si="979">TRUNC(IF(Q2506&gt;0,VLOOKUP(A2506,$AD$12:$AE$114,2),C2506),8)</f>
        <v>500</v>
      </c>
      <c r="D2507" s="140">
        <f t="shared" ref="D2507:D2567" si="980">IF(E2507=E2506,D2506,E2506)</f>
        <v>7245.38</v>
      </c>
      <c r="E2507" s="124">
        <f>IF(K2507=1,VLOOKUP(A2506,[1]Plan1!$BO$80:$BQ$314,3),E2506)</f>
        <v>7276.54</v>
      </c>
      <c r="F2507" s="141">
        <f t="shared" ref="F2507:F2567" si="981">IF(D2507=D2506,F2506,A2507)</f>
        <v>45763</v>
      </c>
      <c r="G2507" s="142">
        <f t="shared" si="968"/>
        <v>4.3006716003852752E-3</v>
      </c>
      <c r="H2507" s="141">
        <f t="shared" ref="H2507:H2567" si="982">IF(DAY(A2507)=15,VLOOKUP(A2507,AH$118:AM$450,4),H2506)</f>
        <v>46188</v>
      </c>
      <c r="I2507" s="141">
        <f t="shared" si="969"/>
        <v>46188</v>
      </c>
      <c r="J2507" s="125">
        <f t="shared" ref="J2507:J2567" si="983">IF(I2507=I2506,J2506,NETWORKDAYS(I2506,I2507,$AD$118:$AD$502)-1)</f>
        <v>20</v>
      </c>
      <c r="K2507" s="125">
        <f t="shared" si="965"/>
        <v>1</v>
      </c>
      <c r="L2507" s="139">
        <f t="shared" si="970"/>
        <v>1.0002145899999999</v>
      </c>
      <c r="M2507" s="143">
        <f t="shared" si="966"/>
        <v>1.0043006699999999</v>
      </c>
      <c r="N2507" s="143">
        <f t="shared" si="962"/>
        <v>1.4671914842782978</v>
      </c>
      <c r="O2507" s="139">
        <f t="shared" si="964"/>
        <v>1.46750632</v>
      </c>
      <c r="P2507" s="139">
        <f t="shared" si="971"/>
        <v>733.75315999999998</v>
      </c>
      <c r="Q2507" s="144">
        <f t="shared" si="972"/>
        <v>0</v>
      </c>
      <c r="R2507" s="145">
        <f t="shared" si="973"/>
        <v>0</v>
      </c>
      <c r="S2507" s="139">
        <f t="shared" si="974"/>
        <v>0</v>
      </c>
      <c r="T2507" s="146">
        <f t="shared" ref="T2507:T2567" si="984">(T2506)</f>
        <v>3.5999999999999997E-2</v>
      </c>
      <c r="U2507" s="144">
        <f t="shared" si="963"/>
        <v>82</v>
      </c>
      <c r="V2507" s="144">
        <v>252</v>
      </c>
      <c r="W2507" s="143">
        <f t="shared" si="975"/>
        <v>1.011574832</v>
      </c>
      <c r="X2507" s="139">
        <f t="shared" si="976"/>
        <v>8.4930695499999995</v>
      </c>
      <c r="Y2507" s="124">
        <f t="shared" si="977"/>
        <v>0</v>
      </c>
      <c r="Z2507" s="147" t="s">
        <v>71</v>
      </c>
      <c r="AA2507" s="141">
        <f t="shared" ref="AA2507:AA2567" si="985">IF(Q2506&gt;0,VLOOKUP(A2506,$AD$10:$AL$114,9),AA2506)</f>
        <v>46218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4"/>
      <c r="BL2507" s="1"/>
      <c r="BM2507" s="1"/>
      <c r="BN2507" s="1"/>
      <c r="BO2507" s="1"/>
      <c r="BP2507" s="1"/>
      <c r="BQ2507" s="1"/>
    </row>
    <row r="2508" spans="1:69" x14ac:dyDescent="0.15">
      <c r="A2508" s="138">
        <f t="shared" si="978"/>
        <v>46159</v>
      </c>
      <c r="B2508" s="148">
        <f t="shared" si="967"/>
        <v>742.24622954999995</v>
      </c>
      <c r="C2508" s="139">
        <f t="shared" si="979"/>
        <v>500</v>
      </c>
      <c r="D2508" s="140">
        <f t="shared" si="980"/>
        <v>7245.38</v>
      </c>
      <c r="E2508" s="124">
        <f>IF(K2508=1,VLOOKUP(A2507,[1]Plan1!$BO$80:$BQ$314,3),E2507)</f>
        <v>7276.54</v>
      </c>
      <c r="F2508" s="141">
        <f t="shared" si="981"/>
        <v>45763</v>
      </c>
      <c r="G2508" s="142">
        <f t="shared" si="968"/>
        <v>4.3006716003852752E-3</v>
      </c>
      <c r="H2508" s="141">
        <f t="shared" si="982"/>
        <v>46188</v>
      </c>
      <c r="I2508" s="141">
        <f t="shared" si="969"/>
        <v>46188</v>
      </c>
      <c r="J2508" s="125">
        <f t="shared" si="983"/>
        <v>20</v>
      </c>
      <c r="K2508" s="125">
        <f t="shared" si="965"/>
        <v>1</v>
      </c>
      <c r="L2508" s="139">
        <f t="shared" si="970"/>
        <v>1.0002145899999999</v>
      </c>
      <c r="M2508" s="143">
        <f t="shared" si="966"/>
        <v>1.0043006699999999</v>
      </c>
      <c r="N2508" s="143">
        <f t="shared" si="962"/>
        <v>1.4671914842782978</v>
      </c>
      <c r="O2508" s="139">
        <f t="shared" si="964"/>
        <v>1.46750632</v>
      </c>
      <c r="P2508" s="139">
        <f t="shared" si="971"/>
        <v>733.75315999999998</v>
      </c>
      <c r="Q2508" s="144">
        <f t="shared" si="972"/>
        <v>0</v>
      </c>
      <c r="R2508" s="145">
        <f t="shared" si="973"/>
        <v>0</v>
      </c>
      <c r="S2508" s="139">
        <f t="shared" si="974"/>
        <v>0</v>
      </c>
      <c r="T2508" s="146">
        <f t="shared" si="984"/>
        <v>3.5999999999999997E-2</v>
      </c>
      <c r="U2508" s="144">
        <f t="shared" si="963"/>
        <v>82</v>
      </c>
      <c r="V2508" s="144">
        <v>252</v>
      </c>
      <c r="W2508" s="143">
        <f t="shared" si="975"/>
        <v>1.011574832</v>
      </c>
      <c r="X2508" s="139">
        <f t="shared" si="976"/>
        <v>8.4930695499999995</v>
      </c>
      <c r="Y2508" s="124">
        <f t="shared" si="977"/>
        <v>0</v>
      </c>
      <c r="Z2508" s="147" t="s">
        <v>71</v>
      </c>
      <c r="AA2508" s="141">
        <f t="shared" si="985"/>
        <v>46218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4"/>
      <c r="BL2508" s="1"/>
      <c r="BM2508" s="1"/>
      <c r="BN2508" s="1"/>
      <c r="BO2508" s="1"/>
      <c r="BP2508" s="1"/>
      <c r="BQ2508" s="1"/>
    </row>
    <row r="2509" spans="1:69" x14ac:dyDescent="0.15">
      <c r="A2509" s="138">
        <f t="shared" si="978"/>
        <v>46160</v>
      </c>
      <c r="B2509" s="148">
        <f t="shared" si="967"/>
        <v>742.24622954999995</v>
      </c>
      <c r="C2509" s="139">
        <f t="shared" si="979"/>
        <v>500</v>
      </c>
      <c r="D2509" s="140">
        <f t="shared" si="980"/>
        <v>7245.38</v>
      </c>
      <c r="E2509" s="124">
        <f>IF(K2509=1,VLOOKUP(A2508,[1]Plan1!$BO$80:$BQ$314,3),E2508)</f>
        <v>7276.54</v>
      </c>
      <c r="F2509" s="141">
        <f t="shared" si="981"/>
        <v>45763</v>
      </c>
      <c r="G2509" s="142">
        <f t="shared" si="968"/>
        <v>4.3006716003852752E-3</v>
      </c>
      <c r="H2509" s="141">
        <f t="shared" si="982"/>
        <v>46188</v>
      </c>
      <c r="I2509" s="141">
        <f t="shared" si="969"/>
        <v>46188</v>
      </c>
      <c r="J2509" s="125">
        <f t="shared" si="983"/>
        <v>20</v>
      </c>
      <c r="K2509" s="125">
        <f t="shared" si="965"/>
        <v>1</v>
      </c>
      <c r="L2509" s="139">
        <f t="shared" si="970"/>
        <v>1.0002145899999999</v>
      </c>
      <c r="M2509" s="143">
        <f t="shared" si="966"/>
        <v>1.0043006699999999</v>
      </c>
      <c r="N2509" s="143">
        <f t="shared" si="962"/>
        <v>1.4671914842782978</v>
      </c>
      <c r="O2509" s="139">
        <f t="shared" si="964"/>
        <v>1.46750632</v>
      </c>
      <c r="P2509" s="139">
        <f t="shared" si="971"/>
        <v>733.75315999999998</v>
      </c>
      <c r="Q2509" s="144">
        <f t="shared" si="972"/>
        <v>0</v>
      </c>
      <c r="R2509" s="145">
        <f t="shared" si="973"/>
        <v>0</v>
      </c>
      <c r="S2509" s="139">
        <f t="shared" si="974"/>
        <v>0</v>
      </c>
      <c r="T2509" s="146">
        <f t="shared" si="984"/>
        <v>3.5999999999999997E-2</v>
      </c>
      <c r="U2509" s="144">
        <f t="shared" si="963"/>
        <v>82</v>
      </c>
      <c r="V2509" s="144">
        <v>252</v>
      </c>
      <c r="W2509" s="143">
        <f t="shared" si="975"/>
        <v>1.011574832</v>
      </c>
      <c r="X2509" s="139">
        <f t="shared" si="976"/>
        <v>8.4930695499999995</v>
      </c>
      <c r="Y2509" s="124">
        <f t="shared" si="977"/>
        <v>0</v>
      </c>
      <c r="Z2509" s="147" t="s">
        <v>71</v>
      </c>
      <c r="AA2509" s="141">
        <f t="shared" si="985"/>
        <v>46218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4"/>
      <c r="BL2509" s="1"/>
      <c r="BM2509" s="1"/>
      <c r="BN2509" s="1"/>
      <c r="BO2509" s="1"/>
      <c r="BP2509" s="1"/>
      <c r="BQ2509" s="1"/>
    </row>
    <row r="2510" spans="1:69" x14ac:dyDescent="0.15">
      <c r="A2510" s="138">
        <f t="shared" si="978"/>
        <v>46161</v>
      </c>
      <c r="B2510" s="148">
        <f t="shared" si="967"/>
        <v>742.50971274999995</v>
      </c>
      <c r="C2510" s="139">
        <f t="shared" si="979"/>
        <v>500</v>
      </c>
      <c r="D2510" s="140">
        <f t="shared" si="980"/>
        <v>7245.38</v>
      </c>
      <c r="E2510" s="124">
        <f>IF(K2510=1,VLOOKUP(A2509,[1]Plan1!$BO$80:$BQ$314,3),E2509)</f>
        <v>7276.54</v>
      </c>
      <c r="F2510" s="141">
        <f t="shared" si="981"/>
        <v>45763</v>
      </c>
      <c r="G2510" s="142">
        <f t="shared" si="968"/>
        <v>4.3006716003852752E-3</v>
      </c>
      <c r="H2510" s="141">
        <f t="shared" si="982"/>
        <v>46188</v>
      </c>
      <c r="I2510" s="141">
        <f t="shared" si="969"/>
        <v>46188</v>
      </c>
      <c r="J2510" s="125">
        <f t="shared" si="983"/>
        <v>20</v>
      </c>
      <c r="K2510" s="125">
        <f t="shared" si="965"/>
        <v>2</v>
      </c>
      <c r="L2510" s="139">
        <f t="shared" si="970"/>
        <v>1.0004292299999999</v>
      </c>
      <c r="M2510" s="143">
        <f t="shared" si="966"/>
        <v>1.0043006699999999</v>
      </c>
      <c r="N2510" s="143">
        <f t="shared" si="962"/>
        <v>1.4671914842782978</v>
      </c>
      <c r="O2510" s="139">
        <f t="shared" si="964"/>
        <v>1.4678212399999999</v>
      </c>
      <c r="P2510" s="139">
        <f t="shared" si="971"/>
        <v>733.91061999999999</v>
      </c>
      <c r="Q2510" s="144">
        <f t="shared" si="972"/>
        <v>0</v>
      </c>
      <c r="R2510" s="145">
        <f t="shared" si="973"/>
        <v>0</v>
      </c>
      <c r="S2510" s="139">
        <f t="shared" si="974"/>
        <v>0</v>
      </c>
      <c r="T2510" s="146">
        <f t="shared" si="984"/>
        <v>3.5999999999999997E-2</v>
      </c>
      <c r="U2510" s="144">
        <f t="shared" si="963"/>
        <v>83</v>
      </c>
      <c r="V2510" s="144">
        <v>252</v>
      </c>
      <c r="W2510" s="143">
        <f t="shared" si="975"/>
        <v>1.011716812</v>
      </c>
      <c r="X2510" s="139">
        <f t="shared" si="976"/>
        <v>8.5990927500000005</v>
      </c>
      <c r="Y2510" s="124">
        <f t="shared" si="977"/>
        <v>0</v>
      </c>
      <c r="Z2510" s="147" t="s">
        <v>71</v>
      </c>
      <c r="AA2510" s="141">
        <f t="shared" si="985"/>
        <v>46218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4"/>
      <c r="BL2510" s="1"/>
      <c r="BM2510" s="1"/>
      <c r="BN2510" s="1"/>
      <c r="BO2510" s="1"/>
      <c r="BP2510" s="1"/>
      <c r="BQ2510" s="1"/>
    </row>
    <row r="2511" spans="1:69" x14ac:dyDescent="0.15">
      <c r="A2511" s="138">
        <f t="shared" si="978"/>
        <v>46162</v>
      </c>
      <c r="B2511" s="148">
        <f t="shared" si="967"/>
        <v>742.77329150000003</v>
      </c>
      <c r="C2511" s="139">
        <f t="shared" si="979"/>
        <v>500</v>
      </c>
      <c r="D2511" s="140">
        <f t="shared" si="980"/>
        <v>7245.38</v>
      </c>
      <c r="E2511" s="124">
        <f>IF(K2511=1,VLOOKUP(A2510,[1]Plan1!$BO$80:$BQ$314,3),E2510)</f>
        <v>7276.54</v>
      </c>
      <c r="F2511" s="141">
        <f t="shared" si="981"/>
        <v>45763</v>
      </c>
      <c r="G2511" s="142">
        <f t="shared" si="968"/>
        <v>4.3006716003852752E-3</v>
      </c>
      <c r="H2511" s="141">
        <f t="shared" si="982"/>
        <v>46188</v>
      </c>
      <c r="I2511" s="141">
        <f t="shared" si="969"/>
        <v>46188</v>
      </c>
      <c r="J2511" s="125">
        <f t="shared" si="983"/>
        <v>20</v>
      </c>
      <c r="K2511" s="125">
        <f t="shared" si="965"/>
        <v>3</v>
      </c>
      <c r="L2511" s="139">
        <f t="shared" si="970"/>
        <v>1.0006439199999999</v>
      </c>
      <c r="M2511" s="143">
        <f t="shared" si="966"/>
        <v>1.0043006699999999</v>
      </c>
      <c r="N2511" s="143">
        <f t="shared" si="962"/>
        <v>1.4671914842782978</v>
      </c>
      <c r="O2511" s="139">
        <f t="shared" si="964"/>
        <v>1.46813623</v>
      </c>
      <c r="P2511" s="139">
        <f t="shared" si="971"/>
        <v>734.06811500000003</v>
      </c>
      <c r="Q2511" s="144">
        <f t="shared" si="972"/>
        <v>0</v>
      </c>
      <c r="R2511" s="145">
        <f t="shared" si="973"/>
        <v>0</v>
      </c>
      <c r="S2511" s="139">
        <f t="shared" si="974"/>
        <v>0</v>
      </c>
      <c r="T2511" s="146">
        <f t="shared" si="984"/>
        <v>3.5999999999999997E-2</v>
      </c>
      <c r="U2511" s="144">
        <f t="shared" si="963"/>
        <v>84</v>
      </c>
      <c r="V2511" s="144">
        <v>252</v>
      </c>
      <c r="W2511" s="143">
        <f t="shared" si="975"/>
        <v>1.0118588129999999</v>
      </c>
      <c r="X2511" s="139">
        <f t="shared" si="976"/>
        <v>8.7051765000000003</v>
      </c>
      <c r="Y2511" s="124">
        <f t="shared" si="977"/>
        <v>0</v>
      </c>
      <c r="Z2511" s="147" t="s">
        <v>71</v>
      </c>
      <c r="AA2511" s="141">
        <f t="shared" si="985"/>
        <v>46218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4"/>
      <c r="BL2511" s="1"/>
      <c r="BM2511" s="1"/>
      <c r="BN2511" s="1"/>
      <c r="BO2511" s="1"/>
      <c r="BP2511" s="1"/>
      <c r="BQ2511" s="1"/>
    </row>
    <row r="2512" spans="1:69" x14ac:dyDescent="0.15">
      <c r="A2512" s="138">
        <f t="shared" si="978"/>
        <v>46163</v>
      </c>
      <c r="B2512" s="148">
        <f t="shared" si="967"/>
        <v>743.03695928000002</v>
      </c>
      <c r="C2512" s="139">
        <f t="shared" si="979"/>
        <v>500</v>
      </c>
      <c r="D2512" s="140">
        <f t="shared" si="980"/>
        <v>7245.38</v>
      </c>
      <c r="E2512" s="124">
        <f>IF(K2512=1,VLOOKUP(A2511,[1]Plan1!$BO$80:$BQ$314,3),E2511)</f>
        <v>7276.54</v>
      </c>
      <c r="F2512" s="141">
        <f t="shared" si="981"/>
        <v>45763</v>
      </c>
      <c r="G2512" s="142">
        <f t="shared" si="968"/>
        <v>4.3006716003852752E-3</v>
      </c>
      <c r="H2512" s="141">
        <f t="shared" si="982"/>
        <v>46188</v>
      </c>
      <c r="I2512" s="141">
        <f t="shared" si="969"/>
        <v>46188</v>
      </c>
      <c r="J2512" s="125">
        <f t="shared" si="983"/>
        <v>20</v>
      </c>
      <c r="K2512" s="125">
        <f t="shared" si="965"/>
        <v>4</v>
      </c>
      <c r="L2512" s="139">
        <f t="shared" si="970"/>
        <v>1.0008586500000001</v>
      </c>
      <c r="M2512" s="143">
        <f t="shared" si="966"/>
        <v>1.0043006699999999</v>
      </c>
      <c r="N2512" s="143">
        <f t="shared" si="962"/>
        <v>1.4671914842782978</v>
      </c>
      <c r="O2512" s="139">
        <f t="shared" si="964"/>
        <v>1.46845128</v>
      </c>
      <c r="P2512" s="139">
        <f t="shared" si="971"/>
        <v>734.22564</v>
      </c>
      <c r="Q2512" s="144">
        <f t="shared" si="972"/>
        <v>0</v>
      </c>
      <c r="R2512" s="145">
        <f t="shared" si="973"/>
        <v>0</v>
      </c>
      <c r="S2512" s="139">
        <f t="shared" si="974"/>
        <v>0</v>
      </c>
      <c r="T2512" s="146">
        <f t="shared" si="984"/>
        <v>3.5999999999999997E-2</v>
      </c>
      <c r="U2512" s="144">
        <f t="shared" si="963"/>
        <v>85</v>
      </c>
      <c r="V2512" s="144">
        <v>252</v>
      </c>
      <c r="W2512" s="143">
        <f t="shared" si="975"/>
        <v>1.0120008330000001</v>
      </c>
      <c r="X2512" s="139">
        <f t="shared" si="976"/>
        <v>8.8113192799999993</v>
      </c>
      <c r="Y2512" s="124">
        <f t="shared" si="977"/>
        <v>0</v>
      </c>
      <c r="Z2512" s="147" t="s">
        <v>71</v>
      </c>
      <c r="AA2512" s="141">
        <f t="shared" si="985"/>
        <v>46218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4"/>
      <c r="BL2512" s="1"/>
      <c r="BM2512" s="1"/>
      <c r="BN2512" s="1"/>
      <c r="BO2512" s="1"/>
      <c r="BP2512" s="1"/>
      <c r="BQ2512" s="1"/>
    </row>
    <row r="2513" spans="1:69" x14ac:dyDescent="0.15">
      <c r="A2513" s="138">
        <f t="shared" si="978"/>
        <v>46164</v>
      </c>
      <c r="B2513" s="148">
        <f t="shared" si="967"/>
        <v>743.30072698999993</v>
      </c>
      <c r="C2513" s="139">
        <f t="shared" si="979"/>
        <v>500</v>
      </c>
      <c r="D2513" s="140">
        <f t="shared" si="980"/>
        <v>7245.38</v>
      </c>
      <c r="E2513" s="124">
        <f>IF(K2513=1,VLOOKUP(A2512,[1]Plan1!$BO$80:$BQ$314,3),E2512)</f>
        <v>7276.54</v>
      </c>
      <c r="F2513" s="141">
        <f t="shared" si="981"/>
        <v>45763</v>
      </c>
      <c r="G2513" s="142">
        <f t="shared" si="968"/>
        <v>4.3006716003852752E-3</v>
      </c>
      <c r="H2513" s="141">
        <f t="shared" si="982"/>
        <v>46188</v>
      </c>
      <c r="I2513" s="141">
        <f t="shared" si="969"/>
        <v>46188</v>
      </c>
      <c r="J2513" s="125">
        <f t="shared" si="983"/>
        <v>20</v>
      </c>
      <c r="K2513" s="125">
        <f t="shared" si="965"/>
        <v>5</v>
      </c>
      <c r="L2513" s="139">
        <f t="shared" si="970"/>
        <v>1.0010734299999999</v>
      </c>
      <c r="M2513" s="143">
        <f t="shared" si="966"/>
        <v>1.0043006699999999</v>
      </c>
      <c r="N2513" s="143">
        <f t="shared" si="962"/>
        <v>1.4671914842782978</v>
      </c>
      <c r="O2513" s="139">
        <f t="shared" si="964"/>
        <v>1.46876641</v>
      </c>
      <c r="P2513" s="139">
        <f t="shared" si="971"/>
        <v>734.38320499999998</v>
      </c>
      <c r="Q2513" s="144">
        <f t="shared" si="972"/>
        <v>0</v>
      </c>
      <c r="R2513" s="145">
        <f t="shared" si="973"/>
        <v>0</v>
      </c>
      <c r="S2513" s="139">
        <f t="shared" si="974"/>
        <v>0</v>
      </c>
      <c r="T2513" s="146">
        <f t="shared" si="984"/>
        <v>3.5999999999999997E-2</v>
      </c>
      <c r="U2513" s="144">
        <f t="shared" si="963"/>
        <v>86</v>
      </c>
      <c r="V2513" s="144">
        <v>252</v>
      </c>
      <c r="W2513" s="143">
        <f t="shared" si="975"/>
        <v>1.0121428729999999</v>
      </c>
      <c r="X2513" s="139">
        <f t="shared" si="976"/>
        <v>8.9175219899999991</v>
      </c>
      <c r="Y2513" s="124">
        <f t="shared" si="977"/>
        <v>0</v>
      </c>
      <c r="Z2513" s="147" t="s">
        <v>71</v>
      </c>
      <c r="AA2513" s="141">
        <f t="shared" si="985"/>
        <v>46218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4"/>
      <c r="BL2513" s="1"/>
      <c r="BM2513" s="1"/>
      <c r="BN2513" s="1"/>
      <c r="BO2513" s="1"/>
      <c r="BP2513" s="1"/>
      <c r="BQ2513" s="1"/>
    </row>
    <row r="2514" spans="1:69" x14ac:dyDescent="0.15">
      <c r="A2514" s="138">
        <f t="shared" si="978"/>
        <v>46165</v>
      </c>
      <c r="B2514" s="148">
        <f t="shared" si="967"/>
        <v>743.56458451000003</v>
      </c>
      <c r="C2514" s="139">
        <f t="shared" si="979"/>
        <v>500</v>
      </c>
      <c r="D2514" s="140">
        <f t="shared" si="980"/>
        <v>7245.38</v>
      </c>
      <c r="E2514" s="124">
        <f>IF(K2514=1,VLOOKUP(A2513,[1]Plan1!$BO$80:$BQ$314,3),E2513)</f>
        <v>7276.54</v>
      </c>
      <c r="F2514" s="141">
        <f t="shared" si="981"/>
        <v>45763</v>
      </c>
      <c r="G2514" s="142">
        <f t="shared" si="968"/>
        <v>4.3006716003852752E-3</v>
      </c>
      <c r="H2514" s="141">
        <f t="shared" si="982"/>
        <v>46188</v>
      </c>
      <c r="I2514" s="141">
        <f t="shared" si="969"/>
        <v>46188</v>
      </c>
      <c r="J2514" s="125">
        <f t="shared" si="983"/>
        <v>20</v>
      </c>
      <c r="K2514" s="125">
        <f t="shared" si="965"/>
        <v>6</v>
      </c>
      <c r="L2514" s="139">
        <f t="shared" si="970"/>
        <v>1.0012882599999999</v>
      </c>
      <c r="M2514" s="143">
        <f t="shared" si="966"/>
        <v>1.0043006699999999</v>
      </c>
      <c r="N2514" s="143">
        <f t="shared" si="962"/>
        <v>1.4671914842782978</v>
      </c>
      <c r="O2514" s="139">
        <f t="shared" si="964"/>
        <v>1.4690816</v>
      </c>
      <c r="P2514" s="139">
        <f t="shared" si="971"/>
        <v>734.54079999999999</v>
      </c>
      <c r="Q2514" s="144">
        <f t="shared" si="972"/>
        <v>0</v>
      </c>
      <c r="R2514" s="145">
        <f t="shared" si="973"/>
        <v>0</v>
      </c>
      <c r="S2514" s="139">
        <f t="shared" si="974"/>
        <v>0</v>
      </c>
      <c r="T2514" s="146">
        <f t="shared" si="984"/>
        <v>3.5999999999999997E-2</v>
      </c>
      <c r="U2514" s="144">
        <f t="shared" si="963"/>
        <v>87</v>
      </c>
      <c r="V2514" s="144">
        <v>252</v>
      </c>
      <c r="W2514" s="143">
        <f t="shared" si="975"/>
        <v>1.0122849330000001</v>
      </c>
      <c r="X2514" s="139">
        <f t="shared" si="976"/>
        <v>9.0237845100000005</v>
      </c>
      <c r="Y2514" s="124">
        <f t="shared" si="977"/>
        <v>0</v>
      </c>
      <c r="Z2514" s="147" t="s">
        <v>71</v>
      </c>
      <c r="AA2514" s="141">
        <f t="shared" si="985"/>
        <v>46218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4"/>
      <c r="BL2514" s="1"/>
      <c r="BM2514" s="1"/>
      <c r="BN2514" s="1"/>
      <c r="BO2514" s="1"/>
      <c r="BP2514" s="1"/>
      <c r="BQ2514" s="1"/>
    </row>
    <row r="2515" spans="1:69" x14ac:dyDescent="0.15">
      <c r="A2515" s="138">
        <f t="shared" si="978"/>
        <v>46166</v>
      </c>
      <c r="B2515" s="148">
        <f t="shared" si="967"/>
        <v>743.56458451000003</v>
      </c>
      <c r="C2515" s="139">
        <f t="shared" si="979"/>
        <v>500</v>
      </c>
      <c r="D2515" s="140">
        <f t="shared" si="980"/>
        <v>7245.38</v>
      </c>
      <c r="E2515" s="124">
        <f>IF(K2515=1,VLOOKUP(A2514,[1]Plan1!$BO$80:$BQ$314,3),E2514)</f>
        <v>7276.54</v>
      </c>
      <c r="F2515" s="141">
        <f t="shared" si="981"/>
        <v>45763</v>
      </c>
      <c r="G2515" s="142">
        <f t="shared" si="968"/>
        <v>4.3006716003852752E-3</v>
      </c>
      <c r="H2515" s="141">
        <f t="shared" si="982"/>
        <v>46188</v>
      </c>
      <c r="I2515" s="141">
        <f t="shared" si="969"/>
        <v>46188</v>
      </c>
      <c r="J2515" s="125">
        <f t="shared" si="983"/>
        <v>20</v>
      </c>
      <c r="K2515" s="125">
        <f t="shared" si="965"/>
        <v>6</v>
      </c>
      <c r="L2515" s="139">
        <f t="shared" si="970"/>
        <v>1.0012882599999999</v>
      </c>
      <c r="M2515" s="143">
        <f t="shared" si="966"/>
        <v>1.0043006699999999</v>
      </c>
      <c r="N2515" s="143">
        <f t="shared" si="962"/>
        <v>1.4671914842782978</v>
      </c>
      <c r="O2515" s="139">
        <f t="shared" si="964"/>
        <v>1.4690816</v>
      </c>
      <c r="P2515" s="139">
        <f t="shared" si="971"/>
        <v>734.54079999999999</v>
      </c>
      <c r="Q2515" s="144">
        <f t="shared" si="972"/>
        <v>0</v>
      </c>
      <c r="R2515" s="145">
        <f t="shared" si="973"/>
        <v>0</v>
      </c>
      <c r="S2515" s="139">
        <f t="shared" si="974"/>
        <v>0</v>
      </c>
      <c r="T2515" s="146">
        <f t="shared" si="984"/>
        <v>3.5999999999999997E-2</v>
      </c>
      <c r="U2515" s="144">
        <f t="shared" si="963"/>
        <v>87</v>
      </c>
      <c r="V2515" s="144">
        <v>252</v>
      </c>
      <c r="W2515" s="143">
        <f t="shared" si="975"/>
        <v>1.0122849330000001</v>
      </c>
      <c r="X2515" s="139">
        <f t="shared" si="976"/>
        <v>9.0237845100000005</v>
      </c>
      <c r="Y2515" s="124">
        <f t="shared" si="977"/>
        <v>0</v>
      </c>
      <c r="Z2515" s="147" t="s">
        <v>71</v>
      </c>
      <c r="AA2515" s="141">
        <f t="shared" si="985"/>
        <v>46218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4"/>
      <c r="BL2515" s="1"/>
      <c r="BM2515" s="1"/>
      <c r="BN2515" s="1"/>
      <c r="BO2515" s="1"/>
      <c r="BP2515" s="1"/>
      <c r="BQ2515" s="1"/>
    </row>
    <row r="2516" spans="1:69" x14ac:dyDescent="0.15">
      <c r="A2516" s="138">
        <f t="shared" si="978"/>
        <v>46167</v>
      </c>
      <c r="B2516" s="148">
        <f t="shared" si="967"/>
        <v>743.56458451000003</v>
      </c>
      <c r="C2516" s="139">
        <f t="shared" si="979"/>
        <v>500</v>
      </c>
      <c r="D2516" s="140">
        <f t="shared" si="980"/>
        <v>7245.38</v>
      </c>
      <c r="E2516" s="124">
        <f>IF(K2516=1,VLOOKUP(A2515,[1]Plan1!$BO$80:$BQ$314,3),E2515)</f>
        <v>7276.54</v>
      </c>
      <c r="F2516" s="141">
        <f t="shared" si="981"/>
        <v>45763</v>
      </c>
      <c r="G2516" s="142">
        <f t="shared" si="968"/>
        <v>4.3006716003852752E-3</v>
      </c>
      <c r="H2516" s="141">
        <f t="shared" si="982"/>
        <v>46188</v>
      </c>
      <c r="I2516" s="141">
        <f t="shared" si="969"/>
        <v>46188</v>
      </c>
      <c r="J2516" s="125">
        <f t="shared" si="983"/>
        <v>20</v>
      </c>
      <c r="K2516" s="125">
        <f t="shared" si="965"/>
        <v>6</v>
      </c>
      <c r="L2516" s="139">
        <f t="shared" si="970"/>
        <v>1.0012882599999999</v>
      </c>
      <c r="M2516" s="143">
        <f t="shared" si="966"/>
        <v>1.0043006699999999</v>
      </c>
      <c r="N2516" s="143">
        <f t="shared" si="962"/>
        <v>1.4671914842782978</v>
      </c>
      <c r="O2516" s="139">
        <f t="shared" si="964"/>
        <v>1.4690816</v>
      </c>
      <c r="P2516" s="139">
        <f t="shared" si="971"/>
        <v>734.54079999999999</v>
      </c>
      <c r="Q2516" s="144">
        <f t="shared" si="972"/>
        <v>0</v>
      </c>
      <c r="R2516" s="145">
        <f t="shared" si="973"/>
        <v>0</v>
      </c>
      <c r="S2516" s="139">
        <f t="shared" si="974"/>
        <v>0</v>
      </c>
      <c r="T2516" s="146">
        <f t="shared" si="984"/>
        <v>3.5999999999999997E-2</v>
      </c>
      <c r="U2516" s="144">
        <f t="shared" si="963"/>
        <v>87</v>
      </c>
      <c r="V2516" s="144">
        <v>252</v>
      </c>
      <c r="W2516" s="143">
        <f t="shared" si="975"/>
        <v>1.0122849330000001</v>
      </c>
      <c r="X2516" s="139">
        <f t="shared" si="976"/>
        <v>9.0237845100000005</v>
      </c>
      <c r="Y2516" s="124">
        <f t="shared" si="977"/>
        <v>0</v>
      </c>
      <c r="Z2516" s="147" t="s">
        <v>71</v>
      </c>
      <c r="AA2516" s="141">
        <f t="shared" si="985"/>
        <v>46218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4"/>
      <c r="BL2516" s="1"/>
      <c r="BM2516" s="1"/>
      <c r="BN2516" s="1"/>
      <c r="BO2516" s="1"/>
      <c r="BP2516" s="1"/>
      <c r="BQ2516" s="1"/>
    </row>
    <row r="2517" spans="1:69" x14ac:dyDescent="0.15">
      <c r="A2517" s="138">
        <f t="shared" si="978"/>
        <v>46168</v>
      </c>
      <c r="B2517" s="148">
        <f t="shared" si="967"/>
        <v>743.82853694000005</v>
      </c>
      <c r="C2517" s="139">
        <f t="shared" si="979"/>
        <v>500</v>
      </c>
      <c r="D2517" s="140">
        <f t="shared" si="980"/>
        <v>7245.38</v>
      </c>
      <c r="E2517" s="124">
        <f>IF(K2517=1,VLOOKUP(A2516,[1]Plan1!$BO$80:$BQ$314,3),E2516)</f>
        <v>7276.54</v>
      </c>
      <c r="F2517" s="141">
        <f t="shared" si="981"/>
        <v>45763</v>
      </c>
      <c r="G2517" s="142">
        <f t="shared" si="968"/>
        <v>4.3006716003852752E-3</v>
      </c>
      <c r="H2517" s="141">
        <f t="shared" si="982"/>
        <v>46188</v>
      </c>
      <c r="I2517" s="141">
        <f t="shared" si="969"/>
        <v>46188</v>
      </c>
      <c r="J2517" s="125">
        <f t="shared" si="983"/>
        <v>20</v>
      </c>
      <c r="K2517" s="125">
        <f t="shared" si="965"/>
        <v>7</v>
      </c>
      <c r="L2517" s="139">
        <f t="shared" si="970"/>
        <v>1.0015031299999999</v>
      </c>
      <c r="M2517" s="143">
        <f t="shared" si="966"/>
        <v>1.0043006699999999</v>
      </c>
      <c r="N2517" s="143">
        <f t="shared" si="962"/>
        <v>1.4671914842782978</v>
      </c>
      <c r="O2517" s="139">
        <f t="shared" si="964"/>
        <v>1.46939686</v>
      </c>
      <c r="P2517" s="139">
        <f t="shared" si="971"/>
        <v>734.69843000000003</v>
      </c>
      <c r="Q2517" s="144">
        <f t="shared" si="972"/>
        <v>0</v>
      </c>
      <c r="R2517" s="145">
        <f t="shared" si="973"/>
        <v>0</v>
      </c>
      <c r="S2517" s="139">
        <f t="shared" si="974"/>
        <v>0</v>
      </c>
      <c r="T2517" s="146">
        <f t="shared" si="984"/>
        <v>3.5999999999999997E-2</v>
      </c>
      <c r="U2517" s="144">
        <f t="shared" si="963"/>
        <v>88</v>
      </c>
      <c r="V2517" s="144">
        <v>252</v>
      </c>
      <c r="W2517" s="143">
        <f t="shared" si="975"/>
        <v>1.0124270129999999</v>
      </c>
      <c r="X2517" s="139">
        <f t="shared" si="976"/>
        <v>9.1301069399999992</v>
      </c>
      <c r="Y2517" s="124">
        <f t="shared" si="977"/>
        <v>0</v>
      </c>
      <c r="Z2517" s="147" t="s">
        <v>71</v>
      </c>
      <c r="AA2517" s="141">
        <f t="shared" si="985"/>
        <v>46218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4"/>
      <c r="BL2517" s="1"/>
      <c r="BM2517" s="1"/>
      <c r="BN2517" s="1"/>
      <c r="BO2517" s="1"/>
      <c r="BP2517" s="1"/>
      <c r="BQ2517" s="1"/>
    </row>
    <row r="2518" spans="1:69" x14ac:dyDescent="0.15">
      <c r="A2518" s="138">
        <f t="shared" si="978"/>
        <v>46169</v>
      </c>
      <c r="B2518" s="148">
        <f t="shared" si="967"/>
        <v>744.09258428999999</v>
      </c>
      <c r="C2518" s="139">
        <f t="shared" si="979"/>
        <v>500</v>
      </c>
      <c r="D2518" s="140">
        <f t="shared" si="980"/>
        <v>7245.38</v>
      </c>
      <c r="E2518" s="124">
        <f>IF(K2518=1,VLOOKUP(A2517,[1]Plan1!$BO$80:$BQ$314,3),E2517)</f>
        <v>7276.54</v>
      </c>
      <c r="F2518" s="141">
        <f t="shared" si="981"/>
        <v>45763</v>
      </c>
      <c r="G2518" s="142">
        <f t="shared" si="968"/>
        <v>4.3006716003852752E-3</v>
      </c>
      <c r="H2518" s="141">
        <f t="shared" si="982"/>
        <v>46188</v>
      </c>
      <c r="I2518" s="141">
        <f t="shared" si="969"/>
        <v>46188</v>
      </c>
      <c r="J2518" s="125">
        <f t="shared" si="983"/>
        <v>20</v>
      </c>
      <c r="K2518" s="125">
        <f t="shared" si="965"/>
        <v>8</v>
      </c>
      <c r="L2518" s="139">
        <f t="shared" si="970"/>
        <v>1.00171805</v>
      </c>
      <c r="M2518" s="143">
        <f t="shared" si="966"/>
        <v>1.0043006699999999</v>
      </c>
      <c r="N2518" s="143">
        <f t="shared" si="962"/>
        <v>1.4671914842782978</v>
      </c>
      <c r="O2518" s="139">
        <f t="shared" si="964"/>
        <v>1.4697121900000001</v>
      </c>
      <c r="P2518" s="139">
        <f t="shared" si="971"/>
        <v>734.85609499999998</v>
      </c>
      <c r="Q2518" s="144">
        <f t="shared" si="972"/>
        <v>0</v>
      </c>
      <c r="R2518" s="145">
        <f t="shared" si="973"/>
        <v>0</v>
      </c>
      <c r="S2518" s="139">
        <f t="shared" si="974"/>
        <v>0</v>
      </c>
      <c r="T2518" s="146">
        <f t="shared" si="984"/>
        <v>3.5999999999999997E-2</v>
      </c>
      <c r="U2518" s="144">
        <f t="shared" si="963"/>
        <v>89</v>
      </c>
      <c r="V2518" s="144">
        <v>252</v>
      </c>
      <c r="W2518" s="143">
        <f t="shared" si="975"/>
        <v>1.0125691130000001</v>
      </c>
      <c r="X2518" s="139">
        <f t="shared" si="976"/>
        <v>9.2364892899999997</v>
      </c>
      <c r="Y2518" s="124">
        <f t="shared" si="977"/>
        <v>0</v>
      </c>
      <c r="Z2518" s="147" t="s">
        <v>71</v>
      </c>
      <c r="AA2518" s="141">
        <f t="shared" si="985"/>
        <v>46218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4"/>
      <c r="BL2518" s="1"/>
      <c r="BM2518" s="1"/>
      <c r="BN2518" s="1"/>
      <c r="BO2518" s="1"/>
      <c r="BP2518" s="1"/>
      <c r="BQ2518" s="1"/>
    </row>
    <row r="2519" spans="1:69" x14ac:dyDescent="0.15">
      <c r="A2519" s="138">
        <f t="shared" si="978"/>
        <v>46170</v>
      </c>
      <c r="B2519" s="148">
        <f t="shared" si="967"/>
        <v>744.35672079999995</v>
      </c>
      <c r="C2519" s="139">
        <f t="shared" si="979"/>
        <v>500</v>
      </c>
      <c r="D2519" s="140">
        <f t="shared" si="980"/>
        <v>7245.38</v>
      </c>
      <c r="E2519" s="124">
        <f>IF(K2519=1,VLOOKUP(A2518,[1]Plan1!$BO$80:$BQ$314,3),E2518)</f>
        <v>7276.54</v>
      </c>
      <c r="F2519" s="141">
        <f t="shared" si="981"/>
        <v>45763</v>
      </c>
      <c r="G2519" s="142">
        <f t="shared" si="968"/>
        <v>4.3006716003852752E-3</v>
      </c>
      <c r="H2519" s="141">
        <f t="shared" si="982"/>
        <v>46188</v>
      </c>
      <c r="I2519" s="141">
        <f t="shared" si="969"/>
        <v>46188</v>
      </c>
      <c r="J2519" s="125">
        <f t="shared" si="983"/>
        <v>20</v>
      </c>
      <c r="K2519" s="125">
        <f t="shared" si="965"/>
        <v>9</v>
      </c>
      <c r="L2519" s="139">
        <f t="shared" si="970"/>
        <v>1.0019330099999999</v>
      </c>
      <c r="M2519" s="143">
        <f t="shared" si="966"/>
        <v>1.0043006699999999</v>
      </c>
      <c r="N2519" s="143">
        <f t="shared" si="962"/>
        <v>1.4671914842782978</v>
      </c>
      <c r="O2519" s="139">
        <f t="shared" si="964"/>
        <v>1.47002758</v>
      </c>
      <c r="P2519" s="139">
        <f t="shared" si="971"/>
        <v>735.01378999999997</v>
      </c>
      <c r="Q2519" s="144">
        <f t="shared" si="972"/>
        <v>0</v>
      </c>
      <c r="R2519" s="145">
        <f t="shared" si="973"/>
        <v>0</v>
      </c>
      <c r="S2519" s="139">
        <f t="shared" si="974"/>
        <v>0</v>
      </c>
      <c r="T2519" s="146">
        <f t="shared" si="984"/>
        <v>3.5999999999999997E-2</v>
      </c>
      <c r="U2519" s="144">
        <f t="shared" si="963"/>
        <v>90</v>
      </c>
      <c r="V2519" s="144">
        <v>252</v>
      </c>
      <c r="W2519" s="143">
        <f t="shared" si="975"/>
        <v>1.012711232</v>
      </c>
      <c r="X2519" s="139">
        <f t="shared" si="976"/>
        <v>9.3429307999999995</v>
      </c>
      <c r="Y2519" s="124">
        <f t="shared" si="977"/>
        <v>0</v>
      </c>
      <c r="Z2519" s="147" t="s">
        <v>71</v>
      </c>
      <c r="AA2519" s="141">
        <f t="shared" si="985"/>
        <v>46218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4"/>
      <c r="BL2519" s="1"/>
      <c r="BM2519" s="1"/>
      <c r="BN2519" s="1"/>
      <c r="BO2519" s="1"/>
      <c r="BP2519" s="1"/>
      <c r="BQ2519" s="1"/>
    </row>
    <row r="2520" spans="1:69" x14ac:dyDescent="0.15">
      <c r="A2520" s="138">
        <f t="shared" si="978"/>
        <v>46171</v>
      </c>
      <c r="B2520" s="148">
        <f t="shared" si="967"/>
        <v>744.62095303000001</v>
      </c>
      <c r="C2520" s="139">
        <f t="shared" si="979"/>
        <v>500</v>
      </c>
      <c r="D2520" s="140">
        <f t="shared" si="980"/>
        <v>7245.38</v>
      </c>
      <c r="E2520" s="124">
        <f>IF(K2520=1,VLOOKUP(A2519,[1]Plan1!$BO$80:$BQ$314,3),E2519)</f>
        <v>7276.54</v>
      </c>
      <c r="F2520" s="141">
        <f t="shared" si="981"/>
        <v>45763</v>
      </c>
      <c r="G2520" s="142">
        <f t="shared" si="968"/>
        <v>4.3006716003852752E-3</v>
      </c>
      <c r="H2520" s="141">
        <f t="shared" si="982"/>
        <v>46188</v>
      </c>
      <c r="I2520" s="141">
        <f t="shared" si="969"/>
        <v>46188</v>
      </c>
      <c r="J2520" s="125">
        <f t="shared" si="983"/>
        <v>20</v>
      </c>
      <c r="K2520" s="125">
        <f t="shared" si="965"/>
        <v>10</v>
      </c>
      <c r="L2520" s="139">
        <f t="shared" si="970"/>
        <v>1.0021480199999999</v>
      </c>
      <c r="M2520" s="143">
        <f t="shared" si="966"/>
        <v>1.0043006699999999</v>
      </c>
      <c r="N2520" s="143">
        <f t="shared" si="962"/>
        <v>1.4671914842782978</v>
      </c>
      <c r="O2520" s="139">
        <f t="shared" si="964"/>
        <v>1.4703430399999999</v>
      </c>
      <c r="P2520" s="139">
        <f t="shared" si="971"/>
        <v>735.17151999999999</v>
      </c>
      <c r="Q2520" s="144">
        <f t="shared" si="972"/>
        <v>0</v>
      </c>
      <c r="R2520" s="145">
        <f t="shared" si="973"/>
        <v>0</v>
      </c>
      <c r="S2520" s="139">
        <f t="shared" si="974"/>
        <v>0</v>
      </c>
      <c r="T2520" s="146">
        <f t="shared" si="984"/>
        <v>3.5999999999999997E-2</v>
      </c>
      <c r="U2520" s="144">
        <f t="shared" si="963"/>
        <v>91</v>
      </c>
      <c r="V2520" s="144">
        <v>252</v>
      </c>
      <c r="W2520" s="143">
        <f t="shared" si="975"/>
        <v>1.0128533719999999</v>
      </c>
      <c r="X2520" s="139">
        <f t="shared" si="976"/>
        <v>9.4494330299999998</v>
      </c>
      <c r="Y2520" s="124">
        <f t="shared" si="977"/>
        <v>0</v>
      </c>
      <c r="Z2520" s="147" t="s">
        <v>71</v>
      </c>
      <c r="AA2520" s="141">
        <f t="shared" si="985"/>
        <v>46218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4"/>
      <c r="BL2520" s="1"/>
      <c r="BM2520" s="1"/>
      <c r="BN2520" s="1"/>
      <c r="BO2520" s="1"/>
      <c r="BP2520" s="1"/>
      <c r="BQ2520" s="1"/>
    </row>
    <row r="2521" spans="1:69" x14ac:dyDescent="0.15">
      <c r="A2521" s="138">
        <f t="shared" si="978"/>
        <v>46172</v>
      </c>
      <c r="B2521" s="148">
        <f t="shared" si="967"/>
        <v>744.88528025000005</v>
      </c>
      <c r="C2521" s="139">
        <f t="shared" si="979"/>
        <v>500</v>
      </c>
      <c r="D2521" s="140">
        <f t="shared" si="980"/>
        <v>7245.38</v>
      </c>
      <c r="E2521" s="124">
        <f>IF(K2521=1,VLOOKUP(A2520,[1]Plan1!$BO$80:$BQ$314,3),E2520)</f>
        <v>7276.54</v>
      </c>
      <c r="F2521" s="141">
        <f t="shared" si="981"/>
        <v>45763</v>
      </c>
      <c r="G2521" s="142">
        <f t="shared" si="968"/>
        <v>4.3006716003852752E-3</v>
      </c>
      <c r="H2521" s="141">
        <f t="shared" si="982"/>
        <v>46188</v>
      </c>
      <c r="I2521" s="141">
        <f t="shared" si="969"/>
        <v>46188</v>
      </c>
      <c r="J2521" s="125">
        <f t="shared" si="983"/>
        <v>20</v>
      </c>
      <c r="K2521" s="125">
        <f t="shared" si="965"/>
        <v>11</v>
      </c>
      <c r="L2521" s="139">
        <f t="shared" si="970"/>
        <v>1.0023630800000001</v>
      </c>
      <c r="M2521" s="143">
        <f t="shared" si="966"/>
        <v>1.0043006699999999</v>
      </c>
      <c r="N2521" s="143">
        <f t="shared" si="962"/>
        <v>1.4671914842782978</v>
      </c>
      <c r="O2521" s="139">
        <f t="shared" si="964"/>
        <v>1.4706585700000001</v>
      </c>
      <c r="P2521" s="139">
        <f t="shared" si="971"/>
        <v>735.32928500000003</v>
      </c>
      <c r="Q2521" s="144">
        <f t="shared" si="972"/>
        <v>0</v>
      </c>
      <c r="R2521" s="145">
        <f t="shared" si="973"/>
        <v>0</v>
      </c>
      <c r="S2521" s="139">
        <f t="shared" si="974"/>
        <v>0</v>
      </c>
      <c r="T2521" s="146">
        <f t="shared" si="984"/>
        <v>3.5999999999999997E-2</v>
      </c>
      <c r="U2521" s="144">
        <f t="shared" si="963"/>
        <v>92</v>
      </c>
      <c r="V2521" s="144">
        <v>252</v>
      </c>
      <c r="W2521" s="143">
        <f t="shared" si="975"/>
        <v>1.0129955319999999</v>
      </c>
      <c r="X2521" s="139">
        <f t="shared" si="976"/>
        <v>9.5559952500000005</v>
      </c>
      <c r="Y2521" s="124">
        <f t="shared" si="977"/>
        <v>0</v>
      </c>
      <c r="Z2521" s="147" t="s">
        <v>71</v>
      </c>
      <c r="AA2521" s="141">
        <f t="shared" si="985"/>
        <v>46218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4"/>
      <c r="BL2521" s="1"/>
      <c r="BM2521" s="1"/>
      <c r="BN2521" s="1"/>
      <c r="BO2521" s="1"/>
      <c r="BP2521" s="1"/>
      <c r="BQ2521" s="1"/>
    </row>
    <row r="2522" spans="1:69" x14ac:dyDescent="0.15">
      <c r="A2522" s="138">
        <f t="shared" si="978"/>
        <v>46173</v>
      </c>
      <c r="B2522" s="148">
        <f t="shared" si="967"/>
        <v>744.88528025000005</v>
      </c>
      <c r="C2522" s="139">
        <f t="shared" si="979"/>
        <v>500</v>
      </c>
      <c r="D2522" s="140">
        <f t="shared" si="980"/>
        <v>7245.38</v>
      </c>
      <c r="E2522" s="124">
        <f>IF(K2522=1,VLOOKUP(A2521,[1]Plan1!$BO$80:$BQ$314,3),E2521)</f>
        <v>7276.54</v>
      </c>
      <c r="F2522" s="141">
        <f t="shared" si="981"/>
        <v>45763</v>
      </c>
      <c r="G2522" s="142">
        <f t="shared" si="968"/>
        <v>4.3006716003852752E-3</v>
      </c>
      <c r="H2522" s="141">
        <f t="shared" si="982"/>
        <v>46188</v>
      </c>
      <c r="I2522" s="141">
        <f t="shared" si="969"/>
        <v>46188</v>
      </c>
      <c r="J2522" s="125">
        <f t="shared" si="983"/>
        <v>20</v>
      </c>
      <c r="K2522" s="125">
        <f t="shared" si="965"/>
        <v>11</v>
      </c>
      <c r="L2522" s="139">
        <f t="shared" si="970"/>
        <v>1.0023630800000001</v>
      </c>
      <c r="M2522" s="143">
        <f t="shared" si="966"/>
        <v>1.0043006699999999</v>
      </c>
      <c r="N2522" s="143">
        <f t="shared" si="962"/>
        <v>1.4671914842782978</v>
      </c>
      <c r="O2522" s="139">
        <f t="shared" si="964"/>
        <v>1.4706585700000001</v>
      </c>
      <c r="P2522" s="139">
        <f t="shared" si="971"/>
        <v>735.32928500000003</v>
      </c>
      <c r="Q2522" s="144">
        <f t="shared" si="972"/>
        <v>0</v>
      </c>
      <c r="R2522" s="145">
        <f t="shared" si="973"/>
        <v>0</v>
      </c>
      <c r="S2522" s="139">
        <f t="shared" si="974"/>
        <v>0</v>
      </c>
      <c r="T2522" s="146">
        <f t="shared" si="984"/>
        <v>3.5999999999999997E-2</v>
      </c>
      <c r="U2522" s="144">
        <f t="shared" si="963"/>
        <v>92</v>
      </c>
      <c r="V2522" s="144">
        <v>252</v>
      </c>
      <c r="W2522" s="143">
        <f t="shared" si="975"/>
        <v>1.0129955319999999</v>
      </c>
      <c r="X2522" s="139">
        <f t="shared" si="976"/>
        <v>9.5559952500000005</v>
      </c>
      <c r="Y2522" s="124">
        <f t="shared" si="977"/>
        <v>0</v>
      </c>
      <c r="Z2522" s="147" t="s">
        <v>71</v>
      </c>
      <c r="AA2522" s="141">
        <f t="shared" si="985"/>
        <v>46218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4"/>
      <c r="BL2522" s="1"/>
      <c r="BM2522" s="1"/>
      <c r="BN2522" s="1"/>
      <c r="BO2522" s="1"/>
      <c r="BP2522" s="1"/>
      <c r="BQ2522" s="1"/>
    </row>
    <row r="2523" spans="1:69" x14ac:dyDescent="0.15">
      <c r="A2523" s="138">
        <f t="shared" si="978"/>
        <v>46174</v>
      </c>
      <c r="B2523" s="148">
        <f t="shared" si="967"/>
        <v>744.88528025000005</v>
      </c>
      <c r="C2523" s="139">
        <f t="shared" si="979"/>
        <v>500</v>
      </c>
      <c r="D2523" s="140">
        <f t="shared" si="980"/>
        <v>7245.38</v>
      </c>
      <c r="E2523" s="124">
        <f>IF(K2523=1,VLOOKUP(A2522,[1]Plan1!$BO$80:$BQ$314,3),E2522)</f>
        <v>7276.54</v>
      </c>
      <c r="F2523" s="141">
        <f t="shared" si="981"/>
        <v>45763</v>
      </c>
      <c r="G2523" s="142">
        <f t="shared" si="968"/>
        <v>4.3006716003852752E-3</v>
      </c>
      <c r="H2523" s="141">
        <f t="shared" si="982"/>
        <v>46188</v>
      </c>
      <c r="I2523" s="141">
        <f t="shared" si="969"/>
        <v>46188</v>
      </c>
      <c r="J2523" s="125">
        <f t="shared" si="983"/>
        <v>20</v>
      </c>
      <c r="K2523" s="125">
        <f t="shared" si="965"/>
        <v>11</v>
      </c>
      <c r="L2523" s="139">
        <f t="shared" si="970"/>
        <v>1.0023630800000001</v>
      </c>
      <c r="M2523" s="143">
        <f t="shared" si="966"/>
        <v>1.0043006699999999</v>
      </c>
      <c r="N2523" s="143">
        <f t="shared" si="962"/>
        <v>1.4671914842782978</v>
      </c>
      <c r="O2523" s="139">
        <f t="shared" si="964"/>
        <v>1.4706585700000001</v>
      </c>
      <c r="P2523" s="139">
        <f t="shared" si="971"/>
        <v>735.32928500000003</v>
      </c>
      <c r="Q2523" s="144">
        <f t="shared" si="972"/>
        <v>0</v>
      </c>
      <c r="R2523" s="145">
        <f t="shared" si="973"/>
        <v>0</v>
      </c>
      <c r="S2523" s="139">
        <f t="shared" si="974"/>
        <v>0</v>
      </c>
      <c r="T2523" s="146">
        <f t="shared" si="984"/>
        <v>3.5999999999999997E-2</v>
      </c>
      <c r="U2523" s="144">
        <f t="shared" si="963"/>
        <v>92</v>
      </c>
      <c r="V2523" s="144">
        <v>252</v>
      </c>
      <c r="W2523" s="143">
        <f t="shared" si="975"/>
        <v>1.0129955319999999</v>
      </c>
      <c r="X2523" s="139">
        <f t="shared" si="976"/>
        <v>9.5559952500000005</v>
      </c>
      <c r="Y2523" s="124">
        <f t="shared" si="977"/>
        <v>0</v>
      </c>
      <c r="Z2523" s="147" t="s">
        <v>71</v>
      </c>
      <c r="AA2523" s="141">
        <f t="shared" si="985"/>
        <v>46218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4"/>
      <c r="BL2523" s="1"/>
      <c r="BM2523" s="1"/>
      <c r="BN2523" s="1"/>
      <c r="BO2523" s="1"/>
      <c r="BP2523" s="1"/>
      <c r="BQ2523" s="1"/>
    </row>
    <row r="2524" spans="1:69" x14ac:dyDescent="0.15">
      <c r="A2524" s="138">
        <f t="shared" si="978"/>
        <v>46175</v>
      </c>
      <c r="B2524" s="148">
        <f t="shared" si="967"/>
        <v>745.14969669999994</v>
      </c>
      <c r="C2524" s="139">
        <f t="shared" si="979"/>
        <v>500</v>
      </c>
      <c r="D2524" s="140">
        <f t="shared" si="980"/>
        <v>7245.38</v>
      </c>
      <c r="E2524" s="124">
        <f>IF(K2524=1,VLOOKUP(A2523,[1]Plan1!$BO$80:$BQ$314,3),E2523)</f>
        <v>7276.54</v>
      </c>
      <c r="F2524" s="141">
        <f t="shared" si="981"/>
        <v>45763</v>
      </c>
      <c r="G2524" s="142">
        <f t="shared" si="968"/>
        <v>4.3006716003852752E-3</v>
      </c>
      <c r="H2524" s="141">
        <f t="shared" si="982"/>
        <v>46188</v>
      </c>
      <c r="I2524" s="141">
        <f t="shared" si="969"/>
        <v>46188</v>
      </c>
      <c r="J2524" s="125">
        <f t="shared" si="983"/>
        <v>20</v>
      </c>
      <c r="K2524" s="125">
        <f t="shared" si="965"/>
        <v>12</v>
      </c>
      <c r="L2524" s="139">
        <f t="shared" si="970"/>
        <v>1.00257818</v>
      </c>
      <c r="M2524" s="143">
        <f t="shared" si="966"/>
        <v>1.0043006699999999</v>
      </c>
      <c r="N2524" s="143">
        <f t="shared" si="962"/>
        <v>1.4671914842782978</v>
      </c>
      <c r="O2524" s="139">
        <f t="shared" si="964"/>
        <v>1.4709741599999999</v>
      </c>
      <c r="P2524" s="139">
        <f t="shared" si="971"/>
        <v>735.48707999999999</v>
      </c>
      <c r="Q2524" s="144">
        <f t="shared" si="972"/>
        <v>0</v>
      </c>
      <c r="R2524" s="145">
        <f t="shared" si="973"/>
        <v>0</v>
      </c>
      <c r="S2524" s="139">
        <f t="shared" si="974"/>
        <v>0</v>
      </c>
      <c r="T2524" s="146">
        <f t="shared" si="984"/>
        <v>3.5999999999999997E-2</v>
      </c>
      <c r="U2524" s="144">
        <f t="shared" si="963"/>
        <v>93</v>
      </c>
      <c r="V2524" s="144">
        <v>252</v>
      </c>
      <c r="W2524" s="143">
        <f t="shared" si="975"/>
        <v>1.0131377109999999</v>
      </c>
      <c r="X2524" s="139">
        <f t="shared" si="976"/>
        <v>9.6626166999999992</v>
      </c>
      <c r="Y2524" s="124">
        <f t="shared" si="977"/>
        <v>0</v>
      </c>
      <c r="Z2524" s="147" t="s">
        <v>71</v>
      </c>
      <c r="AA2524" s="141">
        <f t="shared" si="985"/>
        <v>46218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4"/>
      <c r="BL2524" s="1"/>
      <c r="BM2524" s="1"/>
      <c r="BN2524" s="1"/>
      <c r="BO2524" s="1"/>
      <c r="BP2524" s="1"/>
      <c r="BQ2524" s="1"/>
    </row>
    <row r="2525" spans="1:69" x14ac:dyDescent="0.15">
      <c r="A2525" s="138">
        <f t="shared" si="978"/>
        <v>46176</v>
      </c>
      <c r="B2525" s="148">
        <f t="shared" si="967"/>
        <v>745.41421399000001</v>
      </c>
      <c r="C2525" s="139">
        <f t="shared" si="979"/>
        <v>500</v>
      </c>
      <c r="D2525" s="140">
        <f t="shared" si="980"/>
        <v>7245.38</v>
      </c>
      <c r="E2525" s="124">
        <f>IF(K2525=1,VLOOKUP(A2524,[1]Plan1!$BO$80:$BQ$314,3),E2524)</f>
        <v>7276.54</v>
      </c>
      <c r="F2525" s="141">
        <f t="shared" si="981"/>
        <v>45763</v>
      </c>
      <c r="G2525" s="142">
        <f t="shared" si="968"/>
        <v>4.3006716003852752E-3</v>
      </c>
      <c r="H2525" s="141">
        <f t="shared" si="982"/>
        <v>46188</v>
      </c>
      <c r="I2525" s="141">
        <f t="shared" si="969"/>
        <v>46188</v>
      </c>
      <c r="J2525" s="125">
        <f t="shared" si="983"/>
        <v>20</v>
      </c>
      <c r="K2525" s="125">
        <f t="shared" si="965"/>
        <v>13</v>
      </c>
      <c r="L2525" s="139">
        <f t="shared" si="970"/>
        <v>1.00279333</v>
      </c>
      <c r="M2525" s="143">
        <f t="shared" si="966"/>
        <v>1.0043006699999999</v>
      </c>
      <c r="N2525" s="143">
        <f t="shared" si="962"/>
        <v>1.4671914842782978</v>
      </c>
      <c r="O2525" s="139">
        <f t="shared" si="964"/>
        <v>1.4712898299999999</v>
      </c>
      <c r="P2525" s="139">
        <f t="shared" si="971"/>
        <v>735.64491499999997</v>
      </c>
      <c r="Q2525" s="144">
        <f t="shared" si="972"/>
        <v>0</v>
      </c>
      <c r="R2525" s="145">
        <f t="shared" si="973"/>
        <v>0</v>
      </c>
      <c r="S2525" s="139">
        <f t="shared" si="974"/>
        <v>0</v>
      </c>
      <c r="T2525" s="146">
        <f t="shared" si="984"/>
        <v>3.5999999999999997E-2</v>
      </c>
      <c r="U2525" s="144">
        <f t="shared" si="963"/>
        <v>94</v>
      </c>
      <c r="V2525" s="144">
        <v>252</v>
      </c>
      <c r="W2525" s="143">
        <f t="shared" si="975"/>
        <v>1.0132799109999999</v>
      </c>
      <c r="X2525" s="139">
        <f t="shared" si="976"/>
        <v>9.7692989899999993</v>
      </c>
      <c r="Y2525" s="124">
        <f t="shared" si="977"/>
        <v>0</v>
      </c>
      <c r="Z2525" s="147" t="s">
        <v>71</v>
      </c>
      <c r="AA2525" s="141">
        <f t="shared" si="985"/>
        <v>46218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4"/>
      <c r="BL2525" s="1"/>
      <c r="BM2525" s="1"/>
      <c r="BN2525" s="1"/>
      <c r="BO2525" s="1"/>
      <c r="BP2525" s="1"/>
      <c r="BQ2525" s="1"/>
    </row>
    <row r="2526" spans="1:69" x14ac:dyDescent="0.15">
      <c r="A2526" s="138">
        <f t="shared" si="978"/>
        <v>46177</v>
      </c>
      <c r="B2526" s="148">
        <f t="shared" si="967"/>
        <v>745.67882637000002</v>
      </c>
      <c r="C2526" s="139">
        <f t="shared" si="979"/>
        <v>500</v>
      </c>
      <c r="D2526" s="140">
        <f t="shared" si="980"/>
        <v>7245.38</v>
      </c>
      <c r="E2526" s="124">
        <f>IF(K2526=1,VLOOKUP(A2525,[1]Plan1!$BO$80:$BQ$314,3),E2525)</f>
        <v>7276.54</v>
      </c>
      <c r="F2526" s="141">
        <f t="shared" si="981"/>
        <v>45763</v>
      </c>
      <c r="G2526" s="142">
        <f t="shared" si="968"/>
        <v>4.3006716003852752E-3</v>
      </c>
      <c r="H2526" s="141">
        <f t="shared" si="982"/>
        <v>46188</v>
      </c>
      <c r="I2526" s="141">
        <f t="shared" si="969"/>
        <v>46188</v>
      </c>
      <c r="J2526" s="125">
        <f t="shared" si="983"/>
        <v>20</v>
      </c>
      <c r="K2526" s="125">
        <f t="shared" si="965"/>
        <v>14</v>
      </c>
      <c r="L2526" s="139">
        <f t="shared" si="970"/>
        <v>1.00300853</v>
      </c>
      <c r="M2526" s="143">
        <f t="shared" si="966"/>
        <v>1.0043006699999999</v>
      </c>
      <c r="N2526" s="143">
        <f t="shared" si="962"/>
        <v>1.4671914842782978</v>
      </c>
      <c r="O2526" s="139">
        <f t="shared" si="964"/>
        <v>1.4716055699999999</v>
      </c>
      <c r="P2526" s="139">
        <f t="shared" si="971"/>
        <v>735.80278499999997</v>
      </c>
      <c r="Q2526" s="144">
        <f t="shared" si="972"/>
        <v>0</v>
      </c>
      <c r="R2526" s="145">
        <f t="shared" si="973"/>
        <v>0</v>
      </c>
      <c r="S2526" s="139">
        <f t="shared" si="974"/>
        <v>0</v>
      </c>
      <c r="T2526" s="146">
        <f t="shared" si="984"/>
        <v>3.5999999999999997E-2</v>
      </c>
      <c r="U2526" s="144">
        <f t="shared" si="963"/>
        <v>95</v>
      </c>
      <c r="V2526" s="144">
        <v>252</v>
      </c>
      <c r="W2526" s="143">
        <f t="shared" si="975"/>
        <v>1.013422131</v>
      </c>
      <c r="X2526" s="139">
        <f t="shared" si="976"/>
        <v>9.8760413699999994</v>
      </c>
      <c r="Y2526" s="124">
        <f t="shared" si="977"/>
        <v>0</v>
      </c>
      <c r="Z2526" s="147" t="s">
        <v>71</v>
      </c>
      <c r="AA2526" s="141">
        <f t="shared" si="985"/>
        <v>46218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4"/>
      <c r="BL2526" s="1"/>
      <c r="BM2526" s="1"/>
      <c r="BN2526" s="1"/>
      <c r="BO2526" s="1"/>
      <c r="BP2526" s="1"/>
      <c r="BQ2526" s="1"/>
    </row>
    <row r="2527" spans="1:69" x14ac:dyDescent="0.15">
      <c r="A2527" s="138">
        <f t="shared" si="978"/>
        <v>46178</v>
      </c>
      <c r="B2527" s="148">
        <f t="shared" si="967"/>
        <v>745.67882637000002</v>
      </c>
      <c r="C2527" s="139">
        <f t="shared" si="979"/>
        <v>500</v>
      </c>
      <c r="D2527" s="140">
        <f t="shared" si="980"/>
        <v>7245.38</v>
      </c>
      <c r="E2527" s="124">
        <f>IF(K2527=1,VLOOKUP(A2526,[1]Plan1!$BO$80:$BQ$314,3),E2526)</f>
        <v>7276.54</v>
      </c>
      <c r="F2527" s="141">
        <f t="shared" si="981"/>
        <v>45763</v>
      </c>
      <c r="G2527" s="142">
        <f t="shared" si="968"/>
        <v>4.3006716003852752E-3</v>
      </c>
      <c r="H2527" s="141">
        <f t="shared" si="982"/>
        <v>46188</v>
      </c>
      <c r="I2527" s="141">
        <f t="shared" si="969"/>
        <v>46188</v>
      </c>
      <c r="J2527" s="125">
        <f t="shared" si="983"/>
        <v>20</v>
      </c>
      <c r="K2527" s="125">
        <f t="shared" si="965"/>
        <v>14</v>
      </c>
      <c r="L2527" s="139">
        <f t="shared" si="970"/>
        <v>1.00300853</v>
      </c>
      <c r="M2527" s="143">
        <f t="shared" si="966"/>
        <v>1.0043006699999999</v>
      </c>
      <c r="N2527" s="143">
        <f t="shared" ref="N2527:N2567" si="986">IF(I2527&gt;I2526,N2526*M2527,N2526)</f>
        <v>1.4671914842782978</v>
      </c>
      <c r="O2527" s="139">
        <f t="shared" si="964"/>
        <v>1.4716055699999999</v>
      </c>
      <c r="P2527" s="139">
        <f t="shared" si="971"/>
        <v>735.80278499999997</v>
      </c>
      <c r="Q2527" s="144">
        <f t="shared" si="972"/>
        <v>0</v>
      </c>
      <c r="R2527" s="145">
        <f t="shared" si="973"/>
        <v>0</v>
      </c>
      <c r="S2527" s="139">
        <f t="shared" si="974"/>
        <v>0</v>
      </c>
      <c r="T2527" s="146">
        <f t="shared" si="984"/>
        <v>3.5999999999999997E-2</v>
      </c>
      <c r="U2527" s="144">
        <f t="shared" si="963"/>
        <v>95</v>
      </c>
      <c r="V2527" s="144">
        <v>252</v>
      </c>
      <c r="W2527" s="143">
        <f t="shared" si="975"/>
        <v>1.013422131</v>
      </c>
      <c r="X2527" s="139">
        <f t="shared" si="976"/>
        <v>9.8760413699999994</v>
      </c>
      <c r="Y2527" s="124">
        <f t="shared" si="977"/>
        <v>0</v>
      </c>
      <c r="Z2527" s="147" t="s">
        <v>71</v>
      </c>
      <c r="AA2527" s="141">
        <f t="shared" si="985"/>
        <v>46218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4"/>
      <c r="BL2527" s="1"/>
      <c r="BM2527" s="1"/>
      <c r="BN2527" s="1"/>
      <c r="BO2527" s="1"/>
      <c r="BP2527" s="1"/>
      <c r="BQ2527" s="1"/>
    </row>
    <row r="2528" spans="1:69" x14ac:dyDescent="0.15">
      <c r="A2528" s="138">
        <f t="shared" si="978"/>
        <v>46179</v>
      </c>
      <c r="B2528" s="148">
        <f t="shared" si="967"/>
        <v>745.94352803000004</v>
      </c>
      <c r="C2528" s="139">
        <f t="shared" si="979"/>
        <v>500</v>
      </c>
      <c r="D2528" s="140">
        <f t="shared" si="980"/>
        <v>7245.38</v>
      </c>
      <c r="E2528" s="124">
        <f>IF(K2528=1,VLOOKUP(A2527,[1]Plan1!$BO$80:$BQ$314,3),E2527)</f>
        <v>7276.54</v>
      </c>
      <c r="F2528" s="141">
        <f t="shared" si="981"/>
        <v>45763</v>
      </c>
      <c r="G2528" s="142">
        <f t="shared" si="968"/>
        <v>4.3006716003852752E-3</v>
      </c>
      <c r="H2528" s="141">
        <f t="shared" si="982"/>
        <v>46188</v>
      </c>
      <c r="I2528" s="141">
        <f t="shared" si="969"/>
        <v>46188</v>
      </c>
      <c r="J2528" s="125">
        <f t="shared" si="983"/>
        <v>20</v>
      </c>
      <c r="K2528" s="125">
        <f t="shared" si="965"/>
        <v>15</v>
      </c>
      <c r="L2528" s="139">
        <f t="shared" si="970"/>
        <v>1.00322377</v>
      </c>
      <c r="M2528" s="143">
        <f t="shared" si="966"/>
        <v>1.0043006699999999</v>
      </c>
      <c r="N2528" s="143">
        <f t="shared" si="986"/>
        <v>1.4671914842782978</v>
      </c>
      <c r="O2528" s="139">
        <f t="shared" si="964"/>
        <v>1.47192137</v>
      </c>
      <c r="P2528" s="139">
        <f t="shared" si="971"/>
        <v>735.96068500000001</v>
      </c>
      <c r="Q2528" s="144">
        <f t="shared" si="972"/>
        <v>0</v>
      </c>
      <c r="R2528" s="145">
        <f t="shared" si="973"/>
        <v>0</v>
      </c>
      <c r="S2528" s="139">
        <f t="shared" si="974"/>
        <v>0</v>
      </c>
      <c r="T2528" s="146">
        <f t="shared" si="984"/>
        <v>3.5999999999999997E-2</v>
      </c>
      <c r="U2528" s="144">
        <f t="shared" si="963"/>
        <v>96</v>
      </c>
      <c r="V2528" s="144">
        <v>252</v>
      </c>
      <c r="W2528" s="143">
        <f t="shared" si="975"/>
        <v>1.0135643700000001</v>
      </c>
      <c r="X2528" s="139">
        <f t="shared" si="976"/>
        <v>9.9828430299999997</v>
      </c>
      <c r="Y2528" s="124">
        <f t="shared" si="977"/>
        <v>0</v>
      </c>
      <c r="Z2528" s="147" t="s">
        <v>71</v>
      </c>
      <c r="AA2528" s="141">
        <f t="shared" si="985"/>
        <v>46218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4"/>
      <c r="BL2528" s="1"/>
      <c r="BM2528" s="1"/>
      <c r="BN2528" s="1"/>
      <c r="BO2528" s="1"/>
      <c r="BP2528" s="1"/>
      <c r="BQ2528" s="1"/>
    </row>
    <row r="2529" spans="1:69" x14ac:dyDescent="0.15">
      <c r="A2529" s="138">
        <f t="shared" si="978"/>
        <v>46180</v>
      </c>
      <c r="B2529" s="148">
        <f t="shared" si="967"/>
        <v>745.94352803000004</v>
      </c>
      <c r="C2529" s="139">
        <f t="shared" si="979"/>
        <v>500</v>
      </c>
      <c r="D2529" s="140">
        <f t="shared" si="980"/>
        <v>7245.38</v>
      </c>
      <c r="E2529" s="124">
        <f>IF(K2529=1,VLOOKUP(A2528,[1]Plan1!$BO$80:$BQ$314,3),E2528)</f>
        <v>7276.54</v>
      </c>
      <c r="F2529" s="141">
        <f t="shared" si="981"/>
        <v>45763</v>
      </c>
      <c r="G2529" s="142">
        <f t="shared" si="968"/>
        <v>4.3006716003852752E-3</v>
      </c>
      <c r="H2529" s="141">
        <f t="shared" si="982"/>
        <v>46188</v>
      </c>
      <c r="I2529" s="141">
        <f t="shared" si="969"/>
        <v>46188</v>
      </c>
      <c r="J2529" s="125">
        <f t="shared" si="983"/>
        <v>20</v>
      </c>
      <c r="K2529" s="125">
        <f t="shared" si="965"/>
        <v>15</v>
      </c>
      <c r="L2529" s="139">
        <f t="shared" si="970"/>
        <v>1.00322377</v>
      </c>
      <c r="M2529" s="143">
        <f t="shared" si="966"/>
        <v>1.0043006699999999</v>
      </c>
      <c r="N2529" s="143">
        <f t="shared" si="986"/>
        <v>1.4671914842782978</v>
      </c>
      <c r="O2529" s="139">
        <f t="shared" si="964"/>
        <v>1.47192137</v>
      </c>
      <c r="P2529" s="139">
        <f t="shared" si="971"/>
        <v>735.96068500000001</v>
      </c>
      <c r="Q2529" s="144">
        <f t="shared" si="972"/>
        <v>0</v>
      </c>
      <c r="R2529" s="145">
        <f t="shared" si="973"/>
        <v>0</v>
      </c>
      <c r="S2529" s="139">
        <f t="shared" si="974"/>
        <v>0</v>
      </c>
      <c r="T2529" s="146">
        <f t="shared" si="984"/>
        <v>3.5999999999999997E-2</v>
      </c>
      <c r="U2529" s="144">
        <f t="shared" si="963"/>
        <v>96</v>
      </c>
      <c r="V2529" s="144">
        <v>252</v>
      </c>
      <c r="W2529" s="143">
        <f t="shared" si="975"/>
        <v>1.0135643700000001</v>
      </c>
      <c r="X2529" s="139">
        <f t="shared" si="976"/>
        <v>9.9828430299999997</v>
      </c>
      <c r="Y2529" s="124">
        <f t="shared" si="977"/>
        <v>0</v>
      </c>
      <c r="Z2529" s="147" t="s">
        <v>71</v>
      </c>
      <c r="AA2529" s="141">
        <f t="shared" si="985"/>
        <v>46218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4"/>
      <c r="BL2529" s="1"/>
      <c r="BM2529" s="1"/>
      <c r="BN2529" s="1"/>
      <c r="BO2529" s="1"/>
      <c r="BP2529" s="1"/>
      <c r="BQ2529" s="1"/>
    </row>
    <row r="2530" spans="1:69" x14ac:dyDescent="0.15">
      <c r="A2530" s="138">
        <f t="shared" si="978"/>
        <v>46181</v>
      </c>
      <c r="B2530" s="148">
        <f t="shared" si="967"/>
        <v>745.94352803000004</v>
      </c>
      <c r="C2530" s="139">
        <f t="shared" si="979"/>
        <v>500</v>
      </c>
      <c r="D2530" s="140">
        <f t="shared" si="980"/>
        <v>7245.38</v>
      </c>
      <c r="E2530" s="124">
        <f>IF(K2530=1,VLOOKUP(A2529,[1]Plan1!$BO$80:$BQ$314,3),E2529)</f>
        <v>7276.54</v>
      </c>
      <c r="F2530" s="141">
        <f t="shared" si="981"/>
        <v>45763</v>
      </c>
      <c r="G2530" s="142">
        <f t="shared" si="968"/>
        <v>4.3006716003852752E-3</v>
      </c>
      <c r="H2530" s="141">
        <f t="shared" si="982"/>
        <v>46188</v>
      </c>
      <c r="I2530" s="141">
        <f t="shared" si="969"/>
        <v>46188</v>
      </c>
      <c r="J2530" s="125">
        <f t="shared" si="983"/>
        <v>20</v>
      </c>
      <c r="K2530" s="125">
        <f t="shared" si="965"/>
        <v>15</v>
      </c>
      <c r="L2530" s="139">
        <f t="shared" si="970"/>
        <v>1.00322377</v>
      </c>
      <c r="M2530" s="143">
        <f t="shared" si="966"/>
        <v>1.0043006699999999</v>
      </c>
      <c r="N2530" s="143">
        <f t="shared" si="986"/>
        <v>1.4671914842782978</v>
      </c>
      <c r="O2530" s="139">
        <f t="shared" si="964"/>
        <v>1.47192137</v>
      </c>
      <c r="P2530" s="139">
        <f t="shared" si="971"/>
        <v>735.96068500000001</v>
      </c>
      <c r="Q2530" s="144">
        <f t="shared" si="972"/>
        <v>0</v>
      </c>
      <c r="R2530" s="145">
        <f t="shared" si="973"/>
        <v>0</v>
      </c>
      <c r="S2530" s="139">
        <f t="shared" si="974"/>
        <v>0</v>
      </c>
      <c r="T2530" s="146">
        <f t="shared" si="984"/>
        <v>3.5999999999999997E-2</v>
      </c>
      <c r="U2530" s="144">
        <f t="shared" si="963"/>
        <v>96</v>
      </c>
      <c r="V2530" s="144">
        <v>252</v>
      </c>
      <c r="W2530" s="143">
        <f t="shared" si="975"/>
        <v>1.0135643700000001</v>
      </c>
      <c r="X2530" s="139">
        <f t="shared" si="976"/>
        <v>9.9828430299999997</v>
      </c>
      <c r="Y2530" s="124">
        <f t="shared" si="977"/>
        <v>0</v>
      </c>
      <c r="Z2530" s="147" t="s">
        <v>71</v>
      </c>
      <c r="AA2530" s="141">
        <f t="shared" si="985"/>
        <v>46218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4"/>
      <c r="BL2530" s="1"/>
      <c r="BM2530" s="1"/>
      <c r="BN2530" s="1"/>
      <c r="BO2530" s="1"/>
      <c r="BP2530" s="1"/>
      <c r="BQ2530" s="1"/>
    </row>
    <row r="2531" spans="1:69" x14ac:dyDescent="0.15">
      <c r="A2531" s="138">
        <f t="shared" si="978"/>
        <v>46182</v>
      </c>
      <c r="B2531" s="148">
        <f t="shared" si="967"/>
        <v>746.20832555999993</v>
      </c>
      <c r="C2531" s="139">
        <f t="shared" si="979"/>
        <v>500</v>
      </c>
      <c r="D2531" s="140">
        <f t="shared" si="980"/>
        <v>7245.38</v>
      </c>
      <c r="E2531" s="124">
        <f>IF(K2531=1,VLOOKUP(A2530,[1]Plan1!$BO$80:$BQ$314,3),E2530)</f>
        <v>7276.54</v>
      </c>
      <c r="F2531" s="141">
        <f t="shared" si="981"/>
        <v>45763</v>
      </c>
      <c r="G2531" s="142">
        <f t="shared" si="968"/>
        <v>4.3006716003852752E-3</v>
      </c>
      <c r="H2531" s="141">
        <f t="shared" si="982"/>
        <v>46188</v>
      </c>
      <c r="I2531" s="141">
        <f t="shared" si="969"/>
        <v>46188</v>
      </c>
      <c r="J2531" s="125">
        <f t="shared" si="983"/>
        <v>20</v>
      </c>
      <c r="K2531" s="125">
        <f t="shared" si="965"/>
        <v>16</v>
      </c>
      <c r="L2531" s="139">
        <f t="shared" si="970"/>
        <v>1.00343906</v>
      </c>
      <c r="M2531" s="143">
        <f t="shared" si="966"/>
        <v>1.0043006699999999</v>
      </c>
      <c r="N2531" s="143">
        <f t="shared" si="986"/>
        <v>1.4671914842782978</v>
      </c>
      <c r="O2531" s="139">
        <f t="shared" si="964"/>
        <v>1.4722372399999999</v>
      </c>
      <c r="P2531" s="139">
        <f t="shared" si="971"/>
        <v>736.11861999999996</v>
      </c>
      <c r="Q2531" s="144">
        <f t="shared" si="972"/>
        <v>0</v>
      </c>
      <c r="R2531" s="145">
        <f t="shared" si="973"/>
        <v>0</v>
      </c>
      <c r="S2531" s="139">
        <f t="shared" si="974"/>
        <v>0</v>
      </c>
      <c r="T2531" s="146">
        <f t="shared" si="984"/>
        <v>3.5999999999999997E-2</v>
      </c>
      <c r="U2531" s="144">
        <f t="shared" si="963"/>
        <v>97</v>
      </c>
      <c r="V2531" s="144">
        <v>252</v>
      </c>
      <c r="W2531" s="143">
        <f t="shared" si="975"/>
        <v>1.0137066299999999</v>
      </c>
      <c r="X2531" s="139">
        <f t="shared" si="976"/>
        <v>10.089705560000001</v>
      </c>
      <c r="Y2531" s="124">
        <f t="shared" si="977"/>
        <v>0</v>
      </c>
      <c r="Z2531" s="147" t="s">
        <v>71</v>
      </c>
      <c r="AA2531" s="141">
        <f t="shared" si="985"/>
        <v>46218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4"/>
      <c r="BL2531" s="1"/>
      <c r="BM2531" s="1"/>
      <c r="BN2531" s="1"/>
      <c r="BO2531" s="1"/>
      <c r="BP2531" s="1"/>
      <c r="BQ2531" s="1"/>
    </row>
    <row r="2532" spans="1:69" x14ac:dyDescent="0.15">
      <c r="A2532" s="138">
        <f t="shared" si="978"/>
        <v>46183</v>
      </c>
      <c r="B2532" s="148">
        <f t="shared" si="967"/>
        <v>746.47321241999998</v>
      </c>
      <c r="C2532" s="139">
        <f t="shared" si="979"/>
        <v>500</v>
      </c>
      <c r="D2532" s="140">
        <f t="shared" si="980"/>
        <v>7245.38</v>
      </c>
      <c r="E2532" s="124">
        <f>IF(K2532=1,VLOOKUP(A2531,[1]Plan1!$BO$80:$BQ$314,3),E2531)</f>
        <v>7276.54</v>
      </c>
      <c r="F2532" s="141">
        <f t="shared" si="981"/>
        <v>45763</v>
      </c>
      <c r="G2532" s="142">
        <f t="shared" si="968"/>
        <v>4.3006716003852752E-3</v>
      </c>
      <c r="H2532" s="141">
        <f t="shared" si="982"/>
        <v>46188</v>
      </c>
      <c r="I2532" s="141">
        <f t="shared" si="969"/>
        <v>46188</v>
      </c>
      <c r="J2532" s="125">
        <f t="shared" si="983"/>
        <v>20</v>
      </c>
      <c r="K2532" s="125">
        <f t="shared" si="965"/>
        <v>17</v>
      </c>
      <c r="L2532" s="139">
        <f t="shared" si="970"/>
        <v>1.0036543899999999</v>
      </c>
      <c r="M2532" s="143">
        <f t="shared" si="966"/>
        <v>1.0043006699999999</v>
      </c>
      <c r="N2532" s="143">
        <f t="shared" si="986"/>
        <v>1.4671914842782978</v>
      </c>
      <c r="O2532" s="139">
        <f t="shared" si="964"/>
        <v>1.4725531700000001</v>
      </c>
      <c r="P2532" s="139">
        <f t="shared" si="971"/>
        <v>736.27658499999995</v>
      </c>
      <c r="Q2532" s="144">
        <f t="shared" si="972"/>
        <v>0</v>
      </c>
      <c r="R2532" s="145">
        <f t="shared" si="973"/>
        <v>0</v>
      </c>
      <c r="S2532" s="139">
        <f t="shared" si="974"/>
        <v>0</v>
      </c>
      <c r="T2532" s="146">
        <f t="shared" si="984"/>
        <v>3.5999999999999997E-2</v>
      </c>
      <c r="U2532" s="144">
        <f t="shared" si="963"/>
        <v>98</v>
      </c>
      <c r="V2532" s="144">
        <v>252</v>
      </c>
      <c r="W2532" s="143">
        <f t="shared" si="975"/>
        <v>1.013848909</v>
      </c>
      <c r="X2532" s="139">
        <f t="shared" si="976"/>
        <v>10.19662742</v>
      </c>
      <c r="Y2532" s="124">
        <f t="shared" si="977"/>
        <v>0</v>
      </c>
      <c r="Z2532" s="147" t="s">
        <v>71</v>
      </c>
      <c r="AA2532" s="141">
        <f t="shared" si="985"/>
        <v>46218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4"/>
      <c r="BL2532" s="1"/>
      <c r="BM2532" s="1"/>
      <c r="BN2532" s="1"/>
      <c r="BO2532" s="1"/>
      <c r="BP2532" s="1"/>
      <c r="BQ2532" s="1"/>
    </row>
    <row r="2533" spans="1:69" x14ac:dyDescent="0.15">
      <c r="A2533" s="138">
        <f t="shared" si="978"/>
        <v>46184</v>
      </c>
      <c r="B2533" s="148">
        <f t="shared" si="967"/>
        <v>746.73819518999994</v>
      </c>
      <c r="C2533" s="139">
        <f t="shared" si="979"/>
        <v>500</v>
      </c>
      <c r="D2533" s="140">
        <f t="shared" si="980"/>
        <v>7245.38</v>
      </c>
      <c r="E2533" s="124">
        <f>IF(K2533=1,VLOOKUP(A2532,[1]Plan1!$BO$80:$BQ$314,3),E2532)</f>
        <v>7276.54</v>
      </c>
      <c r="F2533" s="141">
        <f t="shared" si="981"/>
        <v>45763</v>
      </c>
      <c r="G2533" s="142">
        <f t="shared" si="968"/>
        <v>4.3006716003852752E-3</v>
      </c>
      <c r="H2533" s="141">
        <f t="shared" si="982"/>
        <v>46188</v>
      </c>
      <c r="I2533" s="141">
        <f t="shared" si="969"/>
        <v>46188</v>
      </c>
      <c r="J2533" s="125">
        <f t="shared" si="983"/>
        <v>20</v>
      </c>
      <c r="K2533" s="125">
        <f t="shared" si="965"/>
        <v>18</v>
      </c>
      <c r="L2533" s="139">
        <f t="shared" si="970"/>
        <v>1.0038697700000001</v>
      </c>
      <c r="M2533" s="143">
        <f t="shared" si="966"/>
        <v>1.0043006699999999</v>
      </c>
      <c r="N2533" s="143">
        <f t="shared" si="986"/>
        <v>1.4671914842782978</v>
      </c>
      <c r="O2533" s="139">
        <f t="shared" si="964"/>
        <v>1.4728691700000001</v>
      </c>
      <c r="P2533" s="139">
        <f t="shared" si="971"/>
        <v>736.43458499999997</v>
      </c>
      <c r="Q2533" s="144">
        <f t="shared" si="972"/>
        <v>0</v>
      </c>
      <c r="R2533" s="145">
        <f t="shared" si="973"/>
        <v>0</v>
      </c>
      <c r="S2533" s="139">
        <f t="shared" si="974"/>
        <v>0</v>
      </c>
      <c r="T2533" s="146">
        <f t="shared" si="984"/>
        <v>3.5999999999999997E-2</v>
      </c>
      <c r="U2533" s="144">
        <f t="shared" ref="U2533:U2567" si="987">IF(Q2532&gt;0,1,IF(K2533=K2532,U2532,U2532+1))</f>
        <v>99</v>
      </c>
      <c r="V2533" s="144">
        <v>252</v>
      </c>
      <c r="W2533" s="143">
        <f t="shared" si="975"/>
        <v>1.0139912090000001</v>
      </c>
      <c r="X2533" s="139">
        <f t="shared" si="976"/>
        <v>10.303610190000001</v>
      </c>
      <c r="Y2533" s="124">
        <f t="shared" si="977"/>
        <v>0</v>
      </c>
      <c r="Z2533" s="147" t="s">
        <v>71</v>
      </c>
      <c r="AA2533" s="141">
        <f t="shared" si="985"/>
        <v>46218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4"/>
      <c r="BL2533" s="1"/>
      <c r="BM2533" s="1"/>
      <c r="BN2533" s="1"/>
      <c r="BO2533" s="1"/>
      <c r="BP2533" s="1"/>
      <c r="BQ2533" s="1"/>
    </row>
    <row r="2534" spans="1:69" x14ac:dyDescent="0.15">
      <c r="A2534" s="138">
        <f t="shared" si="978"/>
        <v>46185</v>
      </c>
      <c r="B2534" s="148">
        <f t="shared" si="967"/>
        <v>747.00327241000002</v>
      </c>
      <c r="C2534" s="139">
        <f t="shared" si="979"/>
        <v>500</v>
      </c>
      <c r="D2534" s="140">
        <f t="shared" si="980"/>
        <v>7245.38</v>
      </c>
      <c r="E2534" s="124">
        <f>IF(K2534=1,VLOOKUP(A2533,[1]Plan1!$BO$80:$BQ$314,3),E2533)</f>
        <v>7276.54</v>
      </c>
      <c r="F2534" s="141">
        <f t="shared" si="981"/>
        <v>45763</v>
      </c>
      <c r="G2534" s="142">
        <f t="shared" si="968"/>
        <v>4.3006716003852752E-3</v>
      </c>
      <c r="H2534" s="141">
        <f t="shared" si="982"/>
        <v>46188</v>
      </c>
      <c r="I2534" s="141">
        <f t="shared" si="969"/>
        <v>46188</v>
      </c>
      <c r="J2534" s="125">
        <f t="shared" si="983"/>
        <v>20</v>
      </c>
      <c r="K2534" s="125">
        <f t="shared" si="965"/>
        <v>19</v>
      </c>
      <c r="L2534" s="139">
        <f t="shared" si="970"/>
        <v>1.0040851900000001</v>
      </c>
      <c r="M2534" s="143">
        <f t="shared" si="966"/>
        <v>1.0043006699999999</v>
      </c>
      <c r="N2534" s="143">
        <f t="shared" si="986"/>
        <v>1.4671914842782978</v>
      </c>
      <c r="O2534" s="139">
        <f t="shared" si="964"/>
        <v>1.4731852400000001</v>
      </c>
      <c r="P2534" s="139">
        <f t="shared" si="971"/>
        <v>736.59262000000001</v>
      </c>
      <c r="Q2534" s="144">
        <f t="shared" si="972"/>
        <v>0</v>
      </c>
      <c r="R2534" s="145">
        <f t="shared" si="973"/>
        <v>0</v>
      </c>
      <c r="S2534" s="139">
        <f t="shared" si="974"/>
        <v>0</v>
      </c>
      <c r="T2534" s="146">
        <f t="shared" si="984"/>
        <v>3.5999999999999997E-2</v>
      </c>
      <c r="U2534" s="144">
        <f t="shared" si="987"/>
        <v>100</v>
      </c>
      <c r="V2534" s="144">
        <v>252</v>
      </c>
      <c r="W2534" s="143">
        <f t="shared" si="975"/>
        <v>1.0141335279999999</v>
      </c>
      <c r="X2534" s="139">
        <f t="shared" si="976"/>
        <v>10.410652410000001</v>
      </c>
      <c r="Y2534" s="124">
        <f t="shared" si="977"/>
        <v>0</v>
      </c>
      <c r="Z2534" s="147" t="s">
        <v>71</v>
      </c>
      <c r="AA2534" s="141">
        <f t="shared" si="985"/>
        <v>46218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4"/>
      <c r="BL2534" s="1"/>
      <c r="BM2534" s="1"/>
      <c r="BN2534" s="1"/>
      <c r="BO2534" s="1"/>
      <c r="BP2534" s="1"/>
      <c r="BQ2534" s="1"/>
    </row>
    <row r="2535" spans="1:69" x14ac:dyDescent="0.15">
      <c r="A2535" s="138">
        <f t="shared" si="978"/>
        <v>46186</v>
      </c>
      <c r="B2535" s="148">
        <f t="shared" si="967"/>
        <v>747.26844992999997</v>
      </c>
      <c r="C2535" s="139">
        <f t="shared" si="979"/>
        <v>500</v>
      </c>
      <c r="D2535" s="140">
        <f t="shared" si="980"/>
        <v>7245.38</v>
      </c>
      <c r="E2535" s="124">
        <f>IF(K2535=1,VLOOKUP(A2534,[1]Plan1!$BO$80:$BQ$314,3),E2534)</f>
        <v>7276.54</v>
      </c>
      <c r="F2535" s="141">
        <f t="shared" si="981"/>
        <v>45763</v>
      </c>
      <c r="G2535" s="142">
        <f t="shared" si="968"/>
        <v>4.3006716003852752E-3</v>
      </c>
      <c r="H2535" s="141">
        <f t="shared" si="982"/>
        <v>46188</v>
      </c>
      <c r="I2535" s="141">
        <f t="shared" si="969"/>
        <v>46188</v>
      </c>
      <c r="J2535" s="125">
        <f t="shared" si="983"/>
        <v>20</v>
      </c>
      <c r="K2535" s="125">
        <f t="shared" si="965"/>
        <v>20</v>
      </c>
      <c r="L2535" s="139">
        <f t="shared" si="970"/>
        <v>1.0043006699999999</v>
      </c>
      <c r="M2535" s="143">
        <f t="shared" si="966"/>
        <v>1.0043006699999999</v>
      </c>
      <c r="N2535" s="143">
        <f t="shared" si="986"/>
        <v>1.4671914842782978</v>
      </c>
      <c r="O2535" s="139">
        <f t="shared" si="964"/>
        <v>1.47350139</v>
      </c>
      <c r="P2535" s="139">
        <f t="shared" si="971"/>
        <v>736.75069499999995</v>
      </c>
      <c r="Q2535" s="144">
        <f t="shared" si="972"/>
        <v>0</v>
      </c>
      <c r="R2535" s="145">
        <f t="shared" si="973"/>
        <v>0</v>
      </c>
      <c r="S2535" s="139">
        <f t="shared" si="974"/>
        <v>0</v>
      </c>
      <c r="T2535" s="146">
        <f t="shared" si="984"/>
        <v>3.5999999999999997E-2</v>
      </c>
      <c r="U2535" s="144">
        <f t="shared" si="987"/>
        <v>101</v>
      </c>
      <c r="V2535" s="144">
        <v>252</v>
      </c>
      <c r="W2535" s="143">
        <f t="shared" si="975"/>
        <v>1.0142758670000001</v>
      </c>
      <c r="X2535" s="139">
        <f t="shared" si="976"/>
        <v>10.517754930000001</v>
      </c>
      <c r="Y2535" s="124">
        <f t="shared" si="977"/>
        <v>0</v>
      </c>
      <c r="Z2535" s="147" t="s">
        <v>71</v>
      </c>
      <c r="AA2535" s="141">
        <f t="shared" si="985"/>
        <v>46218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4"/>
      <c r="BL2535" s="1"/>
      <c r="BM2535" s="1"/>
      <c r="BN2535" s="1"/>
      <c r="BO2535" s="1"/>
      <c r="BP2535" s="1"/>
      <c r="BQ2535" s="1"/>
    </row>
    <row r="2536" spans="1:69" x14ac:dyDescent="0.15">
      <c r="A2536" s="138">
        <f t="shared" si="978"/>
        <v>46187</v>
      </c>
      <c r="B2536" s="148">
        <f t="shared" si="967"/>
        <v>747.26844992999997</v>
      </c>
      <c r="C2536" s="139">
        <f t="shared" si="979"/>
        <v>500</v>
      </c>
      <c r="D2536" s="140">
        <f t="shared" si="980"/>
        <v>7245.38</v>
      </c>
      <c r="E2536" s="124">
        <f>IF(K2536=1,VLOOKUP(A2535,[1]Plan1!$BO$80:$BQ$314,3),E2535)</f>
        <v>7276.54</v>
      </c>
      <c r="F2536" s="141">
        <f t="shared" si="981"/>
        <v>45763</v>
      </c>
      <c r="G2536" s="142">
        <f t="shared" si="968"/>
        <v>4.3006716003852752E-3</v>
      </c>
      <c r="H2536" s="141">
        <f t="shared" si="982"/>
        <v>46188</v>
      </c>
      <c r="I2536" s="141">
        <f t="shared" si="969"/>
        <v>46188</v>
      </c>
      <c r="J2536" s="125">
        <f t="shared" si="983"/>
        <v>20</v>
      </c>
      <c r="K2536" s="125">
        <f t="shared" si="965"/>
        <v>20</v>
      </c>
      <c r="L2536" s="139">
        <f t="shared" si="970"/>
        <v>1.0043006699999999</v>
      </c>
      <c r="M2536" s="143">
        <f t="shared" si="966"/>
        <v>1.0043006699999999</v>
      </c>
      <c r="N2536" s="143">
        <f t="shared" si="986"/>
        <v>1.4671914842782978</v>
      </c>
      <c r="O2536" s="139">
        <f t="shared" si="964"/>
        <v>1.47350139</v>
      </c>
      <c r="P2536" s="139">
        <f t="shared" si="971"/>
        <v>736.75069499999995</v>
      </c>
      <c r="Q2536" s="144">
        <f t="shared" si="972"/>
        <v>0</v>
      </c>
      <c r="R2536" s="145">
        <f t="shared" si="973"/>
        <v>0</v>
      </c>
      <c r="S2536" s="139">
        <f t="shared" si="974"/>
        <v>0</v>
      </c>
      <c r="T2536" s="146">
        <f t="shared" si="984"/>
        <v>3.5999999999999997E-2</v>
      </c>
      <c r="U2536" s="144">
        <f t="shared" si="987"/>
        <v>101</v>
      </c>
      <c r="V2536" s="144">
        <v>252</v>
      </c>
      <c r="W2536" s="143">
        <f t="shared" si="975"/>
        <v>1.0142758670000001</v>
      </c>
      <c r="X2536" s="139">
        <f t="shared" si="976"/>
        <v>10.517754930000001</v>
      </c>
      <c r="Y2536" s="124">
        <f t="shared" si="977"/>
        <v>0</v>
      </c>
      <c r="Z2536" s="147" t="s">
        <v>71</v>
      </c>
      <c r="AA2536" s="141">
        <f t="shared" si="985"/>
        <v>46218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4"/>
      <c r="BL2536" s="1"/>
      <c r="BM2536" s="1"/>
      <c r="BN2536" s="1"/>
      <c r="BO2536" s="1"/>
      <c r="BP2536" s="1"/>
      <c r="BQ2536" s="1"/>
    </row>
    <row r="2537" spans="1:69" x14ac:dyDescent="0.15">
      <c r="A2537" s="138">
        <f t="shared" si="978"/>
        <v>46188</v>
      </c>
      <c r="B2537" s="148">
        <f t="shared" si="967"/>
        <v>747.26844992999997</v>
      </c>
      <c r="C2537" s="139">
        <f t="shared" si="979"/>
        <v>500</v>
      </c>
      <c r="D2537" s="140">
        <f t="shared" si="980"/>
        <v>7245.38</v>
      </c>
      <c r="E2537" s="124">
        <f>IF(K2537=1,VLOOKUP(A2536,[1]Plan1!$BO$80:$BQ$314,3),E2536)</f>
        <v>7276.54</v>
      </c>
      <c r="F2537" s="141">
        <f t="shared" si="981"/>
        <v>45763</v>
      </c>
      <c r="G2537" s="142">
        <f t="shared" si="968"/>
        <v>4.3006716003852752E-3</v>
      </c>
      <c r="H2537" s="141">
        <f t="shared" si="982"/>
        <v>46218</v>
      </c>
      <c r="I2537" s="141">
        <f t="shared" si="969"/>
        <v>46188</v>
      </c>
      <c r="J2537" s="125">
        <f t="shared" si="983"/>
        <v>20</v>
      </c>
      <c r="K2537" s="125">
        <f t="shared" si="965"/>
        <v>20</v>
      </c>
      <c r="L2537" s="139">
        <f t="shared" si="970"/>
        <v>1.0043006699999999</v>
      </c>
      <c r="M2537" s="143">
        <f t="shared" si="966"/>
        <v>1.0043006699999999</v>
      </c>
      <c r="N2537" s="143">
        <f t="shared" si="986"/>
        <v>1.4671914842782978</v>
      </c>
      <c r="O2537" s="139">
        <f t="shared" ref="O2537:O2567" si="988">TRUNC(TRUNC((L2537*N2537),15),8)</f>
        <v>1.47350139</v>
      </c>
      <c r="P2537" s="139">
        <f t="shared" si="971"/>
        <v>736.75069499999995</v>
      </c>
      <c r="Q2537" s="144">
        <f t="shared" si="972"/>
        <v>0</v>
      </c>
      <c r="R2537" s="145">
        <f t="shared" si="973"/>
        <v>0</v>
      </c>
      <c r="S2537" s="139">
        <f t="shared" si="974"/>
        <v>0</v>
      </c>
      <c r="T2537" s="146">
        <f t="shared" si="984"/>
        <v>3.5999999999999997E-2</v>
      </c>
      <c r="U2537" s="144">
        <f t="shared" si="987"/>
        <v>101</v>
      </c>
      <c r="V2537" s="144">
        <v>252</v>
      </c>
      <c r="W2537" s="143">
        <f t="shared" si="975"/>
        <v>1.0142758670000001</v>
      </c>
      <c r="X2537" s="139">
        <f t="shared" si="976"/>
        <v>10.517754930000001</v>
      </c>
      <c r="Y2537" s="124">
        <f t="shared" si="977"/>
        <v>0</v>
      </c>
      <c r="Z2537" s="147" t="s">
        <v>71</v>
      </c>
      <c r="AA2537" s="141">
        <f t="shared" si="985"/>
        <v>46218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4"/>
      <c r="BL2537" s="1"/>
      <c r="BM2537" s="1"/>
      <c r="BN2537" s="1"/>
      <c r="BO2537" s="1"/>
      <c r="BP2537" s="1"/>
      <c r="BQ2537" s="1"/>
    </row>
    <row r="2538" spans="1:69" x14ac:dyDescent="0.15">
      <c r="A2538" s="138">
        <f t="shared" si="978"/>
        <v>46189</v>
      </c>
      <c r="B2538" s="148">
        <f t="shared" si="967"/>
        <v>747.51913101999992</v>
      </c>
      <c r="C2538" s="139">
        <f t="shared" si="979"/>
        <v>500</v>
      </c>
      <c r="D2538" s="140">
        <f t="shared" si="980"/>
        <v>7245.38</v>
      </c>
      <c r="E2538" s="124">
        <f>IF(K2538=1,VLOOKUP(A2537,[1]Plan1!$BO$80:$BQ$314,3),E2537)</f>
        <v>7276.54</v>
      </c>
      <c r="F2538" s="141">
        <f t="shared" si="981"/>
        <v>45763</v>
      </c>
      <c r="G2538" s="142">
        <f t="shared" si="968"/>
        <v>4.3006716003852752E-3</v>
      </c>
      <c r="H2538" s="141">
        <f t="shared" si="982"/>
        <v>46218</v>
      </c>
      <c r="I2538" s="141">
        <f t="shared" si="969"/>
        <v>46218</v>
      </c>
      <c r="J2538" s="125">
        <f t="shared" si="983"/>
        <v>22</v>
      </c>
      <c r="K2538" s="125">
        <f t="shared" ref="K2538:K2567" si="989">(J2538-(NETWORKDAYS(A2538,I2538,AD$118:AD$502)-1))</f>
        <v>1</v>
      </c>
      <c r="L2538" s="139">
        <f t="shared" si="970"/>
        <v>1.0001950799999999</v>
      </c>
      <c r="M2538" s="143">
        <f t="shared" ref="M2538:M2567" si="990">IF(I2538&gt;I2537,L2537,M2537)</f>
        <v>1.0043006699999999</v>
      </c>
      <c r="N2538" s="143">
        <f t="shared" si="986"/>
        <v>1.4735013906789889</v>
      </c>
      <c r="O2538" s="139">
        <f t="shared" si="988"/>
        <v>1.4737888400000001</v>
      </c>
      <c r="P2538" s="139">
        <f t="shared" si="971"/>
        <v>736.89441999999997</v>
      </c>
      <c r="Q2538" s="144">
        <f t="shared" si="972"/>
        <v>0</v>
      </c>
      <c r="R2538" s="145">
        <f t="shared" si="973"/>
        <v>0</v>
      </c>
      <c r="S2538" s="139">
        <f t="shared" si="974"/>
        <v>0</v>
      </c>
      <c r="T2538" s="146">
        <f t="shared" si="984"/>
        <v>3.5999999999999997E-2</v>
      </c>
      <c r="U2538" s="144">
        <f t="shared" si="987"/>
        <v>102</v>
      </c>
      <c r="V2538" s="144">
        <v>252</v>
      </c>
      <c r="W2538" s="143">
        <f t="shared" si="975"/>
        <v>1.014418227</v>
      </c>
      <c r="X2538" s="139">
        <f t="shared" si="976"/>
        <v>10.624711019999999</v>
      </c>
      <c r="Y2538" s="124">
        <f t="shared" si="977"/>
        <v>0</v>
      </c>
      <c r="Z2538" s="147" t="s">
        <v>71</v>
      </c>
      <c r="AA2538" s="141">
        <f t="shared" si="985"/>
        <v>46218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4"/>
      <c r="BL2538" s="1"/>
      <c r="BM2538" s="1"/>
      <c r="BN2538" s="1"/>
      <c r="BO2538" s="1"/>
      <c r="BP2538" s="1"/>
      <c r="BQ2538" s="1"/>
    </row>
    <row r="2539" spans="1:69" x14ac:dyDescent="0.15">
      <c r="A2539" s="138">
        <f t="shared" si="978"/>
        <v>46190</v>
      </c>
      <c r="B2539" s="148">
        <f t="shared" si="967"/>
        <v>747.76989747000005</v>
      </c>
      <c r="C2539" s="139">
        <f t="shared" si="979"/>
        <v>500</v>
      </c>
      <c r="D2539" s="140">
        <f t="shared" si="980"/>
        <v>7245.38</v>
      </c>
      <c r="E2539" s="124">
        <f>IF(K2539=1,VLOOKUP(A2538,[1]Plan1!$BO$80:$BQ$314,3),E2538)</f>
        <v>7276.54</v>
      </c>
      <c r="F2539" s="141">
        <f t="shared" si="981"/>
        <v>45763</v>
      </c>
      <c r="G2539" s="142">
        <f t="shared" si="968"/>
        <v>4.3006716003852752E-3</v>
      </c>
      <c r="H2539" s="141">
        <f t="shared" si="982"/>
        <v>46218</v>
      </c>
      <c r="I2539" s="141">
        <f t="shared" si="969"/>
        <v>46218</v>
      </c>
      <c r="J2539" s="125">
        <f t="shared" si="983"/>
        <v>22</v>
      </c>
      <c r="K2539" s="125">
        <f t="shared" si="989"/>
        <v>2</v>
      </c>
      <c r="L2539" s="139">
        <f t="shared" si="970"/>
        <v>1.0003902</v>
      </c>
      <c r="M2539" s="143">
        <f t="shared" si="990"/>
        <v>1.0043006699999999</v>
      </c>
      <c r="N2539" s="143">
        <f t="shared" si="986"/>
        <v>1.4735013906789889</v>
      </c>
      <c r="O2539" s="139">
        <f t="shared" si="988"/>
        <v>1.47407635</v>
      </c>
      <c r="P2539" s="139">
        <f t="shared" si="971"/>
        <v>737.03817500000002</v>
      </c>
      <c r="Q2539" s="144">
        <f t="shared" si="972"/>
        <v>0</v>
      </c>
      <c r="R2539" s="145">
        <f t="shared" si="973"/>
        <v>0</v>
      </c>
      <c r="S2539" s="139">
        <f t="shared" si="974"/>
        <v>0</v>
      </c>
      <c r="T2539" s="146">
        <f t="shared" si="984"/>
        <v>3.5999999999999997E-2</v>
      </c>
      <c r="U2539" s="144">
        <f t="shared" si="987"/>
        <v>103</v>
      </c>
      <c r="V2539" s="144">
        <v>252</v>
      </c>
      <c r="W2539" s="143">
        <f t="shared" si="975"/>
        <v>1.0145606060000001</v>
      </c>
      <c r="X2539" s="139">
        <f t="shared" si="976"/>
        <v>10.731722469999999</v>
      </c>
      <c r="Y2539" s="124">
        <f t="shared" si="977"/>
        <v>0</v>
      </c>
      <c r="Z2539" s="147" t="s">
        <v>71</v>
      </c>
      <c r="AA2539" s="141">
        <f t="shared" si="985"/>
        <v>46218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4"/>
      <c r="BL2539" s="1"/>
      <c r="BM2539" s="1"/>
      <c r="BN2539" s="1"/>
      <c r="BO2539" s="1"/>
      <c r="BP2539" s="1"/>
      <c r="BQ2539" s="1"/>
    </row>
    <row r="2540" spans="1:69" x14ac:dyDescent="0.15">
      <c r="A2540" s="138">
        <f t="shared" si="978"/>
        <v>46191</v>
      </c>
      <c r="B2540" s="148">
        <f t="shared" si="967"/>
        <v>748.02074497000001</v>
      </c>
      <c r="C2540" s="139">
        <f t="shared" si="979"/>
        <v>500</v>
      </c>
      <c r="D2540" s="140">
        <f t="shared" si="980"/>
        <v>7245.38</v>
      </c>
      <c r="E2540" s="124">
        <f>IF(K2540=1,VLOOKUP(A2539,[1]Plan1!$BO$80:$BQ$314,3),E2539)</f>
        <v>7276.54</v>
      </c>
      <c r="F2540" s="141">
        <f t="shared" si="981"/>
        <v>45763</v>
      </c>
      <c r="G2540" s="142">
        <f t="shared" si="968"/>
        <v>4.3006716003852752E-3</v>
      </c>
      <c r="H2540" s="141">
        <f t="shared" si="982"/>
        <v>46218</v>
      </c>
      <c r="I2540" s="141">
        <f t="shared" si="969"/>
        <v>46218</v>
      </c>
      <c r="J2540" s="125">
        <f t="shared" si="983"/>
        <v>22</v>
      </c>
      <c r="K2540" s="125">
        <f t="shared" si="989"/>
        <v>3</v>
      </c>
      <c r="L2540" s="139">
        <f t="shared" si="970"/>
        <v>1.0005853600000001</v>
      </c>
      <c r="M2540" s="143">
        <f t="shared" si="990"/>
        <v>1.0043006699999999</v>
      </c>
      <c r="N2540" s="143">
        <f t="shared" si="986"/>
        <v>1.4735013906789889</v>
      </c>
      <c r="O2540" s="139">
        <f t="shared" si="988"/>
        <v>1.4743639100000001</v>
      </c>
      <c r="P2540" s="139">
        <f t="shared" si="971"/>
        <v>737.18195500000002</v>
      </c>
      <c r="Q2540" s="144">
        <f t="shared" si="972"/>
        <v>0</v>
      </c>
      <c r="R2540" s="145">
        <f t="shared" si="973"/>
        <v>0</v>
      </c>
      <c r="S2540" s="139">
        <f t="shared" si="974"/>
        <v>0</v>
      </c>
      <c r="T2540" s="146">
        <f t="shared" si="984"/>
        <v>3.5999999999999997E-2</v>
      </c>
      <c r="U2540" s="144">
        <f t="shared" si="987"/>
        <v>104</v>
      </c>
      <c r="V2540" s="144">
        <v>252</v>
      </c>
      <c r="W2540" s="143">
        <f t="shared" si="975"/>
        <v>1.0147030050000001</v>
      </c>
      <c r="X2540" s="139">
        <f t="shared" si="976"/>
        <v>10.838789970000001</v>
      </c>
      <c r="Y2540" s="124">
        <f t="shared" si="977"/>
        <v>0</v>
      </c>
      <c r="Z2540" s="147" t="s">
        <v>71</v>
      </c>
      <c r="AA2540" s="141">
        <f t="shared" si="985"/>
        <v>46218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4"/>
      <c r="BL2540" s="1"/>
      <c r="BM2540" s="1"/>
      <c r="BN2540" s="1"/>
      <c r="BO2540" s="1"/>
      <c r="BP2540" s="1"/>
      <c r="BQ2540" s="1"/>
    </row>
    <row r="2541" spans="1:69" x14ac:dyDescent="0.15">
      <c r="A2541" s="138">
        <f t="shared" si="978"/>
        <v>46192</v>
      </c>
      <c r="B2541" s="148">
        <f t="shared" si="967"/>
        <v>748.27168441000003</v>
      </c>
      <c r="C2541" s="139">
        <f t="shared" si="979"/>
        <v>500</v>
      </c>
      <c r="D2541" s="140">
        <f t="shared" si="980"/>
        <v>7245.38</v>
      </c>
      <c r="E2541" s="124">
        <f>IF(K2541=1,VLOOKUP(A2540,[1]Plan1!$BO$80:$BQ$314,3),E2540)</f>
        <v>7276.54</v>
      </c>
      <c r="F2541" s="141">
        <f t="shared" si="981"/>
        <v>45763</v>
      </c>
      <c r="G2541" s="142">
        <f t="shared" si="968"/>
        <v>4.3006716003852752E-3</v>
      </c>
      <c r="H2541" s="141">
        <f t="shared" si="982"/>
        <v>46218</v>
      </c>
      <c r="I2541" s="141">
        <f t="shared" si="969"/>
        <v>46218</v>
      </c>
      <c r="J2541" s="125">
        <f t="shared" si="983"/>
        <v>22</v>
      </c>
      <c r="K2541" s="125">
        <f t="shared" si="989"/>
        <v>4</v>
      </c>
      <c r="L2541" s="139">
        <f t="shared" si="970"/>
        <v>1.0007805599999999</v>
      </c>
      <c r="M2541" s="143">
        <f t="shared" si="990"/>
        <v>1.0043006699999999</v>
      </c>
      <c r="N2541" s="143">
        <f t="shared" si="986"/>
        <v>1.4735013906789889</v>
      </c>
      <c r="O2541" s="139">
        <f t="shared" si="988"/>
        <v>1.47465154</v>
      </c>
      <c r="P2541" s="139">
        <f t="shared" si="971"/>
        <v>737.32577000000003</v>
      </c>
      <c r="Q2541" s="144">
        <f t="shared" si="972"/>
        <v>0</v>
      </c>
      <c r="R2541" s="145">
        <f t="shared" si="973"/>
        <v>0</v>
      </c>
      <c r="S2541" s="139">
        <f t="shared" si="974"/>
        <v>0</v>
      </c>
      <c r="T2541" s="146">
        <f t="shared" si="984"/>
        <v>3.5999999999999997E-2</v>
      </c>
      <c r="U2541" s="144">
        <f t="shared" si="987"/>
        <v>105</v>
      </c>
      <c r="V2541" s="144">
        <v>252</v>
      </c>
      <c r="W2541" s="143">
        <f t="shared" si="975"/>
        <v>1.0148454250000001</v>
      </c>
      <c r="X2541" s="139">
        <f t="shared" si="976"/>
        <v>10.94591441</v>
      </c>
      <c r="Y2541" s="124">
        <f t="shared" si="977"/>
        <v>0</v>
      </c>
      <c r="Z2541" s="147" t="s">
        <v>71</v>
      </c>
      <c r="AA2541" s="141">
        <f t="shared" si="985"/>
        <v>46218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4"/>
      <c r="BL2541" s="1"/>
      <c r="BM2541" s="1"/>
      <c r="BN2541" s="1"/>
      <c r="BO2541" s="1"/>
      <c r="BP2541" s="1"/>
      <c r="BQ2541" s="1"/>
    </row>
    <row r="2542" spans="1:69" x14ac:dyDescent="0.15">
      <c r="A2542" s="138">
        <f t="shared" si="978"/>
        <v>46193</v>
      </c>
      <c r="B2542" s="148">
        <f t="shared" si="967"/>
        <v>748.52270928999997</v>
      </c>
      <c r="C2542" s="139">
        <f t="shared" si="979"/>
        <v>500</v>
      </c>
      <c r="D2542" s="140">
        <f t="shared" si="980"/>
        <v>7245.38</v>
      </c>
      <c r="E2542" s="124">
        <f>IF(K2542=1,VLOOKUP(A2541,[1]Plan1!$BO$80:$BQ$314,3),E2541)</f>
        <v>7276.54</v>
      </c>
      <c r="F2542" s="141">
        <f t="shared" si="981"/>
        <v>45763</v>
      </c>
      <c r="G2542" s="142">
        <f t="shared" si="968"/>
        <v>4.3006716003852752E-3</v>
      </c>
      <c r="H2542" s="141">
        <f t="shared" si="982"/>
        <v>46218</v>
      </c>
      <c r="I2542" s="141">
        <f t="shared" si="969"/>
        <v>46218</v>
      </c>
      <c r="J2542" s="125">
        <f t="shared" si="983"/>
        <v>22</v>
      </c>
      <c r="K2542" s="125">
        <f t="shared" si="989"/>
        <v>5</v>
      </c>
      <c r="L2542" s="139">
        <f t="shared" si="970"/>
        <v>1.0009758</v>
      </c>
      <c r="M2542" s="143">
        <f t="shared" si="990"/>
        <v>1.0043006699999999</v>
      </c>
      <c r="N2542" s="143">
        <f t="shared" si="986"/>
        <v>1.4735013906789889</v>
      </c>
      <c r="O2542" s="139">
        <f t="shared" si="988"/>
        <v>1.4749392299999999</v>
      </c>
      <c r="P2542" s="139">
        <f t="shared" si="971"/>
        <v>737.46961499999998</v>
      </c>
      <c r="Q2542" s="144">
        <f t="shared" si="972"/>
        <v>0</v>
      </c>
      <c r="R2542" s="145">
        <f t="shared" si="973"/>
        <v>0</v>
      </c>
      <c r="S2542" s="139">
        <f t="shared" si="974"/>
        <v>0</v>
      </c>
      <c r="T2542" s="146">
        <f t="shared" si="984"/>
        <v>3.5999999999999997E-2</v>
      </c>
      <c r="U2542" s="144">
        <f t="shared" si="987"/>
        <v>106</v>
      </c>
      <c r="V2542" s="144">
        <v>252</v>
      </c>
      <c r="W2542" s="143">
        <f t="shared" si="975"/>
        <v>1.0149878640000001</v>
      </c>
      <c r="X2542" s="139">
        <f t="shared" si="976"/>
        <v>11.053094290000001</v>
      </c>
      <c r="Y2542" s="124">
        <f t="shared" si="977"/>
        <v>0</v>
      </c>
      <c r="Z2542" s="147" t="s">
        <v>71</v>
      </c>
      <c r="AA2542" s="141">
        <f t="shared" si="985"/>
        <v>46218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4"/>
      <c r="BL2542" s="1"/>
      <c r="BM2542" s="1"/>
      <c r="BN2542" s="1"/>
      <c r="BO2542" s="1"/>
      <c r="BP2542" s="1"/>
      <c r="BQ2542" s="1"/>
    </row>
    <row r="2543" spans="1:69" x14ac:dyDescent="0.15">
      <c r="A2543" s="138">
        <f t="shared" si="978"/>
        <v>46194</v>
      </c>
      <c r="B2543" s="148">
        <f t="shared" si="967"/>
        <v>748.52270928999997</v>
      </c>
      <c r="C2543" s="139">
        <f t="shared" si="979"/>
        <v>500</v>
      </c>
      <c r="D2543" s="140">
        <f t="shared" si="980"/>
        <v>7245.38</v>
      </c>
      <c r="E2543" s="124">
        <f>IF(K2543=1,VLOOKUP(A2542,[1]Plan1!$BO$80:$BQ$314,3),E2542)</f>
        <v>7276.54</v>
      </c>
      <c r="F2543" s="141">
        <f t="shared" si="981"/>
        <v>45763</v>
      </c>
      <c r="G2543" s="142">
        <f t="shared" si="968"/>
        <v>4.3006716003852752E-3</v>
      </c>
      <c r="H2543" s="141">
        <f t="shared" si="982"/>
        <v>46218</v>
      </c>
      <c r="I2543" s="141">
        <f t="shared" si="969"/>
        <v>46218</v>
      </c>
      <c r="J2543" s="125">
        <f t="shared" si="983"/>
        <v>22</v>
      </c>
      <c r="K2543" s="125">
        <f t="shared" si="989"/>
        <v>5</v>
      </c>
      <c r="L2543" s="139">
        <f t="shared" si="970"/>
        <v>1.0009758</v>
      </c>
      <c r="M2543" s="143">
        <f t="shared" si="990"/>
        <v>1.0043006699999999</v>
      </c>
      <c r="N2543" s="143">
        <f t="shared" si="986"/>
        <v>1.4735013906789889</v>
      </c>
      <c r="O2543" s="139">
        <f t="shared" si="988"/>
        <v>1.4749392299999999</v>
      </c>
      <c r="P2543" s="139">
        <f t="shared" si="971"/>
        <v>737.46961499999998</v>
      </c>
      <c r="Q2543" s="144">
        <f t="shared" si="972"/>
        <v>0</v>
      </c>
      <c r="R2543" s="145">
        <f t="shared" si="973"/>
        <v>0</v>
      </c>
      <c r="S2543" s="139">
        <f t="shared" si="974"/>
        <v>0</v>
      </c>
      <c r="T2543" s="146">
        <f t="shared" si="984"/>
        <v>3.5999999999999997E-2</v>
      </c>
      <c r="U2543" s="144">
        <f t="shared" si="987"/>
        <v>106</v>
      </c>
      <c r="V2543" s="144">
        <v>252</v>
      </c>
      <c r="W2543" s="143">
        <f t="shared" si="975"/>
        <v>1.0149878640000001</v>
      </c>
      <c r="X2543" s="139">
        <f t="shared" si="976"/>
        <v>11.053094290000001</v>
      </c>
      <c r="Y2543" s="124">
        <f t="shared" si="977"/>
        <v>0</v>
      </c>
      <c r="Z2543" s="147" t="s">
        <v>71</v>
      </c>
      <c r="AA2543" s="141">
        <f t="shared" si="985"/>
        <v>46218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4"/>
      <c r="BL2543" s="1"/>
      <c r="BM2543" s="1"/>
      <c r="BN2543" s="1"/>
      <c r="BO2543" s="1"/>
      <c r="BP2543" s="1"/>
      <c r="BQ2543" s="1"/>
    </row>
    <row r="2544" spans="1:69" x14ac:dyDescent="0.15">
      <c r="A2544" s="138">
        <f t="shared" si="978"/>
        <v>46195</v>
      </c>
      <c r="B2544" s="148">
        <f t="shared" si="967"/>
        <v>748.52270928999997</v>
      </c>
      <c r="C2544" s="139">
        <f t="shared" si="979"/>
        <v>500</v>
      </c>
      <c r="D2544" s="140">
        <f t="shared" si="980"/>
        <v>7245.38</v>
      </c>
      <c r="E2544" s="124">
        <f>IF(K2544=1,VLOOKUP(A2543,[1]Plan1!$BO$80:$BQ$314,3),E2543)</f>
        <v>7276.54</v>
      </c>
      <c r="F2544" s="141">
        <f t="shared" si="981"/>
        <v>45763</v>
      </c>
      <c r="G2544" s="142">
        <f t="shared" si="968"/>
        <v>4.3006716003852752E-3</v>
      </c>
      <c r="H2544" s="141">
        <f t="shared" si="982"/>
        <v>46218</v>
      </c>
      <c r="I2544" s="141">
        <f t="shared" si="969"/>
        <v>46218</v>
      </c>
      <c r="J2544" s="125">
        <f t="shared" si="983"/>
        <v>22</v>
      </c>
      <c r="K2544" s="125">
        <f t="shared" si="989"/>
        <v>5</v>
      </c>
      <c r="L2544" s="139">
        <f t="shared" si="970"/>
        <v>1.0009758</v>
      </c>
      <c r="M2544" s="143">
        <f t="shared" si="990"/>
        <v>1.0043006699999999</v>
      </c>
      <c r="N2544" s="143">
        <f t="shared" si="986"/>
        <v>1.4735013906789889</v>
      </c>
      <c r="O2544" s="139">
        <f t="shared" si="988"/>
        <v>1.4749392299999999</v>
      </c>
      <c r="P2544" s="139">
        <f t="shared" si="971"/>
        <v>737.46961499999998</v>
      </c>
      <c r="Q2544" s="144">
        <f t="shared" si="972"/>
        <v>0</v>
      </c>
      <c r="R2544" s="145">
        <f t="shared" si="973"/>
        <v>0</v>
      </c>
      <c r="S2544" s="139">
        <f t="shared" si="974"/>
        <v>0</v>
      </c>
      <c r="T2544" s="146">
        <f t="shared" si="984"/>
        <v>3.5999999999999997E-2</v>
      </c>
      <c r="U2544" s="144">
        <f t="shared" si="987"/>
        <v>106</v>
      </c>
      <c r="V2544" s="144">
        <v>252</v>
      </c>
      <c r="W2544" s="143">
        <f t="shared" si="975"/>
        <v>1.0149878640000001</v>
      </c>
      <c r="X2544" s="139">
        <f t="shared" si="976"/>
        <v>11.053094290000001</v>
      </c>
      <c r="Y2544" s="124">
        <f t="shared" si="977"/>
        <v>0</v>
      </c>
      <c r="Z2544" s="147" t="s">
        <v>71</v>
      </c>
      <c r="AA2544" s="141">
        <f t="shared" si="985"/>
        <v>46218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4"/>
      <c r="BL2544" s="1"/>
      <c r="BM2544" s="1"/>
      <c r="BN2544" s="1"/>
      <c r="BO2544" s="1"/>
      <c r="BP2544" s="1"/>
      <c r="BQ2544" s="1"/>
    </row>
    <row r="2545" spans="1:69" x14ac:dyDescent="0.15">
      <c r="A2545" s="138">
        <f t="shared" si="978"/>
        <v>46196</v>
      </c>
      <c r="B2545" s="148">
        <f t="shared" si="967"/>
        <v>748.77381527</v>
      </c>
      <c r="C2545" s="139">
        <f t="shared" si="979"/>
        <v>500</v>
      </c>
      <c r="D2545" s="140">
        <f t="shared" si="980"/>
        <v>7245.38</v>
      </c>
      <c r="E2545" s="124">
        <f>IF(K2545=1,VLOOKUP(A2544,[1]Plan1!$BO$80:$BQ$314,3),E2544)</f>
        <v>7276.54</v>
      </c>
      <c r="F2545" s="141">
        <f t="shared" si="981"/>
        <v>45763</v>
      </c>
      <c r="G2545" s="142">
        <f t="shared" si="968"/>
        <v>4.3006716003852752E-3</v>
      </c>
      <c r="H2545" s="141">
        <f t="shared" si="982"/>
        <v>46218</v>
      </c>
      <c r="I2545" s="141">
        <f t="shared" si="969"/>
        <v>46218</v>
      </c>
      <c r="J2545" s="125">
        <f t="shared" si="983"/>
        <v>22</v>
      </c>
      <c r="K2545" s="125">
        <f t="shared" si="989"/>
        <v>6</v>
      </c>
      <c r="L2545" s="139">
        <f t="shared" si="970"/>
        <v>1.00117108</v>
      </c>
      <c r="M2545" s="143">
        <f t="shared" si="990"/>
        <v>1.0043006699999999</v>
      </c>
      <c r="N2545" s="143">
        <f t="shared" si="986"/>
        <v>1.4735013906789889</v>
      </c>
      <c r="O2545" s="139">
        <f t="shared" si="988"/>
        <v>1.47522697</v>
      </c>
      <c r="P2545" s="139">
        <f t="shared" si="971"/>
        <v>737.61348499999997</v>
      </c>
      <c r="Q2545" s="144">
        <f t="shared" si="972"/>
        <v>0</v>
      </c>
      <c r="R2545" s="145">
        <f t="shared" si="973"/>
        <v>0</v>
      </c>
      <c r="S2545" s="139">
        <f t="shared" si="974"/>
        <v>0</v>
      </c>
      <c r="T2545" s="146">
        <f t="shared" si="984"/>
        <v>3.5999999999999997E-2</v>
      </c>
      <c r="U2545" s="144">
        <f t="shared" si="987"/>
        <v>107</v>
      </c>
      <c r="V2545" s="144">
        <v>252</v>
      </c>
      <c r="W2545" s="143">
        <f t="shared" si="975"/>
        <v>1.0151303229999999</v>
      </c>
      <c r="X2545" s="139">
        <f t="shared" si="976"/>
        <v>11.160330269999999</v>
      </c>
      <c r="Y2545" s="124">
        <f t="shared" si="977"/>
        <v>0</v>
      </c>
      <c r="Z2545" s="147" t="s">
        <v>71</v>
      </c>
      <c r="AA2545" s="141">
        <f t="shared" si="985"/>
        <v>46218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4"/>
      <c r="BL2545" s="1"/>
      <c r="BM2545" s="1"/>
      <c r="BN2545" s="1"/>
      <c r="BO2545" s="1"/>
      <c r="BP2545" s="1"/>
      <c r="BQ2545" s="1"/>
    </row>
    <row r="2546" spans="1:69" x14ac:dyDescent="0.15">
      <c r="A2546" s="138">
        <f t="shared" si="978"/>
        <v>46197</v>
      </c>
      <c r="B2546" s="148">
        <f t="shared" si="967"/>
        <v>749.02500312000006</v>
      </c>
      <c r="C2546" s="139">
        <f t="shared" si="979"/>
        <v>500</v>
      </c>
      <c r="D2546" s="140">
        <f t="shared" si="980"/>
        <v>7245.38</v>
      </c>
      <c r="E2546" s="124">
        <f>IF(K2546=1,VLOOKUP(A2545,[1]Plan1!$BO$80:$BQ$314,3),E2545)</f>
        <v>7276.54</v>
      </c>
      <c r="F2546" s="141">
        <f t="shared" si="981"/>
        <v>45763</v>
      </c>
      <c r="G2546" s="142">
        <f t="shared" si="968"/>
        <v>4.3006716003852752E-3</v>
      </c>
      <c r="H2546" s="141">
        <f t="shared" si="982"/>
        <v>46218</v>
      </c>
      <c r="I2546" s="141">
        <f t="shared" si="969"/>
        <v>46218</v>
      </c>
      <c r="J2546" s="125">
        <f t="shared" si="983"/>
        <v>22</v>
      </c>
      <c r="K2546" s="125">
        <f t="shared" si="989"/>
        <v>7</v>
      </c>
      <c r="L2546" s="139">
        <f t="shared" si="970"/>
        <v>1.0013663900000001</v>
      </c>
      <c r="M2546" s="143">
        <f t="shared" si="990"/>
        <v>1.0043006699999999</v>
      </c>
      <c r="N2546" s="143">
        <f t="shared" si="986"/>
        <v>1.4735013906789889</v>
      </c>
      <c r="O2546" s="139">
        <f t="shared" si="988"/>
        <v>1.47551476</v>
      </c>
      <c r="P2546" s="139">
        <f t="shared" si="971"/>
        <v>737.75738000000001</v>
      </c>
      <c r="Q2546" s="144">
        <f t="shared" si="972"/>
        <v>0</v>
      </c>
      <c r="R2546" s="145">
        <f t="shared" si="973"/>
        <v>0</v>
      </c>
      <c r="S2546" s="139">
        <f t="shared" si="974"/>
        <v>0</v>
      </c>
      <c r="T2546" s="146">
        <f t="shared" si="984"/>
        <v>3.5999999999999997E-2</v>
      </c>
      <c r="U2546" s="144">
        <f t="shared" si="987"/>
        <v>108</v>
      </c>
      <c r="V2546" s="144">
        <v>252</v>
      </c>
      <c r="W2546" s="143">
        <f t="shared" si="975"/>
        <v>1.015272803</v>
      </c>
      <c r="X2546" s="139">
        <f t="shared" si="976"/>
        <v>11.26762312</v>
      </c>
      <c r="Y2546" s="124">
        <f t="shared" si="977"/>
        <v>0</v>
      </c>
      <c r="Z2546" s="147" t="s">
        <v>71</v>
      </c>
      <c r="AA2546" s="141">
        <f t="shared" si="985"/>
        <v>46218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4"/>
      <c r="BL2546" s="1"/>
      <c r="BM2546" s="1"/>
      <c r="BN2546" s="1"/>
      <c r="BO2546" s="1"/>
      <c r="BP2546" s="1"/>
      <c r="BQ2546" s="1"/>
    </row>
    <row r="2547" spans="1:69" x14ac:dyDescent="0.15">
      <c r="A2547" s="138">
        <f t="shared" si="978"/>
        <v>46198</v>
      </c>
      <c r="B2547" s="148">
        <f t="shared" si="967"/>
        <v>749.27627645999996</v>
      </c>
      <c r="C2547" s="139">
        <f t="shared" si="979"/>
        <v>500</v>
      </c>
      <c r="D2547" s="140">
        <f t="shared" si="980"/>
        <v>7245.38</v>
      </c>
      <c r="E2547" s="124">
        <f>IF(K2547=1,VLOOKUP(A2546,[1]Plan1!$BO$80:$BQ$314,3),E2546)</f>
        <v>7276.54</v>
      </c>
      <c r="F2547" s="141">
        <f t="shared" si="981"/>
        <v>45763</v>
      </c>
      <c r="G2547" s="142">
        <f t="shared" si="968"/>
        <v>4.3006716003852752E-3</v>
      </c>
      <c r="H2547" s="141">
        <f t="shared" si="982"/>
        <v>46218</v>
      </c>
      <c r="I2547" s="141">
        <f t="shared" si="969"/>
        <v>46218</v>
      </c>
      <c r="J2547" s="125">
        <f t="shared" si="983"/>
        <v>22</v>
      </c>
      <c r="K2547" s="125">
        <f t="shared" si="989"/>
        <v>8</v>
      </c>
      <c r="L2547" s="139">
        <f t="shared" si="970"/>
        <v>1.0015617400000001</v>
      </c>
      <c r="M2547" s="143">
        <f t="shared" si="990"/>
        <v>1.0043006699999999</v>
      </c>
      <c r="N2547" s="143">
        <f t="shared" si="986"/>
        <v>1.4735013906789889</v>
      </c>
      <c r="O2547" s="139">
        <f t="shared" si="988"/>
        <v>1.4758026099999999</v>
      </c>
      <c r="P2547" s="139">
        <f t="shared" si="971"/>
        <v>737.90130499999998</v>
      </c>
      <c r="Q2547" s="144">
        <f t="shared" si="972"/>
        <v>0</v>
      </c>
      <c r="R2547" s="145">
        <f t="shared" si="973"/>
        <v>0</v>
      </c>
      <c r="S2547" s="139">
        <f t="shared" si="974"/>
        <v>0</v>
      </c>
      <c r="T2547" s="146">
        <f t="shared" si="984"/>
        <v>3.5999999999999997E-2</v>
      </c>
      <c r="U2547" s="144">
        <f t="shared" si="987"/>
        <v>109</v>
      </c>
      <c r="V2547" s="144">
        <v>252</v>
      </c>
      <c r="W2547" s="143">
        <f t="shared" si="975"/>
        <v>1.0154153020000001</v>
      </c>
      <c r="X2547" s="139">
        <f t="shared" si="976"/>
        <v>11.374971459999999</v>
      </c>
      <c r="Y2547" s="124">
        <f t="shared" si="977"/>
        <v>0</v>
      </c>
      <c r="Z2547" s="147" t="s">
        <v>71</v>
      </c>
      <c r="AA2547" s="141">
        <f t="shared" si="985"/>
        <v>46218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4"/>
      <c r="BL2547" s="1"/>
      <c r="BM2547" s="1"/>
      <c r="BN2547" s="1"/>
      <c r="BO2547" s="1"/>
      <c r="BP2547" s="1"/>
      <c r="BQ2547" s="1"/>
    </row>
    <row r="2548" spans="1:69" x14ac:dyDescent="0.15">
      <c r="A2548" s="138">
        <f t="shared" si="978"/>
        <v>46199</v>
      </c>
      <c r="B2548" s="148">
        <f t="shared" si="967"/>
        <v>749.52763603999995</v>
      </c>
      <c r="C2548" s="139">
        <f t="shared" si="979"/>
        <v>500</v>
      </c>
      <c r="D2548" s="140">
        <f t="shared" si="980"/>
        <v>7245.38</v>
      </c>
      <c r="E2548" s="124">
        <f>IF(K2548=1,VLOOKUP(A2547,[1]Plan1!$BO$80:$BQ$314,3),E2547)</f>
        <v>7276.54</v>
      </c>
      <c r="F2548" s="141">
        <f t="shared" si="981"/>
        <v>45763</v>
      </c>
      <c r="G2548" s="142">
        <f t="shared" si="968"/>
        <v>4.3006716003852752E-3</v>
      </c>
      <c r="H2548" s="141">
        <f t="shared" si="982"/>
        <v>46218</v>
      </c>
      <c r="I2548" s="141">
        <f t="shared" si="969"/>
        <v>46218</v>
      </c>
      <c r="J2548" s="125">
        <f t="shared" si="983"/>
        <v>22</v>
      </c>
      <c r="K2548" s="125">
        <f t="shared" si="989"/>
        <v>9</v>
      </c>
      <c r="L2548" s="139">
        <f t="shared" si="970"/>
        <v>1.0017571300000001</v>
      </c>
      <c r="M2548" s="143">
        <f t="shared" si="990"/>
        <v>1.0043006699999999</v>
      </c>
      <c r="N2548" s="143">
        <f t="shared" si="986"/>
        <v>1.4735013906789889</v>
      </c>
      <c r="O2548" s="139">
        <f t="shared" si="988"/>
        <v>1.4760905200000001</v>
      </c>
      <c r="P2548" s="139">
        <f t="shared" si="971"/>
        <v>738.04525999999998</v>
      </c>
      <c r="Q2548" s="144">
        <f t="shared" si="972"/>
        <v>0</v>
      </c>
      <c r="R2548" s="145">
        <f t="shared" si="973"/>
        <v>0</v>
      </c>
      <c r="S2548" s="139">
        <f t="shared" si="974"/>
        <v>0</v>
      </c>
      <c r="T2548" s="146">
        <f t="shared" si="984"/>
        <v>3.5999999999999997E-2</v>
      </c>
      <c r="U2548" s="144">
        <f t="shared" si="987"/>
        <v>110</v>
      </c>
      <c r="V2548" s="144">
        <v>252</v>
      </c>
      <c r="W2548" s="143">
        <f t="shared" si="975"/>
        <v>1.015557821</v>
      </c>
      <c r="X2548" s="139">
        <f t="shared" si="976"/>
        <v>11.48237604</v>
      </c>
      <c r="Y2548" s="124">
        <f t="shared" si="977"/>
        <v>0</v>
      </c>
      <c r="Z2548" s="147" t="s">
        <v>71</v>
      </c>
      <c r="AA2548" s="141">
        <f t="shared" si="985"/>
        <v>46218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4"/>
      <c r="BL2548" s="1"/>
      <c r="BM2548" s="1"/>
      <c r="BN2548" s="1"/>
      <c r="BO2548" s="1"/>
      <c r="BP2548" s="1"/>
      <c r="BQ2548" s="1"/>
    </row>
    <row r="2549" spans="1:69" x14ac:dyDescent="0.15">
      <c r="A2549" s="138">
        <f t="shared" si="978"/>
        <v>46200</v>
      </c>
      <c r="B2549" s="148">
        <f t="shared" si="967"/>
        <v>749.77908189000004</v>
      </c>
      <c r="C2549" s="139">
        <f t="shared" si="979"/>
        <v>500</v>
      </c>
      <c r="D2549" s="140">
        <f t="shared" si="980"/>
        <v>7245.38</v>
      </c>
      <c r="E2549" s="124">
        <f>IF(K2549=1,VLOOKUP(A2548,[1]Plan1!$BO$80:$BQ$314,3),E2548)</f>
        <v>7276.54</v>
      </c>
      <c r="F2549" s="141">
        <f t="shared" si="981"/>
        <v>45763</v>
      </c>
      <c r="G2549" s="142">
        <f t="shared" si="968"/>
        <v>4.3006716003852752E-3</v>
      </c>
      <c r="H2549" s="141">
        <f t="shared" si="982"/>
        <v>46218</v>
      </c>
      <c r="I2549" s="141">
        <f t="shared" si="969"/>
        <v>46218</v>
      </c>
      <c r="J2549" s="125">
        <f t="shared" si="983"/>
        <v>22</v>
      </c>
      <c r="K2549" s="125">
        <f t="shared" si="989"/>
        <v>10</v>
      </c>
      <c r="L2549" s="139">
        <f t="shared" si="970"/>
        <v>1.0019525600000001</v>
      </c>
      <c r="M2549" s="143">
        <f t="shared" si="990"/>
        <v>1.0043006699999999</v>
      </c>
      <c r="N2549" s="143">
        <f t="shared" si="986"/>
        <v>1.4735013906789889</v>
      </c>
      <c r="O2549" s="139">
        <f t="shared" si="988"/>
        <v>1.4763784900000001</v>
      </c>
      <c r="P2549" s="139">
        <f t="shared" si="971"/>
        <v>738.18924500000003</v>
      </c>
      <c r="Q2549" s="144">
        <f t="shared" si="972"/>
        <v>0</v>
      </c>
      <c r="R2549" s="145">
        <f t="shared" si="973"/>
        <v>0</v>
      </c>
      <c r="S2549" s="139">
        <f t="shared" si="974"/>
        <v>0</v>
      </c>
      <c r="T2549" s="146">
        <f t="shared" si="984"/>
        <v>3.5999999999999997E-2</v>
      </c>
      <c r="U2549" s="144">
        <f t="shared" si="987"/>
        <v>111</v>
      </c>
      <c r="V2549" s="144">
        <v>252</v>
      </c>
      <c r="W2549" s="143">
        <f t="shared" si="975"/>
        <v>1.0157003600000001</v>
      </c>
      <c r="X2549" s="139">
        <f t="shared" si="976"/>
        <v>11.589836890000001</v>
      </c>
      <c r="Y2549" s="124">
        <f t="shared" si="977"/>
        <v>0</v>
      </c>
      <c r="Z2549" s="147" t="s">
        <v>71</v>
      </c>
      <c r="AA2549" s="141">
        <f t="shared" si="985"/>
        <v>46218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4"/>
      <c r="BL2549" s="1"/>
      <c r="BM2549" s="1"/>
      <c r="BN2549" s="1"/>
      <c r="BO2549" s="1"/>
      <c r="BP2549" s="1"/>
      <c r="BQ2549" s="1"/>
    </row>
    <row r="2550" spans="1:69" x14ac:dyDescent="0.15">
      <c r="A2550" s="138">
        <f t="shared" si="978"/>
        <v>46201</v>
      </c>
      <c r="B2550" s="148">
        <f t="shared" si="967"/>
        <v>749.77908189000004</v>
      </c>
      <c r="C2550" s="139">
        <f t="shared" si="979"/>
        <v>500</v>
      </c>
      <c r="D2550" s="140">
        <f t="shared" si="980"/>
        <v>7245.38</v>
      </c>
      <c r="E2550" s="124">
        <f>IF(K2550=1,VLOOKUP(A2549,[1]Plan1!$BO$80:$BQ$314,3),E2549)</f>
        <v>7276.54</v>
      </c>
      <c r="F2550" s="141">
        <f t="shared" si="981"/>
        <v>45763</v>
      </c>
      <c r="G2550" s="142">
        <f t="shared" si="968"/>
        <v>4.3006716003852752E-3</v>
      </c>
      <c r="H2550" s="141">
        <f t="shared" si="982"/>
        <v>46218</v>
      </c>
      <c r="I2550" s="141">
        <f t="shared" si="969"/>
        <v>46218</v>
      </c>
      <c r="J2550" s="125">
        <f t="shared" si="983"/>
        <v>22</v>
      </c>
      <c r="K2550" s="125">
        <f t="shared" si="989"/>
        <v>10</v>
      </c>
      <c r="L2550" s="139">
        <f t="shared" si="970"/>
        <v>1.0019525600000001</v>
      </c>
      <c r="M2550" s="143">
        <f t="shared" si="990"/>
        <v>1.0043006699999999</v>
      </c>
      <c r="N2550" s="143">
        <f t="shared" si="986"/>
        <v>1.4735013906789889</v>
      </c>
      <c r="O2550" s="139">
        <f t="shared" si="988"/>
        <v>1.4763784900000001</v>
      </c>
      <c r="P2550" s="139">
        <f t="shared" si="971"/>
        <v>738.18924500000003</v>
      </c>
      <c r="Q2550" s="144">
        <f t="shared" si="972"/>
        <v>0</v>
      </c>
      <c r="R2550" s="145">
        <f t="shared" si="973"/>
        <v>0</v>
      </c>
      <c r="S2550" s="139">
        <f t="shared" si="974"/>
        <v>0</v>
      </c>
      <c r="T2550" s="146">
        <f t="shared" si="984"/>
        <v>3.5999999999999997E-2</v>
      </c>
      <c r="U2550" s="144">
        <f t="shared" si="987"/>
        <v>111</v>
      </c>
      <c r="V2550" s="144">
        <v>252</v>
      </c>
      <c r="W2550" s="143">
        <f t="shared" si="975"/>
        <v>1.0157003600000001</v>
      </c>
      <c r="X2550" s="139">
        <f t="shared" si="976"/>
        <v>11.589836890000001</v>
      </c>
      <c r="Y2550" s="124">
        <f t="shared" si="977"/>
        <v>0</v>
      </c>
      <c r="Z2550" s="147" t="s">
        <v>71</v>
      </c>
      <c r="AA2550" s="141">
        <f t="shared" si="985"/>
        <v>46218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4"/>
      <c r="BL2550" s="1"/>
      <c r="BM2550" s="1"/>
      <c r="BN2550" s="1"/>
      <c r="BO2550" s="1"/>
      <c r="BP2550" s="1"/>
      <c r="BQ2550" s="1"/>
    </row>
    <row r="2551" spans="1:69" x14ac:dyDescent="0.15">
      <c r="A2551" s="138">
        <f t="shared" si="978"/>
        <v>46202</v>
      </c>
      <c r="B2551" s="148">
        <f t="shared" si="967"/>
        <v>749.77908189000004</v>
      </c>
      <c r="C2551" s="139">
        <f t="shared" si="979"/>
        <v>500</v>
      </c>
      <c r="D2551" s="140">
        <f t="shared" si="980"/>
        <v>7245.38</v>
      </c>
      <c r="E2551" s="124">
        <f>IF(K2551=1,VLOOKUP(A2550,[1]Plan1!$BO$80:$BQ$314,3),E2550)</f>
        <v>7276.54</v>
      </c>
      <c r="F2551" s="141">
        <f t="shared" si="981"/>
        <v>45763</v>
      </c>
      <c r="G2551" s="142">
        <f t="shared" si="968"/>
        <v>4.3006716003852752E-3</v>
      </c>
      <c r="H2551" s="141">
        <f t="shared" si="982"/>
        <v>46218</v>
      </c>
      <c r="I2551" s="141">
        <f t="shared" si="969"/>
        <v>46218</v>
      </c>
      <c r="J2551" s="125">
        <f t="shared" si="983"/>
        <v>22</v>
      </c>
      <c r="K2551" s="125">
        <f t="shared" si="989"/>
        <v>10</v>
      </c>
      <c r="L2551" s="139">
        <f t="shared" si="970"/>
        <v>1.0019525600000001</v>
      </c>
      <c r="M2551" s="143">
        <f t="shared" si="990"/>
        <v>1.0043006699999999</v>
      </c>
      <c r="N2551" s="143">
        <f t="shared" si="986"/>
        <v>1.4735013906789889</v>
      </c>
      <c r="O2551" s="139">
        <f t="shared" si="988"/>
        <v>1.4763784900000001</v>
      </c>
      <c r="P2551" s="139">
        <f t="shared" si="971"/>
        <v>738.18924500000003</v>
      </c>
      <c r="Q2551" s="144">
        <f t="shared" si="972"/>
        <v>0</v>
      </c>
      <c r="R2551" s="145">
        <f t="shared" si="973"/>
        <v>0</v>
      </c>
      <c r="S2551" s="139">
        <f t="shared" si="974"/>
        <v>0</v>
      </c>
      <c r="T2551" s="146">
        <f t="shared" si="984"/>
        <v>3.5999999999999997E-2</v>
      </c>
      <c r="U2551" s="144">
        <f t="shared" si="987"/>
        <v>111</v>
      </c>
      <c r="V2551" s="144">
        <v>252</v>
      </c>
      <c r="W2551" s="143">
        <f t="shared" si="975"/>
        <v>1.0157003600000001</v>
      </c>
      <c r="X2551" s="139">
        <f t="shared" si="976"/>
        <v>11.589836890000001</v>
      </c>
      <c r="Y2551" s="124">
        <f t="shared" si="977"/>
        <v>0</v>
      </c>
      <c r="Z2551" s="147" t="s">
        <v>71</v>
      </c>
      <c r="AA2551" s="141">
        <f t="shared" si="985"/>
        <v>46218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4"/>
      <c r="BL2551" s="1"/>
      <c r="BM2551" s="1"/>
      <c r="BN2551" s="1"/>
      <c r="BO2551" s="1"/>
      <c r="BP2551" s="1"/>
      <c r="BQ2551" s="1"/>
    </row>
    <row r="2552" spans="1:69" x14ac:dyDescent="0.15">
      <c r="A2552" s="138">
        <f t="shared" si="978"/>
        <v>46203</v>
      </c>
      <c r="B2552" s="148">
        <f t="shared" si="967"/>
        <v>750.03060461000007</v>
      </c>
      <c r="C2552" s="139">
        <f t="shared" si="979"/>
        <v>500</v>
      </c>
      <c r="D2552" s="140">
        <f t="shared" si="980"/>
        <v>7245.38</v>
      </c>
      <c r="E2552" s="124">
        <f>IF(K2552=1,VLOOKUP(A2551,[1]Plan1!$BO$80:$BQ$314,3),E2551)</f>
        <v>7276.54</v>
      </c>
      <c r="F2552" s="141">
        <f t="shared" si="981"/>
        <v>45763</v>
      </c>
      <c r="G2552" s="142">
        <f t="shared" si="968"/>
        <v>4.3006716003852752E-3</v>
      </c>
      <c r="H2552" s="141">
        <f t="shared" si="982"/>
        <v>46218</v>
      </c>
      <c r="I2552" s="141">
        <f t="shared" si="969"/>
        <v>46218</v>
      </c>
      <c r="J2552" s="125">
        <f t="shared" si="983"/>
        <v>22</v>
      </c>
      <c r="K2552" s="125">
        <f t="shared" si="989"/>
        <v>11</v>
      </c>
      <c r="L2552" s="139">
        <f t="shared" si="970"/>
        <v>1.0021480199999999</v>
      </c>
      <c r="M2552" s="143">
        <f t="shared" si="990"/>
        <v>1.0043006699999999</v>
      </c>
      <c r="N2552" s="143">
        <f t="shared" si="986"/>
        <v>1.4735013906789889</v>
      </c>
      <c r="O2552" s="139">
        <f t="shared" si="988"/>
        <v>1.4766665000000001</v>
      </c>
      <c r="P2552" s="139">
        <f t="shared" si="971"/>
        <v>738.33325000000002</v>
      </c>
      <c r="Q2552" s="144">
        <f t="shared" si="972"/>
        <v>0</v>
      </c>
      <c r="R2552" s="145">
        <f t="shared" si="973"/>
        <v>0</v>
      </c>
      <c r="S2552" s="139">
        <f t="shared" si="974"/>
        <v>0</v>
      </c>
      <c r="T2552" s="146">
        <f t="shared" si="984"/>
        <v>3.5999999999999997E-2</v>
      </c>
      <c r="U2552" s="144">
        <f t="shared" si="987"/>
        <v>112</v>
      </c>
      <c r="V2552" s="144">
        <v>252</v>
      </c>
      <c r="W2552" s="143">
        <f t="shared" si="975"/>
        <v>1.0158429200000001</v>
      </c>
      <c r="X2552" s="139">
        <f t="shared" si="976"/>
        <v>11.69735461</v>
      </c>
      <c r="Y2552" s="124">
        <f t="shared" si="977"/>
        <v>0</v>
      </c>
      <c r="Z2552" s="147" t="s">
        <v>71</v>
      </c>
      <c r="AA2552" s="141">
        <f t="shared" si="985"/>
        <v>46218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4"/>
      <c r="BL2552" s="1"/>
      <c r="BM2552" s="1"/>
      <c r="BN2552" s="1"/>
      <c r="BO2552" s="1"/>
      <c r="BP2552" s="1"/>
      <c r="BQ2552" s="1"/>
    </row>
    <row r="2553" spans="1:69" x14ac:dyDescent="0.15">
      <c r="A2553" s="138">
        <f t="shared" si="978"/>
        <v>46204</v>
      </c>
      <c r="B2553" s="148">
        <f t="shared" si="967"/>
        <v>750.28221798000004</v>
      </c>
      <c r="C2553" s="139">
        <f t="shared" si="979"/>
        <v>500</v>
      </c>
      <c r="D2553" s="140">
        <f t="shared" si="980"/>
        <v>7245.38</v>
      </c>
      <c r="E2553" s="124">
        <f>IF(K2553=1,VLOOKUP(A2552,[1]Plan1!$BO$80:$BQ$314,3),E2552)</f>
        <v>7276.54</v>
      </c>
      <c r="F2553" s="141">
        <f t="shared" si="981"/>
        <v>45763</v>
      </c>
      <c r="G2553" s="142">
        <f t="shared" si="968"/>
        <v>4.3006716003852752E-3</v>
      </c>
      <c r="H2553" s="141">
        <f t="shared" si="982"/>
        <v>46218</v>
      </c>
      <c r="I2553" s="141">
        <f t="shared" si="969"/>
        <v>46218</v>
      </c>
      <c r="J2553" s="125">
        <f t="shared" si="983"/>
        <v>22</v>
      </c>
      <c r="K2553" s="125">
        <f t="shared" si="989"/>
        <v>12</v>
      </c>
      <c r="L2553" s="139">
        <f t="shared" si="970"/>
        <v>1.0023435300000001</v>
      </c>
      <c r="M2553" s="143">
        <f t="shared" si="990"/>
        <v>1.0043006699999999</v>
      </c>
      <c r="N2553" s="143">
        <f t="shared" si="986"/>
        <v>1.4735013906789889</v>
      </c>
      <c r="O2553" s="139">
        <f t="shared" si="988"/>
        <v>1.4769545799999999</v>
      </c>
      <c r="P2553" s="139">
        <f t="shared" si="971"/>
        <v>738.47729000000004</v>
      </c>
      <c r="Q2553" s="144">
        <f t="shared" si="972"/>
        <v>0</v>
      </c>
      <c r="R2553" s="145">
        <f t="shared" si="973"/>
        <v>0</v>
      </c>
      <c r="S2553" s="139">
        <f t="shared" si="974"/>
        <v>0</v>
      </c>
      <c r="T2553" s="146">
        <f t="shared" si="984"/>
        <v>3.5999999999999997E-2</v>
      </c>
      <c r="U2553" s="144">
        <f t="shared" si="987"/>
        <v>113</v>
      </c>
      <c r="V2553" s="144">
        <v>252</v>
      </c>
      <c r="W2553" s="143">
        <f t="shared" si="975"/>
        <v>1.0159854989999999</v>
      </c>
      <c r="X2553" s="139">
        <f t="shared" si="976"/>
        <v>11.80492798</v>
      </c>
      <c r="Y2553" s="124">
        <f t="shared" si="977"/>
        <v>0</v>
      </c>
      <c r="Z2553" s="147" t="s">
        <v>71</v>
      </c>
      <c r="AA2553" s="141">
        <f t="shared" si="985"/>
        <v>46218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4"/>
      <c r="BL2553" s="1"/>
      <c r="BM2553" s="1"/>
      <c r="BN2553" s="1"/>
      <c r="BO2553" s="1"/>
      <c r="BP2553" s="1"/>
      <c r="BQ2553" s="1"/>
    </row>
    <row r="2554" spans="1:69" x14ac:dyDescent="0.15">
      <c r="A2554" s="138">
        <f t="shared" si="978"/>
        <v>46205</v>
      </c>
      <c r="B2554" s="148">
        <f t="shared" si="967"/>
        <v>750.53391259</v>
      </c>
      <c r="C2554" s="139">
        <f t="shared" si="979"/>
        <v>500</v>
      </c>
      <c r="D2554" s="140">
        <f t="shared" si="980"/>
        <v>7245.38</v>
      </c>
      <c r="E2554" s="124">
        <f>IF(K2554=1,VLOOKUP(A2553,[1]Plan1!$BO$80:$BQ$314,3),E2553)</f>
        <v>7276.54</v>
      </c>
      <c r="F2554" s="141">
        <f t="shared" si="981"/>
        <v>45763</v>
      </c>
      <c r="G2554" s="142">
        <f t="shared" si="968"/>
        <v>4.3006716003852752E-3</v>
      </c>
      <c r="H2554" s="141">
        <f t="shared" si="982"/>
        <v>46218</v>
      </c>
      <c r="I2554" s="141">
        <f t="shared" si="969"/>
        <v>46218</v>
      </c>
      <c r="J2554" s="125">
        <f t="shared" si="983"/>
        <v>22</v>
      </c>
      <c r="K2554" s="125">
        <f t="shared" si="989"/>
        <v>13</v>
      </c>
      <c r="L2554" s="139">
        <f t="shared" si="970"/>
        <v>1.0025390700000001</v>
      </c>
      <c r="M2554" s="143">
        <f t="shared" si="990"/>
        <v>1.0043006699999999</v>
      </c>
      <c r="N2554" s="143">
        <f t="shared" si="986"/>
        <v>1.4735013906789889</v>
      </c>
      <c r="O2554" s="139">
        <f t="shared" si="988"/>
        <v>1.4772427100000001</v>
      </c>
      <c r="P2554" s="139">
        <f t="shared" si="971"/>
        <v>738.62135499999999</v>
      </c>
      <c r="Q2554" s="144">
        <f t="shared" si="972"/>
        <v>0</v>
      </c>
      <c r="R2554" s="145">
        <f t="shared" si="973"/>
        <v>0</v>
      </c>
      <c r="S2554" s="139">
        <f t="shared" si="974"/>
        <v>0</v>
      </c>
      <c r="T2554" s="146">
        <f t="shared" si="984"/>
        <v>3.5999999999999997E-2</v>
      </c>
      <c r="U2554" s="144">
        <f t="shared" si="987"/>
        <v>114</v>
      </c>
      <c r="V2554" s="144">
        <v>252</v>
      </c>
      <c r="W2554" s="143">
        <f t="shared" si="975"/>
        <v>1.016128098</v>
      </c>
      <c r="X2554" s="139">
        <f t="shared" si="976"/>
        <v>11.91255759</v>
      </c>
      <c r="Y2554" s="124">
        <f t="shared" si="977"/>
        <v>0</v>
      </c>
      <c r="Z2554" s="147" t="s">
        <v>71</v>
      </c>
      <c r="AA2554" s="141">
        <f t="shared" si="985"/>
        <v>46218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4"/>
      <c r="BL2554" s="1"/>
      <c r="BM2554" s="1"/>
      <c r="BN2554" s="1"/>
      <c r="BO2554" s="1"/>
      <c r="BP2554" s="1"/>
      <c r="BQ2554" s="1"/>
    </row>
    <row r="2555" spans="1:69" x14ac:dyDescent="0.15">
      <c r="A2555" s="138">
        <f t="shared" si="978"/>
        <v>46206</v>
      </c>
      <c r="B2555" s="148">
        <f t="shared" si="967"/>
        <v>750.78569429999993</v>
      </c>
      <c r="C2555" s="139">
        <f t="shared" si="979"/>
        <v>500</v>
      </c>
      <c r="D2555" s="140">
        <f t="shared" si="980"/>
        <v>7245.38</v>
      </c>
      <c r="E2555" s="124">
        <f>IF(K2555=1,VLOOKUP(A2554,[1]Plan1!$BO$80:$BQ$314,3),E2554)</f>
        <v>7276.54</v>
      </c>
      <c r="F2555" s="141">
        <f t="shared" si="981"/>
        <v>45763</v>
      </c>
      <c r="G2555" s="142">
        <f t="shared" si="968"/>
        <v>4.3006716003852752E-3</v>
      </c>
      <c r="H2555" s="141">
        <f t="shared" si="982"/>
        <v>46218</v>
      </c>
      <c r="I2555" s="141">
        <f t="shared" si="969"/>
        <v>46218</v>
      </c>
      <c r="J2555" s="125">
        <f t="shared" si="983"/>
        <v>22</v>
      </c>
      <c r="K2555" s="125">
        <f t="shared" si="989"/>
        <v>14</v>
      </c>
      <c r="L2555" s="139">
        <f t="shared" si="970"/>
        <v>1.0027346500000001</v>
      </c>
      <c r="M2555" s="143">
        <f t="shared" si="990"/>
        <v>1.0043006699999999</v>
      </c>
      <c r="N2555" s="143">
        <f t="shared" si="986"/>
        <v>1.4735013906789889</v>
      </c>
      <c r="O2555" s="139">
        <f t="shared" si="988"/>
        <v>1.4775309000000001</v>
      </c>
      <c r="P2555" s="139">
        <f t="shared" si="971"/>
        <v>738.76544999999999</v>
      </c>
      <c r="Q2555" s="144">
        <f t="shared" si="972"/>
        <v>0</v>
      </c>
      <c r="R2555" s="145">
        <f t="shared" si="973"/>
        <v>0</v>
      </c>
      <c r="S2555" s="139">
        <f t="shared" si="974"/>
        <v>0</v>
      </c>
      <c r="T2555" s="146">
        <f t="shared" si="984"/>
        <v>3.5999999999999997E-2</v>
      </c>
      <c r="U2555" s="144">
        <f t="shared" si="987"/>
        <v>115</v>
      </c>
      <c r="V2555" s="144">
        <v>252</v>
      </c>
      <c r="W2555" s="143">
        <f t="shared" si="975"/>
        <v>1.0162707179999999</v>
      </c>
      <c r="X2555" s="139">
        <f t="shared" si="976"/>
        <v>12.0202443</v>
      </c>
      <c r="Y2555" s="124">
        <f t="shared" si="977"/>
        <v>0</v>
      </c>
      <c r="Z2555" s="147" t="s">
        <v>71</v>
      </c>
      <c r="AA2555" s="141">
        <f t="shared" si="985"/>
        <v>46218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4"/>
      <c r="BL2555" s="1"/>
      <c r="BM2555" s="1"/>
      <c r="BN2555" s="1"/>
      <c r="BO2555" s="1"/>
      <c r="BP2555" s="1"/>
      <c r="BQ2555" s="1"/>
    </row>
    <row r="2556" spans="1:69" x14ac:dyDescent="0.15">
      <c r="A2556" s="138">
        <f t="shared" si="978"/>
        <v>46207</v>
      </c>
      <c r="B2556" s="148">
        <f t="shared" si="967"/>
        <v>751.03755655999998</v>
      </c>
      <c r="C2556" s="139">
        <f t="shared" si="979"/>
        <v>500</v>
      </c>
      <c r="D2556" s="140">
        <f t="shared" si="980"/>
        <v>7245.38</v>
      </c>
      <c r="E2556" s="124">
        <f>IF(K2556=1,VLOOKUP(A2555,[1]Plan1!$BO$80:$BQ$314,3),E2555)</f>
        <v>7276.54</v>
      </c>
      <c r="F2556" s="141">
        <f t="shared" si="981"/>
        <v>45763</v>
      </c>
      <c r="G2556" s="142">
        <f t="shared" si="968"/>
        <v>4.3006716003852752E-3</v>
      </c>
      <c r="H2556" s="141">
        <f t="shared" si="982"/>
        <v>46218</v>
      </c>
      <c r="I2556" s="141">
        <f t="shared" si="969"/>
        <v>46218</v>
      </c>
      <c r="J2556" s="125">
        <f t="shared" si="983"/>
        <v>22</v>
      </c>
      <c r="K2556" s="125">
        <f t="shared" si="989"/>
        <v>15</v>
      </c>
      <c r="L2556" s="139">
        <f t="shared" si="970"/>
        <v>1.00293027</v>
      </c>
      <c r="M2556" s="143">
        <f t="shared" si="990"/>
        <v>1.0043006699999999</v>
      </c>
      <c r="N2556" s="143">
        <f t="shared" si="986"/>
        <v>1.4735013906789889</v>
      </c>
      <c r="O2556" s="139">
        <f t="shared" si="988"/>
        <v>1.47781914</v>
      </c>
      <c r="P2556" s="139">
        <f t="shared" si="971"/>
        <v>738.90957000000003</v>
      </c>
      <c r="Q2556" s="144">
        <f t="shared" si="972"/>
        <v>0</v>
      </c>
      <c r="R2556" s="145">
        <f t="shared" si="973"/>
        <v>0</v>
      </c>
      <c r="S2556" s="139">
        <f t="shared" si="974"/>
        <v>0</v>
      </c>
      <c r="T2556" s="146">
        <f t="shared" si="984"/>
        <v>3.5999999999999997E-2</v>
      </c>
      <c r="U2556" s="144">
        <f t="shared" si="987"/>
        <v>116</v>
      </c>
      <c r="V2556" s="144">
        <v>252</v>
      </c>
      <c r="W2556" s="143">
        <f t="shared" si="975"/>
        <v>1.016413357</v>
      </c>
      <c r="X2556" s="139">
        <f t="shared" si="976"/>
        <v>12.12798656</v>
      </c>
      <c r="Y2556" s="124">
        <f t="shared" si="977"/>
        <v>0</v>
      </c>
      <c r="Z2556" s="147" t="s">
        <v>71</v>
      </c>
      <c r="AA2556" s="141">
        <f t="shared" si="985"/>
        <v>46218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4"/>
      <c r="BL2556" s="1"/>
      <c r="BM2556" s="1"/>
      <c r="BN2556" s="1"/>
      <c r="BO2556" s="1"/>
      <c r="BP2556" s="1"/>
      <c r="BQ2556" s="1"/>
    </row>
    <row r="2557" spans="1:69" x14ac:dyDescent="0.15">
      <c r="A2557" s="138">
        <f t="shared" si="978"/>
        <v>46208</v>
      </c>
      <c r="B2557" s="148">
        <f t="shared" si="967"/>
        <v>751.03755655999998</v>
      </c>
      <c r="C2557" s="139">
        <f t="shared" si="979"/>
        <v>500</v>
      </c>
      <c r="D2557" s="140">
        <f t="shared" si="980"/>
        <v>7245.38</v>
      </c>
      <c r="E2557" s="124">
        <f>IF(K2557=1,VLOOKUP(A2556,[1]Plan1!$BO$80:$BQ$314,3),E2556)</f>
        <v>7276.54</v>
      </c>
      <c r="F2557" s="141">
        <f t="shared" si="981"/>
        <v>45763</v>
      </c>
      <c r="G2557" s="142">
        <f t="shared" si="968"/>
        <v>4.3006716003852752E-3</v>
      </c>
      <c r="H2557" s="141">
        <f t="shared" si="982"/>
        <v>46218</v>
      </c>
      <c r="I2557" s="141">
        <f t="shared" si="969"/>
        <v>46218</v>
      </c>
      <c r="J2557" s="125">
        <f t="shared" si="983"/>
        <v>22</v>
      </c>
      <c r="K2557" s="125">
        <f t="shared" si="989"/>
        <v>15</v>
      </c>
      <c r="L2557" s="139">
        <f t="shared" si="970"/>
        <v>1.00293027</v>
      </c>
      <c r="M2557" s="143">
        <f t="shared" si="990"/>
        <v>1.0043006699999999</v>
      </c>
      <c r="N2557" s="143">
        <f t="shared" si="986"/>
        <v>1.4735013906789889</v>
      </c>
      <c r="O2557" s="139">
        <f t="shared" si="988"/>
        <v>1.47781914</v>
      </c>
      <c r="P2557" s="139">
        <f t="shared" si="971"/>
        <v>738.90957000000003</v>
      </c>
      <c r="Q2557" s="144">
        <f t="shared" si="972"/>
        <v>0</v>
      </c>
      <c r="R2557" s="145">
        <f t="shared" si="973"/>
        <v>0</v>
      </c>
      <c r="S2557" s="139">
        <f t="shared" si="974"/>
        <v>0</v>
      </c>
      <c r="T2557" s="146">
        <f t="shared" si="984"/>
        <v>3.5999999999999997E-2</v>
      </c>
      <c r="U2557" s="144">
        <f t="shared" si="987"/>
        <v>116</v>
      </c>
      <c r="V2557" s="144">
        <v>252</v>
      </c>
      <c r="W2557" s="143">
        <f t="shared" si="975"/>
        <v>1.016413357</v>
      </c>
      <c r="X2557" s="139">
        <f t="shared" si="976"/>
        <v>12.12798656</v>
      </c>
      <c r="Y2557" s="124">
        <f t="shared" si="977"/>
        <v>0</v>
      </c>
      <c r="Z2557" s="147" t="s">
        <v>71</v>
      </c>
      <c r="AA2557" s="141">
        <f t="shared" si="985"/>
        <v>46218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4"/>
      <c r="BL2557" s="1"/>
      <c r="BM2557" s="1"/>
      <c r="BN2557" s="1"/>
      <c r="BO2557" s="1"/>
      <c r="BP2557" s="1"/>
      <c r="BQ2557" s="1"/>
    </row>
    <row r="2558" spans="1:69" x14ac:dyDescent="0.15">
      <c r="A2558" s="138">
        <f t="shared" si="978"/>
        <v>46209</v>
      </c>
      <c r="B2558" s="148">
        <f t="shared" si="967"/>
        <v>751.03755655999998</v>
      </c>
      <c r="C2558" s="139">
        <f t="shared" si="979"/>
        <v>500</v>
      </c>
      <c r="D2558" s="140">
        <f t="shared" si="980"/>
        <v>7245.38</v>
      </c>
      <c r="E2558" s="124">
        <f>IF(K2558=1,VLOOKUP(A2557,[1]Plan1!$BO$80:$BQ$314,3),E2557)</f>
        <v>7276.54</v>
      </c>
      <c r="F2558" s="141">
        <f t="shared" si="981"/>
        <v>45763</v>
      </c>
      <c r="G2558" s="142">
        <f t="shared" si="968"/>
        <v>4.3006716003852752E-3</v>
      </c>
      <c r="H2558" s="141">
        <f t="shared" si="982"/>
        <v>46218</v>
      </c>
      <c r="I2558" s="141">
        <f t="shared" si="969"/>
        <v>46218</v>
      </c>
      <c r="J2558" s="125">
        <f t="shared" si="983"/>
        <v>22</v>
      </c>
      <c r="K2558" s="125">
        <f t="shared" si="989"/>
        <v>15</v>
      </c>
      <c r="L2558" s="139">
        <f t="shared" si="970"/>
        <v>1.00293027</v>
      </c>
      <c r="M2558" s="143">
        <f t="shared" si="990"/>
        <v>1.0043006699999999</v>
      </c>
      <c r="N2558" s="143">
        <f t="shared" si="986"/>
        <v>1.4735013906789889</v>
      </c>
      <c r="O2558" s="139">
        <f t="shared" si="988"/>
        <v>1.47781914</v>
      </c>
      <c r="P2558" s="139">
        <f t="shared" si="971"/>
        <v>738.90957000000003</v>
      </c>
      <c r="Q2558" s="144">
        <f t="shared" si="972"/>
        <v>0</v>
      </c>
      <c r="R2558" s="145">
        <f t="shared" si="973"/>
        <v>0</v>
      </c>
      <c r="S2558" s="139">
        <f t="shared" si="974"/>
        <v>0</v>
      </c>
      <c r="T2558" s="146">
        <f t="shared" si="984"/>
        <v>3.5999999999999997E-2</v>
      </c>
      <c r="U2558" s="144">
        <f t="shared" si="987"/>
        <v>116</v>
      </c>
      <c r="V2558" s="144">
        <v>252</v>
      </c>
      <c r="W2558" s="143">
        <f t="shared" si="975"/>
        <v>1.016413357</v>
      </c>
      <c r="X2558" s="139">
        <f t="shared" si="976"/>
        <v>12.12798656</v>
      </c>
      <c r="Y2558" s="124">
        <f t="shared" si="977"/>
        <v>0</v>
      </c>
      <c r="Z2558" s="147" t="s">
        <v>71</v>
      </c>
      <c r="AA2558" s="141">
        <f t="shared" si="985"/>
        <v>46218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4"/>
      <c r="BL2558" s="1"/>
      <c r="BM2558" s="1"/>
      <c r="BN2558" s="1"/>
      <c r="BO2558" s="1"/>
      <c r="BP2558" s="1"/>
      <c r="BQ2558" s="1"/>
    </row>
    <row r="2559" spans="1:69" x14ac:dyDescent="0.15">
      <c r="A2559" s="138">
        <f t="shared" si="978"/>
        <v>46210</v>
      </c>
      <c r="B2559" s="148">
        <f t="shared" si="967"/>
        <v>751.28951028999995</v>
      </c>
      <c r="C2559" s="139">
        <f t="shared" si="979"/>
        <v>500</v>
      </c>
      <c r="D2559" s="140">
        <f t="shared" si="980"/>
        <v>7245.38</v>
      </c>
      <c r="E2559" s="124">
        <f>IF(K2559=1,VLOOKUP(A2558,[1]Plan1!$BO$80:$BQ$314,3),E2558)</f>
        <v>7276.54</v>
      </c>
      <c r="F2559" s="141">
        <f t="shared" si="981"/>
        <v>45763</v>
      </c>
      <c r="G2559" s="142">
        <f t="shared" si="968"/>
        <v>4.3006716003852752E-3</v>
      </c>
      <c r="H2559" s="141">
        <f t="shared" si="982"/>
        <v>46218</v>
      </c>
      <c r="I2559" s="141">
        <f t="shared" si="969"/>
        <v>46218</v>
      </c>
      <c r="J2559" s="125">
        <f t="shared" si="983"/>
        <v>22</v>
      </c>
      <c r="K2559" s="125">
        <f t="shared" si="989"/>
        <v>16</v>
      </c>
      <c r="L2559" s="139">
        <f t="shared" si="970"/>
        <v>1.0031259299999999</v>
      </c>
      <c r="M2559" s="143">
        <f t="shared" si="990"/>
        <v>1.0043006699999999</v>
      </c>
      <c r="N2559" s="143">
        <f t="shared" si="986"/>
        <v>1.4735013906789889</v>
      </c>
      <c r="O2559" s="139">
        <f t="shared" si="988"/>
        <v>1.47810745</v>
      </c>
      <c r="P2559" s="139">
        <f t="shared" si="971"/>
        <v>739.05372499999999</v>
      </c>
      <c r="Q2559" s="144">
        <f t="shared" si="972"/>
        <v>0</v>
      </c>
      <c r="R2559" s="145">
        <f t="shared" si="973"/>
        <v>0</v>
      </c>
      <c r="S2559" s="139">
        <f t="shared" si="974"/>
        <v>0</v>
      </c>
      <c r="T2559" s="146">
        <f t="shared" si="984"/>
        <v>3.5999999999999997E-2</v>
      </c>
      <c r="U2559" s="144">
        <f t="shared" si="987"/>
        <v>117</v>
      </c>
      <c r="V2559" s="144">
        <v>252</v>
      </c>
      <c r="W2559" s="143">
        <f t="shared" si="975"/>
        <v>1.016556016</v>
      </c>
      <c r="X2559" s="139">
        <f t="shared" si="976"/>
        <v>12.235785290000001</v>
      </c>
      <c r="Y2559" s="124">
        <f t="shared" si="977"/>
        <v>0</v>
      </c>
      <c r="Z2559" s="147" t="s">
        <v>71</v>
      </c>
      <c r="AA2559" s="141">
        <f t="shared" si="985"/>
        <v>46218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4"/>
      <c r="BL2559" s="1"/>
      <c r="BM2559" s="1"/>
      <c r="BN2559" s="1"/>
      <c r="BO2559" s="1"/>
      <c r="BP2559" s="1"/>
      <c r="BQ2559" s="1"/>
    </row>
    <row r="2560" spans="1:69" x14ac:dyDescent="0.15">
      <c r="A2560" s="138">
        <f t="shared" si="978"/>
        <v>46211</v>
      </c>
      <c r="B2560" s="148">
        <f t="shared" si="967"/>
        <v>751.54154101000006</v>
      </c>
      <c r="C2560" s="139">
        <f t="shared" si="979"/>
        <v>500</v>
      </c>
      <c r="D2560" s="140">
        <f t="shared" si="980"/>
        <v>7245.38</v>
      </c>
      <c r="E2560" s="124">
        <f>IF(K2560=1,VLOOKUP(A2559,[1]Plan1!$BO$80:$BQ$314,3),E2559)</f>
        <v>7276.54</v>
      </c>
      <c r="F2560" s="141">
        <f t="shared" si="981"/>
        <v>45763</v>
      </c>
      <c r="G2560" s="142">
        <f t="shared" si="968"/>
        <v>4.3006716003852752E-3</v>
      </c>
      <c r="H2560" s="141">
        <f t="shared" si="982"/>
        <v>46218</v>
      </c>
      <c r="I2560" s="141">
        <f t="shared" si="969"/>
        <v>46218</v>
      </c>
      <c r="J2560" s="125">
        <f t="shared" si="983"/>
        <v>22</v>
      </c>
      <c r="K2560" s="125">
        <f t="shared" si="989"/>
        <v>17</v>
      </c>
      <c r="L2560" s="139">
        <f t="shared" si="970"/>
        <v>1.0033216199999999</v>
      </c>
      <c r="M2560" s="143">
        <f t="shared" si="990"/>
        <v>1.0043006699999999</v>
      </c>
      <c r="N2560" s="143">
        <f t="shared" si="986"/>
        <v>1.4735013906789889</v>
      </c>
      <c r="O2560" s="139">
        <f t="shared" si="988"/>
        <v>1.4783957999999999</v>
      </c>
      <c r="P2560" s="139">
        <f t="shared" si="971"/>
        <v>739.1979</v>
      </c>
      <c r="Q2560" s="144">
        <f t="shared" si="972"/>
        <v>0</v>
      </c>
      <c r="R2560" s="145">
        <f t="shared" si="973"/>
        <v>0</v>
      </c>
      <c r="S2560" s="139">
        <f t="shared" si="974"/>
        <v>0</v>
      </c>
      <c r="T2560" s="146">
        <f t="shared" si="984"/>
        <v>3.5999999999999997E-2</v>
      </c>
      <c r="U2560" s="144">
        <f t="shared" si="987"/>
        <v>118</v>
      </c>
      <c r="V2560" s="144">
        <v>252</v>
      </c>
      <c r="W2560" s="143">
        <f t="shared" si="975"/>
        <v>1.016698696</v>
      </c>
      <c r="X2560" s="139">
        <f t="shared" si="976"/>
        <v>12.343641010000001</v>
      </c>
      <c r="Y2560" s="124">
        <f t="shared" si="977"/>
        <v>0</v>
      </c>
      <c r="Z2560" s="147" t="s">
        <v>71</v>
      </c>
      <c r="AA2560" s="141">
        <f t="shared" si="985"/>
        <v>46218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4"/>
      <c r="BL2560" s="1"/>
      <c r="BM2560" s="1"/>
      <c r="BN2560" s="1"/>
      <c r="BO2560" s="1"/>
      <c r="BP2560" s="1"/>
      <c r="BQ2560" s="1"/>
    </row>
    <row r="2561" spans="1:69" x14ac:dyDescent="0.15">
      <c r="A2561" s="138">
        <f t="shared" si="978"/>
        <v>46212</v>
      </c>
      <c r="B2561" s="148">
        <f t="shared" si="967"/>
        <v>751.79365742999994</v>
      </c>
      <c r="C2561" s="139">
        <f t="shared" si="979"/>
        <v>500</v>
      </c>
      <c r="D2561" s="140">
        <f t="shared" si="980"/>
        <v>7245.38</v>
      </c>
      <c r="E2561" s="124">
        <f>IF(K2561=1,VLOOKUP(A2560,[1]Plan1!$BO$80:$BQ$314,3),E2560)</f>
        <v>7276.54</v>
      </c>
      <c r="F2561" s="141">
        <f t="shared" si="981"/>
        <v>45763</v>
      </c>
      <c r="G2561" s="142">
        <f t="shared" si="968"/>
        <v>4.3006716003852752E-3</v>
      </c>
      <c r="H2561" s="141">
        <f t="shared" si="982"/>
        <v>46218</v>
      </c>
      <c r="I2561" s="141">
        <f t="shared" si="969"/>
        <v>46218</v>
      </c>
      <c r="J2561" s="125">
        <f t="shared" si="983"/>
        <v>22</v>
      </c>
      <c r="K2561" s="125">
        <f t="shared" si="989"/>
        <v>18</v>
      </c>
      <c r="L2561" s="139">
        <f t="shared" si="970"/>
        <v>1.0035173500000001</v>
      </c>
      <c r="M2561" s="143">
        <f t="shared" si="990"/>
        <v>1.0043006699999999</v>
      </c>
      <c r="N2561" s="143">
        <f t="shared" si="986"/>
        <v>1.4735013906789889</v>
      </c>
      <c r="O2561" s="139">
        <f t="shared" si="988"/>
        <v>1.4786842099999999</v>
      </c>
      <c r="P2561" s="139">
        <f t="shared" si="971"/>
        <v>739.34210499999995</v>
      </c>
      <c r="Q2561" s="144">
        <f t="shared" si="972"/>
        <v>0</v>
      </c>
      <c r="R2561" s="145">
        <f t="shared" si="973"/>
        <v>0</v>
      </c>
      <c r="S2561" s="139">
        <f t="shared" si="974"/>
        <v>0</v>
      </c>
      <c r="T2561" s="146">
        <f t="shared" si="984"/>
        <v>3.5999999999999997E-2</v>
      </c>
      <c r="U2561" s="144">
        <f t="shared" si="987"/>
        <v>119</v>
      </c>
      <c r="V2561" s="144">
        <v>252</v>
      </c>
      <c r="W2561" s="143">
        <f t="shared" si="975"/>
        <v>1.0168413949999999</v>
      </c>
      <c r="X2561" s="139">
        <f t="shared" si="976"/>
        <v>12.45155243</v>
      </c>
      <c r="Y2561" s="124">
        <f t="shared" si="977"/>
        <v>0</v>
      </c>
      <c r="Z2561" s="147" t="s">
        <v>71</v>
      </c>
      <c r="AA2561" s="141">
        <f t="shared" si="985"/>
        <v>46218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4"/>
      <c r="BL2561" s="1"/>
      <c r="BM2561" s="1"/>
      <c r="BN2561" s="1"/>
      <c r="BO2561" s="1"/>
      <c r="BP2561" s="1"/>
      <c r="BQ2561" s="1"/>
    </row>
    <row r="2562" spans="1:69" x14ac:dyDescent="0.15">
      <c r="A2562" s="138">
        <f t="shared" si="978"/>
        <v>46213</v>
      </c>
      <c r="B2562" s="148">
        <f t="shared" si="967"/>
        <v>752.04585595000003</v>
      </c>
      <c r="C2562" s="139">
        <f t="shared" si="979"/>
        <v>500</v>
      </c>
      <c r="D2562" s="140">
        <f t="shared" si="980"/>
        <v>7245.38</v>
      </c>
      <c r="E2562" s="124">
        <f>IF(K2562=1,VLOOKUP(A2561,[1]Plan1!$BO$80:$BQ$314,3),E2561)</f>
        <v>7276.54</v>
      </c>
      <c r="F2562" s="141">
        <f t="shared" si="981"/>
        <v>45763</v>
      </c>
      <c r="G2562" s="142">
        <f t="shared" si="968"/>
        <v>4.3006716003852752E-3</v>
      </c>
      <c r="H2562" s="141">
        <f t="shared" si="982"/>
        <v>46218</v>
      </c>
      <c r="I2562" s="141">
        <f t="shared" si="969"/>
        <v>46218</v>
      </c>
      <c r="J2562" s="125">
        <f t="shared" si="983"/>
        <v>22</v>
      </c>
      <c r="K2562" s="125">
        <f t="shared" si="989"/>
        <v>19</v>
      </c>
      <c r="L2562" s="139">
        <f t="shared" si="970"/>
        <v>1.00371312</v>
      </c>
      <c r="M2562" s="143">
        <f t="shared" si="990"/>
        <v>1.0043006699999999</v>
      </c>
      <c r="N2562" s="143">
        <f t="shared" si="986"/>
        <v>1.4735013906789889</v>
      </c>
      <c r="O2562" s="139">
        <f t="shared" si="988"/>
        <v>1.4789726700000001</v>
      </c>
      <c r="P2562" s="139">
        <f t="shared" si="971"/>
        <v>739.48633500000005</v>
      </c>
      <c r="Q2562" s="144">
        <f t="shared" si="972"/>
        <v>0</v>
      </c>
      <c r="R2562" s="145">
        <f t="shared" si="973"/>
        <v>0</v>
      </c>
      <c r="S2562" s="139">
        <f t="shared" si="974"/>
        <v>0</v>
      </c>
      <c r="T2562" s="146">
        <f t="shared" si="984"/>
        <v>3.5999999999999997E-2</v>
      </c>
      <c r="U2562" s="144">
        <f t="shared" si="987"/>
        <v>120</v>
      </c>
      <c r="V2562" s="144">
        <v>252</v>
      </c>
      <c r="W2562" s="143">
        <f t="shared" si="975"/>
        <v>1.0169841150000001</v>
      </c>
      <c r="X2562" s="139">
        <f t="shared" si="976"/>
        <v>12.55952095</v>
      </c>
      <c r="Y2562" s="124">
        <f t="shared" si="977"/>
        <v>0</v>
      </c>
      <c r="Z2562" s="147" t="s">
        <v>71</v>
      </c>
      <c r="AA2562" s="141">
        <f t="shared" si="985"/>
        <v>46218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4"/>
      <c r="BL2562" s="1"/>
      <c r="BM2562" s="1"/>
      <c r="BN2562" s="1"/>
      <c r="BO2562" s="1"/>
      <c r="BP2562" s="1"/>
      <c r="BQ2562" s="1"/>
    </row>
    <row r="2563" spans="1:69" x14ac:dyDescent="0.15">
      <c r="A2563" s="138">
        <f t="shared" si="978"/>
        <v>46214</v>
      </c>
      <c r="B2563" s="148">
        <f t="shared" si="967"/>
        <v>752.29814529999999</v>
      </c>
      <c r="C2563" s="139">
        <f t="shared" si="979"/>
        <v>500</v>
      </c>
      <c r="D2563" s="140">
        <f t="shared" si="980"/>
        <v>7245.38</v>
      </c>
      <c r="E2563" s="124">
        <f>IF(K2563=1,VLOOKUP(A2562,[1]Plan1!$BO$80:$BQ$314,3),E2562)</f>
        <v>7276.54</v>
      </c>
      <c r="F2563" s="141">
        <f t="shared" si="981"/>
        <v>45763</v>
      </c>
      <c r="G2563" s="142">
        <f t="shared" si="968"/>
        <v>4.3006716003852752E-3</v>
      </c>
      <c r="H2563" s="141">
        <f t="shared" si="982"/>
        <v>46218</v>
      </c>
      <c r="I2563" s="141">
        <f t="shared" si="969"/>
        <v>46218</v>
      </c>
      <c r="J2563" s="125">
        <f t="shared" si="983"/>
        <v>22</v>
      </c>
      <c r="K2563" s="125">
        <f t="shared" si="989"/>
        <v>20</v>
      </c>
      <c r="L2563" s="139">
        <f t="shared" si="970"/>
        <v>1.0039089299999999</v>
      </c>
      <c r="M2563" s="143">
        <f t="shared" si="990"/>
        <v>1.0043006699999999</v>
      </c>
      <c r="N2563" s="143">
        <f t="shared" si="986"/>
        <v>1.4735013906789889</v>
      </c>
      <c r="O2563" s="139">
        <f t="shared" si="988"/>
        <v>1.4792612000000001</v>
      </c>
      <c r="P2563" s="139">
        <f t="shared" si="971"/>
        <v>739.63059999999996</v>
      </c>
      <c r="Q2563" s="144">
        <f t="shared" si="972"/>
        <v>0</v>
      </c>
      <c r="R2563" s="145">
        <f t="shared" si="973"/>
        <v>0</v>
      </c>
      <c r="S2563" s="139">
        <f t="shared" si="974"/>
        <v>0</v>
      </c>
      <c r="T2563" s="146">
        <f t="shared" si="984"/>
        <v>3.5999999999999997E-2</v>
      </c>
      <c r="U2563" s="144">
        <f t="shared" si="987"/>
        <v>121</v>
      </c>
      <c r="V2563" s="144">
        <v>252</v>
      </c>
      <c r="W2563" s="143">
        <f t="shared" si="975"/>
        <v>1.017126854</v>
      </c>
      <c r="X2563" s="139">
        <f t="shared" si="976"/>
        <v>12.6675453</v>
      </c>
      <c r="Y2563" s="124">
        <f t="shared" si="977"/>
        <v>0</v>
      </c>
      <c r="Z2563" s="147" t="s">
        <v>71</v>
      </c>
      <c r="AA2563" s="141">
        <f t="shared" si="985"/>
        <v>46218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4"/>
      <c r="BL2563" s="1"/>
      <c r="BM2563" s="1"/>
      <c r="BN2563" s="1"/>
      <c r="BO2563" s="1"/>
      <c r="BP2563" s="1"/>
      <c r="BQ2563" s="1"/>
    </row>
    <row r="2564" spans="1:69" x14ac:dyDescent="0.15">
      <c r="A2564" s="138">
        <f t="shared" si="978"/>
        <v>46215</v>
      </c>
      <c r="B2564" s="148">
        <f t="shared" si="967"/>
        <v>752.29814529999999</v>
      </c>
      <c r="C2564" s="139">
        <f t="shared" si="979"/>
        <v>500</v>
      </c>
      <c r="D2564" s="140">
        <f t="shared" si="980"/>
        <v>7245.38</v>
      </c>
      <c r="E2564" s="124">
        <f>IF(K2564=1,VLOOKUP(A2563,[1]Plan1!$BO$80:$BQ$314,3),E2563)</f>
        <v>7276.54</v>
      </c>
      <c r="F2564" s="141">
        <f t="shared" si="981"/>
        <v>45763</v>
      </c>
      <c r="G2564" s="142">
        <f t="shared" si="968"/>
        <v>4.3006716003852752E-3</v>
      </c>
      <c r="H2564" s="141">
        <f t="shared" si="982"/>
        <v>46218</v>
      </c>
      <c r="I2564" s="141">
        <f t="shared" si="969"/>
        <v>46218</v>
      </c>
      <c r="J2564" s="125">
        <f t="shared" si="983"/>
        <v>22</v>
      </c>
      <c r="K2564" s="125">
        <f t="shared" si="989"/>
        <v>20</v>
      </c>
      <c r="L2564" s="139">
        <f t="shared" si="970"/>
        <v>1.0039089299999999</v>
      </c>
      <c r="M2564" s="143">
        <f t="shared" si="990"/>
        <v>1.0043006699999999</v>
      </c>
      <c r="N2564" s="143">
        <f t="shared" si="986"/>
        <v>1.4735013906789889</v>
      </c>
      <c r="O2564" s="139">
        <f t="shared" si="988"/>
        <v>1.4792612000000001</v>
      </c>
      <c r="P2564" s="139">
        <f t="shared" si="971"/>
        <v>739.63059999999996</v>
      </c>
      <c r="Q2564" s="144">
        <f t="shared" si="972"/>
        <v>0</v>
      </c>
      <c r="R2564" s="145">
        <f t="shared" si="973"/>
        <v>0</v>
      </c>
      <c r="S2564" s="139">
        <f t="shared" si="974"/>
        <v>0</v>
      </c>
      <c r="T2564" s="146">
        <f t="shared" si="984"/>
        <v>3.5999999999999997E-2</v>
      </c>
      <c r="U2564" s="144">
        <f t="shared" si="987"/>
        <v>121</v>
      </c>
      <c r="V2564" s="144">
        <v>252</v>
      </c>
      <c r="W2564" s="143">
        <f t="shared" si="975"/>
        <v>1.017126854</v>
      </c>
      <c r="X2564" s="139">
        <f t="shared" si="976"/>
        <v>12.6675453</v>
      </c>
      <c r="Y2564" s="124">
        <f t="shared" si="977"/>
        <v>0</v>
      </c>
      <c r="Z2564" s="147" t="s">
        <v>71</v>
      </c>
      <c r="AA2564" s="141">
        <f t="shared" si="985"/>
        <v>46218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4"/>
      <c r="BL2564" s="1"/>
      <c r="BM2564" s="1"/>
      <c r="BN2564" s="1"/>
      <c r="BO2564" s="1"/>
      <c r="BP2564" s="1"/>
      <c r="BQ2564" s="1"/>
    </row>
    <row r="2565" spans="1:69" x14ac:dyDescent="0.15">
      <c r="A2565" s="138">
        <f t="shared" si="978"/>
        <v>46216</v>
      </c>
      <c r="B2565" s="148">
        <f t="shared" si="967"/>
        <v>752.29814529999999</v>
      </c>
      <c r="C2565" s="139">
        <f t="shared" si="979"/>
        <v>500</v>
      </c>
      <c r="D2565" s="140">
        <f t="shared" si="980"/>
        <v>7245.38</v>
      </c>
      <c r="E2565" s="124">
        <f>IF(K2565=1,VLOOKUP(A2564,[1]Plan1!$BO$80:$BQ$314,3),E2564)</f>
        <v>7276.54</v>
      </c>
      <c r="F2565" s="141">
        <f t="shared" si="981"/>
        <v>45763</v>
      </c>
      <c r="G2565" s="142">
        <f t="shared" si="968"/>
        <v>4.3006716003852752E-3</v>
      </c>
      <c r="H2565" s="141">
        <f t="shared" si="982"/>
        <v>46218</v>
      </c>
      <c r="I2565" s="141">
        <f t="shared" si="969"/>
        <v>46218</v>
      </c>
      <c r="J2565" s="125">
        <f t="shared" si="983"/>
        <v>22</v>
      </c>
      <c r="K2565" s="125">
        <f t="shared" si="989"/>
        <v>20</v>
      </c>
      <c r="L2565" s="139">
        <f t="shared" si="970"/>
        <v>1.0039089299999999</v>
      </c>
      <c r="M2565" s="143">
        <f t="shared" si="990"/>
        <v>1.0043006699999999</v>
      </c>
      <c r="N2565" s="143">
        <f t="shared" si="986"/>
        <v>1.4735013906789889</v>
      </c>
      <c r="O2565" s="139">
        <f t="shared" si="988"/>
        <v>1.4792612000000001</v>
      </c>
      <c r="P2565" s="139">
        <f t="shared" si="971"/>
        <v>739.63059999999996</v>
      </c>
      <c r="Q2565" s="144">
        <f t="shared" si="972"/>
        <v>0</v>
      </c>
      <c r="R2565" s="145">
        <f t="shared" si="973"/>
        <v>0</v>
      </c>
      <c r="S2565" s="139">
        <f t="shared" si="974"/>
        <v>0</v>
      </c>
      <c r="T2565" s="146">
        <f t="shared" si="984"/>
        <v>3.5999999999999997E-2</v>
      </c>
      <c r="U2565" s="144">
        <f t="shared" si="987"/>
        <v>121</v>
      </c>
      <c r="V2565" s="144">
        <v>252</v>
      </c>
      <c r="W2565" s="143">
        <f t="shared" si="975"/>
        <v>1.017126854</v>
      </c>
      <c r="X2565" s="139">
        <f t="shared" si="976"/>
        <v>12.6675453</v>
      </c>
      <c r="Y2565" s="124">
        <f t="shared" si="977"/>
        <v>0</v>
      </c>
      <c r="Z2565" s="147" t="s">
        <v>71</v>
      </c>
      <c r="AA2565" s="141">
        <f t="shared" si="985"/>
        <v>46218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4"/>
      <c r="BL2565" s="1"/>
      <c r="BM2565" s="1"/>
      <c r="BN2565" s="1"/>
      <c r="BO2565" s="1"/>
      <c r="BP2565" s="1"/>
      <c r="BQ2565" s="1"/>
    </row>
    <row r="2566" spans="1:69" x14ac:dyDescent="0.15">
      <c r="A2566" s="138">
        <f t="shared" si="978"/>
        <v>46217</v>
      </c>
      <c r="B2566" s="148">
        <f t="shared" si="967"/>
        <v>752.55051679000007</v>
      </c>
      <c r="C2566" s="139">
        <f t="shared" si="979"/>
        <v>500</v>
      </c>
      <c r="D2566" s="140">
        <f t="shared" si="980"/>
        <v>7245.38</v>
      </c>
      <c r="E2566" s="124">
        <f>IF(K2566=1,VLOOKUP(A2565,[1]Plan1!$BO$80:$BQ$314,3),E2565)</f>
        <v>7276.54</v>
      </c>
      <c r="F2566" s="141">
        <f t="shared" si="981"/>
        <v>45763</v>
      </c>
      <c r="G2566" s="142">
        <f t="shared" si="968"/>
        <v>4.3006716003852752E-3</v>
      </c>
      <c r="H2566" s="141">
        <f t="shared" si="982"/>
        <v>46218</v>
      </c>
      <c r="I2566" s="141">
        <f t="shared" si="969"/>
        <v>46218</v>
      </c>
      <c r="J2566" s="125">
        <f t="shared" si="983"/>
        <v>22</v>
      </c>
      <c r="K2566" s="125">
        <f t="shared" si="989"/>
        <v>21</v>
      </c>
      <c r="L2566" s="139">
        <f t="shared" si="970"/>
        <v>1.00410478</v>
      </c>
      <c r="M2566" s="143">
        <f t="shared" si="990"/>
        <v>1.0043006699999999</v>
      </c>
      <c r="N2566" s="143">
        <f t="shared" si="986"/>
        <v>1.4735013906789889</v>
      </c>
      <c r="O2566" s="139">
        <f t="shared" si="988"/>
        <v>1.4795497799999999</v>
      </c>
      <c r="P2566" s="139">
        <f t="shared" si="971"/>
        <v>739.77489000000003</v>
      </c>
      <c r="Q2566" s="144">
        <f t="shared" si="972"/>
        <v>0</v>
      </c>
      <c r="R2566" s="145">
        <f t="shared" si="973"/>
        <v>0</v>
      </c>
      <c r="S2566" s="139">
        <f t="shared" si="974"/>
        <v>0</v>
      </c>
      <c r="T2566" s="146">
        <f t="shared" si="984"/>
        <v>3.5999999999999997E-2</v>
      </c>
      <c r="U2566" s="144">
        <f t="shared" si="987"/>
        <v>122</v>
      </c>
      <c r="V2566" s="144">
        <v>252</v>
      </c>
      <c r="W2566" s="143">
        <f t="shared" si="975"/>
        <v>1.0172696139999999</v>
      </c>
      <c r="X2566" s="139">
        <f t="shared" si="976"/>
        <v>12.77562679</v>
      </c>
      <c r="Y2566" s="124">
        <f t="shared" si="977"/>
        <v>0</v>
      </c>
      <c r="Z2566" s="147" t="s">
        <v>71</v>
      </c>
      <c r="AA2566" s="141">
        <f t="shared" si="985"/>
        <v>46218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4"/>
      <c r="BL2566" s="1"/>
      <c r="BM2566" s="1"/>
      <c r="BN2566" s="1"/>
      <c r="BO2566" s="1"/>
      <c r="BP2566" s="1"/>
      <c r="BQ2566" s="1"/>
    </row>
    <row r="2567" spans="1:69" x14ac:dyDescent="0.15">
      <c r="A2567" s="138">
        <f t="shared" si="978"/>
        <v>46218</v>
      </c>
      <c r="B2567" s="148">
        <f t="shared" si="967"/>
        <v>752.80297915000006</v>
      </c>
      <c r="C2567" s="139">
        <f t="shared" si="979"/>
        <v>500</v>
      </c>
      <c r="D2567" s="140">
        <f t="shared" si="980"/>
        <v>7245.38</v>
      </c>
      <c r="E2567" s="124">
        <f>IF(K2567=1,VLOOKUP(A2566,[1]Plan1!$BO$80:$BQ$314,3),E2566)</f>
        <v>7276.54</v>
      </c>
      <c r="F2567" s="141">
        <f t="shared" si="981"/>
        <v>45763</v>
      </c>
      <c r="G2567" s="142">
        <f t="shared" si="968"/>
        <v>4.3006716003852752E-3</v>
      </c>
      <c r="H2567" s="141">
        <f t="shared" si="982"/>
        <v>46251</v>
      </c>
      <c r="I2567" s="141">
        <f t="shared" si="969"/>
        <v>46218</v>
      </c>
      <c r="J2567" s="125">
        <f t="shared" si="983"/>
        <v>22</v>
      </c>
      <c r="K2567" s="125">
        <f t="shared" si="989"/>
        <v>22</v>
      </c>
      <c r="L2567" s="139">
        <f t="shared" si="970"/>
        <v>1.0043006699999999</v>
      </c>
      <c r="M2567" s="143">
        <f t="shared" si="990"/>
        <v>1.0043006699999999</v>
      </c>
      <c r="N2567" s="143">
        <f t="shared" si="986"/>
        <v>1.4735013906789889</v>
      </c>
      <c r="O2567" s="139">
        <f t="shared" si="988"/>
        <v>1.47983843</v>
      </c>
      <c r="P2567" s="139">
        <f t="shared" si="971"/>
        <v>739.91921500000001</v>
      </c>
      <c r="Q2567" s="144">
        <f t="shared" si="972"/>
        <v>11</v>
      </c>
      <c r="R2567" s="145">
        <f t="shared" si="973"/>
        <v>1</v>
      </c>
      <c r="S2567" s="139">
        <f t="shared" si="974"/>
        <v>739.91921500000001</v>
      </c>
      <c r="T2567" s="146">
        <f t="shared" si="984"/>
        <v>3.5999999999999997E-2</v>
      </c>
      <c r="U2567" s="144">
        <f t="shared" si="987"/>
        <v>123</v>
      </c>
      <c r="V2567" s="144">
        <v>252</v>
      </c>
      <c r="W2567" s="143">
        <f t="shared" si="975"/>
        <v>1.0174123930000001</v>
      </c>
      <c r="X2567" s="139">
        <f t="shared" si="976"/>
        <v>12.883764149999999</v>
      </c>
      <c r="Y2567" s="124">
        <f t="shared" si="977"/>
        <v>752.80297915000006</v>
      </c>
      <c r="Z2567" s="147" t="s">
        <v>71</v>
      </c>
      <c r="AA2567" s="141">
        <f t="shared" si="985"/>
        <v>46218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4"/>
      <c r="BL2567" s="1"/>
      <c r="BM2567" s="1"/>
      <c r="BN2567" s="1"/>
      <c r="BO2567" s="1"/>
      <c r="BP2567" s="1"/>
      <c r="BQ2567" s="1"/>
    </row>
    <row r="2568" spans="1:69" x14ac:dyDescent="0.15">
      <c r="A2568" s="63"/>
      <c r="B2568" s="8"/>
      <c r="C2568" s="8"/>
      <c r="D2568" s="54"/>
      <c r="E2568" s="13"/>
      <c r="F2568" s="10"/>
      <c r="G2568" s="11"/>
      <c r="H2568" s="10"/>
      <c r="I2568" s="10"/>
      <c r="J2568" s="1"/>
      <c r="K2568" s="1"/>
      <c r="L2568" s="8"/>
      <c r="M2568" s="14"/>
      <c r="N2568" s="14"/>
      <c r="O2568" s="8"/>
      <c r="P2568" s="8"/>
      <c r="Q2568" s="12"/>
      <c r="R2568" s="37"/>
      <c r="S2568" s="8"/>
      <c r="T2568" s="7"/>
      <c r="U2568" s="12"/>
      <c r="V2568" s="12"/>
      <c r="W2568" s="14"/>
      <c r="X2568" s="8"/>
      <c r="Y2568" s="13"/>
      <c r="Z2568" s="4"/>
      <c r="AA2568" s="10"/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4"/>
      <c r="BL2568" s="1"/>
      <c r="BM2568" s="1"/>
      <c r="BN2568" s="1"/>
      <c r="BO2568" s="1"/>
      <c r="BP2568" s="1"/>
      <c r="BQ2568" s="1"/>
    </row>
    <row r="2569" spans="1:69" x14ac:dyDescent="0.15">
      <c r="A2569" s="63"/>
      <c r="B2569" s="8"/>
      <c r="C2569" s="8"/>
      <c r="D2569" s="54"/>
      <c r="E2569" s="13"/>
      <c r="F2569" s="10"/>
      <c r="G2569" s="11"/>
      <c r="H2569" s="10"/>
      <c r="I2569" s="10"/>
      <c r="J2569" s="1"/>
      <c r="K2569" s="1"/>
      <c r="L2569" s="8"/>
      <c r="M2569" s="14"/>
      <c r="N2569" s="14"/>
      <c r="O2569" s="8"/>
      <c r="P2569" s="8"/>
      <c r="Q2569" s="12"/>
      <c r="R2569" s="37"/>
      <c r="S2569" s="8"/>
      <c r="T2569" s="7"/>
      <c r="U2569" s="12"/>
      <c r="V2569" s="12"/>
      <c r="W2569" s="14"/>
      <c r="X2569" s="8"/>
      <c r="Y2569" s="13"/>
      <c r="Z2569" s="4"/>
      <c r="AA2569" s="10"/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4"/>
      <c r="BL2569" s="1"/>
      <c r="BM2569" s="1"/>
      <c r="BN2569" s="1"/>
      <c r="BO2569" s="1"/>
      <c r="BP2569" s="1"/>
      <c r="BQ2569" s="1"/>
    </row>
    <row r="2570" spans="1:69" x14ac:dyDescent="0.15">
      <c r="A2570" s="63"/>
      <c r="B2570" s="8"/>
      <c r="C2570" s="8"/>
      <c r="D2570" s="54"/>
      <c r="E2570" s="13"/>
      <c r="F2570" s="10"/>
      <c r="G2570" s="11"/>
      <c r="H2570" s="10"/>
      <c r="I2570" s="10"/>
      <c r="J2570" s="1"/>
      <c r="K2570" s="1"/>
      <c r="L2570" s="8"/>
      <c r="M2570" s="14"/>
      <c r="N2570" s="14"/>
      <c r="O2570" s="8"/>
      <c r="P2570" s="8"/>
      <c r="Q2570" s="12"/>
      <c r="R2570" s="37"/>
      <c r="S2570" s="8"/>
      <c r="T2570" s="7"/>
      <c r="U2570" s="12"/>
      <c r="V2570" s="12"/>
      <c r="W2570" s="14"/>
      <c r="X2570" s="8"/>
      <c r="Y2570" s="13"/>
      <c r="Z2570" s="4"/>
      <c r="AA2570" s="10"/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4"/>
      <c r="BL2570" s="1"/>
      <c r="BM2570" s="1"/>
      <c r="BN2570" s="1"/>
      <c r="BO2570" s="1"/>
      <c r="BP2570" s="1"/>
      <c r="BQ2570" s="1"/>
    </row>
    <row r="2571" spans="1:69" x14ac:dyDescent="0.15">
      <c r="A2571" s="63"/>
      <c r="B2571" s="8"/>
      <c r="C2571" s="8"/>
      <c r="D2571" s="54"/>
      <c r="E2571" s="13"/>
      <c r="F2571" s="10"/>
      <c r="G2571" s="11"/>
      <c r="H2571" s="10"/>
      <c r="I2571" s="10"/>
      <c r="J2571" s="1"/>
      <c r="K2571" s="1"/>
      <c r="L2571" s="8"/>
      <c r="M2571" s="14"/>
      <c r="N2571" s="14"/>
      <c r="O2571" s="8"/>
      <c r="P2571" s="8"/>
      <c r="Q2571" s="12"/>
      <c r="R2571" s="37"/>
      <c r="S2571" s="8"/>
      <c r="T2571" s="7"/>
      <c r="U2571" s="12"/>
      <c r="V2571" s="12"/>
      <c r="W2571" s="14"/>
      <c r="X2571" s="8"/>
      <c r="Y2571" s="13"/>
      <c r="Z2571" s="4"/>
      <c r="AA2571" s="10"/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4"/>
      <c r="BL2571" s="1"/>
      <c r="BM2571" s="1"/>
      <c r="BN2571" s="1"/>
      <c r="BO2571" s="1"/>
      <c r="BP2571" s="1"/>
      <c r="BQ2571" s="1"/>
    </row>
    <row r="2572" spans="1:69" x14ac:dyDescent="0.15">
      <c r="A2572" s="63"/>
      <c r="B2572" s="8"/>
      <c r="C2572" s="8"/>
      <c r="D2572" s="54"/>
      <c r="E2572" s="13"/>
      <c r="F2572" s="10"/>
      <c r="G2572" s="11"/>
      <c r="H2572" s="10"/>
      <c r="I2572" s="10"/>
      <c r="J2572" s="1"/>
      <c r="K2572" s="1"/>
      <c r="L2572" s="8"/>
      <c r="M2572" s="14"/>
      <c r="N2572" s="14"/>
      <c r="O2572" s="8"/>
      <c r="P2572" s="8"/>
      <c r="Q2572" s="12"/>
      <c r="R2572" s="37"/>
      <c r="S2572" s="8"/>
      <c r="T2572" s="7"/>
      <c r="U2572" s="12"/>
      <c r="V2572" s="12"/>
      <c r="W2572" s="14"/>
      <c r="X2572" s="8"/>
      <c r="Y2572" s="13"/>
      <c r="Z2572" s="4"/>
      <c r="AA2572" s="10"/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4"/>
      <c r="BL2572" s="1"/>
      <c r="BM2572" s="1"/>
      <c r="BN2572" s="1"/>
      <c r="BO2572" s="1"/>
      <c r="BP2572" s="1"/>
      <c r="BQ2572" s="1"/>
    </row>
    <row r="2573" spans="1:69" x14ac:dyDescent="0.15">
      <c r="A2573" s="63"/>
      <c r="B2573" s="8"/>
      <c r="C2573" s="8"/>
      <c r="D2573" s="54"/>
      <c r="E2573" s="13"/>
      <c r="F2573" s="10"/>
      <c r="G2573" s="11"/>
      <c r="H2573" s="10"/>
      <c r="I2573" s="10"/>
      <c r="J2573" s="1"/>
      <c r="K2573" s="1"/>
      <c r="L2573" s="8"/>
      <c r="M2573" s="14"/>
      <c r="N2573" s="14"/>
      <c r="O2573" s="8"/>
      <c r="P2573" s="8"/>
      <c r="Q2573" s="12"/>
      <c r="R2573" s="37"/>
      <c r="S2573" s="8"/>
      <c r="T2573" s="7"/>
      <c r="U2573" s="12"/>
      <c r="V2573" s="12"/>
      <c r="W2573" s="14"/>
      <c r="X2573" s="8"/>
      <c r="Y2573" s="13"/>
      <c r="Z2573" s="4"/>
      <c r="AA2573" s="10"/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4"/>
      <c r="BL2573" s="1"/>
      <c r="BM2573" s="1"/>
      <c r="BN2573" s="1"/>
      <c r="BO2573" s="1"/>
      <c r="BP2573" s="1"/>
      <c r="BQ2573" s="1"/>
    </row>
    <row r="2574" spans="1:69" x14ac:dyDescent="0.15">
      <c r="A2574" s="63"/>
      <c r="B2574" s="8"/>
      <c r="C2574" s="8"/>
      <c r="D2574" s="54"/>
      <c r="E2574" s="13"/>
      <c r="F2574" s="10"/>
      <c r="G2574" s="11"/>
      <c r="H2574" s="10"/>
      <c r="I2574" s="10"/>
      <c r="J2574" s="1"/>
      <c r="K2574" s="1"/>
      <c r="L2574" s="8"/>
      <c r="M2574" s="14"/>
      <c r="N2574" s="14"/>
      <c r="O2574" s="8"/>
      <c r="P2574" s="8"/>
      <c r="Q2574" s="12"/>
      <c r="R2574" s="37"/>
      <c r="S2574" s="8"/>
      <c r="T2574" s="7"/>
      <c r="U2574" s="12"/>
      <c r="V2574" s="12"/>
      <c r="W2574" s="14"/>
      <c r="X2574" s="8"/>
      <c r="Y2574" s="13"/>
      <c r="Z2574" s="4"/>
      <c r="AA2574" s="10"/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4"/>
      <c r="BL2574" s="1"/>
      <c r="BM2574" s="1"/>
      <c r="BN2574" s="1"/>
      <c r="BO2574" s="1"/>
      <c r="BP2574" s="1"/>
      <c r="BQ2574" s="1"/>
    </row>
    <row r="2575" spans="1:69" x14ac:dyDescent="0.15">
      <c r="A2575" s="63"/>
      <c r="B2575" s="8"/>
      <c r="C2575" s="8"/>
      <c r="D2575" s="54"/>
      <c r="E2575" s="13"/>
      <c r="F2575" s="10"/>
      <c r="G2575" s="11"/>
      <c r="H2575" s="10"/>
      <c r="I2575" s="10"/>
      <c r="J2575" s="1"/>
      <c r="K2575" s="1"/>
      <c r="L2575" s="8"/>
      <c r="M2575" s="14"/>
      <c r="N2575" s="14"/>
      <c r="O2575" s="8"/>
      <c r="P2575" s="8"/>
      <c r="Q2575" s="12"/>
      <c r="R2575" s="37"/>
      <c r="S2575" s="8"/>
      <c r="T2575" s="7"/>
      <c r="U2575" s="12"/>
      <c r="V2575" s="12"/>
      <c r="W2575" s="14"/>
      <c r="X2575" s="8"/>
      <c r="Y2575" s="13"/>
      <c r="Z2575" s="4"/>
      <c r="AA2575" s="10"/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4"/>
      <c r="BL2575" s="1"/>
      <c r="BM2575" s="1"/>
      <c r="BN2575" s="1"/>
      <c r="BO2575" s="1"/>
      <c r="BP2575" s="1"/>
      <c r="BQ2575" s="1"/>
    </row>
    <row r="2576" spans="1:69" x14ac:dyDescent="0.15">
      <c r="A2576" s="63"/>
      <c r="B2576" s="8"/>
      <c r="C2576" s="8"/>
      <c r="D2576" s="54"/>
      <c r="E2576" s="13"/>
      <c r="F2576" s="10"/>
      <c r="G2576" s="11"/>
      <c r="H2576" s="10"/>
      <c r="I2576" s="10"/>
      <c r="J2576" s="1"/>
      <c r="K2576" s="1"/>
      <c r="L2576" s="8"/>
      <c r="M2576" s="14"/>
      <c r="N2576" s="14"/>
      <c r="O2576" s="8"/>
      <c r="P2576" s="8"/>
      <c r="Q2576" s="12"/>
      <c r="R2576" s="37"/>
      <c r="S2576" s="8"/>
      <c r="T2576" s="7"/>
      <c r="U2576" s="12"/>
      <c r="V2576" s="12"/>
      <c r="W2576" s="14"/>
      <c r="X2576" s="8"/>
      <c r="Y2576" s="13"/>
      <c r="Z2576" s="4"/>
      <c r="AA2576" s="10"/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4"/>
      <c r="BL2576" s="1"/>
      <c r="BM2576" s="1"/>
      <c r="BN2576" s="1"/>
      <c r="BO2576" s="1"/>
      <c r="BP2576" s="1"/>
      <c r="BQ2576" s="1"/>
    </row>
    <row r="2577" spans="1:69" x14ac:dyDescent="0.15">
      <c r="A2577" s="63"/>
      <c r="B2577" s="8"/>
      <c r="C2577" s="8"/>
      <c r="D2577" s="54"/>
      <c r="E2577" s="13"/>
      <c r="F2577" s="10"/>
      <c r="G2577" s="11"/>
      <c r="H2577" s="10"/>
      <c r="I2577" s="10"/>
      <c r="J2577" s="1"/>
      <c r="K2577" s="1"/>
      <c r="L2577" s="8"/>
      <c r="M2577" s="14"/>
      <c r="N2577" s="14"/>
      <c r="O2577" s="8"/>
      <c r="P2577" s="8"/>
      <c r="Q2577" s="12"/>
      <c r="R2577" s="37"/>
      <c r="S2577" s="8"/>
      <c r="T2577" s="7"/>
      <c r="U2577" s="12"/>
      <c r="V2577" s="12"/>
      <c r="W2577" s="14"/>
      <c r="X2577" s="8"/>
      <c r="Y2577" s="13"/>
      <c r="Z2577" s="4"/>
      <c r="AA2577" s="10"/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4"/>
      <c r="BL2577" s="1"/>
      <c r="BM2577" s="1"/>
      <c r="BN2577" s="1"/>
      <c r="BO2577" s="1"/>
      <c r="BP2577" s="1"/>
      <c r="BQ2577" s="1"/>
    </row>
    <row r="2578" spans="1:69" x14ac:dyDescent="0.15">
      <c r="A2578" s="63"/>
      <c r="B2578" s="8"/>
      <c r="C2578" s="8"/>
      <c r="D2578" s="54"/>
      <c r="E2578" s="13"/>
      <c r="F2578" s="10"/>
      <c r="G2578" s="11"/>
      <c r="H2578" s="10"/>
      <c r="I2578" s="10"/>
      <c r="J2578" s="1"/>
      <c r="K2578" s="1"/>
      <c r="L2578" s="8"/>
      <c r="M2578" s="14"/>
      <c r="N2578" s="14"/>
      <c r="O2578" s="8"/>
      <c r="P2578" s="8"/>
      <c r="Q2578" s="12"/>
      <c r="R2578" s="37"/>
      <c r="S2578" s="8"/>
      <c r="T2578" s="7"/>
      <c r="U2578" s="12"/>
      <c r="V2578" s="12"/>
      <c r="W2578" s="14"/>
      <c r="X2578" s="8"/>
      <c r="Y2578" s="13"/>
      <c r="Z2578" s="4"/>
      <c r="AA2578" s="10"/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4"/>
      <c r="BL2578" s="1"/>
      <c r="BM2578" s="1"/>
      <c r="BN2578" s="1"/>
      <c r="BO2578" s="1"/>
      <c r="BP2578" s="1"/>
      <c r="BQ2578" s="1"/>
    </row>
    <row r="2579" spans="1:69" x14ac:dyDescent="0.15">
      <c r="A2579" s="63"/>
      <c r="B2579" s="8"/>
      <c r="C2579" s="8"/>
      <c r="D2579" s="54"/>
      <c r="E2579" s="13"/>
      <c r="F2579" s="10"/>
      <c r="G2579" s="11"/>
      <c r="H2579" s="10"/>
      <c r="I2579" s="10"/>
      <c r="J2579" s="1"/>
      <c r="K2579" s="1"/>
      <c r="L2579" s="8"/>
      <c r="M2579" s="14"/>
      <c r="N2579" s="14"/>
      <c r="O2579" s="8"/>
      <c r="P2579" s="8"/>
      <c r="Q2579" s="12"/>
      <c r="R2579" s="37"/>
      <c r="S2579" s="8"/>
      <c r="T2579" s="7"/>
      <c r="U2579" s="12"/>
      <c r="V2579" s="12"/>
      <c r="W2579" s="14"/>
      <c r="X2579" s="8"/>
      <c r="Y2579" s="13"/>
      <c r="Z2579" s="4"/>
      <c r="AA2579" s="10"/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4"/>
      <c r="BL2579" s="1"/>
      <c r="BM2579" s="1"/>
      <c r="BN2579" s="1"/>
      <c r="BO2579" s="1"/>
      <c r="BP2579" s="1"/>
      <c r="BQ2579" s="1"/>
    </row>
    <row r="2580" spans="1:69" x14ac:dyDescent="0.15">
      <c r="A2580" s="63"/>
      <c r="B2580" s="8"/>
      <c r="C2580" s="8"/>
      <c r="D2580" s="54"/>
      <c r="E2580" s="13"/>
      <c r="F2580" s="10"/>
      <c r="G2580" s="11"/>
      <c r="H2580" s="10"/>
      <c r="I2580" s="10"/>
      <c r="J2580" s="1"/>
      <c r="K2580" s="1"/>
      <c r="L2580" s="8"/>
      <c r="M2580" s="14"/>
      <c r="N2580" s="14"/>
      <c r="O2580" s="8"/>
      <c r="P2580" s="8"/>
      <c r="Q2580" s="12"/>
      <c r="R2580" s="37"/>
      <c r="S2580" s="8"/>
      <c r="T2580" s="7"/>
      <c r="U2580" s="12"/>
      <c r="V2580" s="12"/>
      <c r="W2580" s="14"/>
      <c r="X2580" s="8"/>
      <c r="Y2580" s="13"/>
      <c r="Z2580" s="4"/>
      <c r="AA2580" s="10"/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4"/>
      <c r="BL2580" s="1"/>
      <c r="BM2580" s="1"/>
      <c r="BN2580" s="1"/>
      <c r="BO2580" s="1"/>
      <c r="BP2580" s="1"/>
      <c r="BQ2580" s="1"/>
    </row>
    <row r="2581" spans="1:69" x14ac:dyDescent="0.15">
      <c r="A2581" s="63"/>
      <c r="B2581" s="8"/>
      <c r="C2581" s="8"/>
      <c r="D2581" s="54"/>
      <c r="E2581" s="13"/>
      <c r="F2581" s="10"/>
      <c r="G2581" s="11"/>
      <c r="H2581" s="10"/>
      <c r="I2581" s="10"/>
      <c r="J2581" s="1"/>
      <c r="K2581" s="1"/>
      <c r="L2581" s="8"/>
      <c r="M2581" s="14"/>
      <c r="N2581" s="14"/>
      <c r="O2581" s="8"/>
      <c r="P2581" s="8"/>
      <c r="Q2581" s="12"/>
      <c r="R2581" s="37"/>
      <c r="S2581" s="8"/>
      <c r="T2581" s="7"/>
      <c r="U2581" s="12"/>
      <c r="V2581" s="12"/>
      <c r="W2581" s="14"/>
      <c r="X2581" s="8"/>
      <c r="Y2581" s="13"/>
      <c r="Z2581" s="4"/>
      <c r="AA2581" s="10"/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4"/>
      <c r="BL2581" s="1"/>
      <c r="BM2581" s="1"/>
      <c r="BN2581" s="1"/>
      <c r="BO2581" s="1"/>
      <c r="BP2581" s="1"/>
      <c r="BQ2581" s="1"/>
    </row>
    <row r="2582" spans="1:69" x14ac:dyDescent="0.15">
      <c r="A2582" s="63"/>
      <c r="B2582" s="8"/>
      <c r="C2582" s="8"/>
      <c r="D2582" s="54"/>
      <c r="E2582" s="13"/>
      <c r="F2582" s="10"/>
      <c r="G2582" s="11"/>
      <c r="H2582" s="10"/>
      <c r="I2582" s="10"/>
      <c r="J2582" s="1"/>
      <c r="K2582" s="1"/>
      <c r="L2582" s="8"/>
      <c r="M2582" s="14"/>
      <c r="N2582" s="14"/>
      <c r="O2582" s="8"/>
      <c r="P2582" s="8"/>
      <c r="Q2582" s="12"/>
      <c r="R2582" s="37"/>
      <c r="S2582" s="8"/>
      <c r="T2582" s="7"/>
      <c r="U2582" s="12"/>
      <c r="V2582" s="12"/>
      <c r="W2582" s="14"/>
      <c r="X2582" s="8"/>
      <c r="Y2582" s="13"/>
      <c r="Z2582" s="4"/>
      <c r="AA2582" s="10"/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4"/>
      <c r="BL2582" s="1"/>
      <c r="BM2582" s="1"/>
      <c r="BN2582" s="1"/>
      <c r="BO2582" s="1"/>
      <c r="BP2582" s="1"/>
      <c r="BQ2582" s="1"/>
    </row>
    <row r="2583" spans="1:69" x14ac:dyDescent="0.15">
      <c r="A2583" s="63"/>
      <c r="B2583" s="8"/>
      <c r="C2583" s="8"/>
      <c r="D2583" s="54"/>
      <c r="E2583" s="13"/>
      <c r="F2583" s="10"/>
      <c r="G2583" s="11"/>
      <c r="H2583" s="10"/>
      <c r="I2583" s="10"/>
      <c r="J2583" s="1"/>
      <c r="K2583" s="1"/>
      <c r="L2583" s="8"/>
      <c r="M2583" s="14"/>
      <c r="N2583" s="14"/>
      <c r="O2583" s="8"/>
      <c r="P2583" s="8"/>
      <c r="Q2583" s="12"/>
      <c r="R2583" s="37"/>
      <c r="S2583" s="8"/>
      <c r="T2583" s="7"/>
      <c r="U2583" s="12"/>
      <c r="V2583" s="12"/>
      <c r="W2583" s="14"/>
      <c r="X2583" s="8"/>
      <c r="Y2583" s="13"/>
      <c r="Z2583" s="4"/>
      <c r="AA2583" s="10"/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4"/>
      <c r="BL2583" s="1"/>
      <c r="BM2583" s="1"/>
      <c r="BN2583" s="1"/>
      <c r="BO2583" s="1"/>
      <c r="BP2583" s="1"/>
      <c r="BQ2583" s="1"/>
    </row>
    <row r="2584" spans="1:69" x14ac:dyDescent="0.15">
      <c r="A2584" s="63"/>
      <c r="B2584" s="8"/>
      <c r="C2584" s="8"/>
      <c r="D2584" s="54"/>
      <c r="E2584" s="13"/>
      <c r="F2584" s="10"/>
      <c r="G2584" s="11"/>
      <c r="H2584" s="10"/>
      <c r="I2584" s="10"/>
      <c r="J2584" s="1"/>
      <c r="K2584" s="1"/>
      <c r="L2584" s="8"/>
      <c r="M2584" s="14"/>
      <c r="N2584" s="14"/>
      <c r="O2584" s="8"/>
      <c r="P2584" s="8"/>
      <c r="Q2584" s="12"/>
      <c r="R2584" s="37"/>
      <c r="S2584" s="8"/>
      <c r="T2584" s="7"/>
      <c r="U2584" s="12"/>
      <c r="V2584" s="12"/>
      <c r="W2584" s="14"/>
      <c r="X2584" s="8"/>
      <c r="Y2584" s="13"/>
      <c r="Z2584" s="4"/>
      <c r="AA2584" s="10"/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4"/>
      <c r="BL2584" s="1"/>
      <c r="BM2584" s="1"/>
      <c r="BN2584" s="1"/>
      <c r="BO2584" s="1"/>
      <c r="BP2584" s="1"/>
      <c r="BQ2584" s="1"/>
    </row>
    <row r="2585" spans="1:69" x14ac:dyDescent="0.15">
      <c r="A2585" s="63"/>
      <c r="B2585" s="8"/>
      <c r="C2585" s="8"/>
      <c r="D2585" s="54"/>
      <c r="E2585" s="13"/>
      <c r="F2585" s="10"/>
      <c r="G2585" s="11"/>
      <c r="H2585" s="10"/>
      <c r="I2585" s="10"/>
      <c r="J2585" s="1"/>
      <c r="K2585" s="1"/>
      <c r="L2585" s="8"/>
      <c r="M2585" s="14"/>
      <c r="N2585" s="14"/>
      <c r="O2585" s="8"/>
      <c r="P2585" s="8"/>
      <c r="Q2585" s="12"/>
      <c r="R2585" s="37"/>
      <c r="S2585" s="8"/>
      <c r="T2585" s="7"/>
      <c r="U2585" s="12"/>
      <c r="V2585" s="12"/>
      <c r="W2585" s="14"/>
      <c r="X2585" s="8"/>
      <c r="Y2585" s="13"/>
      <c r="Z2585" s="4"/>
      <c r="AA2585" s="10"/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4"/>
      <c r="BL2585" s="1"/>
      <c r="BM2585" s="1"/>
      <c r="BN2585" s="1"/>
      <c r="BO2585" s="1"/>
      <c r="BP2585" s="1"/>
      <c r="BQ2585" s="1"/>
    </row>
    <row r="2586" spans="1:69" x14ac:dyDescent="0.15">
      <c r="A2586" s="63"/>
      <c r="B2586" s="8"/>
      <c r="C2586" s="8"/>
      <c r="D2586" s="54"/>
      <c r="E2586" s="13"/>
      <c r="F2586" s="10"/>
      <c r="G2586" s="11"/>
      <c r="H2586" s="10"/>
      <c r="I2586" s="10"/>
      <c r="J2586" s="1"/>
      <c r="K2586" s="1"/>
      <c r="L2586" s="8"/>
      <c r="M2586" s="14"/>
      <c r="N2586" s="14"/>
      <c r="O2586" s="8"/>
      <c r="P2586" s="8"/>
      <c r="Q2586" s="12"/>
      <c r="R2586" s="37"/>
      <c r="S2586" s="8"/>
      <c r="T2586" s="7"/>
      <c r="U2586" s="12"/>
      <c r="V2586" s="12"/>
      <c r="W2586" s="14"/>
      <c r="X2586" s="8"/>
      <c r="Y2586" s="13"/>
      <c r="Z2586" s="4"/>
      <c r="AA2586" s="10"/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4"/>
      <c r="BL2586" s="1"/>
      <c r="BM2586" s="1"/>
      <c r="BN2586" s="1"/>
      <c r="BO2586" s="1"/>
      <c r="BP2586" s="1"/>
      <c r="BQ2586" s="1"/>
    </row>
    <row r="2587" spans="1:69" x14ac:dyDescent="0.15">
      <c r="A2587" s="63"/>
      <c r="B2587" s="8"/>
      <c r="C2587" s="8"/>
      <c r="D2587" s="54"/>
      <c r="E2587" s="13"/>
      <c r="F2587" s="10"/>
      <c r="G2587" s="11"/>
      <c r="H2587" s="10"/>
      <c r="I2587" s="10"/>
      <c r="J2587" s="1"/>
      <c r="K2587" s="1"/>
      <c r="L2587" s="8"/>
      <c r="M2587" s="14"/>
      <c r="N2587" s="14"/>
      <c r="O2587" s="8"/>
      <c r="P2587" s="8"/>
      <c r="Q2587" s="12"/>
      <c r="R2587" s="37"/>
      <c r="S2587" s="8"/>
      <c r="T2587" s="7"/>
      <c r="U2587" s="12"/>
      <c r="V2587" s="12"/>
      <c r="W2587" s="14"/>
      <c r="X2587" s="8"/>
      <c r="Y2587" s="13"/>
      <c r="Z2587" s="4"/>
      <c r="AA2587" s="10"/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4"/>
      <c r="BL2587" s="1"/>
      <c r="BM2587" s="1"/>
      <c r="BN2587" s="1"/>
      <c r="BO2587" s="1"/>
      <c r="BP2587" s="1"/>
      <c r="BQ2587" s="1"/>
    </row>
    <row r="2588" spans="1:69" x14ac:dyDescent="0.15">
      <c r="A2588" s="63"/>
      <c r="B2588" s="8"/>
      <c r="C2588" s="8"/>
      <c r="D2588" s="54"/>
      <c r="E2588" s="13"/>
      <c r="F2588" s="10"/>
      <c r="G2588" s="11"/>
      <c r="H2588" s="10"/>
      <c r="I2588" s="10"/>
      <c r="J2588" s="1"/>
      <c r="K2588" s="1"/>
      <c r="L2588" s="8"/>
      <c r="M2588" s="14"/>
      <c r="N2588" s="14"/>
      <c r="O2588" s="8"/>
      <c r="P2588" s="8"/>
      <c r="Q2588" s="12"/>
      <c r="R2588" s="37"/>
      <c r="S2588" s="8"/>
      <c r="T2588" s="7"/>
      <c r="U2588" s="12"/>
      <c r="V2588" s="12"/>
      <c r="W2588" s="14"/>
      <c r="X2588" s="8"/>
      <c r="Y2588" s="13"/>
      <c r="Z2588" s="4"/>
      <c r="AA2588" s="10"/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4"/>
      <c r="BL2588" s="1"/>
      <c r="BM2588" s="1"/>
      <c r="BN2588" s="1"/>
      <c r="BO2588" s="1"/>
      <c r="BP2588" s="1"/>
      <c r="BQ2588" s="1"/>
    </row>
    <row r="2589" spans="1:69" x14ac:dyDescent="0.15">
      <c r="A2589" s="63"/>
      <c r="B2589" s="8"/>
      <c r="C2589" s="8"/>
      <c r="D2589" s="54"/>
      <c r="E2589" s="13"/>
      <c r="F2589" s="10"/>
      <c r="G2589" s="11"/>
      <c r="H2589" s="10"/>
      <c r="I2589" s="10"/>
      <c r="J2589" s="1"/>
      <c r="K2589" s="1"/>
      <c r="L2589" s="8"/>
      <c r="M2589" s="14"/>
      <c r="N2589" s="14"/>
      <c r="O2589" s="8"/>
      <c r="P2589" s="8"/>
      <c r="Q2589" s="12"/>
      <c r="R2589" s="37"/>
      <c r="S2589" s="8"/>
      <c r="T2589" s="7"/>
      <c r="U2589" s="12"/>
      <c r="V2589" s="12"/>
      <c r="W2589" s="14"/>
      <c r="X2589" s="8"/>
      <c r="Y2589" s="13"/>
      <c r="Z2589" s="4"/>
      <c r="AA2589" s="10"/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4"/>
      <c r="BL2589" s="1"/>
      <c r="BM2589" s="1"/>
      <c r="BN2589" s="1"/>
      <c r="BO2589" s="1"/>
      <c r="BP2589" s="1"/>
      <c r="BQ2589" s="1"/>
    </row>
    <row r="2590" spans="1:69" x14ac:dyDescent="0.15">
      <c r="A2590" s="63"/>
      <c r="B2590" s="8"/>
      <c r="C2590" s="8"/>
      <c r="D2590" s="54"/>
      <c r="E2590" s="13"/>
      <c r="F2590" s="10"/>
      <c r="G2590" s="11"/>
      <c r="H2590" s="10"/>
      <c r="I2590" s="10"/>
      <c r="J2590" s="1"/>
      <c r="K2590" s="1"/>
      <c r="L2590" s="8"/>
      <c r="M2590" s="14"/>
      <c r="N2590" s="14"/>
      <c r="O2590" s="8"/>
      <c r="P2590" s="8"/>
      <c r="Q2590" s="12"/>
      <c r="R2590" s="37"/>
      <c r="S2590" s="8"/>
      <c r="T2590" s="7"/>
      <c r="U2590" s="12"/>
      <c r="V2590" s="12"/>
      <c r="W2590" s="14"/>
      <c r="X2590" s="8"/>
      <c r="Y2590" s="13"/>
      <c r="Z2590" s="4"/>
      <c r="AA2590" s="10"/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4"/>
      <c r="BL2590" s="1"/>
      <c r="BM2590" s="1"/>
      <c r="BN2590" s="1"/>
      <c r="BO2590" s="1"/>
      <c r="BP2590" s="1"/>
      <c r="BQ2590" s="1"/>
    </row>
    <row r="2591" spans="1:69" x14ac:dyDescent="0.15">
      <c r="A2591" s="63"/>
      <c r="B2591" s="8"/>
      <c r="C2591" s="8"/>
      <c r="D2591" s="54"/>
      <c r="E2591" s="13"/>
      <c r="F2591" s="10"/>
      <c r="G2591" s="11"/>
      <c r="H2591" s="10"/>
      <c r="I2591" s="10"/>
      <c r="J2591" s="1"/>
      <c r="K2591" s="1"/>
      <c r="L2591" s="8"/>
      <c r="M2591" s="14"/>
      <c r="N2591" s="14"/>
      <c r="O2591" s="8"/>
      <c r="P2591" s="8"/>
      <c r="Q2591" s="12"/>
      <c r="R2591" s="37"/>
      <c r="S2591" s="8"/>
      <c r="T2591" s="7"/>
      <c r="U2591" s="12"/>
      <c r="V2591" s="12"/>
      <c r="W2591" s="14"/>
      <c r="X2591" s="8"/>
      <c r="Y2591" s="13"/>
      <c r="Z2591" s="4"/>
      <c r="AA2591" s="10"/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4"/>
      <c r="BL2591" s="1"/>
      <c r="BM2591" s="1"/>
      <c r="BN2591" s="1"/>
      <c r="BO2591" s="1"/>
      <c r="BP2591" s="1"/>
      <c r="BQ2591" s="1"/>
    </row>
    <row r="2592" spans="1:69" x14ac:dyDescent="0.15">
      <c r="A2592" s="63"/>
      <c r="B2592" s="8"/>
      <c r="C2592" s="8"/>
      <c r="D2592" s="54"/>
      <c r="E2592" s="13"/>
      <c r="F2592" s="10"/>
      <c r="G2592" s="11"/>
      <c r="H2592" s="10"/>
      <c r="I2592" s="10"/>
      <c r="J2592" s="1"/>
      <c r="K2592" s="1"/>
      <c r="L2592" s="8"/>
      <c r="M2592" s="14"/>
      <c r="N2592" s="14"/>
      <c r="O2592" s="8"/>
      <c r="P2592" s="8"/>
      <c r="Q2592" s="12"/>
      <c r="R2592" s="37"/>
      <c r="S2592" s="8"/>
      <c r="T2592" s="7"/>
      <c r="U2592" s="12"/>
      <c r="V2592" s="12"/>
      <c r="W2592" s="14"/>
      <c r="X2592" s="8"/>
      <c r="Y2592" s="13"/>
      <c r="Z2592" s="4"/>
      <c r="AA2592" s="10"/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4"/>
      <c r="BL2592" s="1"/>
      <c r="BM2592" s="1"/>
      <c r="BN2592" s="1"/>
      <c r="BO2592" s="1"/>
      <c r="BP2592" s="1"/>
      <c r="BQ2592" s="1"/>
    </row>
    <row r="2593" spans="1:69" x14ac:dyDescent="0.15">
      <c r="A2593" s="63"/>
      <c r="B2593" s="8"/>
      <c r="C2593" s="8"/>
      <c r="D2593" s="54"/>
      <c r="E2593" s="13"/>
      <c r="F2593" s="10"/>
      <c r="G2593" s="11"/>
      <c r="H2593" s="10"/>
      <c r="I2593" s="10"/>
      <c r="J2593" s="1"/>
      <c r="K2593" s="1"/>
      <c r="L2593" s="8"/>
      <c r="M2593" s="14"/>
      <c r="N2593" s="14"/>
      <c r="O2593" s="8"/>
      <c r="P2593" s="8"/>
      <c r="Q2593" s="12"/>
      <c r="R2593" s="37"/>
      <c r="S2593" s="8"/>
      <c r="T2593" s="7"/>
      <c r="U2593" s="12"/>
      <c r="V2593" s="12"/>
      <c r="W2593" s="14"/>
      <c r="X2593" s="8"/>
      <c r="Y2593" s="13"/>
      <c r="Z2593" s="4"/>
      <c r="AA2593" s="10"/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4"/>
      <c r="BL2593" s="1"/>
      <c r="BM2593" s="1"/>
      <c r="BN2593" s="1"/>
      <c r="BO2593" s="1"/>
      <c r="BP2593" s="1"/>
      <c r="BQ2593" s="1"/>
    </row>
    <row r="2594" spans="1:69" x14ac:dyDescent="0.15">
      <c r="A2594" s="63"/>
      <c r="B2594" s="8"/>
      <c r="C2594" s="8"/>
      <c r="D2594" s="54"/>
      <c r="E2594" s="13"/>
      <c r="F2594" s="10"/>
      <c r="G2594" s="11"/>
      <c r="H2594" s="10"/>
      <c r="I2594" s="10"/>
      <c r="J2594" s="1"/>
      <c r="K2594" s="1"/>
      <c r="L2594" s="8"/>
      <c r="M2594" s="14"/>
      <c r="N2594" s="14"/>
      <c r="O2594" s="8"/>
      <c r="P2594" s="8"/>
      <c r="Q2594" s="12"/>
      <c r="R2594" s="37"/>
      <c r="S2594" s="8"/>
      <c r="T2594" s="7"/>
      <c r="U2594" s="12"/>
      <c r="V2594" s="12"/>
      <c r="W2594" s="14"/>
      <c r="X2594" s="8"/>
      <c r="Y2594" s="13"/>
      <c r="Z2594" s="4"/>
      <c r="AA2594" s="10"/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4"/>
      <c r="BL2594" s="1"/>
      <c r="BM2594" s="1"/>
      <c r="BN2594" s="1"/>
      <c r="BO2594" s="1"/>
      <c r="BP2594" s="1"/>
      <c r="BQ2594" s="1"/>
    </row>
    <row r="2595" spans="1:69" x14ac:dyDescent="0.15">
      <c r="A2595" s="63"/>
      <c r="B2595" s="8"/>
      <c r="C2595" s="8"/>
      <c r="D2595" s="54"/>
      <c r="E2595" s="13"/>
      <c r="F2595" s="10"/>
      <c r="G2595" s="11"/>
      <c r="H2595" s="10"/>
      <c r="I2595" s="10"/>
      <c r="J2595" s="1"/>
      <c r="K2595" s="1"/>
      <c r="L2595" s="8"/>
      <c r="M2595" s="14"/>
      <c r="N2595" s="14"/>
      <c r="O2595" s="8"/>
      <c r="P2595" s="8"/>
      <c r="Q2595" s="12"/>
      <c r="R2595" s="37"/>
      <c r="S2595" s="8"/>
      <c r="T2595" s="7"/>
      <c r="U2595" s="12"/>
      <c r="V2595" s="12"/>
      <c r="W2595" s="14"/>
      <c r="X2595" s="8"/>
      <c r="Y2595" s="13"/>
      <c r="Z2595" s="4"/>
      <c r="AA2595" s="10"/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4"/>
      <c r="BL2595" s="1"/>
      <c r="BM2595" s="1"/>
      <c r="BN2595" s="1"/>
      <c r="BO2595" s="1"/>
      <c r="BP2595" s="1"/>
      <c r="BQ2595" s="1"/>
    </row>
    <row r="2596" spans="1:69" x14ac:dyDescent="0.15">
      <c r="A2596" s="63"/>
      <c r="B2596" s="8"/>
      <c r="C2596" s="8"/>
      <c r="D2596" s="54"/>
      <c r="E2596" s="13"/>
      <c r="F2596" s="10"/>
      <c r="G2596" s="11"/>
      <c r="H2596" s="10"/>
      <c r="I2596" s="10"/>
      <c r="J2596" s="1"/>
      <c r="K2596" s="1"/>
      <c r="L2596" s="8"/>
      <c r="M2596" s="14"/>
      <c r="N2596" s="14"/>
      <c r="O2596" s="8"/>
      <c r="P2596" s="8"/>
      <c r="Q2596" s="12"/>
      <c r="R2596" s="37"/>
      <c r="S2596" s="8"/>
      <c r="T2596" s="7"/>
      <c r="U2596" s="12"/>
      <c r="V2596" s="12"/>
      <c r="W2596" s="14"/>
      <c r="X2596" s="8"/>
      <c r="Y2596" s="13"/>
      <c r="Z2596" s="4"/>
      <c r="AA2596" s="10"/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4"/>
      <c r="BL2596" s="1"/>
      <c r="BM2596" s="1"/>
      <c r="BN2596" s="1"/>
      <c r="BO2596" s="1"/>
      <c r="BP2596" s="1"/>
      <c r="BQ2596" s="1"/>
    </row>
    <row r="2597" spans="1:69" x14ac:dyDescent="0.15">
      <c r="A2597" s="63"/>
      <c r="B2597" s="8"/>
      <c r="C2597" s="8"/>
      <c r="D2597" s="54"/>
      <c r="E2597" s="13"/>
      <c r="F2597" s="10"/>
      <c r="G2597" s="11"/>
      <c r="H2597" s="10"/>
      <c r="I2597" s="10"/>
      <c r="J2597" s="1"/>
      <c r="K2597" s="1"/>
      <c r="L2597" s="8"/>
      <c r="M2597" s="14"/>
      <c r="N2597" s="14"/>
      <c r="O2597" s="8"/>
      <c r="P2597" s="8"/>
      <c r="Q2597" s="12"/>
      <c r="R2597" s="37"/>
      <c r="S2597" s="8"/>
      <c r="T2597" s="7"/>
      <c r="U2597" s="12"/>
      <c r="V2597" s="12"/>
      <c r="W2597" s="14"/>
      <c r="X2597" s="8"/>
      <c r="Y2597" s="13"/>
      <c r="Z2597" s="4"/>
      <c r="AA2597" s="10"/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4"/>
      <c r="BL2597" s="1"/>
      <c r="BM2597" s="1"/>
      <c r="BN2597" s="1"/>
      <c r="BO2597" s="1"/>
      <c r="BP2597" s="1"/>
      <c r="BQ2597" s="1"/>
    </row>
    <row r="2598" spans="1:69" x14ac:dyDescent="0.15">
      <c r="A2598" s="63"/>
      <c r="B2598" s="8"/>
      <c r="C2598" s="8"/>
      <c r="D2598" s="54"/>
      <c r="E2598" s="13"/>
      <c r="F2598" s="10"/>
      <c r="G2598" s="11"/>
      <c r="H2598" s="10"/>
      <c r="I2598" s="10"/>
      <c r="J2598" s="1"/>
      <c r="K2598" s="1"/>
      <c r="L2598" s="8"/>
      <c r="M2598" s="14"/>
      <c r="N2598" s="14"/>
      <c r="O2598" s="8"/>
      <c r="P2598" s="8"/>
      <c r="Q2598" s="12"/>
      <c r="R2598" s="37"/>
      <c r="S2598" s="8"/>
      <c r="T2598" s="7"/>
      <c r="U2598" s="12"/>
      <c r="V2598" s="12"/>
      <c r="W2598" s="14"/>
      <c r="X2598" s="8"/>
      <c r="Y2598" s="13"/>
      <c r="Z2598" s="4"/>
      <c r="AA2598" s="10"/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4"/>
      <c r="BL2598" s="1"/>
      <c r="BM2598" s="1"/>
      <c r="BN2598" s="1"/>
      <c r="BO2598" s="1"/>
      <c r="BP2598" s="1"/>
      <c r="BQ2598" s="1"/>
    </row>
    <row r="2599" spans="1:69" x14ac:dyDescent="0.15">
      <c r="A2599" s="63"/>
      <c r="B2599" s="8"/>
      <c r="C2599" s="8"/>
      <c r="D2599" s="54"/>
      <c r="E2599" s="13"/>
      <c r="F2599" s="10"/>
      <c r="G2599" s="11"/>
      <c r="H2599" s="10"/>
      <c r="I2599" s="10"/>
      <c r="J2599" s="1"/>
      <c r="K2599" s="1"/>
      <c r="L2599" s="8"/>
      <c r="M2599" s="14"/>
      <c r="N2599" s="14"/>
      <c r="O2599" s="8"/>
      <c r="P2599" s="8"/>
      <c r="Q2599" s="12"/>
      <c r="R2599" s="37"/>
      <c r="S2599" s="8"/>
      <c r="T2599" s="7"/>
      <c r="U2599" s="12"/>
      <c r="V2599" s="12"/>
      <c r="W2599" s="14"/>
      <c r="X2599" s="8"/>
      <c r="Y2599" s="13"/>
      <c r="Z2599" s="4"/>
      <c r="AA2599" s="10"/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4"/>
      <c r="BL2599" s="1"/>
      <c r="BM2599" s="1"/>
      <c r="BN2599" s="1"/>
      <c r="BO2599" s="1"/>
      <c r="BP2599" s="1"/>
      <c r="BQ2599" s="1"/>
    </row>
    <row r="2600" spans="1:69" x14ac:dyDescent="0.15">
      <c r="A2600" s="63"/>
      <c r="B2600" s="8"/>
      <c r="C2600" s="8"/>
      <c r="D2600" s="54"/>
      <c r="E2600" s="13"/>
      <c r="F2600" s="10"/>
      <c r="G2600" s="11"/>
      <c r="H2600" s="10"/>
      <c r="I2600" s="10"/>
      <c r="J2600" s="1"/>
      <c r="K2600" s="1"/>
      <c r="L2600" s="8"/>
      <c r="M2600" s="14"/>
      <c r="N2600" s="14"/>
      <c r="O2600" s="8"/>
      <c r="P2600" s="8"/>
      <c r="Q2600" s="12"/>
      <c r="R2600" s="37"/>
      <c r="S2600" s="8"/>
      <c r="T2600" s="7"/>
      <c r="U2600" s="12"/>
      <c r="V2600" s="12"/>
      <c r="W2600" s="14"/>
      <c r="X2600" s="8"/>
      <c r="Y2600" s="13"/>
      <c r="Z2600" s="4"/>
      <c r="AA2600" s="10"/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4"/>
      <c r="BL2600" s="1"/>
      <c r="BM2600" s="1"/>
      <c r="BN2600" s="1"/>
      <c r="BO2600" s="1"/>
      <c r="BP2600" s="1"/>
      <c r="BQ2600" s="1"/>
    </row>
    <row r="2601" spans="1:69" x14ac:dyDescent="0.15">
      <c r="A2601" s="63"/>
      <c r="B2601" s="8"/>
      <c r="C2601" s="8"/>
      <c r="D2601" s="54"/>
      <c r="E2601" s="13"/>
      <c r="F2601" s="10"/>
      <c r="G2601" s="11"/>
      <c r="H2601" s="10"/>
      <c r="I2601" s="10"/>
      <c r="J2601" s="1"/>
      <c r="K2601" s="1"/>
      <c r="L2601" s="8"/>
      <c r="M2601" s="14"/>
      <c r="N2601" s="14"/>
      <c r="O2601" s="8"/>
      <c r="P2601" s="8"/>
      <c r="Q2601" s="12"/>
      <c r="R2601" s="37"/>
      <c r="S2601" s="8"/>
      <c r="T2601" s="7"/>
      <c r="U2601" s="12"/>
      <c r="V2601" s="12"/>
      <c r="W2601" s="14"/>
      <c r="X2601" s="8"/>
      <c r="Y2601" s="13"/>
      <c r="Z2601" s="4"/>
      <c r="AA2601" s="10"/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4"/>
      <c r="BL2601" s="1"/>
      <c r="BM2601" s="1"/>
      <c r="BN2601" s="1"/>
      <c r="BO2601" s="1"/>
      <c r="BP2601" s="1"/>
      <c r="BQ2601" s="1"/>
    </row>
    <row r="2602" spans="1:69" x14ac:dyDescent="0.15">
      <c r="A2602" s="63"/>
      <c r="B2602" s="8"/>
      <c r="C2602" s="8"/>
      <c r="D2602" s="54"/>
      <c r="E2602" s="13"/>
      <c r="F2602" s="10"/>
      <c r="G2602" s="11"/>
      <c r="H2602" s="10"/>
      <c r="I2602" s="10"/>
      <c r="J2602" s="1"/>
      <c r="K2602" s="1"/>
      <c r="L2602" s="8"/>
      <c r="M2602" s="14"/>
      <c r="N2602" s="14"/>
      <c r="O2602" s="8"/>
      <c r="P2602" s="8"/>
      <c r="Q2602" s="12"/>
      <c r="R2602" s="37"/>
      <c r="S2602" s="8"/>
      <c r="T2602" s="7"/>
      <c r="U2602" s="12"/>
      <c r="V2602" s="12"/>
      <c r="W2602" s="14"/>
      <c r="X2602" s="8"/>
      <c r="Y2602" s="13"/>
      <c r="Z2602" s="4"/>
      <c r="AA2602" s="10"/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4"/>
      <c r="BL2602" s="1"/>
      <c r="BM2602" s="1"/>
      <c r="BN2602" s="1"/>
      <c r="BO2602" s="1"/>
      <c r="BP2602" s="1"/>
      <c r="BQ2602" s="1"/>
    </row>
    <row r="2603" spans="1:69" x14ac:dyDescent="0.15">
      <c r="A2603" s="63"/>
      <c r="B2603" s="8"/>
      <c r="C2603" s="8"/>
      <c r="D2603" s="54"/>
      <c r="E2603" s="13"/>
      <c r="F2603" s="10"/>
      <c r="G2603" s="11"/>
      <c r="H2603" s="10"/>
      <c r="I2603" s="10"/>
      <c r="J2603" s="1"/>
      <c r="K2603" s="1"/>
      <c r="L2603" s="8"/>
      <c r="M2603" s="14"/>
      <c r="N2603" s="14"/>
      <c r="O2603" s="8"/>
      <c r="P2603" s="8"/>
      <c r="Q2603" s="12"/>
      <c r="R2603" s="37"/>
      <c r="S2603" s="8"/>
      <c r="T2603" s="7"/>
      <c r="U2603" s="12"/>
      <c r="V2603" s="12"/>
      <c r="W2603" s="14"/>
      <c r="X2603" s="8"/>
      <c r="Y2603" s="13"/>
      <c r="Z2603" s="4"/>
      <c r="AA2603" s="10"/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4"/>
      <c r="BL2603" s="1"/>
      <c r="BM2603" s="1"/>
      <c r="BN2603" s="1"/>
      <c r="BO2603" s="1"/>
      <c r="BP2603" s="1"/>
      <c r="BQ2603" s="1"/>
    </row>
    <row r="2604" spans="1:69" x14ac:dyDescent="0.15">
      <c r="A2604" s="63"/>
      <c r="B2604" s="8"/>
      <c r="C2604" s="8"/>
      <c r="D2604" s="54"/>
      <c r="E2604" s="13"/>
      <c r="F2604" s="10"/>
      <c r="G2604" s="11"/>
      <c r="H2604" s="10"/>
      <c r="I2604" s="10"/>
      <c r="J2604" s="1"/>
      <c r="K2604" s="1"/>
      <c r="L2604" s="8"/>
      <c r="M2604" s="14"/>
      <c r="N2604" s="14"/>
      <c r="O2604" s="8"/>
      <c r="P2604" s="8"/>
      <c r="Q2604" s="12"/>
      <c r="R2604" s="37"/>
      <c r="S2604" s="8"/>
      <c r="T2604" s="7"/>
      <c r="U2604" s="12"/>
      <c r="V2604" s="12"/>
      <c r="W2604" s="14"/>
      <c r="X2604" s="8"/>
      <c r="Y2604" s="13"/>
      <c r="Z2604" s="4"/>
      <c r="AA2604" s="10"/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4"/>
      <c r="BL2604" s="1"/>
      <c r="BM2604" s="1"/>
      <c r="BN2604" s="1"/>
      <c r="BO2604" s="1"/>
      <c r="BP2604" s="1"/>
      <c r="BQ2604" s="1"/>
    </row>
    <row r="2605" spans="1:69" x14ac:dyDescent="0.15">
      <c r="A2605" s="63"/>
      <c r="B2605" s="8"/>
      <c r="C2605" s="8"/>
      <c r="D2605" s="54"/>
      <c r="E2605" s="13"/>
      <c r="F2605" s="10"/>
      <c r="G2605" s="11"/>
      <c r="H2605" s="10"/>
      <c r="I2605" s="10"/>
      <c r="J2605" s="1"/>
      <c r="K2605" s="1"/>
      <c r="L2605" s="8"/>
      <c r="M2605" s="14"/>
      <c r="N2605" s="14"/>
      <c r="O2605" s="8"/>
      <c r="P2605" s="8"/>
      <c r="Q2605" s="12"/>
      <c r="R2605" s="37"/>
      <c r="S2605" s="8"/>
      <c r="T2605" s="7"/>
      <c r="U2605" s="12"/>
      <c r="V2605" s="12"/>
      <c r="W2605" s="14"/>
      <c r="X2605" s="8"/>
      <c r="Y2605" s="13"/>
      <c r="Z2605" s="4"/>
      <c r="AA2605" s="10"/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4"/>
      <c r="BL2605" s="1"/>
      <c r="BM2605" s="1"/>
      <c r="BN2605" s="1"/>
      <c r="BO2605" s="1"/>
      <c r="BP2605" s="1"/>
      <c r="BQ2605" s="1"/>
    </row>
    <row r="2606" spans="1:69" x14ac:dyDescent="0.15">
      <c r="A2606" s="63"/>
      <c r="B2606" s="8"/>
      <c r="C2606" s="8"/>
      <c r="D2606" s="54"/>
      <c r="E2606" s="13"/>
      <c r="F2606" s="10"/>
      <c r="G2606" s="11"/>
      <c r="H2606" s="10"/>
      <c r="I2606" s="10"/>
      <c r="J2606" s="1"/>
      <c r="K2606" s="1"/>
      <c r="L2606" s="8"/>
      <c r="M2606" s="14"/>
      <c r="N2606" s="14"/>
      <c r="O2606" s="8"/>
      <c r="P2606" s="8"/>
      <c r="Q2606" s="12"/>
      <c r="R2606" s="37"/>
      <c r="S2606" s="8"/>
      <c r="T2606" s="7"/>
      <c r="U2606" s="12"/>
      <c r="V2606" s="12"/>
      <c r="W2606" s="14"/>
      <c r="X2606" s="8"/>
      <c r="Y2606" s="13"/>
      <c r="Z2606" s="4"/>
      <c r="AA2606" s="10"/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4"/>
      <c r="BL2606" s="1"/>
      <c r="BM2606" s="1"/>
      <c r="BN2606" s="1"/>
      <c r="BO2606" s="1"/>
      <c r="BP2606" s="1"/>
      <c r="BQ2606" s="1"/>
    </row>
    <row r="2607" spans="1:69" x14ac:dyDescent="0.15">
      <c r="A2607" s="63"/>
      <c r="B2607" s="8"/>
      <c r="C2607" s="8"/>
      <c r="D2607" s="54"/>
      <c r="E2607" s="13"/>
      <c r="F2607" s="10"/>
      <c r="G2607" s="11"/>
      <c r="H2607" s="10"/>
      <c r="I2607" s="10"/>
      <c r="J2607" s="1"/>
      <c r="K2607" s="1"/>
      <c r="L2607" s="8"/>
      <c r="M2607" s="14"/>
      <c r="N2607" s="14"/>
      <c r="O2607" s="8"/>
      <c r="P2607" s="8"/>
      <c r="Q2607" s="12"/>
      <c r="R2607" s="37"/>
      <c r="S2607" s="8"/>
      <c r="T2607" s="7"/>
      <c r="U2607" s="12"/>
      <c r="V2607" s="12"/>
      <c r="W2607" s="14"/>
      <c r="X2607" s="8"/>
      <c r="Y2607" s="13"/>
      <c r="Z2607" s="4"/>
      <c r="AA2607" s="10"/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4"/>
      <c r="BL2607" s="1"/>
      <c r="BM2607" s="1"/>
      <c r="BN2607" s="1"/>
      <c r="BO2607" s="1"/>
      <c r="BP2607" s="1"/>
      <c r="BQ2607" s="1"/>
    </row>
    <row r="2608" spans="1:69" x14ac:dyDescent="0.15">
      <c r="A2608" s="63"/>
      <c r="B2608" s="8"/>
      <c r="C2608" s="8"/>
      <c r="D2608" s="54"/>
      <c r="E2608" s="13"/>
      <c r="F2608" s="10"/>
      <c r="G2608" s="11"/>
      <c r="H2608" s="10"/>
      <c r="I2608" s="10"/>
      <c r="J2608" s="1"/>
      <c r="K2608" s="1"/>
      <c r="L2608" s="8"/>
      <c r="M2608" s="14"/>
      <c r="N2608" s="14"/>
      <c r="O2608" s="8"/>
      <c r="P2608" s="8"/>
      <c r="Q2608" s="12"/>
      <c r="R2608" s="37"/>
      <c r="S2608" s="8"/>
      <c r="T2608" s="7"/>
      <c r="U2608" s="12"/>
      <c r="V2608" s="12"/>
      <c r="W2608" s="14"/>
      <c r="X2608" s="8"/>
      <c r="Y2608" s="13"/>
      <c r="Z2608" s="4"/>
      <c r="AA2608" s="10"/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4"/>
      <c r="BL2608" s="1"/>
      <c r="BM2608" s="1"/>
      <c r="BN2608" s="1"/>
      <c r="BO2608" s="1"/>
      <c r="BP2608" s="1"/>
      <c r="BQ2608" s="1"/>
    </row>
    <row r="2609" spans="1:69" x14ac:dyDescent="0.15">
      <c r="A2609" s="63"/>
      <c r="B2609" s="8"/>
      <c r="C2609" s="8"/>
      <c r="D2609" s="54"/>
      <c r="E2609" s="13"/>
      <c r="F2609" s="10"/>
      <c r="G2609" s="11"/>
      <c r="H2609" s="10"/>
      <c r="I2609" s="10"/>
      <c r="J2609" s="1"/>
      <c r="K2609" s="1"/>
      <c r="L2609" s="8"/>
      <c r="M2609" s="14"/>
      <c r="N2609" s="14"/>
      <c r="O2609" s="8"/>
      <c r="P2609" s="8"/>
      <c r="Q2609" s="12"/>
      <c r="R2609" s="37"/>
      <c r="S2609" s="8"/>
      <c r="T2609" s="7"/>
      <c r="U2609" s="12"/>
      <c r="V2609" s="12"/>
      <c r="W2609" s="14"/>
      <c r="X2609" s="8"/>
      <c r="Y2609" s="13"/>
      <c r="Z2609" s="4"/>
      <c r="AA2609" s="10"/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4"/>
      <c r="BL2609" s="1"/>
      <c r="BM2609" s="1"/>
      <c r="BN2609" s="1"/>
      <c r="BO2609" s="1"/>
      <c r="BP2609" s="1"/>
      <c r="BQ2609" s="1"/>
    </row>
    <row r="2610" spans="1:69" x14ac:dyDescent="0.15">
      <c r="A2610" s="63"/>
      <c r="B2610" s="8"/>
      <c r="C2610" s="8"/>
      <c r="D2610" s="54"/>
      <c r="E2610" s="13"/>
      <c r="F2610" s="10"/>
      <c r="G2610" s="11"/>
      <c r="H2610" s="10"/>
      <c r="I2610" s="10"/>
      <c r="J2610" s="1"/>
      <c r="K2610" s="1"/>
      <c r="L2610" s="8"/>
      <c r="M2610" s="14"/>
      <c r="N2610" s="14"/>
      <c r="O2610" s="8"/>
      <c r="P2610" s="8"/>
      <c r="Q2610" s="12"/>
      <c r="R2610" s="37"/>
      <c r="S2610" s="8"/>
      <c r="T2610" s="7"/>
      <c r="U2610" s="12"/>
      <c r="V2610" s="12"/>
      <c r="W2610" s="14"/>
      <c r="X2610" s="8"/>
      <c r="Y2610" s="13"/>
      <c r="Z2610" s="4"/>
      <c r="AA2610" s="10"/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4"/>
      <c r="BL2610" s="1"/>
      <c r="BM2610" s="1"/>
      <c r="BN2610" s="1"/>
      <c r="BO2610" s="1"/>
      <c r="BP2610" s="1"/>
      <c r="BQ2610" s="1"/>
    </row>
    <row r="2611" spans="1:69" x14ac:dyDescent="0.15">
      <c r="A2611" s="63"/>
      <c r="B2611" s="8"/>
      <c r="C2611" s="8"/>
      <c r="D2611" s="54"/>
      <c r="E2611" s="13"/>
      <c r="F2611" s="10"/>
      <c r="G2611" s="11"/>
      <c r="H2611" s="10"/>
      <c r="I2611" s="10"/>
      <c r="J2611" s="1"/>
      <c r="K2611" s="1"/>
      <c r="L2611" s="8"/>
      <c r="M2611" s="14"/>
      <c r="N2611" s="14"/>
      <c r="O2611" s="8"/>
      <c r="P2611" s="8"/>
      <c r="Q2611" s="12"/>
      <c r="R2611" s="37"/>
      <c r="S2611" s="8"/>
      <c r="T2611" s="7"/>
      <c r="U2611" s="12"/>
      <c r="V2611" s="12"/>
      <c r="W2611" s="14"/>
      <c r="X2611" s="8"/>
      <c r="Y2611" s="13"/>
      <c r="Z2611" s="4"/>
      <c r="AA2611" s="10"/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4"/>
      <c r="BL2611" s="1"/>
      <c r="BM2611" s="1"/>
      <c r="BN2611" s="1"/>
      <c r="BO2611" s="1"/>
      <c r="BP2611" s="1"/>
      <c r="BQ2611" s="1"/>
    </row>
    <row r="2612" spans="1:69" x14ac:dyDescent="0.15">
      <c r="A2612" s="63"/>
      <c r="B2612" s="8"/>
      <c r="C2612" s="8"/>
      <c r="D2612" s="54"/>
      <c r="E2612" s="13"/>
      <c r="F2612" s="10"/>
      <c r="G2612" s="11"/>
      <c r="H2612" s="10"/>
      <c r="I2612" s="10"/>
      <c r="J2612" s="1"/>
      <c r="K2612" s="1"/>
      <c r="L2612" s="8"/>
      <c r="M2612" s="14"/>
      <c r="N2612" s="14"/>
      <c r="O2612" s="8"/>
      <c r="P2612" s="8"/>
      <c r="Q2612" s="12"/>
      <c r="R2612" s="37"/>
      <c r="S2612" s="8"/>
      <c r="T2612" s="7"/>
      <c r="U2612" s="12"/>
      <c r="V2612" s="12"/>
      <c r="W2612" s="14"/>
      <c r="X2612" s="8"/>
      <c r="Y2612" s="13"/>
      <c r="Z2612" s="4"/>
      <c r="AA2612" s="10"/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4"/>
      <c r="BL2612" s="1"/>
      <c r="BM2612" s="1"/>
      <c r="BN2612" s="1"/>
      <c r="BO2612" s="1"/>
      <c r="BP2612" s="1"/>
      <c r="BQ2612" s="1"/>
    </row>
    <row r="2613" spans="1:69" x14ac:dyDescent="0.15">
      <c r="A2613" s="63"/>
      <c r="B2613" s="8"/>
      <c r="C2613" s="8"/>
      <c r="D2613" s="54"/>
      <c r="E2613" s="13"/>
      <c r="F2613" s="10"/>
      <c r="G2613" s="11"/>
      <c r="H2613" s="10"/>
      <c r="I2613" s="10"/>
      <c r="J2613" s="1"/>
      <c r="K2613" s="1"/>
      <c r="L2613" s="8"/>
      <c r="M2613" s="14"/>
      <c r="N2613" s="14"/>
      <c r="O2613" s="8"/>
      <c r="P2613" s="8"/>
      <c r="Q2613" s="12"/>
      <c r="R2613" s="37"/>
      <c r="S2613" s="8"/>
      <c r="T2613" s="7"/>
      <c r="U2613" s="12"/>
      <c r="V2613" s="12"/>
      <c r="W2613" s="14"/>
      <c r="X2613" s="8"/>
      <c r="Y2613" s="13"/>
      <c r="Z2613" s="4"/>
      <c r="AA2613" s="10"/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4"/>
      <c r="BL2613" s="1"/>
      <c r="BM2613" s="1"/>
      <c r="BN2613" s="1"/>
      <c r="BO2613" s="1"/>
      <c r="BP2613" s="1"/>
      <c r="BQ2613" s="1"/>
    </row>
    <row r="2614" spans="1:69" x14ac:dyDescent="0.15">
      <c r="A2614" s="63"/>
      <c r="B2614" s="8"/>
      <c r="C2614" s="8"/>
      <c r="D2614" s="54"/>
      <c r="E2614" s="13"/>
      <c r="F2614" s="10"/>
      <c r="G2614" s="11"/>
      <c r="H2614" s="10"/>
      <c r="I2614" s="10"/>
      <c r="J2614" s="1"/>
      <c r="K2614" s="1"/>
      <c r="L2614" s="8"/>
      <c r="M2614" s="14"/>
      <c r="N2614" s="14"/>
      <c r="O2614" s="8"/>
      <c r="P2614" s="8"/>
      <c r="Q2614" s="12"/>
      <c r="R2614" s="37"/>
      <c r="S2614" s="8"/>
      <c r="T2614" s="7"/>
      <c r="U2614" s="12"/>
      <c r="V2614" s="12"/>
      <c r="W2614" s="14"/>
      <c r="X2614" s="8"/>
      <c r="Y2614" s="13"/>
      <c r="Z2614" s="4"/>
      <c r="AA2614" s="10"/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4"/>
      <c r="BL2614" s="1"/>
      <c r="BM2614" s="1"/>
      <c r="BN2614" s="1"/>
      <c r="BO2614" s="1"/>
      <c r="BP2614" s="1"/>
      <c r="BQ2614" s="1"/>
    </row>
    <row r="2615" spans="1:69" x14ac:dyDescent="0.15">
      <c r="A2615" s="63"/>
      <c r="B2615" s="8"/>
      <c r="C2615" s="8"/>
      <c r="D2615" s="54"/>
      <c r="E2615" s="13"/>
      <c r="F2615" s="10"/>
      <c r="G2615" s="11"/>
      <c r="H2615" s="10"/>
      <c r="I2615" s="10"/>
      <c r="J2615" s="1"/>
      <c r="K2615" s="1"/>
      <c r="L2615" s="8"/>
      <c r="M2615" s="14"/>
      <c r="N2615" s="14"/>
      <c r="O2615" s="8"/>
      <c r="P2615" s="8"/>
      <c r="Q2615" s="12"/>
      <c r="R2615" s="37"/>
      <c r="S2615" s="8"/>
      <c r="T2615" s="7"/>
      <c r="U2615" s="12"/>
      <c r="V2615" s="12"/>
      <c r="W2615" s="14"/>
      <c r="X2615" s="8"/>
      <c r="Y2615" s="13"/>
      <c r="Z2615" s="4"/>
      <c r="AA2615" s="10"/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4"/>
      <c r="BL2615" s="1"/>
      <c r="BM2615" s="1"/>
      <c r="BN2615" s="1"/>
      <c r="BO2615" s="1"/>
      <c r="BP2615" s="1"/>
      <c r="BQ2615" s="1"/>
    </row>
    <row r="2616" spans="1:69" x14ac:dyDescent="0.15">
      <c r="A2616" s="63"/>
      <c r="B2616" s="8"/>
      <c r="C2616" s="8"/>
      <c r="D2616" s="54"/>
      <c r="E2616" s="13"/>
      <c r="F2616" s="10"/>
      <c r="G2616" s="11"/>
      <c r="H2616" s="10"/>
      <c r="I2616" s="10"/>
      <c r="J2616" s="1"/>
      <c r="K2616" s="1"/>
      <c r="L2616" s="8"/>
      <c r="M2616" s="14"/>
      <c r="N2616" s="14"/>
      <c r="O2616" s="8"/>
      <c r="P2616" s="8"/>
      <c r="Q2616" s="12"/>
      <c r="R2616" s="37"/>
      <c r="S2616" s="8"/>
      <c r="T2616" s="7"/>
      <c r="U2616" s="12"/>
      <c r="V2616" s="12"/>
      <c r="W2616" s="14"/>
      <c r="X2616" s="8"/>
      <c r="Y2616" s="13"/>
      <c r="Z2616" s="4"/>
      <c r="AA2616" s="10"/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4"/>
      <c r="BL2616" s="1"/>
      <c r="BM2616" s="1"/>
      <c r="BN2616" s="1"/>
      <c r="BO2616" s="1"/>
      <c r="BP2616" s="1"/>
      <c r="BQ2616" s="1"/>
    </row>
    <row r="2617" spans="1:69" x14ac:dyDescent="0.15">
      <c r="A2617" s="63"/>
      <c r="B2617" s="8"/>
      <c r="C2617" s="8"/>
      <c r="D2617" s="54"/>
      <c r="E2617" s="13"/>
      <c r="F2617" s="10"/>
      <c r="G2617" s="11"/>
      <c r="H2617" s="10"/>
      <c r="I2617" s="10"/>
      <c r="J2617" s="1"/>
      <c r="K2617" s="1"/>
      <c r="L2617" s="8"/>
      <c r="M2617" s="14"/>
      <c r="N2617" s="14"/>
      <c r="O2617" s="8"/>
      <c r="P2617" s="8"/>
      <c r="Q2617" s="12"/>
      <c r="R2617" s="37"/>
      <c r="S2617" s="8"/>
      <c r="T2617" s="7"/>
      <c r="U2617" s="12"/>
      <c r="V2617" s="12"/>
      <c r="W2617" s="14"/>
      <c r="X2617" s="8"/>
      <c r="Y2617" s="13"/>
      <c r="Z2617" s="4"/>
      <c r="AA2617" s="10"/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4"/>
      <c r="BL2617" s="1"/>
      <c r="BM2617" s="1"/>
      <c r="BN2617" s="1"/>
      <c r="BO2617" s="1"/>
      <c r="BP2617" s="1"/>
      <c r="BQ2617" s="1"/>
    </row>
    <row r="2618" spans="1:69" x14ac:dyDescent="0.15">
      <c r="A2618" s="63"/>
      <c r="B2618" s="8"/>
      <c r="C2618" s="8"/>
      <c r="D2618" s="54"/>
      <c r="E2618" s="13"/>
      <c r="F2618" s="10"/>
      <c r="G2618" s="11"/>
      <c r="H2618" s="10"/>
      <c r="I2618" s="10"/>
      <c r="J2618" s="1"/>
      <c r="K2618" s="1"/>
      <c r="L2618" s="8"/>
      <c r="M2618" s="14"/>
      <c r="N2618" s="14"/>
      <c r="O2618" s="8"/>
      <c r="P2618" s="8"/>
      <c r="Q2618" s="12"/>
      <c r="R2618" s="37"/>
      <c r="S2618" s="8"/>
      <c r="T2618" s="7"/>
      <c r="U2618" s="12"/>
      <c r="V2618" s="12"/>
      <c r="W2618" s="14"/>
      <c r="X2618" s="8"/>
      <c r="Y2618" s="13"/>
      <c r="Z2618" s="4"/>
      <c r="AA2618" s="10"/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4"/>
      <c r="BL2618" s="1"/>
      <c r="BM2618" s="1"/>
      <c r="BN2618" s="1"/>
      <c r="BO2618" s="1"/>
      <c r="BP2618" s="1"/>
      <c r="BQ2618" s="1"/>
    </row>
    <row r="2619" spans="1:69" x14ac:dyDescent="0.15">
      <c r="A2619" s="63"/>
      <c r="B2619" s="8"/>
      <c r="C2619" s="8"/>
      <c r="D2619" s="54"/>
      <c r="E2619" s="13"/>
      <c r="F2619" s="10"/>
      <c r="G2619" s="11"/>
      <c r="H2619" s="10"/>
      <c r="I2619" s="10"/>
      <c r="J2619" s="1"/>
      <c r="K2619" s="1"/>
      <c r="L2619" s="8"/>
      <c r="M2619" s="14"/>
      <c r="N2619" s="14"/>
      <c r="O2619" s="8"/>
      <c r="P2619" s="8"/>
      <c r="Q2619" s="12"/>
      <c r="R2619" s="37"/>
      <c r="S2619" s="8"/>
      <c r="T2619" s="7"/>
      <c r="U2619" s="12"/>
      <c r="V2619" s="12"/>
      <c r="W2619" s="14"/>
      <c r="X2619" s="8"/>
      <c r="Y2619" s="13"/>
      <c r="Z2619" s="4"/>
      <c r="AA2619" s="10"/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4"/>
      <c r="BL2619" s="1"/>
      <c r="BM2619" s="1"/>
      <c r="BN2619" s="1"/>
      <c r="BO2619" s="1"/>
      <c r="BP2619" s="1"/>
      <c r="BQ2619" s="1"/>
    </row>
    <row r="2620" spans="1:69" x14ac:dyDescent="0.15">
      <c r="A2620" s="63"/>
      <c r="B2620" s="8"/>
      <c r="C2620" s="8"/>
      <c r="D2620" s="54"/>
      <c r="E2620" s="13"/>
      <c r="F2620" s="10"/>
      <c r="G2620" s="11"/>
      <c r="H2620" s="10"/>
      <c r="I2620" s="10"/>
      <c r="J2620" s="1"/>
      <c r="K2620" s="1"/>
      <c r="L2620" s="8"/>
      <c r="M2620" s="14"/>
      <c r="N2620" s="14"/>
      <c r="O2620" s="8"/>
      <c r="P2620" s="8"/>
      <c r="Q2620" s="12"/>
      <c r="R2620" s="37"/>
      <c r="S2620" s="8"/>
      <c r="T2620" s="7"/>
      <c r="U2620" s="12"/>
      <c r="V2620" s="12"/>
      <c r="W2620" s="14"/>
      <c r="X2620" s="8"/>
      <c r="Y2620" s="13"/>
      <c r="Z2620" s="4"/>
      <c r="AA2620" s="10"/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4"/>
      <c r="BL2620" s="1"/>
      <c r="BM2620" s="1"/>
      <c r="BN2620" s="1"/>
      <c r="BO2620" s="1"/>
      <c r="BP2620" s="1"/>
      <c r="BQ2620" s="1"/>
    </row>
    <row r="2621" spans="1:69" x14ac:dyDescent="0.15">
      <c r="A2621" s="63"/>
      <c r="B2621" s="8"/>
      <c r="C2621" s="8"/>
      <c r="D2621" s="54"/>
      <c r="E2621" s="13"/>
      <c r="F2621" s="10"/>
      <c r="G2621" s="11"/>
      <c r="H2621" s="10"/>
      <c r="I2621" s="10"/>
      <c r="J2621" s="1"/>
      <c r="K2621" s="1"/>
      <c r="L2621" s="8"/>
      <c r="M2621" s="14"/>
      <c r="N2621" s="14"/>
      <c r="O2621" s="8"/>
      <c r="P2621" s="8"/>
      <c r="Q2621" s="12"/>
      <c r="R2621" s="37"/>
      <c r="S2621" s="8"/>
      <c r="T2621" s="7"/>
      <c r="U2621" s="12"/>
      <c r="V2621" s="12"/>
      <c r="W2621" s="14"/>
      <c r="X2621" s="8"/>
      <c r="Y2621" s="13"/>
      <c r="Z2621" s="4"/>
      <c r="AA2621" s="10"/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4"/>
      <c r="BL2621" s="1"/>
      <c r="BM2621" s="1"/>
      <c r="BN2621" s="1"/>
      <c r="BO2621" s="1"/>
      <c r="BP2621" s="1"/>
      <c r="BQ2621" s="1"/>
    </row>
    <row r="2622" spans="1:69" x14ac:dyDescent="0.15">
      <c r="A2622" s="63"/>
      <c r="B2622" s="8"/>
      <c r="C2622" s="8"/>
      <c r="D2622" s="54"/>
      <c r="E2622" s="13"/>
      <c r="F2622" s="10"/>
      <c r="G2622" s="11"/>
      <c r="H2622" s="10"/>
      <c r="I2622" s="10"/>
      <c r="J2622" s="1"/>
      <c r="K2622" s="1"/>
      <c r="L2622" s="8"/>
      <c r="M2622" s="14"/>
      <c r="N2622" s="14"/>
      <c r="O2622" s="8"/>
      <c r="P2622" s="8"/>
      <c r="Q2622" s="12"/>
      <c r="R2622" s="37"/>
      <c r="S2622" s="8"/>
      <c r="T2622" s="7"/>
      <c r="U2622" s="12"/>
      <c r="V2622" s="12"/>
      <c r="W2622" s="14"/>
      <c r="X2622" s="8"/>
      <c r="Y2622" s="13"/>
      <c r="Z2622" s="4"/>
      <c r="AA2622" s="10"/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4"/>
      <c r="BL2622" s="1"/>
      <c r="BM2622" s="1"/>
      <c r="BN2622" s="1"/>
      <c r="BO2622" s="1"/>
      <c r="BP2622" s="1"/>
      <c r="BQ2622" s="1"/>
    </row>
    <row r="2623" spans="1:69" x14ac:dyDescent="0.15">
      <c r="A2623" s="63"/>
      <c r="B2623" s="8"/>
      <c r="C2623" s="8"/>
      <c r="D2623" s="54"/>
      <c r="E2623" s="13"/>
      <c r="F2623" s="10"/>
      <c r="G2623" s="11"/>
      <c r="H2623" s="10"/>
      <c r="I2623" s="10"/>
      <c r="J2623" s="1"/>
      <c r="K2623" s="1"/>
      <c r="L2623" s="8"/>
      <c r="M2623" s="14"/>
      <c r="N2623" s="14"/>
      <c r="O2623" s="8"/>
      <c r="P2623" s="8"/>
      <c r="Q2623" s="12"/>
      <c r="R2623" s="37"/>
      <c r="S2623" s="8"/>
      <c r="T2623" s="7"/>
      <c r="U2623" s="12"/>
      <c r="V2623" s="12"/>
      <c r="W2623" s="14"/>
      <c r="X2623" s="8"/>
      <c r="Y2623" s="13"/>
      <c r="Z2623" s="4"/>
      <c r="AA2623" s="10"/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4"/>
      <c r="BL2623" s="1"/>
      <c r="BM2623" s="1"/>
      <c r="BN2623" s="1"/>
      <c r="BO2623" s="1"/>
      <c r="BP2623" s="1"/>
      <c r="BQ2623" s="1"/>
    </row>
    <row r="2624" spans="1:69" x14ac:dyDescent="0.15">
      <c r="A2624" s="63"/>
      <c r="B2624" s="8"/>
      <c r="C2624" s="8"/>
      <c r="D2624" s="54"/>
      <c r="E2624" s="13"/>
      <c r="F2624" s="10"/>
      <c r="G2624" s="11"/>
      <c r="H2624" s="10"/>
      <c r="I2624" s="10"/>
      <c r="J2624" s="1"/>
      <c r="K2624" s="1"/>
      <c r="L2624" s="8"/>
      <c r="M2624" s="14"/>
      <c r="N2624" s="14"/>
      <c r="O2624" s="8"/>
      <c r="P2624" s="8"/>
      <c r="Q2624" s="12"/>
      <c r="R2624" s="37"/>
      <c r="S2624" s="8"/>
      <c r="T2624" s="7"/>
      <c r="U2624" s="12"/>
      <c r="V2624" s="12"/>
      <c r="W2624" s="14"/>
      <c r="X2624" s="8"/>
      <c r="Y2624" s="13"/>
      <c r="Z2624" s="4"/>
      <c r="AA2624" s="10"/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4"/>
      <c r="BL2624" s="1"/>
      <c r="BM2624" s="1"/>
      <c r="BN2624" s="1"/>
      <c r="BO2624" s="1"/>
      <c r="BP2624" s="1"/>
      <c r="BQ2624" s="1"/>
    </row>
    <row r="2625" spans="1:69" x14ac:dyDescent="0.15">
      <c r="A2625" s="63"/>
      <c r="B2625" s="8"/>
      <c r="C2625" s="8"/>
      <c r="D2625" s="54"/>
      <c r="E2625" s="13"/>
      <c r="F2625" s="10"/>
      <c r="G2625" s="11"/>
      <c r="H2625" s="10"/>
      <c r="I2625" s="10"/>
      <c r="J2625" s="1"/>
      <c r="K2625" s="1"/>
      <c r="L2625" s="8"/>
      <c r="M2625" s="14"/>
      <c r="N2625" s="14"/>
      <c r="O2625" s="8"/>
      <c r="P2625" s="8"/>
      <c r="Q2625" s="12"/>
      <c r="R2625" s="37"/>
      <c r="S2625" s="8"/>
      <c r="T2625" s="7"/>
      <c r="U2625" s="12"/>
      <c r="V2625" s="12"/>
      <c r="W2625" s="14"/>
      <c r="X2625" s="8"/>
      <c r="Y2625" s="13"/>
      <c r="Z2625" s="4"/>
      <c r="AA2625" s="10"/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4"/>
      <c r="BL2625" s="1"/>
      <c r="BM2625" s="1"/>
      <c r="BN2625" s="1"/>
      <c r="BO2625" s="1"/>
      <c r="BP2625" s="1"/>
      <c r="BQ2625" s="1"/>
    </row>
    <row r="2626" spans="1:69" x14ac:dyDescent="0.15">
      <c r="A2626" s="63"/>
      <c r="B2626" s="8"/>
      <c r="C2626" s="8"/>
      <c r="D2626" s="54"/>
      <c r="E2626" s="13"/>
      <c r="F2626" s="10"/>
      <c r="G2626" s="11"/>
      <c r="H2626" s="10"/>
      <c r="I2626" s="10"/>
      <c r="J2626" s="1"/>
      <c r="K2626" s="1"/>
      <c r="L2626" s="8"/>
      <c r="M2626" s="14"/>
      <c r="N2626" s="14"/>
      <c r="O2626" s="8"/>
      <c r="P2626" s="8"/>
      <c r="Q2626" s="12"/>
      <c r="R2626" s="37"/>
      <c r="S2626" s="8"/>
      <c r="T2626" s="7"/>
      <c r="U2626" s="12"/>
      <c r="V2626" s="12"/>
      <c r="W2626" s="14"/>
      <c r="X2626" s="8"/>
      <c r="Y2626" s="13"/>
      <c r="Z2626" s="4"/>
      <c r="AA2626" s="10"/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4"/>
      <c r="BL2626" s="1"/>
      <c r="BM2626" s="1"/>
      <c r="BN2626" s="1"/>
      <c r="BO2626" s="1"/>
      <c r="BP2626" s="1"/>
      <c r="BQ2626" s="1"/>
    </row>
    <row r="2627" spans="1:69" x14ac:dyDescent="0.15">
      <c r="A2627" s="63"/>
      <c r="B2627" s="8"/>
      <c r="C2627" s="8"/>
      <c r="D2627" s="54"/>
      <c r="E2627" s="13"/>
      <c r="F2627" s="10"/>
      <c r="G2627" s="11"/>
      <c r="H2627" s="10"/>
      <c r="I2627" s="10"/>
      <c r="J2627" s="1"/>
      <c r="K2627" s="1"/>
      <c r="L2627" s="8"/>
      <c r="M2627" s="14"/>
      <c r="N2627" s="14"/>
      <c r="O2627" s="8"/>
      <c r="P2627" s="8"/>
      <c r="Q2627" s="12"/>
      <c r="R2627" s="37"/>
      <c r="S2627" s="8"/>
      <c r="T2627" s="7"/>
      <c r="U2627" s="12"/>
      <c r="V2627" s="12"/>
      <c r="W2627" s="14"/>
      <c r="X2627" s="8"/>
      <c r="Y2627" s="13"/>
      <c r="Z2627" s="4"/>
      <c r="AA2627" s="10"/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4"/>
      <c r="BL2627" s="1"/>
      <c r="BM2627" s="1"/>
      <c r="BN2627" s="1"/>
      <c r="BO2627" s="1"/>
      <c r="BP2627" s="1"/>
      <c r="BQ2627" s="1"/>
    </row>
    <row r="2628" spans="1:69" x14ac:dyDescent="0.15">
      <c r="A2628" s="63"/>
      <c r="B2628" s="8"/>
      <c r="C2628" s="8"/>
      <c r="D2628" s="54"/>
      <c r="E2628" s="13"/>
      <c r="F2628" s="10"/>
      <c r="G2628" s="11"/>
      <c r="H2628" s="10"/>
      <c r="I2628" s="10"/>
      <c r="J2628" s="1"/>
      <c r="K2628" s="1"/>
      <c r="L2628" s="8"/>
      <c r="M2628" s="14"/>
      <c r="N2628" s="14"/>
      <c r="O2628" s="8"/>
      <c r="P2628" s="8"/>
      <c r="Q2628" s="12"/>
      <c r="R2628" s="37"/>
      <c r="S2628" s="8"/>
      <c r="T2628" s="7"/>
      <c r="U2628" s="12"/>
      <c r="V2628" s="12"/>
      <c r="W2628" s="14"/>
      <c r="X2628" s="8"/>
      <c r="Y2628" s="13"/>
      <c r="Z2628" s="4"/>
      <c r="AA2628" s="10"/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4"/>
      <c r="BL2628" s="1"/>
      <c r="BM2628" s="1"/>
      <c r="BN2628" s="1"/>
      <c r="BO2628" s="1"/>
      <c r="BP2628" s="1"/>
      <c r="BQ2628" s="1"/>
    </row>
    <row r="2629" spans="1:69" x14ac:dyDescent="0.15">
      <c r="A2629" s="63"/>
      <c r="B2629" s="8"/>
      <c r="C2629" s="8"/>
      <c r="D2629" s="54"/>
      <c r="E2629" s="13"/>
      <c r="F2629" s="10"/>
      <c r="G2629" s="11"/>
      <c r="H2629" s="10"/>
      <c r="I2629" s="10"/>
      <c r="J2629" s="1"/>
      <c r="K2629" s="1"/>
      <c r="L2629" s="8"/>
      <c r="M2629" s="14"/>
      <c r="N2629" s="14"/>
      <c r="O2629" s="8"/>
      <c r="P2629" s="8"/>
      <c r="Q2629" s="12"/>
      <c r="R2629" s="37"/>
      <c r="S2629" s="8"/>
      <c r="T2629" s="7"/>
      <c r="U2629" s="12"/>
      <c r="V2629" s="12"/>
      <c r="W2629" s="14"/>
      <c r="X2629" s="8"/>
      <c r="Y2629" s="13"/>
      <c r="Z2629" s="4"/>
      <c r="AA2629" s="10"/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4"/>
      <c r="BL2629" s="1"/>
      <c r="BM2629" s="1"/>
      <c r="BN2629" s="1"/>
      <c r="BO2629" s="1"/>
      <c r="BP2629" s="1"/>
      <c r="BQ2629" s="1"/>
    </row>
    <row r="2630" spans="1:69" x14ac:dyDescent="0.15">
      <c r="A2630" s="63"/>
      <c r="B2630" s="8"/>
      <c r="C2630" s="8"/>
      <c r="D2630" s="54"/>
      <c r="E2630" s="13"/>
      <c r="F2630" s="10"/>
      <c r="G2630" s="11"/>
      <c r="H2630" s="10"/>
      <c r="I2630" s="10"/>
      <c r="J2630" s="1"/>
      <c r="K2630" s="1"/>
      <c r="L2630" s="8"/>
      <c r="M2630" s="14"/>
      <c r="N2630" s="14"/>
      <c r="O2630" s="8"/>
      <c r="P2630" s="8"/>
      <c r="Q2630" s="12"/>
      <c r="R2630" s="37"/>
      <c r="S2630" s="8"/>
      <c r="T2630" s="7"/>
      <c r="U2630" s="12"/>
      <c r="V2630" s="12"/>
      <c r="W2630" s="14"/>
      <c r="X2630" s="8"/>
      <c r="Y2630" s="13"/>
      <c r="Z2630" s="4"/>
      <c r="AA2630" s="10"/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4"/>
      <c r="BL2630" s="1"/>
      <c r="BM2630" s="1"/>
      <c r="BN2630" s="1"/>
      <c r="BO2630" s="1"/>
      <c r="BP2630" s="1"/>
      <c r="BQ2630" s="1"/>
    </row>
    <row r="2631" spans="1:69" x14ac:dyDescent="0.15">
      <c r="A2631" s="63"/>
      <c r="B2631" s="8"/>
      <c r="C2631" s="8"/>
      <c r="D2631" s="54"/>
      <c r="E2631" s="13"/>
      <c r="F2631" s="10"/>
      <c r="G2631" s="11"/>
      <c r="H2631" s="10"/>
      <c r="I2631" s="10"/>
      <c r="J2631" s="1"/>
      <c r="K2631" s="1"/>
      <c r="L2631" s="8"/>
      <c r="M2631" s="14"/>
      <c r="N2631" s="14"/>
      <c r="O2631" s="8"/>
      <c r="P2631" s="8"/>
      <c r="Q2631" s="12"/>
      <c r="R2631" s="37"/>
      <c r="S2631" s="8"/>
      <c r="T2631" s="7"/>
      <c r="U2631" s="12"/>
      <c r="V2631" s="12"/>
      <c r="W2631" s="14"/>
      <c r="X2631" s="8"/>
      <c r="Y2631" s="13"/>
      <c r="Z2631" s="4"/>
      <c r="AA2631" s="10"/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4"/>
      <c r="BL2631" s="1"/>
      <c r="BM2631" s="1"/>
      <c r="BN2631" s="1"/>
      <c r="BO2631" s="1"/>
      <c r="BP2631" s="1"/>
      <c r="BQ2631" s="1"/>
    </row>
    <row r="2632" spans="1:69" x14ac:dyDescent="0.15">
      <c r="A2632" s="63"/>
      <c r="B2632" s="8"/>
      <c r="C2632" s="8"/>
      <c r="D2632" s="54"/>
      <c r="E2632" s="13"/>
      <c r="F2632" s="10"/>
      <c r="G2632" s="11"/>
      <c r="H2632" s="10"/>
      <c r="I2632" s="10"/>
      <c r="J2632" s="1"/>
      <c r="K2632" s="1"/>
      <c r="L2632" s="8"/>
      <c r="M2632" s="14"/>
      <c r="N2632" s="14"/>
      <c r="O2632" s="8"/>
      <c r="P2632" s="8"/>
      <c r="Q2632" s="12"/>
      <c r="R2632" s="37"/>
      <c r="S2632" s="8"/>
      <c r="T2632" s="7"/>
      <c r="U2632" s="12"/>
      <c r="V2632" s="12"/>
      <c r="W2632" s="14"/>
      <c r="X2632" s="8"/>
      <c r="Y2632" s="13"/>
      <c r="Z2632" s="4"/>
      <c r="AA2632" s="10"/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4"/>
      <c r="BL2632" s="1"/>
      <c r="BM2632" s="1"/>
      <c r="BN2632" s="1"/>
      <c r="BO2632" s="1"/>
      <c r="BP2632" s="1"/>
      <c r="BQ2632" s="1"/>
    </row>
    <row r="2633" spans="1:69" x14ac:dyDescent="0.15">
      <c r="A2633" s="63"/>
      <c r="B2633" s="8"/>
      <c r="C2633" s="8"/>
      <c r="D2633" s="54"/>
      <c r="E2633" s="13"/>
      <c r="F2633" s="10"/>
      <c r="G2633" s="11"/>
      <c r="H2633" s="10"/>
      <c r="I2633" s="10"/>
      <c r="J2633" s="1"/>
      <c r="K2633" s="1"/>
      <c r="L2633" s="8"/>
      <c r="M2633" s="14"/>
      <c r="N2633" s="14"/>
      <c r="O2633" s="8"/>
      <c r="P2633" s="8"/>
      <c r="Q2633" s="12"/>
      <c r="R2633" s="37"/>
      <c r="S2633" s="8"/>
      <c r="T2633" s="7"/>
      <c r="U2633" s="12"/>
      <c r="V2633" s="12"/>
      <c r="W2633" s="14"/>
      <c r="X2633" s="8"/>
      <c r="Y2633" s="13"/>
      <c r="Z2633" s="4"/>
      <c r="AA2633" s="10"/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4"/>
      <c r="BL2633" s="1"/>
      <c r="BM2633" s="1"/>
      <c r="BN2633" s="1"/>
      <c r="BO2633" s="1"/>
      <c r="BP2633" s="1"/>
      <c r="BQ2633" s="1"/>
    </row>
    <row r="2634" spans="1:69" x14ac:dyDescent="0.15">
      <c r="A2634" s="63"/>
      <c r="B2634" s="8"/>
      <c r="C2634" s="8"/>
      <c r="D2634" s="54"/>
      <c r="E2634" s="13"/>
      <c r="F2634" s="10"/>
      <c r="G2634" s="11"/>
      <c r="H2634" s="10"/>
      <c r="I2634" s="10"/>
      <c r="J2634" s="1"/>
      <c r="K2634" s="1"/>
      <c r="L2634" s="8"/>
      <c r="M2634" s="14"/>
      <c r="N2634" s="14"/>
      <c r="O2634" s="8"/>
      <c r="P2634" s="8"/>
      <c r="Q2634" s="12"/>
      <c r="R2634" s="37"/>
      <c r="S2634" s="8"/>
      <c r="T2634" s="7"/>
      <c r="U2634" s="12"/>
      <c r="V2634" s="12"/>
      <c r="W2634" s="14"/>
      <c r="X2634" s="8"/>
      <c r="Y2634" s="13"/>
      <c r="Z2634" s="4"/>
      <c r="AA2634" s="10"/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4"/>
      <c r="BL2634" s="1"/>
      <c r="BM2634" s="1"/>
      <c r="BN2634" s="1"/>
      <c r="BO2634" s="1"/>
      <c r="BP2634" s="1"/>
      <c r="BQ2634" s="1"/>
    </row>
    <row r="2635" spans="1:69" x14ac:dyDescent="0.15">
      <c r="A2635" s="63"/>
      <c r="B2635" s="8"/>
      <c r="C2635" s="8"/>
      <c r="D2635" s="54"/>
      <c r="E2635" s="13"/>
      <c r="F2635" s="10"/>
      <c r="G2635" s="11"/>
      <c r="H2635" s="10"/>
      <c r="I2635" s="10"/>
      <c r="J2635" s="1"/>
      <c r="K2635" s="1"/>
      <c r="L2635" s="8"/>
      <c r="M2635" s="14"/>
      <c r="N2635" s="14"/>
      <c r="O2635" s="8"/>
      <c r="P2635" s="8"/>
      <c r="Q2635" s="12"/>
      <c r="R2635" s="37"/>
      <c r="S2635" s="8"/>
      <c r="T2635" s="7"/>
      <c r="U2635" s="12"/>
      <c r="V2635" s="12"/>
      <c r="W2635" s="14"/>
      <c r="X2635" s="8"/>
      <c r="Y2635" s="13"/>
      <c r="Z2635" s="4"/>
      <c r="AA2635" s="10"/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4"/>
      <c r="BL2635" s="1"/>
      <c r="BM2635" s="1"/>
      <c r="BN2635" s="1"/>
      <c r="BO2635" s="1"/>
      <c r="BP2635" s="1"/>
      <c r="BQ2635" s="1"/>
    </row>
    <row r="2636" spans="1:69" x14ac:dyDescent="0.15">
      <c r="A2636" s="63"/>
      <c r="B2636" s="8"/>
      <c r="C2636" s="8"/>
      <c r="D2636" s="54"/>
      <c r="E2636" s="13"/>
      <c r="F2636" s="10"/>
      <c r="G2636" s="11"/>
      <c r="H2636" s="10"/>
      <c r="I2636" s="10"/>
      <c r="J2636" s="1"/>
      <c r="K2636" s="1"/>
      <c r="L2636" s="8"/>
      <c r="M2636" s="14"/>
      <c r="N2636" s="14"/>
      <c r="O2636" s="8"/>
      <c r="P2636" s="8"/>
      <c r="Q2636" s="12"/>
      <c r="R2636" s="37"/>
      <c r="S2636" s="8"/>
      <c r="T2636" s="7"/>
      <c r="U2636" s="12"/>
      <c r="V2636" s="12"/>
      <c r="W2636" s="14"/>
      <c r="X2636" s="8"/>
      <c r="Y2636" s="13"/>
      <c r="Z2636" s="4"/>
      <c r="AA2636" s="10"/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4"/>
      <c r="BL2636" s="1"/>
      <c r="BM2636" s="1"/>
      <c r="BN2636" s="1"/>
      <c r="BO2636" s="1"/>
      <c r="BP2636" s="1"/>
      <c r="BQ2636" s="1"/>
    </row>
    <row r="2637" spans="1:69" x14ac:dyDescent="0.15">
      <c r="A2637" s="63"/>
      <c r="B2637" s="8"/>
      <c r="C2637" s="8"/>
      <c r="D2637" s="54"/>
      <c r="E2637" s="13"/>
      <c r="F2637" s="10"/>
      <c r="G2637" s="11"/>
      <c r="H2637" s="10"/>
      <c r="I2637" s="10"/>
      <c r="J2637" s="1"/>
      <c r="K2637" s="1"/>
      <c r="L2637" s="8"/>
      <c r="M2637" s="14"/>
      <c r="N2637" s="14"/>
      <c r="O2637" s="8"/>
      <c r="P2637" s="8"/>
      <c r="Q2637" s="12"/>
      <c r="R2637" s="37"/>
      <c r="S2637" s="8"/>
      <c r="T2637" s="7"/>
      <c r="U2637" s="12"/>
      <c r="V2637" s="12"/>
      <c r="W2637" s="14"/>
      <c r="X2637" s="8"/>
      <c r="Y2637" s="13"/>
      <c r="Z2637" s="4"/>
      <c r="AA2637" s="10"/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4"/>
      <c r="BL2637" s="1"/>
      <c r="BM2637" s="1"/>
      <c r="BN2637" s="1"/>
      <c r="BO2637" s="1"/>
      <c r="BP2637" s="1"/>
      <c r="BQ2637" s="1"/>
    </row>
    <row r="2638" spans="1:69" x14ac:dyDescent="0.15">
      <c r="A2638" s="63"/>
      <c r="B2638" s="8"/>
      <c r="C2638" s="8"/>
      <c r="D2638" s="54"/>
      <c r="E2638" s="13"/>
      <c r="F2638" s="10"/>
      <c r="G2638" s="11"/>
      <c r="H2638" s="10"/>
      <c r="I2638" s="10"/>
      <c r="J2638" s="1"/>
      <c r="K2638" s="1"/>
      <c r="L2638" s="8"/>
      <c r="M2638" s="14"/>
      <c r="N2638" s="14"/>
      <c r="O2638" s="8"/>
      <c r="P2638" s="8"/>
      <c r="Q2638" s="12"/>
      <c r="R2638" s="37"/>
      <c r="S2638" s="8"/>
      <c r="T2638" s="7"/>
      <c r="U2638" s="12"/>
      <c r="V2638" s="12"/>
      <c r="W2638" s="14"/>
      <c r="X2638" s="8"/>
      <c r="Y2638" s="13"/>
      <c r="Z2638" s="4"/>
      <c r="AA2638" s="10"/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4"/>
      <c r="BL2638" s="1"/>
      <c r="BM2638" s="1"/>
      <c r="BN2638" s="1"/>
      <c r="BO2638" s="1"/>
      <c r="BP2638" s="1"/>
      <c r="BQ2638" s="1"/>
    </row>
    <row r="2639" spans="1:69" x14ac:dyDescent="0.15">
      <c r="A2639" s="63"/>
      <c r="B2639" s="8"/>
      <c r="C2639" s="8"/>
      <c r="D2639" s="54"/>
      <c r="E2639" s="13"/>
      <c r="F2639" s="10"/>
      <c r="G2639" s="11"/>
      <c r="H2639" s="10"/>
      <c r="I2639" s="10"/>
      <c r="J2639" s="1"/>
      <c r="K2639" s="1"/>
      <c r="L2639" s="8"/>
      <c r="M2639" s="14"/>
      <c r="N2639" s="14"/>
      <c r="O2639" s="8"/>
      <c r="P2639" s="8"/>
      <c r="Q2639" s="12"/>
      <c r="R2639" s="37"/>
      <c r="S2639" s="8"/>
      <c r="T2639" s="7"/>
      <c r="U2639" s="12"/>
      <c r="V2639" s="12"/>
      <c r="W2639" s="14"/>
      <c r="X2639" s="8"/>
      <c r="Y2639" s="13"/>
      <c r="Z2639" s="4"/>
      <c r="AA2639" s="10"/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4"/>
      <c r="BL2639" s="1"/>
      <c r="BM2639" s="1"/>
      <c r="BN2639" s="1"/>
      <c r="BO2639" s="1"/>
      <c r="BP2639" s="1"/>
      <c r="BQ2639" s="1"/>
    </row>
    <row r="2640" spans="1:69" x14ac:dyDescent="0.15">
      <c r="A2640" s="63"/>
      <c r="B2640" s="8"/>
      <c r="C2640" s="8"/>
      <c r="D2640" s="54"/>
      <c r="E2640" s="13"/>
      <c r="F2640" s="10"/>
      <c r="G2640" s="11"/>
      <c r="H2640" s="10"/>
      <c r="I2640" s="10"/>
      <c r="J2640" s="1"/>
      <c r="K2640" s="1"/>
      <c r="L2640" s="8"/>
      <c r="M2640" s="14"/>
      <c r="N2640" s="14"/>
      <c r="O2640" s="8"/>
      <c r="P2640" s="8"/>
      <c r="Q2640" s="12"/>
      <c r="R2640" s="37"/>
      <c r="S2640" s="8"/>
      <c r="T2640" s="7"/>
      <c r="U2640" s="12"/>
      <c r="V2640" s="12"/>
      <c r="W2640" s="14"/>
      <c r="X2640" s="8"/>
      <c r="Y2640" s="13"/>
      <c r="Z2640" s="4"/>
      <c r="AA2640" s="10"/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4"/>
      <c r="BL2640" s="1"/>
      <c r="BM2640" s="1"/>
      <c r="BN2640" s="1"/>
      <c r="BO2640" s="1"/>
      <c r="BP2640" s="1"/>
      <c r="BQ2640" s="1"/>
    </row>
    <row r="2641" spans="1:69" x14ac:dyDescent="0.15">
      <c r="A2641" s="63"/>
      <c r="B2641" s="8"/>
      <c r="C2641" s="8"/>
      <c r="D2641" s="54"/>
      <c r="E2641" s="13"/>
      <c r="F2641" s="10"/>
      <c r="G2641" s="11"/>
      <c r="H2641" s="10"/>
      <c r="I2641" s="10"/>
      <c r="J2641" s="1"/>
      <c r="K2641" s="1"/>
      <c r="L2641" s="8"/>
      <c r="M2641" s="14"/>
      <c r="N2641" s="14"/>
      <c r="O2641" s="8"/>
      <c r="P2641" s="8"/>
      <c r="Q2641" s="12"/>
      <c r="R2641" s="37"/>
      <c r="S2641" s="8"/>
      <c r="T2641" s="7"/>
      <c r="U2641" s="12"/>
      <c r="V2641" s="12"/>
      <c r="W2641" s="14"/>
      <c r="X2641" s="8"/>
      <c r="Y2641" s="13"/>
      <c r="Z2641" s="4"/>
      <c r="AA2641" s="10"/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4"/>
      <c r="BL2641" s="1"/>
      <c r="BM2641" s="1"/>
      <c r="BN2641" s="1"/>
      <c r="BO2641" s="1"/>
      <c r="BP2641" s="1"/>
      <c r="BQ2641" s="1"/>
    </row>
    <row r="2642" spans="1:69" x14ac:dyDescent="0.15">
      <c r="A2642" s="63"/>
      <c r="B2642" s="8"/>
      <c r="C2642" s="8"/>
      <c r="D2642" s="54"/>
      <c r="E2642" s="13"/>
      <c r="F2642" s="10"/>
      <c r="G2642" s="11"/>
      <c r="H2642" s="10"/>
      <c r="I2642" s="10"/>
      <c r="J2642" s="1"/>
      <c r="K2642" s="1"/>
      <c r="L2642" s="8"/>
      <c r="M2642" s="14"/>
      <c r="N2642" s="14"/>
      <c r="O2642" s="8"/>
      <c r="P2642" s="8"/>
      <c r="Q2642" s="12"/>
      <c r="R2642" s="37"/>
      <c r="S2642" s="8"/>
      <c r="T2642" s="7"/>
      <c r="U2642" s="12"/>
      <c r="V2642" s="12"/>
      <c r="W2642" s="14"/>
      <c r="X2642" s="8"/>
      <c r="Y2642" s="13"/>
      <c r="Z2642" s="4"/>
      <c r="AA2642" s="10"/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4"/>
      <c r="BL2642" s="1"/>
      <c r="BM2642" s="1"/>
      <c r="BN2642" s="1"/>
      <c r="BO2642" s="1"/>
      <c r="BP2642" s="1"/>
      <c r="BQ2642" s="1"/>
    </row>
    <row r="2643" spans="1:69" x14ac:dyDescent="0.15">
      <c r="A2643" s="63"/>
      <c r="B2643" s="8"/>
      <c r="C2643" s="8"/>
      <c r="D2643" s="54"/>
      <c r="E2643" s="13"/>
      <c r="F2643" s="10"/>
      <c r="G2643" s="11"/>
      <c r="H2643" s="10"/>
      <c r="I2643" s="10"/>
      <c r="J2643" s="1"/>
      <c r="K2643" s="1"/>
      <c r="L2643" s="8"/>
      <c r="M2643" s="14"/>
      <c r="N2643" s="14"/>
      <c r="O2643" s="8"/>
      <c r="P2643" s="8"/>
      <c r="Q2643" s="12"/>
      <c r="R2643" s="37"/>
      <c r="S2643" s="8"/>
      <c r="T2643" s="7"/>
      <c r="U2643" s="12"/>
      <c r="V2643" s="12"/>
      <c r="W2643" s="14"/>
      <c r="X2643" s="8"/>
      <c r="Y2643" s="13"/>
      <c r="Z2643" s="4"/>
      <c r="AA2643" s="10"/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4"/>
      <c r="BL2643" s="1"/>
      <c r="BM2643" s="1"/>
      <c r="BN2643" s="1"/>
      <c r="BO2643" s="1"/>
      <c r="BP2643" s="1"/>
      <c r="BQ2643" s="1"/>
    </row>
    <row r="2644" spans="1:69" x14ac:dyDescent="0.15">
      <c r="A2644" s="63"/>
      <c r="B2644" s="8"/>
      <c r="C2644" s="8"/>
      <c r="D2644" s="54"/>
      <c r="E2644" s="13"/>
      <c r="F2644" s="10"/>
      <c r="G2644" s="11"/>
      <c r="H2644" s="10"/>
      <c r="I2644" s="10"/>
      <c r="J2644" s="1"/>
      <c r="K2644" s="1"/>
      <c r="L2644" s="8"/>
      <c r="M2644" s="14"/>
      <c r="N2644" s="14"/>
      <c r="O2644" s="8"/>
      <c r="P2644" s="8"/>
      <c r="Q2644" s="12"/>
      <c r="R2644" s="37"/>
      <c r="S2644" s="8"/>
      <c r="T2644" s="7"/>
      <c r="U2644" s="12"/>
      <c r="V2644" s="12"/>
      <c r="W2644" s="14"/>
      <c r="X2644" s="8"/>
      <c r="Y2644" s="13"/>
      <c r="Z2644" s="4"/>
      <c r="AA2644" s="10"/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4"/>
      <c r="BL2644" s="1"/>
      <c r="BM2644" s="1"/>
      <c r="BN2644" s="1"/>
      <c r="BO2644" s="1"/>
      <c r="BP2644" s="1"/>
      <c r="BQ2644" s="1"/>
    </row>
    <row r="2645" spans="1:69" x14ac:dyDescent="0.15">
      <c r="A2645" s="63"/>
      <c r="B2645" s="8"/>
      <c r="C2645" s="8"/>
      <c r="D2645" s="54"/>
      <c r="E2645" s="13"/>
      <c r="F2645" s="10"/>
      <c r="G2645" s="11"/>
      <c r="H2645" s="10"/>
      <c r="I2645" s="10"/>
      <c r="J2645" s="1"/>
      <c r="K2645" s="1"/>
      <c r="L2645" s="8"/>
      <c r="M2645" s="14"/>
      <c r="N2645" s="14"/>
      <c r="O2645" s="8"/>
      <c r="P2645" s="8"/>
      <c r="Q2645" s="12"/>
      <c r="R2645" s="37"/>
      <c r="S2645" s="8"/>
      <c r="T2645" s="7"/>
      <c r="U2645" s="12"/>
      <c r="V2645" s="12"/>
      <c r="W2645" s="14"/>
      <c r="X2645" s="8"/>
      <c r="Y2645" s="13"/>
      <c r="Z2645" s="4"/>
      <c r="AA2645" s="10"/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4"/>
      <c r="BL2645" s="1"/>
      <c r="BM2645" s="1"/>
      <c r="BN2645" s="1"/>
      <c r="BO2645" s="1"/>
      <c r="BP2645" s="1"/>
      <c r="BQ2645" s="1"/>
    </row>
    <row r="2646" spans="1:69" x14ac:dyDescent="0.15">
      <c r="A2646" s="63"/>
      <c r="B2646" s="8"/>
      <c r="C2646" s="8"/>
      <c r="D2646" s="54"/>
      <c r="E2646" s="13"/>
      <c r="F2646" s="10"/>
      <c r="G2646" s="11"/>
      <c r="H2646" s="10"/>
      <c r="I2646" s="10"/>
      <c r="J2646" s="1"/>
      <c r="K2646" s="1"/>
      <c r="L2646" s="8"/>
      <c r="M2646" s="14"/>
      <c r="N2646" s="14"/>
      <c r="O2646" s="8"/>
      <c r="P2646" s="8"/>
      <c r="Q2646" s="12"/>
      <c r="R2646" s="37"/>
      <c r="S2646" s="8"/>
      <c r="T2646" s="7"/>
      <c r="U2646" s="12"/>
      <c r="V2646" s="12"/>
      <c r="W2646" s="14"/>
      <c r="X2646" s="8"/>
      <c r="Y2646" s="13"/>
      <c r="Z2646" s="4"/>
      <c r="AA2646" s="10"/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4"/>
      <c r="BL2646" s="1"/>
      <c r="BM2646" s="1"/>
      <c r="BN2646" s="1"/>
      <c r="BO2646" s="1"/>
      <c r="BP2646" s="1"/>
      <c r="BQ2646" s="1"/>
    </row>
    <row r="2647" spans="1:69" x14ac:dyDescent="0.15">
      <c r="A2647" s="63"/>
      <c r="B2647" s="8"/>
      <c r="C2647" s="8"/>
      <c r="D2647" s="54"/>
      <c r="E2647" s="13"/>
      <c r="F2647" s="10"/>
      <c r="G2647" s="11"/>
      <c r="H2647" s="10"/>
      <c r="I2647" s="10"/>
      <c r="J2647" s="1"/>
      <c r="K2647" s="1"/>
      <c r="L2647" s="8"/>
      <c r="M2647" s="14"/>
      <c r="N2647" s="14"/>
      <c r="O2647" s="8"/>
      <c r="P2647" s="8"/>
      <c r="Q2647" s="12"/>
      <c r="R2647" s="37"/>
      <c r="S2647" s="8"/>
      <c r="T2647" s="7"/>
      <c r="U2647" s="12"/>
      <c r="V2647" s="12"/>
      <c r="W2647" s="14"/>
      <c r="X2647" s="8"/>
      <c r="Y2647" s="13"/>
      <c r="Z2647" s="4"/>
      <c r="AA2647" s="10"/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4"/>
      <c r="BL2647" s="1"/>
      <c r="BM2647" s="1"/>
      <c r="BN2647" s="1"/>
      <c r="BO2647" s="1"/>
      <c r="BP2647" s="1"/>
      <c r="BQ2647" s="1"/>
    </row>
    <row r="2648" spans="1:69" x14ac:dyDescent="0.15">
      <c r="A2648" s="63"/>
      <c r="B2648" s="8"/>
      <c r="C2648" s="8"/>
      <c r="D2648" s="54"/>
      <c r="E2648" s="13"/>
      <c r="F2648" s="10"/>
      <c r="G2648" s="11"/>
      <c r="H2648" s="10"/>
      <c r="I2648" s="10"/>
      <c r="J2648" s="1"/>
      <c r="K2648" s="1"/>
      <c r="L2648" s="8"/>
      <c r="M2648" s="14"/>
      <c r="N2648" s="14"/>
      <c r="O2648" s="8"/>
      <c r="P2648" s="8"/>
      <c r="Q2648" s="12"/>
      <c r="R2648" s="37"/>
      <c r="S2648" s="8"/>
      <c r="T2648" s="7"/>
      <c r="U2648" s="12"/>
      <c r="V2648" s="12"/>
      <c r="W2648" s="14"/>
      <c r="X2648" s="8"/>
      <c r="Y2648" s="13"/>
      <c r="Z2648" s="4"/>
      <c r="AA2648" s="10"/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4"/>
      <c r="BL2648" s="1"/>
      <c r="BM2648" s="1"/>
      <c r="BN2648" s="1"/>
      <c r="BO2648" s="1"/>
      <c r="BP2648" s="1"/>
      <c r="BQ2648" s="1"/>
    </row>
    <row r="2649" spans="1:69" x14ac:dyDescent="0.15">
      <c r="A2649" s="63"/>
      <c r="B2649" s="8"/>
      <c r="C2649" s="8"/>
      <c r="D2649" s="54"/>
      <c r="E2649" s="13"/>
      <c r="F2649" s="10"/>
      <c r="G2649" s="11"/>
      <c r="H2649" s="10"/>
      <c r="I2649" s="10"/>
      <c r="J2649" s="1"/>
      <c r="K2649" s="1"/>
      <c r="L2649" s="8"/>
      <c r="M2649" s="14"/>
      <c r="N2649" s="14"/>
      <c r="O2649" s="8"/>
      <c r="P2649" s="8"/>
      <c r="Q2649" s="12"/>
      <c r="R2649" s="37"/>
      <c r="S2649" s="8"/>
      <c r="T2649" s="7"/>
      <c r="U2649" s="12"/>
      <c r="V2649" s="12"/>
      <c r="W2649" s="14"/>
      <c r="X2649" s="8"/>
      <c r="Y2649" s="13"/>
      <c r="Z2649" s="4"/>
      <c r="AA2649" s="10"/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4"/>
      <c r="BL2649" s="1"/>
      <c r="BM2649" s="1"/>
      <c r="BN2649" s="1"/>
      <c r="BO2649" s="1"/>
      <c r="BP2649" s="1"/>
      <c r="BQ2649" s="1"/>
    </row>
    <row r="2650" spans="1:69" x14ac:dyDescent="0.15">
      <c r="A2650" s="63"/>
      <c r="B2650" s="8"/>
      <c r="C2650" s="8"/>
      <c r="D2650" s="54"/>
      <c r="E2650" s="13"/>
      <c r="F2650" s="10"/>
      <c r="G2650" s="11"/>
      <c r="H2650" s="10"/>
      <c r="I2650" s="10"/>
      <c r="J2650" s="1"/>
      <c r="K2650" s="1"/>
      <c r="L2650" s="8"/>
      <c r="M2650" s="14"/>
      <c r="N2650" s="14"/>
      <c r="O2650" s="8"/>
      <c r="P2650" s="8"/>
      <c r="Q2650" s="12"/>
      <c r="R2650" s="37"/>
      <c r="S2650" s="8"/>
      <c r="T2650" s="7"/>
      <c r="U2650" s="12"/>
      <c r="V2650" s="12"/>
      <c r="W2650" s="14"/>
      <c r="X2650" s="8"/>
      <c r="Y2650" s="13"/>
      <c r="Z2650" s="4"/>
      <c r="AA2650" s="10"/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4"/>
      <c r="BL2650" s="1"/>
      <c r="BM2650" s="1"/>
      <c r="BN2650" s="1"/>
      <c r="BO2650" s="1"/>
      <c r="BP2650" s="1"/>
      <c r="BQ2650" s="1"/>
    </row>
    <row r="2651" spans="1:69" x14ac:dyDescent="0.15">
      <c r="A2651" s="63"/>
      <c r="B2651" s="8"/>
      <c r="C2651" s="8"/>
      <c r="D2651" s="54"/>
      <c r="E2651" s="13"/>
      <c r="F2651" s="10"/>
      <c r="G2651" s="11"/>
      <c r="H2651" s="10"/>
      <c r="I2651" s="10"/>
      <c r="J2651" s="1"/>
      <c r="K2651" s="1"/>
      <c r="L2651" s="8"/>
      <c r="M2651" s="14"/>
      <c r="N2651" s="14"/>
      <c r="O2651" s="8"/>
      <c r="P2651" s="8"/>
      <c r="Q2651" s="12"/>
      <c r="R2651" s="37"/>
      <c r="S2651" s="8"/>
      <c r="T2651" s="7"/>
      <c r="U2651" s="12"/>
      <c r="V2651" s="12"/>
      <c r="W2651" s="14"/>
      <c r="X2651" s="8"/>
      <c r="Y2651" s="13"/>
      <c r="Z2651" s="4"/>
      <c r="AA2651" s="10"/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4"/>
      <c r="BL2651" s="1"/>
      <c r="BM2651" s="1"/>
      <c r="BN2651" s="1"/>
      <c r="BO2651" s="1"/>
      <c r="BP2651" s="1"/>
      <c r="BQ2651" s="1"/>
    </row>
    <row r="2652" spans="1:69" x14ac:dyDescent="0.15">
      <c r="A2652" s="63"/>
      <c r="B2652" s="8"/>
      <c r="C2652" s="8"/>
      <c r="D2652" s="54"/>
      <c r="E2652" s="13"/>
      <c r="F2652" s="10"/>
      <c r="G2652" s="11"/>
      <c r="H2652" s="10"/>
      <c r="I2652" s="10"/>
      <c r="J2652" s="1"/>
      <c r="K2652" s="1"/>
      <c r="L2652" s="8"/>
      <c r="M2652" s="14"/>
      <c r="N2652" s="14"/>
      <c r="O2652" s="8"/>
      <c r="P2652" s="8"/>
      <c r="Q2652" s="12"/>
      <c r="R2652" s="37"/>
      <c r="S2652" s="8"/>
      <c r="T2652" s="7"/>
      <c r="U2652" s="12"/>
      <c r="V2652" s="12"/>
      <c r="W2652" s="14"/>
      <c r="X2652" s="8"/>
      <c r="Y2652" s="13"/>
      <c r="Z2652" s="4"/>
      <c r="AA2652" s="10"/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4"/>
      <c r="BL2652" s="1"/>
      <c r="BM2652" s="1"/>
      <c r="BN2652" s="1"/>
      <c r="BO2652" s="1"/>
      <c r="BP2652" s="1"/>
      <c r="BQ2652" s="1"/>
    </row>
    <row r="2653" spans="1:69" x14ac:dyDescent="0.15">
      <c r="A2653" s="63"/>
      <c r="B2653" s="8"/>
      <c r="C2653" s="8"/>
      <c r="D2653" s="54"/>
      <c r="E2653" s="13"/>
      <c r="F2653" s="10"/>
      <c r="G2653" s="11"/>
      <c r="H2653" s="10"/>
      <c r="I2653" s="10"/>
      <c r="J2653" s="1"/>
      <c r="K2653" s="1"/>
      <c r="L2653" s="8"/>
      <c r="M2653" s="14"/>
      <c r="N2653" s="14"/>
      <c r="O2653" s="8"/>
      <c r="P2653" s="8"/>
      <c r="Q2653" s="12"/>
      <c r="R2653" s="37"/>
      <c r="S2653" s="8"/>
      <c r="T2653" s="7"/>
      <c r="U2653" s="12"/>
      <c r="V2653" s="12"/>
      <c r="W2653" s="14"/>
      <c r="X2653" s="8"/>
      <c r="Y2653" s="13"/>
      <c r="Z2653" s="4"/>
      <c r="AA2653" s="10"/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4"/>
      <c r="BL2653" s="1"/>
      <c r="BM2653" s="1"/>
      <c r="BN2653" s="1"/>
      <c r="BO2653" s="1"/>
      <c r="BP2653" s="1"/>
      <c r="BQ2653" s="1"/>
    </row>
    <row r="2654" spans="1:69" x14ac:dyDescent="0.15">
      <c r="A2654" s="63"/>
      <c r="B2654" s="8"/>
      <c r="C2654" s="8"/>
      <c r="D2654" s="54"/>
      <c r="E2654" s="13"/>
      <c r="F2654" s="10"/>
      <c r="G2654" s="11"/>
      <c r="H2654" s="10"/>
      <c r="I2654" s="10"/>
      <c r="J2654" s="1"/>
      <c r="K2654" s="1"/>
      <c r="L2654" s="8"/>
      <c r="M2654" s="14"/>
      <c r="N2654" s="14"/>
      <c r="O2654" s="8"/>
      <c r="P2654" s="8"/>
      <c r="Q2654" s="12"/>
      <c r="R2654" s="37"/>
      <c r="S2654" s="8"/>
      <c r="T2654" s="7"/>
      <c r="U2654" s="12"/>
      <c r="V2654" s="12"/>
      <c r="W2654" s="14"/>
      <c r="X2654" s="8"/>
      <c r="Y2654" s="13"/>
      <c r="Z2654" s="4"/>
      <c r="AA2654" s="10"/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4"/>
      <c r="BL2654" s="1"/>
      <c r="BM2654" s="1"/>
      <c r="BN2654" s="1"/>
      <c r="BO2654" s="1"/>
      <c r="BP2654" s="1"/>
      <c r="BQ2654" s="1"/>
    </row>
    <row r="2655" spans="1:69" x14ac:dyDescent="0.15">
      <c r="A2655" s="63"/>
      <c r="B2655" s="8"/>
      <c r="C2655" s="8"/>
      <c r="D2655" s="54"/>
      <c r="E2655" s="13"/>
      <c r="F2655" s="10"/>
      <c r="G2655" s="11"/>
      <c r="H2655" s="10"/>
      <c r="I2655" s="10"/>
      <c r="J2655" s="1"/>
      <c r="K2655" s="1"/>
      <c r="L2655" s="8"/>
      <c r="M2655" s="14"/>
      <c r="N2655" s="14"/>
      <c r="O2655" s="8"/>
      <c r="P2655" s="8"/>
      <c r="Q2655" s="12"/>
      <c r="R2655" s="37"/>
      <c r="S2655" s="8"/>
      <c r="T2655" s="7"/>
      <c r="U2655" s="12"/>
      <c r="V2655" s="12"/>
      <c r="W2655" s="14"/>
      <c r="X2655" s="8"/>
      <c r="Y2655" s="13"/>
      <c r="Z2655" s="4"/>
      <c r="AA2655" s="10"/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4"/>
      <c r="BL2655" s="1"/>
      <c r="BM2655" s="1"/>
      <c r="BN2655" s="1"/>
      <c r="BO2655" s="1"/>
      <c r="BP2655" s="1"/>
      <c r="BQ2655" s="1"/>
    </row>
    <row r="2656" spans="1:69" x14ac:dyDescent="0.15">
      <c r="A2656" s="63"/>
      <c r="B2656" s="8"/>
      <c r="C2656" s="8"/>
      <c r="D2656" s="54"/>
      <c r="E2656" s="13"/>
      <c r="F2656" s="10"/>
      <c r="G2656" s="11"/>
      <c r="H2656" s="10"/>
      <c r="I2656" s="10"/>
      <c r="J2656" s="1"/>
      <c r="K2656" s="1"/>
      <c r="L2656" s="8"/>
      <c r="M2656" s="14"/>
      <c r="N2656" s="14"/>
      <c r="O2656" s="8"/>
      <c r="P2656" s="8"/>
      <c r="Q2656" s="12"/>
      <c r="R2656" s="37"/>
      <c r="S2656" s="8"/>
      <c r="T2656" s="7"/>
      <c r="U2656" s="12"/>
      <c r="V2656" s="12"/>
      <c r="W2656" s="14"/>
      <c r="X2656" s="8"/>
      <c r="Y2656" s="13"/>
      <c r="Z2656" s="4"/>
      <c r="AA2656" s="10"/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4"/>
      <c r="BL2656" s="1"/>
      <c r="BM2656" s="1"/>
      <c r="BN2656" s="1"/>
      <c r="BO2656" s="1"/>
      <c r="BP2656" s="1"/>
      <c r="BQ2656" s="1"/>
    </row>
    <row r="2657" spans="1:69" x14ac:dyDescent="0.15">
      <c r="A2657" s="63"/>
      <c r="B2657" s="8"/>
      <c r="C2657" s="8"/>
      <c r="D2657" s="54"/>
      <c r="E2657" s="13"/>
      <c r="F2657" s="10"/>
      <c r="G2657" s="11"/>
      <c r="H2657" s="10"/>
      <c r="I2657" s="10"/>
      <c r="J2657" s="1"/>
      <c r="K2657" s="1"/>
      <c r="L2657" s="8"/>
      <c r="M2657" s="14"/>
      <c r="N2657" s="14"/>
      <c r="O2657" s="8"/>
      <c r="P2657" s="8"/>
      <c r="Q2657" s="12"/>
      <c r="R2657" s="37"/>
      <c r="S2657" s="8"/>
      <c r="T2657" s="7"/>
      <c r="U2657" s="12"/>
      <c r="V2657" s="12"/>
      <c r="W2657" s="14"/>
      <c r="X2657" s="8"/>
      <c r="Y2657" s="13"/>
      <c r="Z2657" s="4"/>
      <c r="AA2657" s="10"/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4"/>
      <c r="BL2657" s="1"/>
      <c r="BM2657" s="1"/>
      <c r="BN2657" s="1"/>
      <c r="BO2657" s="1"/>
      <c r="BP2657" s="1"/>
      <c r="BQ2657" s="1"/>
    </row>
    <row r="2658" spans="1:69" x14ac:dyDescent="0.15">
      <c r="A2658" s="63"/>
      <c r="B2658" s="8"/>
      <c r="C2658" s="8"/>
      <c r="D2658" s="54"/>
      <c r="E2658" s="13"/>
      <c r="F2658" s="10"/>
      <c r="G2658" s="11"/>
      <c r="H2658" s="10"/>
      <c r="I2658" s="10"/>
      <c r="J2658" s="1"/>
      <c r="K2658" s="1"/>
      <c r="L2658" s="8"/>
      <c r="M2658" s="14"/>
      <c r="N2658" s="14"/>
      <c r="O2658" s="8"/>
      <c r="P2658" s="8"/>
      <c r="Q2658" s="12"/>
      <c r="R2658" s="37"/>
      <c r="S2658" s="8"/>
      <c r="T2658" s="7"/>
      <c r="U2658" s="12"/>
      <c r="V2658" s="12"/>
      <c r="W2658" s="14"/>
      <c r="X2658" s="8"/>
      <c r="Y2658" s="13"/>
      <c r="Z2658" s="4"/>
      <c r="AA2658" s="10"/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4"/>
      <c r="BL2658" s="1"/>
      <c r="BM2658" s="1"/>
      <c r="BN2658" s="1"/>
      <c r="BO2658" s="1"/>
      <c r="BP2658" s="1"/>
      <c r="BQ2658" s="1"/>
    </row>
    <row r="2659" spans="1:69" x14ac:dyDescent="0.15">
      <c r="A2659" s="63"/>
      <c r="B2659" s="8"/>
      <c r="C2659" s="8"/>
      <c r="D2659" s="54"/>
      <c r="E2659" s="13"/>
      <c r="F2659" s="10"/>
      <c r="G2659" s="11"/>
      <c r="H2659" s="10"/>
      <c r="I2659" s="10"/>
      <c r="J2659" s="1"/>
      <c r="K2659" s="1"/>
      <c r="L2659" s="8"/>
      <c r="M2659" s="14"/>
      <c r="N2659" s="14"/>
      <c r="O2659" s="8"/>
      <c r="P2659" s="8"/>
      <c r="Q2659" s="12"/>
      <c r="R2659" s="37"/>
      <c r="S2659" s="8"/>
      <c r="T2659" s="7"/>
      <c r="U2659" s="12"/>
      <c r="V2659" s="12"/>
      <c r="W2659" s="14"/>
      <c r="X2659" s="8"/>
      <c r="Y2659" s="13"/>
      <c r="Z2659" s="4"/>
      <c r="AA2659" s="10"/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4"/>
      <c r="BL2659" s="1"/>
      <c r="BM2659" s="1"/>
      <c r="BN2659" s="1"/>
      <c r="BO2659" s="1"/>
      <c r="BP2659" s="1"/>
      <c r="BQ2659" s="1"/>
    </row>
    <row r="2660" spans="1:69" x14ac:dyDescent="0.15">
      <c r="A2660" s="63"/>
      <c r="B2660" s="8"/>
      <c r="C2660" s="8"/>
      <c r="D2660" s="54"/>
      <c r="E2660" s="13"/>
      <c r="F2660" s="10"/>
      <c r="G2660" s="11"/>
      <c r="H2660" s="10"/>
      <c r="I2660" s="10"/>
      <c r="J2660" s="1"/>
      <c r="K2660" s="1"/>
      <c r="L2660" s="8"/>
      <c r="M2660" s="14"/>
      <c r="N2660" s="14"/>
      <c r="O2660" s="8"/>
      <c r="P2660" s="8"/>
      <c r="Q2660" s="12"/>
      <c r="R2660" s="37"/>
      <c r="S2660" s="8"/>
      <c r="T2660" s="7"/>
      <c r="U2660" s="12"/>
      <c r="V2660" s="12"/>
      <c r="W2660" s="14"/>
      <c r="X2660" s="8"/>
      <c r="Y2660" s="13"/>
      <c r="Z2660" s="4"/>
      <c r="AA2660" s="10"/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4"/>
      <c r="BL2660" s="1"/>
      <c r="BM2660" s="1"/>
      <c r="BN2660" s="1"/>
      <c r="BO2660" s="1"/>
      <c r="BP2660" s="1"/>
      <c r="BQ2660" s="1"/>
    </row>
    <row r="2661" spans="1:69" x14ac:dyDescent="0.15">
      <c r="A2661" s="63"/>
      <c r="B2661" s="8"/>
      <c r="C2661" s="8"/>
      <c r="D2661" s="54"/>
      <c r="E2661" s="13"/>
      <c r="F2661" s="10"/>
      <c r="G2661" s="11"/>
      <c r="H2661" s="10"/>
      <c r="I2661" s="10"/>
      <c r="J2661" s="1"/>
      <c r="K2661" s="1"/>
      <c r="L2661" s="8"/>
      <c r="M2661" s="14"/>
      <c r="N2661" s="14"/>
      <c r="O2661" s="8"/>
      <c r="P2661" s="8"/>
      <c r="Q2661" s="12"/>
      <c r="R2661" s="37"/>
      <c r="S2661" s="8"/>
      <c r="T2661" s="7"/>
      <c r="U2661" s="12"/>
      <c r="V2661" s="12"/>
      <c r="W2661" s="14"/>
      <c r="X2661" s="8"/>
      <c r="Y2661" s="13"/>
      <c r="Z2661" s="4"/>
      <c r="AA2661" s="10"/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4"/>
      <c r="BL2661" s="1"/>
      <c r="BM2661" s="1"/>
      <c r="BN2661" s="1"/>
      <c r="BO2661" s="1"/>
      <c r="BP2661" s="1"/>
      <c r="BQ2661" s="1"/>
    </row>
    <row r="2662" spans="1:69" x14ac:dyDescent="0.15">
      <c r="A2662" s="63"/>
      <c r="B2662" s="8"/>
      <c r="C2662" s="8"/>
      <c r="D2662" s="54"/>
      <c r="E2662" s="13"/>
      <c r="F2662" s="10"/>
      <c r="G2662" s="11"/>
      <c r="H2662" s="10"/>
      <c r="I2662" s="10"/>
      <c r="J2662" s="1"/>
      <c r="K2662" s="1"/>
      <c r="L2662" s="8"/>
      <c r="M2662" s="14"/>
      <c r="N2662" s="14"/>
      <c r="O2662" s="8"/>
      <c r="P2662" s="8"/>
      <c r="Q2662" s="12"/>
      <c r="R2662" s="37"/>
      <c r="S2662" s="8"/>
      <c r="T2662" s="7"/>
      <c r="U2662" s="12"/>
      <c r="V2662" s="12"/>
      <c r="W2662" s="14"/>
      <c r="X2662" s="8"/>
      <c r="Y2662" s="13"/>
      <c r="Z2662" s="4"/>
      <c r="AA2662" s="10"/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4"/>
      <c r="BL2662" s="1"/>
      <c r="BM2662" s="1"/>
      <c r="BN2662" s="1"/>
      <c r="BO2662" s="1"/>
      <c r="BP2662" s="1"/>
      <c r="BQ2662" s="1"/>
    </row>
    <row r="2663" spans="1:69" x14ac:dyDescent="0.15">
      <c r="A2663" s="63"/>
      <c r="B2663" s="8"/>
      <c r="C2663" s="8"/>
      <c r="D2663" s="54"/>
      <c r="E2663" s="13"/>
      <c r="F2663" s="10"/>
      <c r="G2663" s="11"/>
      <c r="H2663" s="10"/>
      <c r="I2663" s="10"/>
      <c r="J2663" s="1"/>
      <c r="K2663" s="1"/>
      <c r="L2663" s="8"/>
      <c r="M2663" s="14"/>
      <c r="N2663" s="14"/>
      <c r="O2663" s="8"/>
      <c r="P2663" s="8"/>
      <c r="Q2663" s="12"/>
      <c r="R2663" s="37"/>
      <c r="S2663" s="8"/>
      <c r="T2663" s="7"/>
      <c r="U2663" s="12"/>
      <c r="V2663" s="12"/>
      <c r="W2663" s="14"/>
      <c r="X2663" s="8"/>
      <c r="Y2663" s="13"/>
      <c r="Z2663" s="4"/>
      <c r="AA2663" s="10"/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4"/>
      <c r="BL2663" s="1"/>
      <c r="BM2663" s="1"/>
      <c r="BN2663" s="1"/>
      <c r="BO2663" s="1"/>
      <c r="BP2663" s="1"/>
      <c r="BQ2663" s="1"/>
    </row>
    <row r="2664" spans="1:69" x14ac:dyDescent="0.15">
      <c r="A2664" s="63"/>
      <c r="B2664" s="8"/>
      <c r="C2664" s="8"/>
      <c r="D2664" s="54"/>
      <c r="E2664" s="13"/>
      <c r="F2664" s="10"/>
      <c r="G2664" s="11"/>
      <c r="H2664" s="10"/>
      <c r="I2664" s="10"/>
      <c r="J2664" s="1"/>
      <c r="K2664" s="1"/>
      <c r="L2664" s="8"/>
      <c r="M2664" s="14"/>
      <c r="N2664" s="14"/>
      <c r="O2664" s="8"/>
      <c r="P2664" s="8"/>
      <c r="Q2664" s="12"/>
      <c r="R2664" s="37"/>
      <c r="S2664" s="8"/>
      <c r="T2664" s="7"/>
      <c r="U2664" s="12"/>
      <c r="V2664" s="12"/>
      <c r="W2664" s="14"/>
      <c r="X2664" s="8"/>
      <c r="Y2664" s="13"/>
      <c r="Z2664" s="4"/>
      <c r="AA2664" s="10"/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4"/>
      <c r="BL2664" s="1"/>
      <c r="BM2664" s="1"/>
      <c r="BN2664" s="1"/>
      <c r="BO2664" s="1"/>
      <c r="BP2664" s="1"/>
      <c r="BQ2664" s="1"/>
    </row>
    <row r="2665" spans="1:69" x14ac:dyDescent="0.15">
      <c r="A2665" s="63"/>
      <c r="B2665" s="8"/>
      <c r="C2665" s="8"/>
      <c r="D2665" s="54"/>
      <c r="E2665" s="13"/>
      <c r="F2665" s="10"/>
      <c r="G2665" s="11"/>
      <c r="H2665" s="10"/>
      <c r="I2665" s="10"/>
      <c r="J2665" s="1"/>
      <c r="K2665" s="1"/>
      <c r="L2665" s="8"/>
      <c r="M2665" s="14"/>
      <c r="N2665" s="14"/>
      <c r="O2665" s="8"/>
      <c r="P2665" s="8"/>
      <c r="Q2665" s="12"/>
      <c r="R2665" s="37"/>
      <c r="S2665" s="8"/>
      <c r="T2665" s="7"/>
      <c r="U2665" s="12"/>
      <c r="V2665" s="12"/>
      <c r="W2665" s="14"/>
      <c r="X2665" s="8"/>
      <c r="Y2665" s="13"/>
      <c r="Z2665" s="4"/>
      <c r="AA2665" s="10"/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4"/>
      <c r="BL2665" s="1"/>
      <c r="BM2665" s="1"/>
      <c r="BN2665" s="1"/>
      <c r="BO2665" s="1"/>
      <c r="BP2665" s="1"/>
      <c r="BQ2665" s="1"/>
    </row>
    <row r="2666" spans="1:69" x14ac:dyDescent="0.15">
      <c r="A2666" s="63"/>
      <c r="B2666" s="8"/>
      <c r="C2666" s="8"/>
      <c r="D2666" s="54"/>
      <c r="E2666" s="13"/>
      <c r="F2666" s="10"/>
      <c r="G2666" s="11"/>
      <c r="H2666" s="10"/>
      <c r="I2666" s="10"/>
      <c r="J2666" s="1"/>
      <c r="K2666" s="1"/>
      <c r="L2666" s="8"/>
      <c r="M2666" s="14"/>
      <c r="N2666" s="14"/>
      <c r="O2666" s="8"/>
      <c r="P2666" s="8"/>
      <c r="Q2666" s="12"/>
      <c r="R2666" s="37"/>
      <c r="S2666" s="8"/>
      <c r="T2666" s="7"/>
      <c r="U2666" s="12"/>
      <c r="V2666" s="12"/>
      <c r="W2666" s="14"/>
      <c r="X2666" s="8"/>
      <c r="Y2666" s="13"/>
      <c r="Z2666" s="4"/>
      <c r="AA2666" s="10"/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4"/>
      <c r="BL2666" s="1"/>
      <c r="BM2666" s="1"/>
      <c r="BN2666" s="1"/>
      <c r="BO2666" s="1"/>
      <c r="BP2666" s="1"/>
      <c r="BQ2666" s="1"/>
    </row>
    <row r="2667" spans="1:69" x14ac:dyDescent="0.15">
      <c r="A2667" s="63"/>
      <c r="B2667" s="8"/>
      <c r="C2667" s="8"/>
      <c r="D2667" s="54"/>
      <c r="E2667" s="13"/>
      <c r="F2667" s="10"/>
      <c r="G2667" s="11"/>
      <c r="H2667" s="10"/>
      <c r="I2667" s="10"/>
      <c r="J2667" s="1"/>
      <c r="K2667" s="1"/>
      <c r="L2667" s="8"/>
      <c r="M2667" s="14"/>
      <c r="N2667" s="14"/>
      <c r="O2667" s="8"/>
      <c r="P2667" s="8"/>
      <c r="Q2667" s="12"/>
      <c r="R2667" s="37"/>
      <c r="S2667" s="8"/>
      <c r="T2667" s="7"/>
      <c r="U2667" s="12"/>
      <c r="V2667" s="12"/>
      <c r="W2667" s="14"/>
      <c r="X2667" s="8"/>
      <c r="Y2667" s="13"/>
      <c r="Z2667" s="4"/>
      <c r="AA2667" s="10"/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4"/>
      <c r="BL2667" s="1"/>
      <c r="BM2667" s="1"/>
      <c r="BN2667" s="1"/>
      <c r="BO2667" s="1"/>
      <c r="BP2667" s="1"/>
      <c r="BQ2667" s="1"/>
    </row>
    <row r="2668" spans="1:69" x14ac:dyDescent="0.15">
      <c r="A2668" s="63"/>
      <c r="B2668" s="8"/>
      <c r="C2668" s="8"/>
      <c r="D2668" s="54"/>
      <c r="E2668" s="13"/>
      <c r="F2668" s="10"/>
      <c r="G2668" s="11"/>
      <c r="H2668" s="10"/>
      <c r="I2668" s="10"/>
      <c r="J2668" s="1"/>
      <c r="K2668" s="1"/>
      <c r="L2668" s="8"/>
      <c r="M2668" s="14"/>
      <c r="N2668" s="14"/>
      <c r="O2668" s="8"/>
      <c r="P2668" s="8"/>
      <c r="Q2668" s="12"/>
      <c r="R2668" s="37"/>
      <c r="S2668" s="8"/>
      <c r="T2668" s="7"/>
      <c r="U2668" s="12"/>
      <c r="V2668" s="12"/>
      <c r="W2668" s="14"/>
      <c r="X2668" s="8"/>
      <c r="Y2668" s="13"/>
      <c r="Z2668" s="4"/>
      <c r="AA2668" s="10"/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4"/>
      <c r="BL2668" s="1"/>
      <c r="BM2668" s="1"/>
      <c r="BN2668" s="1"/>
      <c r="BO2668" s="1"/>
      <c r="BP2668" s="1"/>
      <c r="BQ2668" s="1"/>
    </row>
    <row r="2669" spans="1:69" x14ac:dyDescent="0.15">
      <c r="A2669" s="63"/>
      <c r="B2669" s="8"/>
      <c r="C2669" s="8"/>
      <c r="D2669" s="54"/>
      <c r="E2669" s="13"/>
      <c r="F2669" s="10"/>
      <c r="G2669" s="11"/>
      <c r="H2669" s="10"/>
      <c r="I2669" s="10"/>
      <c r="J2669" s="1"/>
      <c r="K2669" s="1"/>
      <c r="L2669" s="8"/>
      <c r="M2669" s="14"/>
      <c r="N2669" s="14"/>
      <c r="O2669" s="8"/>
      <c r="P2669" s="8"/>
      <c r="Q2669" s="12"/>
      <c r="R2669" s="37"/>
      <c r="S2669" s="8"/>
      <c r="T2669" s="7"/>
      <c r="U2669" s="12"/>
      <c r="V2669" s="12"/>
      <c r="W2669" s="14"/>
      <c r="X2669" s="8"/>
      <c r="Y2669" s="13"/>
      <c r="Z2669" s="4"/>
      <c r="AA2669" s="10"/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4"/>
      <c r="BL2669" s="1"/>
      <c r="BM2669" s="1"/>
      <c r="BN2669" s="1"/>
      <c r="BO2669" s="1"/>
      <c r="BP2669" s="1"/>
      <c r="BQ2669" s="1"/>
    </row>
    <row r="2670" spans="1:69" x14ac:dyDescent="0.15">
      <c r="A2670" s="63"/>
      <c r="B2670" s="8"/>
      <c r="C2670" s="8"/>
      <c r="D2670" s="54"/>
      <c r="E2670" s="13"/>
      <c r="F2670" s="10"/>
      <c r="G2670" s="11"/>
      <c r="H2670" s="10"/>
      <c r="I2670" s="10"/>
      <c r="J2670" s="1"/>
      <c r="K2670" s="1"/>
      <c r="L2670" s="8"/>
      <c r="M2670" s="14"/>
      <c r="N2670" s="14"/>
      <c r="O2670" s="8"/>
      <c r="P2670" s="8"/>
      <c r="Q2670" s="12"/>
      <c r="R2670" s="37"/>
      <c r="S2670" s="8"/>
      <c r="T2670" s="7"/>
      <c r="U2670" s="12"/>
      <c r="V2670" s="12"/>
      <c r="W2670" s="14"/>
      <c r="X2670" s="8"/>
      <c r="Y2670" s="13"/>
      <c r="Z2670" s="4"/>
      <c r="AA2670" s="10"/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4"/>
      <c r="BL2670" s="1"/>
      <c r="BM2670" s="1"/>
      <c r="BN2670" s="1"/>
      <c r="BO2670" s="1"/>
      <c r="BP2670" s="1"/>
      <c r="BQ2670" s="1"/>
    </row>
    <row r="2671" spans="1:69" x14ac:dyDescent="0.15">
      <c r="A2671" s="63"/>
      <c r="B2671" s="8"/>
      <c r="C2671" s="8"/>
      <c r="D2671" s="54"/>
      <c r="E2671" s="13"/>
      <c r="F2671" s="10"/>
      <c r="G2671" s="11"/>
      <c r="H2671" s="10"/>
      <c r="I2671" s="10"/>
      <c r="J2671" s="1"/>
      <c r="K2671" s="1"/>
      <c r="L2671" s="8"/>
      <c r="M2671" s="14"/>
      <c r="N2671" s="14"/>
      <c r="O2671" s="8"/>
      <c r="P2671" s="8"/>
      <c r="Q2671" s="12"/>
      <c r="R2671" s="37"/>
      <c r="S2671" s="8"/>
      <c r="T2671" s="7"/>
      <c r="U2671" s="12"/>
      <c r="V2671" s="12"/>
      <c r="W2671" s="14"/>
      <c r="X2671" s="8"/>
      <c r="Y2671" s="13"/>
      <c r="Z2671" s="4"/>
      <c r="AA2671" s="10"/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4"/>
      <c r="BL2671" s="1"/>
      <c r="BM2671" s="1"/>
      <c r="BN2671" s="1"/>
      <c r="BO2671" s="1"/>
      <c r="BP2671" s="1"/>
      <c r="BQ2671" s="1"/>
    </row>
    <row r="2672" spans="1:69" x14ac:dyDescent="0.15">
      <c r="A2672" s="63"/>
      <c r="B2672" s="8"/>
      <c r="C2672" s="8"/>
      <c r="D2672" s="54"/>
      <c r="E2672" s="13"/>
      <c r="F2672" s="10"/>
      <c r="G2672" s="11"/>
      <c r="H2672" s="10"/>
      <c r="I2672" s="10"/>
      <c r="J2672" s="1"/>
      <c r="K2672" s="1"/>
      <c r="L2672" s="8"/>
      <c r="M2672" s="14"/>
      <c r="N2672" s="14"/>
      <c r="O2672" s="8"/>
      <c r="P2672" s="8"/>
      <c r="Q2672" s="12"/>
      <c r="R2672" s="37"/>
      <c r="S2672" s="8"/>
      <c r="T2672" s="7"/>
      <c r="U2672" s="12"/>
      <c r="V2672" s="12"/>
      <c r="W2672" s="14"/>
      <c r="X2672" s="8"/>
      <c r="Y2672" s="13"/>
      <c r="Z2672" s="4"/>
      <c r="AA2672" s="10"/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4"/>
      <c r="BL2672" s="1"/>
      <c r="BM2672" s="1"/>
      <c r="BN2672" s="1"/>
      <c r="BO2672" s="1"/>
      <c r="BP2672" s="1"/>
      <c r="BQ2672" s="1"/>
    </row>
    <row r="2673" spans="1:69" x14ac:dyDescent="0.15">
      <c r="A2673" s="63"/>
      <c r="B2673" s="8"/>
      <c r="C2673" s="8"/>
      <c r="D2673" s="54"/>
      <c r="E2673" s="13"/>
      <c r="F2673" s="10"/>
      <c r="G2673" s="11"/>
      <c r="H2673" s="10"/>
      <c r="I2673" s="10"/>
      <c r="J2673" s="1"/>
      <c r="K2673" s="1"/>
      <c r="L2673" s="8"/>
      <c r="M2673" s="14"/>
      <c r="N2673" s="14"/>
      <c r="O2673" s="8"/>
      <c r="P2673" s="8"/>
      <c r="Q2673" s="12"/>
      <c r="R2673" s="37"/>
      <c r="S2673" s="8"/>
      <c r="T2673" s="7"/>
      <c r="U2673" s="12"/>
      <c r="V2673" s="12"/>
      <c r="W2673" s="14"/>
      <c r="X2673" s="8"/>
      <c r="Y2673" s="13"/>
      <c r="Z2673" s="4"/>
      <c r="AA2673" s="10"/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4"/>
      <c r="BL2673" s="1"/>
      <c r="BM2673" s="1"/>
      <c r="BN2673" s="1"/>
      <c r="BO2673" s="1"/>
      <c r="BP2673" s="1"/>
      <c r="BQ2673" s="1"/>
    </row>
    <row r="2674" spans="1:69" x14ac:dyDescent="0.15">
      <c r="A2674" s="63"/>
      <c r="B2674" s="8"/>
      <c r="C2674" s="8"/>
      <c r="D2674" s="54"/>
      <c r="E2674" s="13"/>
      <c r="F2674" s="10"/>
      <c r="G2674" s="11"/>
      <c r="H2674" s="10"/>
      <c r="I2674" s="10"/>
      <c r="J2674" s="1"/>
      <c r="K2674" s="1"/>
      <c r="L2674" s="8"/>
      <c r="M2674" s="14"/>
      <c r="N2674" s="14"/>
      <c r="O2674" s="8"/>
      <c r="P2674" s="8"/>
      <c r="Q2674" s="12"/>
      <c r="R2674" s="37"/>
      <c r="S2674" s="8"/>
      <c r="T2674" s="7"/>
      <c r="U2674" s="12"/>
      <c r="V2674" s="12"/>
      <c r="W2674" s="14"/>
      <c r="X2674" s="8"/>
      <c r="Y2674" s="13"/>
      <c r="Z2674" s="4"/>
      <c r="AA2674" s="10"/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4"/>
      <c r="BL2674" s="1"/>
      <c r="BM2674" s="1"/>
      <c r="BN2674" s="1"/>
      <c r="BO2674" s="1"/>
      <c r="BP2674" s="1"/>
      <c r="BQ2674" s="1"/>
    </row>
    <row r="2675" spans="1:69" x14ac:dyDescent="0.15">
      <c r="A2675" s="63"/>
      <c r="B2675" s="8"/>
      <c r="C2675" s="8"/>
      <c r="D2675" s="54"/>
      <c r="E2675" s="13"/>
      <c r="F2675" s="10"/>
      <c r="G2675" s="11"/>
      <c r="H2675" s="10"/>
      <c r="I2675" s="10"/>
      <c r="J2675" s="1"/>
      <c r="K2675" s="1"/>
      <c r="L2675" s="8"/>
      <c r="M2675" s="14"/>
      <c r="N2675" s="14"/>
      <c r="O2675" s="8"/>
      <c r="P2675" s="8"/>
      <c r="Q2675" s="12"/>
      <c r="R2675" s="37"/>
      <c r="S2675" s="8"/>
      <c r="T2675" s="7"/>
      <c r="U2675" s="12"/>
      <c r="V2675" s="12"/>
      <c r="W2675" s="14"/>
      <c r="X2675" s="8"/>
      <c r="Y2675" s="13"/>
      <c r="Z2675" s="4"/>
      <c r="AA2675" s="10"/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4"/>
      <c r="BL2675" s="1"/>
      <c r="BM2675" s="1"/>
      <c r="BN2675" s="1"/>
      <c r="BO2675" s="1"/>
      <c r="BP2675" s="1"/>
      <c r="BQ2675" s="1"/>
    </row>
    <row r="2676" spans="1:69" x14ac:dyDescent="0.15">
      <c r="A2676" s="63"/>
      <c r="B2676" s="8"/>
      <c r="C2676" s="8"/>
      <c r="D2676" s="54"/>
      <c r="E2676" s="13"/>
      <c r="F2676" s="10"/>
      <c r="G2676" s="11"/>
      <c r="H2676" s="10"/>
      <c r="I2676" s="10"/>
      <c r="J2676" s="1"/>
      <c r="K2676" s="1"/>
      <c r="L2676" s="8"/>
      <c r="M2676" s="14"/>
      <c r="N2676" s="14"/>
      <c r="O2676" s="8"/>
      <c r="P2676" s="8"/>
      <c r="Q2676" s="12"/>
      <c r="R2676" s="37"/>
      <c r="S2676" s="8"/>
      <c r="T2676" s="7"/>
      <c r="U2676" s="12"/>
      <c r="V2676" s="12"/>
      <c r="W2676" s="14"/>
      <c r="X2676" s="8"/>
      <c r="Y2676" s="13"/>
      <c r="Z2676" s="4"/>
      <c r="AA2676" s="10"/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4"/>
      <c r="BL2676" s="1"/>
      <c r="BM2676" s="1"/>
      <c r="BN2676" s="1"/>
      <c r="BO2676" s="1"/>
      <c r="BP2676" s="1"/>
      <c r="BQ2676" s="1"/>
    </row>
    <row r="2677" spans="1:69" x14ac:dyDescent="0.15">
      <c r="A2677" s="63"/>
      <c r="B2677" s="8"/>
      <c r="C2677" s="8"/>
      <c r="D2677" s="54"/>
      <c r="E2677" s="13"/>
      <c r="F2677" s="10"/>
      <c r="G2677" s="11"/>
      <c r="H2677" s="10"/>
      <c r="I2677" s="10"/>
      <c r="J2677" s="1"/>
      <c r="K2677" s="1"/>
      <c r="L2677" s="8"/>
      <c r="M2677" s="14"/>
      <c r="N2677" s="14"/>
      <c r="O2677" s="8"/>
      <c r="P2677" s="8"/>
      <c r="Q2677" s="12"/>
      <c r="R2677" s="37"/>
      <c r="S2677" s="8"/>
      <c r="T2677" s="7"/>
      <c r="U2677" s="12"/>
      <c r="V2677" s="12"/>
      <c r="W2677" s="14"/>
      <c r="X2677" s="8"/>
      <c r="Y2677" s="13"/>
      <c r="Z2677" s="4"/>
      <c r="AA2677" s="10"/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4"/>
      <c r="BL2677" s="1"/>
      <c r="BM2677" s="1"/>
      <c r="BN2677" s="1"/>
      <c r="BO2677" s="1"/>
      <c r="BP2677" s="1"/>
      <c r="BQ2677" s="1"/>
    </row>
    <row r="2678" spans="1:69" x14ac:dyDescent="0.15">
      <c r="A2678" s="63"/>
      <c r="B2678" s="8"/>
      <c r="C2678" s="8"/>
      <c r="D2678" s="54"/>
      <c r="E2678" s="13"/>
      <c r="F2678" s="10"/>
      <c r="G2678" s="11"/>
      <c r="H2678" s="10"/>
      <c r="I2678" s="10"/>
      <c r="J2678" s="1"/>
      <c r="K2678" s="1"/>
      <c r="L2678" s="8"/>
      <c r="M2678" s="14"/>
      <c r="N2678" s="14"/>
      <c r="O2678" s="8"/>
      <c r="P2678" s="8"/>
      <c r="Q2678" s="12"/>
      <c r="R2678" s="37"/>
      <c r="S2678" s="8"/>
      <c r="T2678" s="7"/>
      <c r="U2678" s="12"/>
      <c r="V2678" s="12"/>
      <c r="W2678" s="14"/>
      <c r="X2678" s="8"/>
      <c r="Y2678" s="13"/>
      <c r="Z2678" s="4"/>
      <c r="AA2678" s="10"/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4"/>
      <c r="BL2678" s="1"/>
      <c r="BM2678" s="1"/>
      <c r="BN2678" s="1"/>
      <c r="BO2678" s="1"/>
      <c r="BP2678" s="1"/>
      <c r="BQ2678" s="1"/>
    </row>
    <row r="2679" spans="1:69" x14ac:dyDescent="0.15">
      <c r="A2679" s="63"/>
      <c r="B2679" s="8"/>
      <c r="C2679" s="8"/>
      <c r="D2679" s="54"/>
      <c r="E2679" s="13"/>
      <c r="F2679" s="10"/>
      <c r="G2679" s="11"/>
      <c r="H2679" s="10"/>
      <c r="I2679" s="10"/>
      <c r="J2679" s="1"/>
      <c r="K2679" s="1"/>
      <c r="L2679" s="8"/>
      <c r="M2679" s="14"/>
      <c r="N2679" s="14"/>
      <c r="O2679" s="8"/>
      <c r="P2679" s="8"/>
      <c r="Q2679" s="12"/>
      <c r="R2679" s="37"/>
      <c r="S2679" s="8"/>
      <c r="T2679" s="7"/>
      <c r="U2679" s="12"/>
      <c r="V2679" s="12"/>
      <c r="W2679" s="14"/>
      <c r="X2679" s="8"/>
      <c r="Y2679" s="13"/>
      <c r="Z2679" s="4"/>
      <c r="AA2679" s="10"/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4"/>
      <c r="BL2679" s="1"/>
      <c r="BM2679" s="1"/>
      <c r="BN2679" s="1"/>
      <c r="BO2679" s="1"/>
      <c r="BP2679" s="1"/>
      <c r="BQ2679" s="1"/>
    </row>
    <row r="2680" spans="1:69" x14ac:dyDescent="0.15">
      <c r="A2680" s="63"/>
      <c r="B2680" s="8"/>
      <c r="C2680" s="8"/>
      <c r="D2680" s="54"/>
      <c r="E2680" s="13"/>
      <c r="F2680" s="10"/>
      <c r="G2680" s="11"/>
      <c r="H2680" s="10"/>
      <c r="I2680" s="10"/>
      <c r="J2680" s="1"/>
      <c r="K2680" s="1"/>
      <c r="L2680" s="8"/>
      <c r="M2680" s="14"/>
      <c r="N2680" s="14"/>
      <c r="O2680" s="8"/>
      <c r="P2680" s="8"/>
      <c r="Q2680" s="12"/>
      <c r="R2680" s="37"/>
      <c r="S2680" s="8"/>
      <c r="T2680" s="7"/>
      <c r="U2680" s="12"/>
      <c r="V2680" s="12"/>
      <c r="W2680" s="14"/>
      <c r="X2680" s="8"/>
      <c r="Y2680" s="13"/>
      <c r="Z2680" s="4"/>
      <c r="AA2680" s="10"/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4"/>
      <c r="BL2680" s="1"/>
      <c r="BM2680" s="1"/>
      <c r="BN2680" s="1"/>
      <c r="BO2680" s="1"/>
      <c r="BP2680" s="1"/>
      <c r="BQ2680" s="1"/>
    </row>
    <row r="2681" spans="1:69" x14ac:dyDescent="0.15">
      <c r="A2681" s="63"/>
      <c r="B2681" s="8"/>
      <c r="C2681" s="8"/>
      <c r="D2681" s="54"/>
      <c r="E2681" s="13"/>
      <c r="F2681" s="10"/>
      <c r="G2681" s="11"/>
      <c r="H2681" s="10"/>
      <c r="I2681" s="10"/>
      <c r="J2681" s="1"/>
      <c r="K2681" s="1"/>
      <c r="L2681" s="8"/>
      <c r="M2681" s="14"/>
      <c r="N2681" s="14"/>
      <c r="O2681" s="8"/>
      <c r="P2681" s="8"/>
      <c r="Q2681" s="12"/>
      <c r="R2681" s="37"/>
      <c r="S2681" s="8"/>
      <c r="T2681" s="7"/>
      <c r="U2681" s="12"/>
      <c r="V2681" s="12"/>
      <c r="W2681" s="14"/>
      <c r="X2681" s="8"/>
      <c r="Y2681" s="13"/>
      <c r="Z2681" s="4"/>
      <c r="AA2681" s="10"/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4"/>
      <c r="BL2681" s="1"/>
      <c r="BM2681" s="1"/>
      <c r="BN2681" s="1"/>
      <c r="BO2681" s="1"/>
      <c r="BP2681" s="1"/>
      <c r="BQ2681" s="1"/>
    </row>
    <row r="2682" spans="1:69" x14ac:dyDescent="0.15">
      <c r="A2682" s="63"/>
      <c r="B2682" s="8"/>
      <c r="C2682" s="8"/>
      <c r="D2682" s="54"/>
      <c r="E2682" s="13"/>
      <c r="F2682" s="10"/>
      <c r="G2682" s="11"/>
      <c r="H2682" s="10"/>
      <c r="I2682" s="10"/>
      <c r="J2682" s="1"/>
      <c r="K2682" s="1"/>
      <c r="L2682" s="8"/>
      <c r="M2682" s="14"/>
      <c r="N2682" s="14"/>
      <c r="O2682" s="8"/>
      <c r="P2682" s="8"/>
      <c r="Q2682" s="12"/>
      <c r="R2682" s="37"/>
      <c r="S2682" s="8"/>
      <c r="T2682" s="7"/>
      <c r="U2682" s="12"/>
      <c r="V2682" s="12"/>
      <c r="W2682" s="14"/>
      <c r="X2682" s="8"/>
      <c r="Y2682" s="13"/>
      <c r="Z2682" s="4"/>
      <c r="AA2682" s="10"/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4"/>
      <c r="BL2682" s="1"/>
      <c r="BM2682" s="1"/>
      <c r="BN2682" s="1"/>
      <c r="BO2682" s="1"/>
      <c r="BP2682" s="1"/>
      <c r="BQ2682" s="1"/>
    </row>
    <row r="2683" spans="1:69" x14ac:dyDescent="0.15">
      <c r="A2683" s="63"/>
      <c r="B2683" s="8"/>
      <c r="C2683" s="8"/>
      <c r="D2683" s="54"/>
      <c r="E2683" s="13"/>
      <c r="F2683" s="10"/>
      <c r="G2683" s="11"/>
      <c r="H2683" s="10"/>
      <c r="I2683" s="10"/>
      <c r="J2683" s="1"/>
      <c r="K2683" s="1"/>
      <c r="L2683" s="8"/>
      <c r="M2683" s="14"/>
      <c r="N2683" s="14"/>
      <c r="O2683" s="8"/>
      <c r="P2683" s="8"/>
      <c r="Q2683" s="12"/>
      <c r="R2683" s="37"/>
      <c r="S2683" s="8"/>
      <c r="T2683" s="7"/>
      <c r="U2683" s="12"/>
      <c r="V2683" s="12"/>
      <c r="W2683" s="14"/>
      <c r="X2683" s="8"/>
      <c r="Y2683" s="13"/>
      <c r="Z2683" s="4"/>
      <c r="AA2683" s="10"/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4"/>
      <c r="BL2683" s="1"/>
      <c r="BM2683" s="1"/>
      <c r="BN2683" s="1"/>
      <c r="BO2683" s="1"/>
      <c r="BP2683" s="1"/>
      <c r="BQ2683" s="1"/>
    </row>
    <row r="2684" spans="1:69" x14ac:dyDescent="0.15">
      <c r="A2684" s="63"/>
      <c r="B2684" s="8"/>
      <c r="C2684" s="8"/>
      <c r="D2684" s="54"/>
      <c r="E2684" s="13"/>
      <c r="F2684" s="10"/>
      <c r="G2684" s="11"/>
      <c r="H2684" s="10"/>
      <c r="I2684" s="10"/>
      <c r="J2684" s="1"/>
      <c r="K2684" s="1"/>
      <c r="L2684" s="8"/>
      <c r="M2684" s="14"/>
      <c r="N2684" s="14"/>
      <c r="O2684" s="8"/>
      <c r="P2684" s="8"/>
      <c r="Q2684" s="12"/>
      <c r="R2684" s="37"/>
      <c r="S2684" s="8"/>
      <c r="T2684" s="7"/>
      <c r="U2684" s="12"/>
      <c r="V2684" s="12"/>
      <c r="W2684" s="14"/>
      <c r="X2684" s="8"/>
      <c r="Y2684" s="13"/>
      <c r="Z2684" s="4"/>
      <c r="AA2684" s="10"/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4"/>
      <c r="BL2684" s="1"/>
      <c r="BM2684" s="1"/>
      <c r="BN2684" s="1"/>
      <c r="BO2684" s="1"/>
      <c r="BP2684" s="1"/>
      <c r="BQ2684" s="1"/>
    </row>
    <row r="2685" spans="1:69" x14ac:dyDescent="0.15">
      <c r="A2685" s="63"/>
      <c r="B2685" s="8"/>
      <c r="C2685" s="8"/>
      <c r="D2685" s="54"/>
      <c r="E2685" s="13"/>
      <c r="F2685" s="10"/>
      <c r="G2685" s="11"/>
      <c r="H2685" s="10"/>
      <c r="I2685" s="10"/>
      <c r="J2685" s="1"/>
      <c r="K2685" s="1"/>
      <c r="L2685" s="8"/>
      <c r="M2685" s="14"/>
      <c r="N2685" s="14"/>
      <c r="O2685" s="8"/>
      <c r="P2685" s="8"/>
      <c r="Q2685" s="12"/>
      <c r="R2685" s="37"/>
      <c r="S2685" s="8"/>
      <c r="T2685" s="7"/>
      <c r="U2685" s="12"/>
      <c r="V2685" s="12"/>
      <c r="W2685" s="14"/>
      <c r="X2685" s="8"/>
      <c r="Y2685" s="13"/>
      <c r="Z2685" s="4"/>
      <c r="AA2685" s="10"/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4"/>
      <c r="BL2685" s="1"/>
      <c r="BM2685" s="1"/>
      <c r="BN2685" s="1"/>
      <c r="BO2685" s="1"/>
      <c r="BP2685" s="1"/>
      <c r="BQ2685" s="1"/>
    </row>
    <row r="2686" spans="1:69" x14ac:dyDescent="0.15">
      <c r="A2686" s="63"/>
      <c r="B2686" s="8"/>
      <c r="C2686" s="8"/>
      <c r="D2686" s="54"/>
      <c r="E2686" s="13"/>
      <c r="F2686" s="10"/>
      <c r="G2686" s="11"/>
      <c r="H2686" s="10"/>
      <c r="I2686" s="10"/>
      <c r="J2686" s="1"/>
      <c r="K2686" s="1"/>
      <c r="L2686" s="8"/>
      <c r="M2686" s="14"/>
      <c r="N2686" s="14"/>
      <c r="O2686" s="8"/>
      <c r="P2686" s="8"/>
      <c r="Q2686" s="12"/>
      <c r="R2686" s="37"/>
      <c r="S2686" s="8"/>
      <c r="T2686" s="7"/>
      <c r="U2686" s="12"/>
      <c r="V2686" s="12"/>
      <c r="W2686" s="14"/>
      <c r="X2686" s="8"/>
      <c r="Y2686" s="13"/>
      <c r="Z2686" s="4"/>
      <c r="AA2686" s="10"/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4"/>
      <c r="BL2686" s="1"/>
      <c r="BM2686" s="1"/>
      <c r="BN2686" s="1"/>
      <c r="BO2686" s="1"/>
      <c r="BP2686" s="1"/>
      <c r="BQ2686" s="1"/>
    </row>
    <row r="2687" spans="1:69" x14ac:dyDescent="0.15">
      <c r="A2687" s="63"/>
      <c r="B2687" s="8"/>
      <c r="C2687" s="8"/>
      <c r="D2687" s="54"/>
      <c r="E2687" s="13"/>
      <c r="F2687" s="10"/>
      <c r="G2687" s="11"/>
      <c r="H2687" s="10"/>
      <c r="I2687" s="10"/>
      <c r="J2687" s="1"/>
      <c r="K2687" s="1"/>
      <c r="L2687" s="8"/>
      <c r="M2687" s="14"/>
      <c r="N2687" s="14"/>
      <c r="O2687" s="8"/>
      <c r="P2687" s="8"/>
      <c r="Q2687" s="12"/>
      <c r="R2687" s="37"/>
      <c r="S2687" s="8"/>
      <c r="T2687" s="7"/>
      <c r="U2687" s="12"/>
      <c r="V2687" s="12"/>
      <c r="W2687" s="14"/>
      <c r="X2687" s="8"/>
      <c r="Y2687" s="13"/>
      <c r="Z2687" s="4"/>
      <c r="AA2687" s="10"/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4"/>
      <c r="BL2687" s="1"/>
      <c r="BM2687" s="1"/>
      <c r="BN2687" s="1"/>
      <c r="BO2687" s="1"/>
      <c r="BP2687" s="1"/>
      <c r="BQ2687" s="1"/>
    </row>
    <row r="2688" spans="1:69" x14ac:dyDescent="0.15">
      <c r="A2688" s="63"/>
      <c r="B2688" s="8"/>
      <c r="C2688" s="8"/>
      <c r="D2688" s="54"/>
      <c r="E2688" s="13"/>
      <c r="F2688" s="10"/>
      <c r="G2688" s="11"/>
      <c r="H2688" s="10"/>
      <c r="I2688" s="10"/>
      <c r="J2688" s="1"/>
      <c r="K2688" s="1"/>
      <c r="L2688" s="8"/>
      <c r="M2688" s="14"/>
      <c r="N2688" s="14"/>
      <c r="O2688" s="8"/>
      <c r="P2688" s="8"/>
      <c r="Q2688" s="12"/>
      <c r="R2688" s="37"/>
      <c r="S2688" s="8"/>
      <c r="T2688" s="7"/>
      <c r="U2688" s="12"/>
      <c r="V2688" s="12"/>
      <c r="W2688" s="14"/>
      <c r="X2688" s="8"/>
      <c r="Y2688" s="13"/>
      <c r="Z2688" s="4"/>
      <c r="AA2688" s="10"/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4"/>
      <c r="BL2688" s="1"/>
      <c r="BM2688" s="1"/>
      <c r="BN2688" s="1"/>
      <c r="BO2688" s="1"/>
      <c r="BP2688" s="1"/>
      <c r="BQ2688" s="1"/>
    </row>
    <row r="2689" spans="1:69" x14ac:dyDescent="0.15">
      <c r="A2689" s="63"/>
      <c r="B2689" s="8"/>
      <c r="C2689" s="8"/>
      <c r="D2689" s="54"/>
      <c r="E2689" s="13"/>
      <c r="F2689" s="10"/>
      <c r="G2689" s="11"/>
      <c r="H2689" s="10"/>
      <c r="I2689" s="10"/>
      <c r="J2689" s="1"/>
      <c r="K2689" s="1"/>
      <c r="L2689" s="8"/>
      <c r="M2689" s="14"/>
      <c r="N2689" s="14"/>
      <c r="O2689" s="8"/>
      <c r="P2689" s="8"/>
      <c r="Q2689" s="12"/>
      <c r="R2689" s="37"/>
      <c r="S2689" s="8"/>
      <c r="T2689" s="7"/>
      <c r="U2689" s="12"/>
      <c r="V2689" s="12"/>
      <c r="W2689" s="14"/>
      <c r="X2689" s="8"/>
      <c r="Y2689" s="13"/>
      <c r="Z2689" s="4"/>
      <c r="AA2689" s="10"/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4"/>
      <c r="BL2689" s="1"/>
      <c r="BM2689" s="1"/>
      <c r="BN2689" s="1"/>
      <c r="BO2689" s="1"/>
      <c r="BP2689" s="1"/>
      <c r="BQ2689" s="1"/>
    </row>
    <row r="2690" spans="1:69" x14ac:dyDescent="0.15">
      <c r="A2690" s="63"/>
      <c r="B2690" s="8"/>
      <c r="C2690" s="8"/>
      <c r="D2690" s="54"/>
      <c r="E2690" s="13"/>
      <c r="F2690" s="10"/>
      <c r="G2690" s="11"/>
      <c r="H2690" s="10"/>
      <c r="I2690" s="10"/>
      <c r="J2690" s="1"/>
      <c r="K2690" s="1"/>
      <c r="L2690" s="8"/>
      <c r="M2690" s="14"/>
      <c r="N2690" s="14"/>
      <c r="O2690" s="8"/>
      <c r="P2690" s="8"/>
      <c r="Q2690" s="12"/>
      <c r="R2690" s="37"/>
      <c r="S2690" s="8"/>
      <c r="T2690" s="7"/>
      <c r="U2690" s="12"/>
      <c r="V2690" s="12"/>
      <c r="W2690" s="14"/>
      <c r="X2690" s="8"/>
      <c r="Y2690" s="13"/>
      <c r="Z2690" s="4"/>
      <c r="AA2690" s="10"/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4"/>
      <c r="BL2690" s="1"/>
      <c r="BM2690" s="1"/>
      <c r="BN2690" s="1"/>
      <c r="BO2690" s="1"/>
      <c r="BP2690" s="1"/>
      <c r="BQ2690" s="1"/>
    </row>
    <row r="2691" spans="1:69" x14ac:dyDescent="0.15">
      <c r="A2691" s="63"/>
      <c r="B2691" s="8"/>
      <c r="C2691" s="8"/>
      <c r="D2691" s="54"/>
      <c r="E2691" s="13"/>
      <c r="F2691" s="10"/>
      <c r="G2691" s="11"/>
      <c r="H2691" s="10"/>
      <c r="I2691" s="10"/>
      <c r="J2691" s="1"/>
      <c r="K2691" s="1"/>
      <c r="L2691" s="8"/>
      <c r="M2691" s="14"/>
      <c r="N2691" s="14"/>
      <c r="O2691" s="8"/>
      <c r="P2691" s="8"/>
      <c r="Q2691" s="12"/>
      <c r="R2691" s="37"/>
      <c r="S2691" s="8"/>
      <c r="T2691" s="7"/>
      <c r="U2691" s="12"/>
      <c r="V2691" s="12"/>
      <c r="W2691" s="14"/>
      <c r="X2691" s="8"/>
      <c r="Y2691" s="13"/>
      <c r="Z2691" s="4"/>
      <c r="AA2691" s="10"/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4"/>
      <c r="BL2691" s="1"/>
      <c r="BM2691" s="1"/>
      <c r="BN2691" s="1"/>
      <c r="BO2691" s="1"/>
      <c r="BP2691" s="1"/>
      <c r="BQ2691" s="1"/>
    </row>
    <row r="2692" spans="1:69" x14ac:dyDescent="0.15">
      <c r="A2692" s="63"/>
      <c r="B2692" s="8"/>
      <c r="C2692" s="8"/>
      <c r="D2692" s="54"/>
      <c r="E2692" s="13"/>
      <c r="F2692" s="10"/>
      <c r="G2692" s="11"/>
      <c r="H2692" s="10"/>
      <c r="I2692" s="10"/>
      <c r="J2692" s="1"/>
      <c r="K2692" s="1"/>
      <c r="L2692" s="8"/>
      <c r="M2692" s="14"/>
      <c r="N2692" s="14"/>
      <c r="O2692" s="8"/>
      <c r="P2692" s="8"/>
      <c r="Q2692" s="12"/>
      <c r="R2692" s="37"/>
      <c r="S2692" s="8"/>
      <c r="T2692" s="7"/>
      <c r="U2692" s="12"/>
      <c r="V2692" s="12"/>
      <c r="W2692" s="14"/>
      <c r="X2692" s="8"/>
      <c r="Y2692" s="13"/>
      <c r="Z2692" s="4"/>
      <c r="AA2692" s="10"/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4"/>
      <c r="BL2692" s="1"/>
      <c r="BM2692" s="1"/>
      <c r="BN2692" s="1"/>
      <c r="BO2692" s="1"/>
      <c r="BP2692" s="1"/>
      <c r="BQ2692" s="1"/>
    </row>
    <row r="2693" spans="1:69" x14ac:dyDescent="0.15">
      <c r="A2693" s="63"/>
      <c r="B2693" s="8"/>
      <c r="C2693" s="8"/>
      <c r="D2693" s="54"/>
      <c r="E2693" s="13"/>
      <c r="F2693" s="10"/>
      <c r="G2693" s="11"/>
      <c r="H2693" s="10"/>
      <c r="I2693" s="10"/>
      <c r="J2693" s="1"/>
      <c r="K2693" s="1"/>
      <c r="L2693" s="8"/>
      <c r="M2693" s="14"/>
      <c r="N2693" s="14"/>
      <c r="O2693" s="8"/>
      <c r="P2693" s="8"/>
      <c r="Q2693" s="12"/>
      <c r="R2693" s="37"/>
      <c r="S2693" s="8"/>
      <c r="T2693" s="7"/>
      <c r="U2693" s="12"/>
      <c r="V2693" s="12"/>
      <c r="W2693" s="14"/>
      <c r="X2693" s="8"/>
      <c r="Y2693" s="13"/>
      <c r="Z2693" s="4"/>
      <c r="AA2693" s="10"/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4"/>
      <c r="BL2693" s="1"/>
      <c r="BM2693" s="1"/>
      <c r="BN2693" s="1"/>
      <c r="BO2693" s="1"/>
      <c r="BP2693" s="1"/>
      <c r="BQ2693" s="1"/>
    </row>
    <row r="2694" spans="1:69" x14ac:dyDescent="0.15">
      <c r="A2694" s="63"/>
      <c r="B2694" s="8"/>
      <c r="C2694" s="8"/>
      <c r="D2694" s="54"/>
      <c r="E2694" s="13"/>
      <c r="F2694" s="10"/>
      <c r="G2694" s="11"/>
      <c r="H2694" s="10"/>
      <c r="I2694" s="10"/>
      <c r="J2694" s="1"/>
      <c r="K2694" s="1"/>
      <c r="L2694" s="8"/>
      <c r="M2694" s="14"/>
      <c r="N2694" s="14"/>
      <c r="O2694" s="8"/>
      <c r="P2694" s="8"/>
      <c r="Q2694" s="12"/>
      <c r="R2694" s="37"/>
      <c r="S2694" s="8"/>
      <c r="T2694" s="7"/>
      <c r="U2694" s="12"/>
      <c r="V2694" s="12"/>
      <c r="W2694" s="14"/>
      <c r="X2694" s="8"/>
      <c r="Y2694" s="13"/>
      <c r="Z2694" s="4"/>
      <c r="AA2694" s="10"/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4"/>
      <c r="BL2694" s="1"/>
      <c r="BM2694" s="1"/>
      <c r="BN2694" s="1"/>
      <c r="BO2694" s="1"/>
      <c r="BP2694" s="1"/>
      <c r="BQ2694" s="1"/>
    </row>
    <row r="2695" spans="1:69" x14ac:dyDescent="0.15">
      <c r="A2695" s="63"/>
      <c r="B2695" s="8"/>
      <c r="C2695" s="8"/>
      <c r="D2695" s="54"/>
      <c r="E2695" s="13"/>
      <c r="F2695" s="10"/>
      <c r="G2695" s="11"/>
      <c r="H2695" s="10"/>
      <c r="I2695" s="10"/>
      <c r="J2695" s="1"/>
      <c r="K2695" s="1"/>
      <c r="L2695" s="8"/>
      <c r="M2695" s="14"/>
      <c r="N2695" s="14"/>
      <c r="O2695" s="8"/>
      <c r="P2695" s="8"/>
      <c r="Q2695" s="12"/>
      <c r="R2695" s="37"/>
      <c r="S2695" s="8"/>
      <c r="T2695" s="7"/>
      <c r="U2695" s="12"/>
      <c r="V2695" s="12"/>
      <c r="W2695" s="14"/>
      <c r="X2695" s="8"/>
      <c r="Y2695" s="13"/>
      <c r="Z2695" s="4"/>
      <c r="AA2695" s="10"/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4"/>
      <c r="BL2695" s="1"/>
      <c r="BM2695" s="1"/>
      <c r="BN2695" s="1"/>
      <c r="BO2695" s="1"/>
      <c r="BP2695" s="1"/>
      <c r="BQ2695" s="1"/>
    </row>
    <row r="2696" spans="1:69" x14ac:dyDescent="0.15">
      <c r="A2696" s="63"/>
      <c r="B2696" s="8"/>
      <c r="C2696" s="8"/>
      <c r="D2696" s="54"/>
      <c r="E2696" s="13"/>
      <c r="F2696" s="10"/>
      <c r="G2696" s="11"/>
      <c r="H2696" s="10"/>
      <c r="I2696" s="10"/>
      <c r="J2696" s="1"/>
      <c r="K2696" s="1"/>
      <c r="L2696" s="8"/>
      <c r="M2696" s="14"/>
      <c r="N2696" s="14"/>
      <c r="O2696" s="8"/>
      <c r="P2696" s="8"/>
      <c r="Q2696" s="12"/>
      <c r="R2696" s="37"/>
      <c r="S2696" s="8"/>
      <c r="T2696" s="7"/>
      <c r="U2696" s="12"/>
      <c r="V2696" s="12"/>
      <c r="W2696" s="14"/>
      <c r="X2696" s="8"/>
      <c r="Y2696" s="13"/>
      <c r="Z2696" s="4"/>
      <c r="AA2696" s="10"/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4"/>
      <c r="BL2696" s="1"/>
      <c r="BM2696" s="1"/>
      <c r="BN2696" s="1"/>
      <c r="BO2696" s="1"/>
      <c r="BP2696" s="1"/>
      <c r="BQ2696" s="1"/>
    </row>
    <row r="2697" spans="1:69" x14ac:dyDescent="0.15">
      <c r="A2697" s="63"/>
      <c r="B2697" s="8"/>
      <c r="C2697" s="8"/>
      <c r="D2697" s="54"/>
      <c r="E2697" s="13"/>
      <c r="F2697" s="10"/>
      <c r="G2697" s="11"/>
      <c r="H2697" s="10"/>
      <c r="I2697" s="10"/>
      <c r="J2697" s="1"/>
      <c r="K2697" s="1"/>
      <c r="L2697" s="8"/>
      <c r="M2697" s="14"/>
      <c r="N2697" s="14"/>
      <c r="O2697" s="8"/>
      <c r="P2697" s="8"/>
      <c r="Q2697" s="12"/>
      <c r="R2697" s="37"/>
      <c r="S2697" s="8"/>
      <c r="T2697" s="7"/>
      <c r="U2697" s="12"/>
      <c r="V2697" s="12"/>
      <c r="W2697" s="14"/>
      <c r="X2697" s="8"/>
      <c r="Y2697" s="13"/>
      <c r="Z2697" s="4"/>
      <c r="AA2697" s="10"/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4"/>
      <c r="BL2697" s="1"/>
      <c r="BM2697" s="1"/>
      <c r="BN2697" s="1"/>
      <c r="BO2697" s="1"/>
      <c r="BP2697" s="1"/>
      <c r="BQ2697" s="1"/>
    </row>
    <row r="2698" spans="1:69" x14ac:dyDescent="0.15">
      <c r="A2698" s="63"/>
      <c r="B2698" s="8"/>
      <c r="C2698" s="8"/>
      <c r="D2698" s="54"/>
      <c r="E2698" s="13"/>
      <c r="F2698" s="10"/>
      <c r="G2698" s="11"/>
      <c r="H2698" s="10"/>
      <c r="I2698" s="10"/>
      <c r="J2698" s="1"/>
      <c r="K2698" s="1"/>
      <c r="L2698" s="8"/>
      <c r="M2698" s="14"/>
      <c r="N2698" s="14"/>
      <c r="O2698" s="8"/>
      <c r="P2698" s="8"/>
      <c r="Q2698" s="12"/>
      <c r="R2698" s="37"/>
      <c r="S2698" s="8"/>
      <c r="T2698" s="7"/>
      <c r="U2698" s="12"/>
      <c r="V2698" s="12"/>
      <c r="W2698" s="14"/>
      <c r="X2698" s="8"/>
      <c r="Y2698" s="13"/>
      <c r="Z2698" s="4"/>
      <c r="AA2698" s="10"/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4"/>
      <c r="BL2698" s="1"/>
      <c r="BM2698" s="1"/>
      <c r="BN2698" s="1"/>
      <c r="BO2698" s="1"/>
      <c r="BP2698" s="1"/>
      <c r="BQ2698" s="1"/>
    </row>
    <row r="2699" spans="1:69" x14ac:dyDescent="0.15">
      <c r="A2699" s="63"/>
      <c r="B2699" s="8"/>
      <c r="C2699" s="8"/>
      <c r="D2699" s="54"/>
      <c r="E2699" s="13"/>
      <c r="F2699" s="10"/>
      <c r="G2699" s="11"/>
      <c r="H2699" s="10"/>
      <c r="I2699" s="10"/>
      <c r="J2699" s="1"/>
      <c r="K2699" s="1"/>
      <c r="L2699" s="8"/>
      <c r="M2699" s="14"/>
      <c r="N2699" s="14"/>
      <c r="O2699" s="8"/>
      <c r="P2699" s="8"/>
      <c r="Q2699" s="12"/>
      <c r="R2699" s="37"/>
      <c r="S2699" s="8"/>
      <c r="T2699" s="7"/>
      <c r="U2699" s="12"/>
      <c r="V2699" s="12"/>
      <c r="W2699" s="14"/>
      <c r="X2699" s="8"/>
      <c r="Y2699" s="13"/>
      <c r="Z2699" s="4"/>
      <c r="AA2699" s="10"/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4"/>
      <c r="BL2699" s="1"/>
      <c r="BM2699" s="1"/>
      <c r="BN2699" s="1"/>
      <c r="BO2699" s="1"/>
      <c r="BP2699" s="1"/>
      <c r="BQ2699" s="1"/>
    </row>
    <row r="2700" spans="1:69" x14ac:dyDescent="0.15">
      <c r="A2700" s="63"/>
      <c r="B2700" s="8"/>
      <c r="C2700" s="8"/>
      <c r="D2700" s="54"/>
      <c r="E2700" s="13"/>
      <c r="F2700" s="10"/>
      <c r="G2700" s="11"/>
      <c r="H2700" s="10"/>
      <c r="I2700" s="10"/>
      <c r="J2700" s="1"/>
      <c r="K2700" s="1"/>
      <c r="L2700" s="8"/>
      <c r="M2700" s="14"/>
      <c r="N2700" s="14"/>
      <c r="O2700" s="8"/>
      <c r="P2700" s="8"/>
      <c r="Q2700" s="12"/>
      <c r="R2700" s="37"/>
      <c r="S2700" s="8"/>
      <c r="T2700" s="7"/>
      <c r="U2700" s="12"/>
      <c r="V2700" s="12"/>
      <c r="W2700" s="14"/>
      <c r="X2700" s="8"/>
      <c r="Y2700" s="13"/>
      <c r="Z2700" s="4"/>
      <c r="AA2700" s="10"/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4"/>
      <c r="BL2700" s="1"/>
      <c r="BM2700" s="1"/>
      <c r="BN2700" s="1"/>
      <c r="BO2700" s="1"/>
      <c r="BP2700" s="1"/>
      <c r="BQ2700" s="1"/>
    </row>
    <row r="2701" spans="1:69" x14ac:dyDescent="0.15">
      <c r="A2701" s="63"/>
      <c r="B2701" s="8"/>
      <c r="C2701" s="8"/>
      <c r="D2701" s="54"/>
      <c r="E2701" s="13"/>
      <c r="F2701" s="10"/>
      <c r="G2701" s="11"/>
      <c r="H2701" s="10"/>
      <c r="I2701" s="10"/>
      <c r="J2701" s="1"/>
      <c r="K2701" s="1"/>
      <c r="L2701" s="8"/>
      <c r="M2701" s="14"/>
      <c r="N2701" s="14"/>
      <c r="O2701" s="8"/>
      <c r="P2701" s="8"/>
      <c r="Q2701" s="12"/>
      <c r="R2701" s="37"/>
      <c r="S2701" s="8"/>
      <c r="T2701" s="7"/>
      <c r="U2701" s="12"/>
      <c r="V2701" s="12"/>
      <c r="W2701" s="14"/>
      <c r="X2701" s="8"/>
      <c r="Y2701" s="13"/>
      <c r="Z2701" s="4"/>
      <c r="AA2701" s="10"/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4"/>
      <c r="BL2701" s="1"/>
      <c r="BM2701" s="1"/>
      <c r="BN2701" s="1"/>
      <c r="BO2701" s="1"/>
      <c r="BP2701" s="1"/>
      <c r="BQ2701" s="1"/>
    </row>
    <row r="2702" spans="1:69" x14ac:dyDescent="0.15">
      <c r="A2702" s="63"/>
      <c r="B2702" s="8"/>
      <c r="C2702" s="8"/>
      <c r="D2702" s="54"/>
      <c r="E2702" s="13"/>
      <c r="F2702" s="10"/>
      <c r="G2702" s="11"/>
      <c r="H2702" s="10"/>
      <c r="I2702" s="10"/>
      <c r="J2702" s="1"/>
      <c r="K2702" s="1"/>
      <c r="L2702" s="8"/>
      <c r="M2702" s="14"/>
      <c r="N2702" s="14"/>
      <c r="O2702" s="8"/>
      <c r="P2702" s="8"/>
      <c r="Q2702" s="12"/>
      <c r="R2702" s="37"/>
      <c r="S2702" s="8"/>
      <c r="T2702" s="7"/>
      <c r="U2702" s="12"/>
      <c r="V2702" s="12"/>
      <c r="W2702" s="14"/>
      <c r="X2702" s="8"/>
      <c r="Y2702" s="13"/>
      <c r="Z2702" s="4"/>
      <c r="AA2702" s="10"/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4"/>
      <c r="BL2702" s="1"/>
      <c r="BM2702" s="1"/>
      <c r="BN2702" s="1"/>
      <c r="BO2702" s="1"/>
      <c r="BP2702" s="1"/>
      <c r="BQ2702" s="1"/>
    </row>
    <row r="2703" spans="1:69" x14ac:dyDescent="0.15">
      <c r="A2703" s="63"/>
      <c r="B2703" s="8"/>
      <c r="C2703" s="8"/>
      <c r="D2703" s="54"/>
      <c r="E2703" s="13"/>
      <c r="F2703" s="10"/>
      <c r="G2703" s="11"/>
      <c r="H2703" s="10"/>
      <c r="I2703" s="10"/>
      <c r="J2703" s="1"/>
      <c r="K2703" s="1"/>
      <c r="L2703" s="8"/>
      <c r="M2703" s="14"/>
      <c r="N2703" s="14"/>
      <c r="O2703" s="8"/>
      <c r="P2703" s="8"/>
      <c r="Q2703" s="12"/>
      <c r="R2703" s="37"/>
      <c r="S2703" s="8"/>
      <c r="T2703" s="7"/>
      <c r="U2703" s="12"/>
      <c r="V2703" s="12"/>
      <c r="W2703" s="14"/>
      <c r="X2703" s="8"/>
      <c r="Y2703" s="13"/>
      <c r="Z2703" s="4"/>
      <c r="AA2703" s="10"/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4"/>
      <c r="BL2703" s="1"/>
      <c r="BM2703" s="1"/>
      <c r="BN2703" s="1"/>
      <c r="BO2703" s="1"/>
      <c r="BP2703" s="1"/>
      <c r="BQ2703" s="1"/>
    </row>
    <row r="2704" spans="1:69" x14ac:dyDescent="0.15">
      <c r="A2704" s="63"/>
      <c r="B2704" s="8"/>
      <c r="C2704" s="8"/>
      <c r="D2704" s="54"/>
      <c r="E2704" s="13"/>
      <c r="F2704" s="10"/>
      <c r="G2704" s="11"/>
      <c r="H2704" s="10"/>
      <c r="I2704" s="10"/>
      <c r="J2704" s="1"/>
      <c r="K2704" s="1"/>
      <c r="L2704" s="8"/>
      <c r="M2704" s="14"/>
      <c r="N2704" s="14"/>
      <c r="O2704" s="8"/>
      <c r="P2704" s="8"/>
      <c r="Q2704" s="12"/>
      <c r="R2704" s="37"/>
      <c r="S2704" s="8"/>
      <c r="T2704" s="7"/>
      <c r="U2704" s="12"/>
      <c r="V2704" s="12"/>
      <c r="W2704" s="14"/>
      <c r="X2704" s="8"/>
      <c r="Y2704" s="13"/>
      <c r="Z2704" s="4"/>
      <c r="AA2704" s="10"/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4"/>
      <c r="BL2704" s="1"/>
      <c r="BM2704" s="1"/>
      <c r="BN2704" s="1"/>
      <c r="BO2704" s="1"/>
      <c r="BP2704" s="1"/>
      <c r="BQ2704" s="1"/>
    </row>
    <row r="2705" spans="1:69" x14ac:dyDescent="0.15">
      <c r="A2705" s="63"/>
      <c r="B2705" s="8"/>
      <c r="C2705" s="8"/>
      <c r="D2705" s="54"/>
      <c r="E2705" s="13"/>
      <c r="F2705" s="10"/>
      <c r="G2705" s="11"/>
      <c r="H2705" s="10"/>
      <c r="I2705" s="10"/>
      <c r="J2705" s="1"/>
      <c r="K2705" s="1"/>
      <c r="L2705" s="8"/>
      <c r="M2705" s="14"/>
      <c r="N2705" s="14"/>
      <c r="O2705" s="8"/>
      <c r="P2705" s="8"/>
      <c r="Q2705" s="12"/>
      <c r="R2705" s="37"/>
      <c r="S2705" s="8"/>
      <c r="T2705" s="7"/>
      <c r="U2705" s="12"/>
      <c r="V2705" s="12"/>
      <c r="W2705" s="14"/>
      <c r="X2705" s="8"/>
      <c r="Y2705" s="13"/>
      <c r="Z2705" s="4"/>
      <c r="AA2705" s="10"/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4"/>
      <c r="BL2705" s="1"/>
      <c r="BM2705" s="1"/>
      <c r="BN2705" s="1"/>
      <c r="BO2705" s="1"/>
      <c r="BP2705" s="1"/>
      <c r="BQ2705" s="1"/>
    </row>
    <row r="2706" spans="1:69" x14ac:dyDescent="0.15">
      <c r="A2706" s="63"/>
      <c r="B2706" s="8"/>
      <c r="C2706" s="8"/>
      <c r="D2706" s="54"/>
      <c r="E2706" s="13"/>
      <c r="F2706" s="10"/>
      <c r="G2706" s="11"/>
      <c r="H2706" s="10"/>
      <c r="I2706" s="10"/>
      <c r="J2706" s="1"/>
      <c r="K2706" s="1"/>
      <c r="L2706" s="8"/>
      <c r="M2706" s="14"/>
      <c r="N2706" s="14"/>
      <c r="O2706" s="8"/>
      <c r="P2706" s="8"/>
      <c r="Q2706" s="12"/>
      <c r="R2706" s="37"/>
      <c r="S2706" s="8"/>
      <c r="T2706" s="7"/>
      <c r="U2706" s="12"/>
      <c r="V2706" s="12"/>
      <c r="W2706" s="14"/>
      <c r="X2706" s="8"/>
      <c r="Y2706" s="13"/>
      <c r="Z2706" s="4"/>
      <c r="AA2706" s="10"/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4"/>
      <c r="BL2706" s="1"/>
      <c r="BM2706" s="1"/>
      <c r="BN2706" s="1"/>
      <c r="BO2706" s="1"/>
      <c r="BP2706" s="1"/>
      <c r="BQ2706" s="1"/>
    </row>
    <row r="2707" spans="1:69" x14ac:dyDescent="0.15">
      <c r="A2707" s="63"/>
      <c r="B2707" s="8"/>
      <c r="C2707" s="8"/>
      <c r="D2707" s="54"/>
      <c r="E2707" s="13"/>
      <c r="F2707" s="10"/>
      <c r="G2707" s="11"/>
      <c r="H2707" s="10"/>
      <c r="I2707" s="10"/>
      <c r="J2707" s="1"/>
      <c r="K2707" s="1"/>
      <c r="L2707" s="8"/>
      <c r="M2707" s="14"/>
      <c r="N2707" s="14"/>
      <c r="O2707" s="8"/>
      <c r="P2707" s="8"/>
      <c r="Q2707" s="12"/>
      <c r="R2707" s="37"/>
      <c r="S2707" s="8"/>
      <c r="T2707" s="7"/>
      <c r="U2707" s="12"/>
      <c r="V2707" s="12"/>
      <c r="W2707" s="14"/>
      <c r="X2707" s="8"/>
      <c r="Y2707" s="13"/>
      <c r="Z2707" s="4"/>
      <c r="AA2707" s="10"/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4"/>
      <c r="BL2707" s="1"/>
      <c r="BM2707" s="1"/>
      <c r="BN2707" s="1"/>
      <c r="BO2707" s="1"/>
      <c r="BP2707" s="1"/>
      <c r="BQ2707" s="1"/>
    </row>
    <row r="2708" spans="1:69" x14ac:dyDescent="0.15">
      <c r="A2708" s="63"/>
      <c r="B2708" s="8"/>
      <c r="C2708" s="8"/>
      <c r="D2708" s="54"/>
      <c r="E2708" s="13"/>
      <c r="F2708" s="10"/>
      <c r="G2708" s="11"/>
      <c r="H2708" s="10"/>
      <c r="I2708" s="10"/>
      <c r="J2708" s="1"/>
      <c r="K2708" s="1"/>
      <c r="L2708" s="8"/>
      <c r="M2708" s="14"/>
      <c r="N2708" s="14"/>
      <c r="O2708" s="8"/>
      <c r="P2708" s="8"/>
      <c r="Q2708" s="12"/>
      <c r="R2708" s="37"/>
      <c r="S2708" s="8"/>
      <c r="T2708" s="7"/>
      <c r="U2708" s="12"/>
      <c r="V2708" s="12"/>
      <c r="W2708" s="14"/>
      <c r="X2708" s="8"/>
      <c r="Y2708" s="13"/>
      <c r="Z2708" s="4"/>
      <c r="AA2708" s="10"/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4"/>
      <c r="BL2708" s="1"/>
      <c r="BM2708" s="1"/>
      <c r="BN2708" s="1"/>
      <c r="BO2708" s="1"/>
      <c r="BP2708" s="1"/>
      <c r="BQ2708" s="1"/>
    </row>
    <row r="2709" spans="1:69" x14ac:dyDescent="0.15">
      <c r="A2709" s="63"/>
      <c r="B2709" s="8"/>
      <c r="C2709" s="8"/>
      <c r="D2709" s="54"/>
      <c r="E2709" s="13"/>
      <c r="F2709" s="10"/>
      <c r="G2709" s="11"/>
      <c r="H2709" s="10"/>
      <c r="I2709" s="10"/>
      <c r="J2709" s="1"/>
      <c r="K2709" s="1"/>
      <c r="L2709" s="8"/>
      <c r="M2709" s="14"/>
      <c r="N2709" s="14"/>
      <c r="O2709" s="8"/>
      <c r="P2709" s="8"/>
      <c r="Q2709" s="12"/>
      <c r="R2709" s="37"/>
      <c r="S2709" s="8"/>
      <c r="T2709" s="7"/>
      <c r="U2709" s="12"/>
      <c r="V2709" s="12"/>
      <c r="W2709" s="14"/>
      <c r="X2709" s="8"/>
      <c r="Y2709" s="13"/>
      <c r="Z2709" s="4"/>
      <c r="AA2709" s="10"/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4"/>
      <c r="BL2709" s="1"/>
      <c r="BM2709" s="1"/>
      <c r="BN2709" s="1"/>
      <c r="BO2709" s="1"/>
      <c r="BP2709" s="1"/>
      <c r="BQ2709" s="1"/>
    </row>
    <row r="2710" spans="1:69" x14ac:dyDescent="0.15">
      <c r="A2710" s="63"/>
      <c r="B2710" s="8"/>
      <c r="C2710" s="8"/>
      <c r="D2710" s="54"/>
      <c r="E2710" s="13"/>
      <c r="F2710" s="10"/>
      <c r="G2710" s="11"/>
      <c r="H2710" s="10"/>
      <c r="I2710" s="10"/>
      <c r="J2710" s="1"/>
      <c r="K2710" s="1"/>
      <c r="L2710" s="8"/>
      <c r="M2710" s="14"/>
      <c r="N2710" s="14"/>
      <c r="O2710" s="8"/>
      <c r="P2710" s="8"/>
      <c r="Q2710" s="12"/>
      <c r="R2710" s="37"/>
      <c r="S2710" s="8"/>
      <c r="T2710" s="7"/>
      <c r="U2710" s="12"/>
      <c r="V2710" s="12"/>
      <c r="W2710" s="14"/>
      <c r="X2710" s="8"/>
      <c r="Y2710" s="13"/>
      <c r="Z2710" s="4"/>
      <c r="AA2710" s="10"/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4"/>
      <c r="BL2710" s="1"/>
      <c r="BM2710" s="1"/>
      <c r="BN2710" s="1"/>
      <c r="BO2710" s="1"/>
      <c r="BP2710" s="1"/>
      <c r="BQ2710" s="1"/>
    </row>
    <row r="2711" spans="1:69" x14ac:dyDescent="0.15">
      <c r="A2711" s="63"/>
      <c r="B2711" s="8"/>
      <c r="C2711" s="8"/>
      <c r="D2711" s="54"/>
      <c r="E2711" s="13"/>
      <c r="F2711" s="10"/>
      <c r="G2711" s="11"/>
      <c r="H2711" s="10"/>
      <c r="I2711" s="10"/>
      <c r="J2711" s="1"/>
      <c r="K2711" s="1"/>
      <c r="L2711" s="8"/>
      <c r="M2711" s="14"/>
      <c r="N2711" s="14"/>
      <c r="O2711" s="8"/>
      <c r="P2711" s="8"/>
      <c r="Q2711" s="12"/>
      <c r="R2711" s="37"/>
      <c r="S2711" s="8"/>
      <c r="T2711" s="7"/>
      <c r="U2711" s="12"/>
      <c r="V2711" s="12"/>
      <c r="W2711" s="14"/>
      <c r="X2711" s="8"/>
      <c r="Y2711" s="13"/>
      <c r="Z2711" s="4"/>
      <c r="AA2711" s="10"/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4"/>
      <c r="BL2711" s="1"/>
      <c r="BM2711" s="1"/>
      <c r="BN2711" s="1"/>
      <c r="BO2711" s="1"/>
      <c r="BP2711" s="1"/>
      <c r="BQ2711" s="1"/>
    </row>
    <row r="2712" spans="1:69" x14ac:dyDescent="0.15">
      <c r="A2712" s="63"/>
      <c r="B2712" s="8"/>
      <c r="C2712" s="8"/>
      <c r="D2712" s="54"/>
      <c r="E2712" s="13"/>
      <c r="F2712" s="10"/>
      <c r="G2712" s="11"/>
      <c r="H2712" s="10"/>
      <c r="I2712" s="10"/>
      <c r="J2712" s="1"/>
      <c r="K2712" s="1"/>
      <c r="L2712" s="8"/>
      <c r="M2712" s="14"/>
      <c r="N2712" s="14"/>
      <c r="O2712" s="8"/>
      <c r="P2712" s="8"/>
      <c r="Q2712" s="12"/>
      <c r="R2712" s="37"/>
      <c r="S2712" s="8"/>
      <c r="T2712" s="7"/>
      <c r="U2712" s="12"/>
      <c r="V2712" s="12"/>
      <c r="W2712" s="14"/>
      <c r="X2712" s="8"/>
      <c r="Y2712" s="13"/>
      <c r="Z2712" s="4"/>
      <c r="AA2712" s="10"/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4"/>
      <c r="BL2712" s="1"/>
      <c r="BM2712" s="1"/>
      <c r="BN2712" s="1"/>
      <c r="BO2712" s="1"/>
      <c r="BP2712" s="1"/>
      <c r="BQ2712" s="1"/>
    </row>
    <row r="2713" spans="1:69" x14ac:dyDescent="0.15">
      <c r="A2713" s="63"/>
      <c r="B2713" s="8"/>
      <c r="C2713" s="8"/>
      <c r="D2713" s="54"/>
      <c r="E2713" s="13"/>
      <c r="F2713" s="10"/>
      <c r="G2713" s="11"/>
      <c r="H2713" s="10"/>
      <c r="I2713" s="10"/>
      <c r="J2713" s="1"/>
      <c r="K2713" s="1"/>
      <c r="L2713" s="8"/>
      <c r="M2713" s="14"/>
      <c r="N2713" s="14"/>
      <c r="O2713" s="8"/>
      <c r="P2713" s="8"/>
      <c r="Q2713" s="12"/>
      <c r="R2713" s="37"/>
      <c r="S2713" s="8"/>
      <c r="T2713" s="7"/>
      <c r="U2713" s="12"/>
      <c r="V2713" s="12"/>
      <c r="W2713" s="14"/>
      <c r="X2713" s="8"/>
      <c r="Y2713" s="13"/>
      <c r="Z2713" s="4"/>
      <c r="AA2713" s="10"/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4"/>
      <c r="BL2713" s="1"/>
      <c r="BM2713" s="1"/>
      <c r="BN2713" s="1"/>
      <c r="BO2713" s="1"/>
      <c r="BP2713" s="1"/>
      <c r="BQ2713" s="1"/>
    </row>
    <row r="2714" spans="1:69" x14ac:dyDescent="0.15">
      <c r="A2714" s="63"/>
      <c r="B2714" s="8"/>
      <c r="C2714" s="8"/>
      <c r="D2714" s="54"/>
      <c r="E2714" s="13"/>
      <c r="F2714" s="10"/>
      <c r="G2714" s="11"/>
      <c r="H2714" s="10"/>
      <c r="I2714" s="10"/>
      <c r="J2714" s="1"/>
      <c r="K2714" s="1"/>
      <c r="L2714" s="8"/>
      <c r="M2714" s="14"/>
      <c r="N2714" s="14"/>
      <c r="O2714" s="8"/>
      <c r="P2714" s="8"/>
      <c r="Q2714" s="12"/>
      <c r="R2714" s="37"/>
      <c r="S2714" s="8"/>
      <c r="T2714" s="7"/>
      <c r="U2714" s="12"/>
      <c r="V2714" s="12"/>
      <c r="W2714" s="14"/>
      <c r="X2714" s="8"/>
      <c r="Y2714" s="13"/>
      <c r="Z2714" s="4"/>
      <c r="AA2714" s="10"/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4"/>
      <c r="BL2714" s="1"/>
      <c r="BM2714" s="1"/>
      <c r="BN2714" s="1"/>
      <c r="BO2714" s="1"/>
      <c r="BP2714" s="1"/>
      <c r="BQ2714" s="1"/>
    </row>
    <row r="2715" spans="1:69" x14ac:dyDescent="0.15">
      <c r="A2715" s="63"/>
      <c r="B2715" s="8"/>
      <c r="C2715" s="8"/>
      <c r="D2715" s="54"/>
      <c r="E2715" s="13"/>
      <c r="F2715" s="10"/>
      <c r="G2715" s="11"/>
      <c r="H2715" s="10"/>
      <c r="I2715" s="10"/>
      <c r="J2715" s="1"/>
      <c r="K2715" s="1"/>
      <c r="L2715" s="8"/>
      <c r="M2715" s="14"/>
      <c r="N2715" s="14"/>
      <c r="O2715" s="8"/>
      <c r="P2715" s="8"/>
      <c r="Q2715" s="12"/>
      <c r="R2715" s="37"/>
      <c r="S2715" s="8"/>
      <c r="T2715" s="7"/>
      <c r="U2715" s="12"/>
      <c r="V2715" s="12"/>
      <c r="W2715" s="14"/>
      <c r="X2715" s="8"/>
      <c r="Y2715" s="13"/>
      <c r="Z2715" s="4"/>
      <c r="AA2715" s="10"/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4"/>
      <c r="BL2715" s="1"/>
      <c r="BM2715" s="1"/>
      <c r="BN2715" s="1"/>
      <c r="BO2715" s="1"/>
      <c r="BP2715" s="1"/>
      <c r="BQ2715" s="1"/>
    </row>
    <row r="2716" spans="1:69" x14ac:dyDescent="0.15">
      <c r="A2716" s="63"/>
      <c r="B2716" s="8"/>
      <c r="C2716" s="8"/>
      <c r="D2716" s="54"/>
      <c r="E2716" s="13"/>
      <c r="F2716" s="10"/>
      <c r="G2716" s="11"/>
      <c r="H2716" s="10"/>
      <c r="I2716" s="10"/>
      <c r="J2716" s="1"/>
      <c r="K2716" s="1"/>
      <c r="L2716" s="8"/>
      <c r="M2716" s="14"/>
      <c r="N2716" s="14"/>
      <c r="O2716" s="8"/>
      <c r="P2716" s="8"/>
      <c r="Q2716" s="12"/>
      <c r="R2716" s="37"/>
      <c r="S2716" s="8"/>
      <c r="T2716" s="7"/>
      <c r="U2716" s="12"/>
      <c r="V2716" s="12"/>
      <c r="W2716" s="14"/>
      <c r="X2716" s="8"/>
      <c r="Y2716" s="13"/>
      <c r="Z2716" s="4"/>
      <c r="AA2716" s="10"/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4"/>
      <c r="BL2716" s="1"/>
      <c r="BM2716" s="1"/>
      <c r="BN2716" s="1"/>
      <c r="BO2716" s="1"/>
      <c r="BP2716" s="1"/>
      <c r="BQ2716" s="1"/>
    </row>
    <row r="2717" spans="1:69" x14ac:dyDescent="0.15">
      <c r="A2717" s="63"/>
      <c r="B2717" s="8"/>
      <c r="C2717" s="8"/>
      <c r="D2717" s="54"/>
      <c r="E2717" s="13"/>
      <c r="F2717" s="10"/>
      <c r="G2717" s="11"/>
      <c r="H2717" s="10"/>
      <c r="I2717" s="10"/>
      <c r="J2717" s="1"/>
      <c r="K2717" s="1"/>
      <c r="L2717" s="8"/>
      <c r="M2717" s="14"/>
      <c r="N2717" s="14"/>
      <c r="O2717" s="8"/>
      <c r="P2717" s="8"/>
      <c r="Q2717" s="12"/>
      <c r="R2717" s="37"/>
      <c r="S2717" s="8"/>
      <c r="T2717" s="7"/>
      <c r="U2717" s="12"/>
      <c r="V2717" s="12"/>
      <c r="W2717" s="14"/>
      <c r="X2717" s="8"/>
      <c r="Y2717" s="13"/>
      <c r="Z2717" s="4"/>
      <c r="AA2717" s="10"/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4"/>
      <c r="BL2717" s="1"/>
      <c r="BM2717" s="1"/>
      <c r="BN2717" s="1"/>
      <c r="BO2717" s="1"/>
      <c r="BP2717" s="1"/>
      <c r="BQ2717" s="1"/>
    </row>
    <row r="2718" spans="1:69" x14ac:dyDescent="0.15">
      <c r="A2718" s="63"/>
      <c r="B2718" s="8"/>
      <c r="C2718" s="8"/>
      <c r="D2718" s="54"/>
      <c r="E2718" s="13"/>
      <c r="F2718" s="10"/>
      <c r="G2718" s="11"/>
      <c r="H2718" s="10"/>
      <c r="I2718" s="10"/>
      <c r="J2718" s="1"/>
      <c r="K2718" s="1"/>
      <c r="L2718" s="8"/>
      <c r="M2718" s="14"/>
      <c r="N2718" s="14"/>
      <c r="O2718" s="8"/>
      <c r="P2718" s="8"/>
      <c r="Q2718" s="12"/>
      <c r="R2718" s="37"/>
      <c r="S2718" s="8"/>
      <c r="T2718" s="7"/>
      <c r="U2718" s="12"/>
      <c r="V2718" s="12"/>
      <c r="W2718" s="14"/>
      <c r="X2718" s="8"/>
      <c r="Y2718" s="13"/>
      <c r="Z2718" s="4"/>
      <c r="AA2718" s="10"/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4"/>
      <c r="BL2718" s="1"/>
      <c r="BM2718" s="1"/>
      <c r="BN2718" s="1"/>
      <c r="BO2718" s="1"/>
      <c r="BP2718" s="1"/>
      <c r="BQ2718" s="1"/>
    </row>
    <row r="2719" spans="1:69" x14ac:dyDescent="0.15">
      <c r="A2719" s="63"/>
      <c r="B2719" s="8"/>
      <c r="C2719" s="8"/>
      <c r="D2719" s="54"/>
      <c r="E2719" s="13"/>
      <c r="F2719" s="10"/>
      <c r="G2719" s="11"/>
      <c r="H2719" s="10"/>
      <c r="I2719" s="10"/>
      <c r="J2719" s="1"/>
      <c r="K2719" s="1"/>
      <c r="L2719" s="8"/>
      <c r="M2719" s="14"/>
      <c r="N2719" s="14"/>
      <c r="O2719" s="8"/>
      <c r="P2719" s="8"/>
      <c r="Q2719" s="12"/>
      <c r="R2719" s="37"/>
      <c r="S2719" s="8"/>
      <c r="T2719" s="7"/>
      <c r="U2719" s="12"/>
      <c r="V2719" s="12"/>
      <c r="W2719" s="14"/>
      <c r="X2719" s="8"/>
      <c r="Y2719" s="13"/>
      <c r="Z2719" s="4"/>
      <c r="AA2719" s="10"/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4"/>
      <c r="BL2719" s="1"/>
      <c r="BM2719" s="1"/>
      <c r="BN2719" s="1"/>
      <c r="BO2719" s="1"/>
      <c r="BP2719" s="1"/>
      <c r="BQ2719" s="1"/>
    </row>
    <row r="2720" spans="1:69" x14ac:dyDescent="0.15">
      <c r="A2720" s="63"/>
      <c r="B2720" s="8"/>
      <c r="C2720" s="8"/>
      <c r="D2720" s="54"/>
      <c r="E2720" s="13"/>
      <c r="F2720" s="10"/>
      <c r="G2720" s="11"/>
      <c r="H2720" s="10"/>
      <c r="I2720" s="10"/>
      <c r="J2720" s="1"/>
      <c r="K2720" s="1"/>
      <c r="L2720" s="8"/>
      <c r="M2720" s="14"/>
      <c r="N2720" s="14"/>
      <c r="O2720" s="8"/>
      <c r="P2720" s="8"/>
      <c r="Q2720" s="12"/>
      <c r="R2720" s="37"/>
      <c r="S2720" s="8"/>
      <c r="T2720" s="7"/>
      <c r="U2720" s="12"/>
      <c r="V2720" s="12"/>
      <c r="W2720" s="14"/>
      <c r="X2720" s="8"/>
      <c r="Y2720" s="13"/>
      <c r="Z2720" s="4"/>
      <c r="AA2720" s="10"/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4"/>
      <c r="BL2720" s="1"/>
      <c r="BM2720" s="1"/>
      <c r="BN2720" s="1"/>
      <c r="BO2720" s="1"/>
      <c r="BP2720" s="1"/>
      <c r="BQ2720" s="1"/>
    </row>
    <row r="2721" spans="1:69" x14ac:dyDescent="0.15">
      <c r="A2721" s="63"/>
      <c r="B2721" s="8"/>
      <c r="C2721" s="8"/>
      <c r="D2721" s="54"/>
      <c r="E2721" s="13"/>
      <c r="F2721" s="10"/>
      <c r="G2721" s="11"/>
      <c r="H2721" s="10"/>
      <c r="I2721" s="10"/>
      <c r="J2721" s="1"/>
      <c r="K2721" s="1"/>
      <c r="L2721" s="8"/>
      <c r="M2721" s="14"/>
      <c r="N2721" s="14"/>
      <c r="O2721" s="8"/>
      <c r="P2721" s="8"/>
      <c r="Q2721" s="12"/>
      <c r="R2721" s="37"/>
      <c r="S2721" s="8"/>
      <c r="T2721" s="7"/>
      <c r="U2721" s="12"/>
      <c r="V2721" s="12"/>
      <c r="W2721" s="14"/>
      <c r="X2721" s="8"/>
      <c r="Y2721" s="13"/>
      <c r="Z2721" s="4"/>
      <c r="AA2721" s="10"/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4"/>
      <c r="BL2721" s="1"/>
      <c r="BM2721" s="1"/>
      <c r="BN2721" s="1"/>
      <c r="BO2721" s="1"/>
      <c r="BP2721" s="1"/>
      <c r="BQ2721" s="1"/>
    </row>
    <row r="2722" spans="1:69" x14ac:dyDescent="0.15">
      <c r="A2722" s="63"/>
      <c r="B2722" s="8"/>
      <c r="C2722" s="8"/>
      <c r="D2722" s="54"/>
      <c r="E2722" s="13"/>
      <c r="F2722" s="10"/>
      <c r="G2722" s="11"/>
      <c r="H2722" s="10"/>
      <c r="I2722" s="10"/>
      <c r="J2722" s="1"/>
      <c r="K2722" s="1"/>
      <c r="L2722" s="8"/>
      <c r="M2722" s="14"/>
      <c r="N2722" s="14"/>
      <c r="O2722" s="8"/>
      <c r="P2722" s="8"/>
      <c r="Q2722" s="12"/>
      <c r="R2722" s="37"/>
      <c r="S2722" s="8"/>
      <c r="T2722" s="7"/>
      <c r="U2722" s="12"/>
      <c r="V2722" s="12"/>
      <c r="W2722" s="14"/>
      <c r="X2722" s="8"/>
      <c r="Y2722" s="13"/>
      <c r="Z2722" s="4"/>
      <c r="AA2722" s="10"/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4"/>
      <c r="BL2722" s="1"/>
      <c r="BM2722" s="1"/>
      <c r="BN2722" s="1"/>
      <c r="BO2722" s="1"/>
      <c r="BP2722" s="1"/>
      <c r="BQ2722" s="1"/>
    </row>
    <row r="2723" spans="1:69" x14ac:dyDescent="0.15">
      <c r="A2723" s="63"/>
      <c r="B2723" s="8"/>
      <c r="C2723" s="8"/>
      <c r="D2723" s="54"/>
      <c r="E2723" s="13"/>
      <c r="F2723" s="10"/>
      <c r="G2723" s="11"/>
      <c r="H2723" s="10"/>
      <c r="I2723" s="10"/>
      <c r="J2723" s="1"/>
      <c r="K2723" s="1"/>
      <c r="L2723" s="8"/>
      <c r="M2723" s="14"/>
      <c r="N2723" s="14"/>
      <c r="O2723" s="8"/>
      <c r="P2723" s="8"/>
      <c r="Q2723" s="12"/>
      <c r="R2723" s="37"/>
      <c r="S2723" s="8"/>
      <c r="T2723" s="7"/>
      <c r="U2723" s="12"/>
      <c r="V2723" s="12"/>
      <c r="W2723" s="14"/>
      <c r="X2723" s="8"/>
      <c r="Y2723" s="13"/>
      <c r="Z2723" s="4"/>
      <c r="AA2723" s="10"/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4"/>
      <c r="BL2723" s="1"/>
      <c r="BM2723" s="1"/>
      <c r="BN2723" s="1"/>
      <c r="BO2723" s="1"/>
      <c r="BP2723" s="1"/>
      <c r="BQ2723" s="1"/>
    </row>
    <row r="2724" spans="1:69" x14ac:dyDescent="0.15">
      <c r="A2724" s="63"/>
      <c r="B2724" s="8"/>
      <c r="C2724" s="8"/>
      <c r="D2724" s="54"/>
      <c r="E2724" s="13"/>
      <c r="F2724" s="10"/>
      <c r="G2724" s="11"/>
      <c r="H2724" s="10"/>
      <c r="I2724" s="10"/>
      <c r="J2724" s="1"/>
      <c r="K2724" s="1"/>
      <c r="L2724" s="8"/>
      <c r="M2724" s="14"/>
      <c r="N2724" s="14"/>
      <c r="O2724" s="8"/>
      <c r="P2724" s="8"/>
      <c r="Q2724" s="12"/>
      <c r="R2724" s="37"/>
      <c r="S2724" s="8"/>
      <c r="T2724" s="7"/>
      <c r="U2724" s="12"/>
      <c r="V2724" s="12"/>
      <c r="W2724" s="14"/>
      <c r="X2724" s="8"/>
      <c r="Y2724" s="13"/>
      <c r="Z2724" s="4"/>
      <c r="AA2724" s="10"/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4"/>
      <c r="BL2724" s="1"/>
      <c r="BM2724" s="1"/>
      <c r="BN2724" s="1"/>
      <c r="BO2724" s="1"/>
      <c r="BP2724" s="1"/>
      <c r="BQ2724" s="1"/>
    </row>
    <row r="2725" spans="1:69" x14ac:dyDescent="0.15">
      <c r="A2725" s="63"/>
      <c r="B2725" s="8"/>
      <c r="C2725" s="8"/>
      <c r="D2725" s="54"/>
      <c r="E2725" s="13"/>
      <c r="F2725" s="10"/>
      <c r="G2725" s="11"/>
      <c r="H2725" s="10"/>
      <c r="I2725" s="10"/>
      <c r="J2725" s="1"/>
      <c r="K2725" s="1"/>
      <c r="L2725" s="8"/>
      <c r="M2725" s="14"/>
      <c r="N2725" s="14"/>
      <c r="O2725" s="8"/>
      <c r="P2725" s="8"/>
      <c r="Q2725" s="12"/>
      <c r="R2725" s="37"/>
      <c r="S2725" s="8"/>
      <c r="T2725" s="7"/>
      <c r="U2725" s="12"/>
      <c r="V2725" s="12"/>
      <c r="W2725" s="14"/>
      <c r="X2725" s="8"/>
      <c r="Y2725" s="13"/>
      <c r="Z2725" s="4"/>
      <c r="AA2725" s="10"/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4"/>
      <c r="BL2725" s="1"/>
      <c r="BM2725" s="1"/>
      <c r="BN2725" s="1"/>
      <c r="BO2725" s="1"/>
      <c r="BP2725" s="1"/>
      <c r="BQ2725" s="1"/>
    </row>
    <row r="2726" spans="1:69" x14ac:dyDescent="0.15">
      <c r="A2726" s="63"/>
      <c r="B2726" s="8"/>
      <c r="C2726" s="8"/>
      <c r="D2726" s="54"/>
      <c r="E2726" s="13"/>
      <c r="F2726" s="10"/>
      <c r="G2726" s="11"/>
      <c r="H2726" s="10"/>
      <c r="I2726" s="10"/>
      <c r="J2726" s="1"/>
      <c r="K2726" s="1"/>
      <c r="L2726" s="8"/>
      <c r="M2726" s="14"/>
      <c r="N2726" s="14"/>
      <c r="O2726" s="8"/>
      <c r="P2726" s="8"/>
      <c r="Q2726" s="12"/>
      <c r="R2726" s="37"/>
      <c r="S2726" s="8"/>
      <c r="T2726" s="7"/>
      <c r="U2726" s="12"/>
      <c r="V2726" s="12"/>
      <c r="W2726" s="14"/>
      <c r="X2726" s="8"/>
      <c r="Y2726" s="13"/>
      <c r="Z2726" s="4"/>
      <c r="AA2726" s="10"/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4"/>
      <c r="BL2726" s="1"/>
      <c r="BM2726" s="1"/>
      <c r="BN2726" s="1"/>
      <c r="BO2726" s="1"/>
      <c r="BP2726" s="1"/>
      <c r="BQ2726" s="1"/>
    </row>
    <row r="2727" spans="1:69" x14ac:dyDescent="0.15">
      <c r="A2727" s="63"/>
      <c r="B2727" s="8"/>
      <c r="C2727" s="8"/>
      <c r="D2727" s="54"/>
      <c r="E2727" s="13"/>
      <c r="F2727" s="10"/>
      <c r="G2727" s="11"/>
      <c r="H2727" s="10"/>
      <c r="I2727" s="10"/>
      <c r="J2727" s="1"/>
      <c r="K2727" s="1"/>
      <c r="L2727" s="8"/>
      <c r="M2727" s="14"/>
      <c r="N2727" s="14"/>
      <c r="O2727" s="8"/>
      <c r="P2727" s="8"/>
      <c r="Q2727" s="12"/>
      <c r="R2727" s="37"/>
      <c r="S2727" s="8"/>
      <c r="T2727" s="7"/>
      <c r="U2727" s="12"/>
      <c r="V2727" s="12"/>
      <c r="W2727" s="14"/>
      <c r="X2727" s="8"/>
      <c r="Y2727" s="13"/>
      <c r="Z2727" s="4"/>
      <c r="AA2727" s="10"/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4"/>
      <c r="BL2727" s="1"/>
      <c r="BM2727" s="1"/>
      <c r="BN2727" s="1"/>
      <c r="BO2727" s="1"/>
      <c r="BP2727" s="1"/>
      <c r="BQ2727" s="1"/>
    </row>
    <row r="2728" spans="1:69" x14ac:dyDescent="0.15">
      <c r="A2728" s="63"/>
      <c r="B2728" s="8"/>
      <c r="C2728" s="8"/>
      <c r="D2728" s="54"/>
      <c r="E2728" s="13"/>
      <c r="F2728" s="10"/>
      <c r="G2728" s="11"/>
      <c r="H2728" s="10"/>
      <c r="I2728" s="10"/>
      <c r="J2728" s="1"/>
      <c r="K2728" s="1"/>
      <c r="L2728" s="8"/>
      <c r="M2728" s="14"/>
      <c r="N2728" s="14"/>
      <c r="O2728" s="8"/>
      <c r="P2728" s="8"/>
      <c r="Q2728" s="12"/>
      <c r="R2728" s="37"/>
      <c r="S2728" s="8"/>
      <c r="T2728" s="7"/>
      <c r="U2728" s="12"/>
      <c r="V2728" s="12"/>
      <c r="W2728" s="14"/>
      <c r="X2728" s="8"/>
      <c r="Y2728" s="13"/>
      <c r="Z2728" s="4"/>
      <c r="AA2728" s="10"/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4"/>
      <c r="BL2728" s="1"/>
      <c r="BM2728" s="1"/>
      <c r="BN2728" s="1"/>
      <c r="BO2728" s="1"/>
      <c r="BP2728" s="1"/>
      <c r="BQ2728" s="1"/>
    </row>
    <row r="2729" spans="1:69" x14ac:dyDescent="0.15">
      <c r="A2729" s="63"/>
      <c r="B2729" s="8"/>
      <c r="C2729" s="8"/>
      <c r="D2729" s="54"/>
      <c r="E2729" s="13"/>
      <c r="F2729" s="10"/>
      <c r="G2729" s="11"/>
      <c r="H2729" s="10"/>
      <c r="I2729" s="10"/>
      <c r="J2729" s="1"/>
      <c r="K2729" s="1"/>
      <c r="L2729" s="8"/>
      <c r="M2729" s="14"/>
      <c r="N2729" s="14"/>
      <c r="O2729" s="8"/>
      <c r="P2729" s="8"/>
      <c r="Q2729" s="12"/>
      <c r="R2729" s="37"/>
      <c r="S2729" s="8"/>
      <c r="T2729" s="7"/>
      <c r="U2729" s="12"/>
      <c r="V2729" s="12"/>
      <c r="W2729" s="14"/>
      <c r="X2729" s="8"/>
      <c r="Y2729" s="13"/>
      <c r="Z2729" s="4"/>
      <c r="AA2729" s="10"/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4"/>
      <c r="BL2729" s="1"/>
      <c r="BM2729" s="1"/>
      <c r="BN2729" s="1"/>
      <c r="BO2729" s="1"/>
      <c r="BP2729" s="1"/>
      <c r="BQ2729" s="1"/>
    </row>
    <row r="2730" spans="1:69" x14ac:dyDescent="0.15">
      <c r="A2730" s="63"/>
      <c r="B2730" s="8"/>
      <c r="C2730" s="8"/>
      <c r="D2730" s="54"/>
      <c r="E2730" s="13"/>
      <c r="F2730" s="10"/>
      <c r="G2730" s="11"/>
      <c r="H2730" s="10"/>
      <c r="I2730" s="10"/>
      <c r="J2730" s="1"/>
      <c r="K2730" s="1"/>
      <c r="L2730" s="8"/>
      <c r="M2730" s="14"/>
      <c r="N2730" s="14"/>
      <c r="O2730" s="8"/>
      <c r="P2730" s="8"/>
      <c r="Q2730" s="12"/>
      <c r="R2730" s="37"/>
      <c r="S2730" s="8"/>
      <c r="T2730" s="7"/>
      <c r="U2730" s="12"/>
      <c r="V2730" s="12"/>
      <c r="W2730" s="14"/>
      <c r="X2730" s="8"/>
      <c r="Y2730" s="13"/>
      <c r="Z2730" s="4"/>
      <c r="AA2730" s="10"/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4"/>
      <c r="BL2730" s="1"/>
      <c r="BM2730" s="1"/>
      <c r="BN2730" s="1"/>
      <c r="BO2730" s="1"/>
      <c r="BP2730" s="1"/>
      <c r="BQ2730" s="1"/>
    </row>
    <row r="2731" spans="1:69" x14ac:dyDescent="0.15">
      <c r="A2731" s="63"/>
      <c r="B2731" s="8"/>
      <c r="C2731" s="8"/>
      <c r="D2731" s="54"/>
      <c r="E2731" s="13"/>
      <c r="F2731" s="10"/>
      <c r="G2731" s="11"/>
      <c r="H2731" s="10"/>
      <c r="I2731" s="10"/>
      <c r="J2731" s="1"/>
      <c r="K2731" s="1"/>
      <c r="L2731" s="8"/>
      <c r="M2731" s="14"/>
      <c r="N2731" s="14"/>
      <c r="O2731" s="8"/>
      <c r="P2731" s="8"/>
      <c r="Q2731" s="12"/>
      <c r="R2731" s="37"/>
      <c r="S2731" s="8"/>
      <c r="T2731" s="7"/>
      <c r="U2731" s="12"/>
      <c r="V2731" s="12"/>
      <c r="W2731" s="14"/>
      <c r="X2731" s="8"/>
      <c r="Y2731" s="13"/>
      <c r="Z2731" s="4"/>
      <c r="AA2731" s="10"/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4"/>
      <c r="BL2731" s="1"/>
      <c r="BM2731" s="1"/>
      <c r="BN2731" s="1"/>
      <c r="BO2731" s="1"/>
      <c r="BP2731" s="1"/>
      <c r="BQ2731" s="1"/>
    </row>
    <row r="2732" spans="1:69" x14ac:dyDescent="0.15">
      <c r="A2732" s="63"/>
      <c r="B2732" s="8"/>
      <c r="C2732" s="8"/>
      <c r="D2732" s="54"/>
      <c r="E2732" s="13"/>
      <c r="F2732" s="10"/>
      <c r="G2732" s="11"/>
      <c r="H2732" s="10"/>
      <c r="I2732" s="10"/>
      <c r="J2732" s="1"/>
      <c r="K2732" s="1"/>
      <c r="L2732" s="8"/>
      <c r="M2732" s="14"/>
      <c r="N2732" s="14"/>
      <c r="O2732" s="8"/>
      <c r="P2732" s="8"/>
      <c r="Q2732" s="12"/>
      <c r="R2732" s="37"/>
      <c r="S2732" s="8"/>
      <c r="T2732" s="7"/>
      <c r="U2732" s="12"/>
      <c r="V2732" s="12"/>
      <c r="W2732" s="14"/>
      <c r="X2732" s="8"/>
      <c r="Y2732" s="13"/>
      <c r="Z2732" s="4"/>
      <c r="AA2732" s="10"/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4"/>
      <c r="BL2732" s="1"/>
      <c r="BM2732" s="1"/>
      <c r="BN2732" s="1"/>
      <c r="BO2732" s="1"/>
      <c r="BP2732" s="1"/>
      <c r="BQ2732" s="1"/>
    </row>
    <row r="2733" spans="1:69" x14ac:dyDescent="0.15">
      <c r="A2733" s="63"/>
      <c r="B2733" s="8"/>
      <c r="C2733" s="8"/>
      <c r="D2733" s="54"/>
      <c r="E2733" s="13"/>
      <c r="F2733" s="10"/>
      <c r="G2733" s="11"/>
      <c r="H2733" s="10"/>
      <c r="I2733" s="10"/>
      <c r="J2733" s="1"/>
      <c r="K2733" s="1"/>
      <c r="L2733" s="8"/>
      <c r="M2733" s="14"/>
      <c r="N2733" s="14"/>
      <c r="O2733" s="8"/>
      <c r="P2733" s="8"/>
      <c r="Q2733" s="12"/>
      <c r="R2733" s="37"/>
      <c r="S2733" s="8"/>
      <c r="T2733" s="7"/>
      <c r="U2733" s="12"/>
      <c r="V2733" s="12"/>
      <c r="W2733" s="14"/>
      <c r="X2733" s="8"/>
      <c r="Y2733" s="13"/>
      <c r="Z2733" s="4"/>
      <c r="AA2733" s="10"/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4"/>
      <c r="BL2733" s="1"/>
      <c r="BM2733" s="1"/>
      <c r="BN2733" s="1"/>
      <c r="BO2733" s="1"/>
      <c r="BP2733" s="1"/>
      <c r="BQ2733" s="1"/>
    </row>
    <row r="2734" spans="1:69" x14ac:dyDescent="0.15">
      <c r="A2734" s="63"/>
      <c r="B2734" s="8"/>
      <c r="C2734" s="8"/>
      <c r="D2734" s="54"/>
      <c r="E2734" s="13"/>
      <c r="F2734" s="10"/>
      <c r="G2734" s="11"/>
      <c r="H2734" s="10"/>
      <c r="I2734" s="10"/>
      <c r="J2734" s="1"/>
      <c r="K2734" s="1"/>
      <c r="L2734" s="8"/>
      <c r="M2734" s="14"/>
      <c r="N2734" s="14"/>
      <c r="O2734" s="8"/>
      <c r="P2734" s="8"/>
      <c r="Q2734" s="12"/>
      <c r="R2734" s="37"/>
      <c r="S2734" s="8"/>
      <c r="T2734" s="7"/>
      <c r="U2734" s="12"/>
      <c r="V2734" s="12"/>
      <c r="W2734" s="14"/>
      <c r="X2734" s="8"/>
      <c r="Y2734" s="13"/>
      <c r="Z2734" s="4"/>
      <c r="AA2734" s="10"/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4"/>
      <c r="BL2734" s="1"/>
      <c r="BM2734" s="1"/>
      <c r="BN2734" s="1"/>
      <c r="BO2734" s="1"/>
      <c r="BP2734" s="1"/>
      <c r="BQ2734" s="1"/>
    </row>
    <row r="2735" spans="1:69" x14ac:dyDescent="0.15">
      <c r="A2735" s="63"/>
      <c r="B2735" s="8"/>
      <c r="C2735" s="8"/>
      <c r="D2735" s="54"/>
      <c r="E2735" s="13"/>
      <c r="F2735" s="10"/>
      <c r="G2735" s="11"/>
      <c r="H2735" s="10"/>
      <c r="I2735" s="10"/>
      <c r="J2735" s="1"/>
      <c r="K2735" s="1"/>
      <c r="L2735" s="8"/>
      <c r="M2735" s="14"/>
      <c r="N2735" s="14"/>
      <c r="O2735" s="8"/>
      <c r="P2735" s="8"/>
      <c r="Q2735" s="12"/>
      <c r="R2735" s="37"/>
      <c r="S2735" s="8"/>
      <c r="T2735" s="7"/>
      <c r="U2735" s="12"/>
      <c r="V2735" s="12"/>
      <c r="W2735" s="14"/>
      <c r="X2735" s="8"/>
      <c r="Y2735" s="13"/>
      <c r="Z2735" s="4"/>
      <c r="AA2735" s="10"/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4"/>
      <c r="BL2735" s="1"/>
      <c r="BM2735" s="1"/>
      <c r="BN2735" s="1"/>
      <c r="BO2735" s="1"/>
      <c r="BP2735" s="1"/>
      <c r="BQ2735" s="1"/>
    </row>
    <row r="2736" spans="1:69" x14ac:dyDescent="0.15">
      <c r="A2736" s="63"/>
      <c r="B2736" s="8"/>
      <c r="C2736" s="8"/>
      <c r="D2736" s="54"/>
      <c r="E2736" s="13"/>
      <c r="F2736" s="10"/>
      <c r="G2736" s="11"/>
      <c r="H2736" s="10"/>
      <c r="I2736" s="10"/>
      <c r="J2736" s="1"/>
      <c r="K2736" s="1"/>
      <c r="L2736" s="8"/>
      <c r="M2736" s="14"/>
      <c r="N2736" s="14"/>
      <c r="O2736" s="8"/>
      <c r="P2736" s="8"/>
      <c r="Q2736" s="12"/>
      <c r="R2736" s="37"/>
      <c r="S2736" s="8"/>
      <c r="T2736" s="7"/>
      <c r="U2736" s="12"/>
      <c r="V2736" s="12"/>
      <c r="W2736" s="14"/>
      <c r="X2736" s="8"/>
      <c r="Y2736" s="13"/>
      <c r="Z2736" s="4"/>
      <c r="AA2736" s="10"/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4"/>
      <c r="BL2736" s="1"/>
      <c r="BM2736" s="1"/>
      <c r="BN2736" s="1"/>
      <c r="BO2736" s="1"/>
      <c r="BP2736" s="1"/>
      <c r="BQ2736" s="1"/>
    </row>
    <row r="2737" spans="1:69" x14ac:dyDescent="0.15">
      <c r="A2737" s="63"/>
      <c r="B2737" s="8"/>
      <c r="C2737" s="8"/>
      <c r="D2737" s="54"/>
      <c r="E2737" s="13"/>
      <c r="F2737" s="10"/>
      <c r="G2737" s="11"/>
      <c r="H2737" s="10"/>
      <c r="I2737" s="10"/>
      <c r="J2737" s="1"/>
      <c r="K2737" s="1"/>
      <c r="L2737" s="8"/>
      <c r="M2737" s="14"/>
      <c r="N2737" s="14"/>
      <c r="O2737" s="8"/>
      <c r="P2737" s="8"/>
      <c r="Q2737" s="12"/>
      <c r="R2737" s="37"/>
      <c r="S2737" s="8"/>
      <c r="T2737" s="7"/>
      <c r="U2737" s="12"/>
      <c r="V2737" s="12"/>
      <c r="W2737" s="14"/>
      <c r="X2737" s="8"/>
      <c r="Y2737" s="13"/>
      <c r="Z2737" s="4"/>
      <c r="AA2737" s="10"/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4"/>
      <c r="BL2737" s="1"/>
      <c r="BM2737" s="1"/>
      <c r="BN2737" s="1"/>
      <c r="BO2737" s="1"/>
      <c r="BP2737" s="1"/>
      <c r="BQ2737" s="1"/>
    </row>
    <row r="2738" spans="1:69" x14ac:dyDescent="0.15">
      <c r="A2738" s="63"/>
      <c r="B2738" s="8"/>
      <c r="C2738" s="8"/>
      <c r="D2738" s="54"/>
      <c r="E2738" s="13"/>
      <c r="F2738" s="10"/>
      <c r="G2738" s="11"/>
      <c r="H2738" s="10"/>
      <c r="I2738" s="10"/>
      <c r="J2738" s="1"/>
      <c r="K2738" s="1"/>
      <c r="L2738" s="8"/>
      <c r="M2738" s="14"/>
      <c r="N2738" s="14"/>
      <c r="O2738" s="8"/>
      <c r="P2738" s="8"/>
      <c r="Q2738" s="12"/>
      <c r="R2738" s="37"/>
      <c r="S2738" s="8"/>
      <c r="T2738" s="7"/>
      <c r="U2738" s="12"/>
      <c r="V2738" s="12"/>
      <c r="W2738" s="14"/>
      <c r="X2738" s="8"/>
      <c r="Y2738" s="13"/>
      <c r="Z2738" s="4"/>
      <c r="AA2738" s="10"/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4"/>
      <c r="BL2738" s="1"/>
      <c r="BM2738" s="1"/>
      <c r="BN2738" s="1"/>
      <c r="BO2738" s="1"/>
      <c r="BP2738" s="1"/>
      <c r="BQ2738" s="1"/>
    </row>
    <row r="2739" spans="1:69" x14ac:dyDescent="0.15">
      <c r="A2739" s="63"/>
      <c r="B2739" s="8"/>
      <c r="C2739" s="8"/>
      <c r="D2739" s="54"/>
      <c r="E2739" s="13"/>
      <c r="F2739" s="10"/>
      <c r="G2739" s="11"/>
      <c r="H2739" s="10"/>
      <c r="I2739" s="10"/>
      <c r="J2739" s="1"/>
      <c r="K2739" s="1"/>
      <c r="L2739" s="8"/>
      <c r="M2739" s="14"/>
      <c r="N2739" s="14"/>
      <c r="O2739" s="8"/>
      <c r="P2739" s="8"/>
      <c r="Q2739" s="12"/>
      <c r="R2739" s="37"/>
      <c r="S2739" s="8"/>
      <c r="T2739" s="7"/>
      <c r="U2739" s="12"/>
      <c r="V2739" s="12"/>
      <c r="W2739" s="14"/>
      <c r="X2739" s="8"/>
      <c r="Y2739" s="13"/>
      <c r="Z2739" s="4"/>
      <c r="AA2739" s="10"/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4"/>
      <c r="BL2739" s="1"/>
      <c r="BM2739" s="1"/>
      <c r="BN2739" s="1"/>
      <c r="BO2739" s="1"/>
      <c r="BP2739" s="1"/>
      <c r="BQ2739" s="1"/>
    </row>
    <row r="2740" spans="1:69" x14ac:dyDescent="0.15">
      <c r="A2740" s="63"/>
      <c r="B2740" s="8"/>
      <c r="C2740" s="8"/>
      <c r="D2740" s="54"/>
      <c r="E2740" s="13"/>
      <c r="F2740" s="10"/>
      <c r="G2740" s="11"/>
      <c r="H2740" s="10"/>
      <c r="I2740" s="10"/>
      <c r="J2740" s="1"/>
      <c r="K2740" s="1"/>
      <c r="L2740" s="8"/>
      <c r="M2740" s="14"/>
      <c r="N2740" s="14"/>
      <c r="O2740" s="8"/>
      <c r="P2740" s="8"/>
      <c r="Q2740" s="12"/>
      <c r="R2740" s="37"/>
      <c r="S2740" s="8"/>
      <c r="T2740" s="7"/>
      <c r="U2740" s="12"/>
      <c r="V2740" s="12"/>
      <c r="W2740" s="14"/>
      <c r="X2740" s="8"/>
      <c r="Y2740" s="13"/>
      <c r="Z2740" s="4"/>
      <c r="AA2740" s="10"/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4"/>
      <c r="BL2740" s="1"/>
      <c r="BM2740" s="1"/>
      <c r="BN2740" s="1"/>
      <c r="BO2740" s="1"/>
      <c r="BP2740" s="1"/>
      <c r="BQ2740" s="1"/>
    </row>
    <row r="2741" spans="1:69" x14ac:dyDescent="0.15">
      <c r="A2741" s="63"/>
      <c r="B2741" s="8"/>
      <c r="C2741" s="8"/>
      <c r="D2741" s="54"/>
      <c r="E2741" s="13"/>
      <c r="F2741" s="10"/>
      <c r="G2741" s="11"/>
      <c r="H2741" s="10"/>
      <c r="I2741" s="10"/>
      <c r="J2741" s="1"/>
      <c r="K2741" s="1"/>
      <c r="L2741" s="8"/>
      <c r="M2741" s="14"/>
      <c r="N2741" s="14"/>
      <c r="O2741" s="8"/>
      <c r="P2741" s="8"/>
      <c r="Q2741" s="12"/>
      <c r="R2741" s="37"/>
      <c r="S2741" s="8"/>
      <c r="T2741" s="7"/>
      <c r="U2741" s="12"/>
      <c r="V2741" s="12"/>
      <c r="W2741" s="14"/>
      <c r="X2741" s="8"/>
      <c r="Y2741" s="13"/>
      <c r="Z2741" s="4"/>
      <c r="AA2741" s="10"/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4"/>
      <c r="BL2741" s="1"/>
      <c r="BM2741" s="1"/>
      <c r="BN2741" s="1"/>
      <c r="BO2741" s="1"/>
      <c r="BP2741" s="1"/>
      <c r="BQ2741" s="1"/>
    </row>
    <row r="2742" spans="1:69" x14ac:dyDescent="0.15">
      <c r="A2742" s="63"/>
      <c r="B2742" s="8"/>
      <c r="C2742" s="8"/>
      <c r="D2742" s="54"/>
      <c r="E2742" s="13"/>
      <c r="F2742" s="10"/>
      <c r="G2742" s="11"/>
      <c r="H2742" s="10"/>
      <c r="I2742" s="10"/>
      <c r="J2742" s="1"/>
      <c r="K2742" s="1"/>
      <c r="L2742" s="8"/>
      <c r="M2742" s="14"/>
      <c r="N2742" s="14"/>
      <c r="O2742" s="8"/>
      <c r="P2742" s="8"/>
      <c r="Q2742" s="12"/>
      <c r="R2742" s="37"/>
      <c r="S2742" s="8"/>
      <c r="T2742" s="7"/>
      <c r="U2742" s="12"/>
      <c r="V2742" s="12"/>
      <c r="W2742" s="14"/>
      <c r="X2742" s="8"/>
      <c r="Y2742" s="13"/>
      <c r="Z2742" s="4"/>
      <c r="AA2742" s="10"/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4"/>
      <c r="BL2742" s="1"/>
      <c r="BM2742" s="1"/>
      <c r="BN2742" s="1"/>
      <c r="BO2742" s="1"/>
      <c r="BP2742" s="1"/>
      <c r="BQ2742" s="1"/>
    </row>
    <row r="2743" spans="1:69" x14ac:dyDescent="0.15">
      <c r="A2743" s="63"/>
      <c r="B2743" s="8"/>
      <c r="C2743" s="8"/>
      <c r="D2743" s="54"/>
      <c r="E2743" s="13"/>
      <c r="F2743" s="10"/>
      <c r="G2743" s="11"/>
      <c r="H2743" s="10"/>
      <c r="I2743" s="10"/>
      <c r="J2743" s="1"/>
      <c r="K2743" s="1"/>
      <c r="L2743" s="8"/>
      <c r="M2743" s="14"/>
      <c r="N2743" s="14"/>
      <c r="O2743" s="8"/>
      <c r="P2743" s="8"/>
      <c r="Q2743" s="12"/>
      <c r="R2743" s="37"/>
      <c r="S2743" s="8"/>
      <c r="T2743" s="7"/>
      <c r="U2743" s="12"/>
      <c r="V2743" s="12"/>
      <c r="W2743" s="14"/>
      <c r="X2743" s="8"/>
      <c r="Y2743" s="13"/>
      <c r="Z2743" s="4"/>
      <c r="AA2743" s="10"/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4"/>
      <c r="BL2743" s="1"/>
      <c r="BM2743" s="1"/>
      <c r="BN2743" s="1"/>
      <c r="BO2743" s="1"/>
      <c r="BP2743" s="1"/>
      <c r="BQ2743" s="1"/>
    </row>
    <row r="2744" spans="1:69" x14ac:dyDescent="0.15">
      <c r="A2744" s="63"/>
      <c r="B2744" s="8"/>
      <c r="C2744" s="8"/>
      <c r="D2744" s="54"/>
      <c r="E2744" s="13"/>
      <c r="F2744" s="10"/>
      <c r="G2744" s="11"/>
      <c r="H2744" s="10"/>
      <c r="I2744" s="10"/>
      <c r="J2744" s="1"/>
      <c r="K2744" s="1"/>
      <c r="L2744" s="8"/>
      <c r="M2744" s="14"/>
      <c r="N2744" s="14"/>
      <c r="O2744" s="8"/>
      <c r="P2744" s="8"/>
      <c r="Q2744" s="12"/>
      <c r="R2744" s="37"/>
      <c r="S2744" s="8"/>
      <c r="T2744" s="7"/>
      <c r="U2744" s="12"/>
      <c r="V2744" s="12"/>
      <c r="W2744" s="14"/>
      <c r="X2744" s="8"/>
      <c r="Y2744" s="13"/>
      <c r="Z2744" s="4"/>
      <c r="AA2744" s="10"/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4"/>
      <c r="BL2744" s="1"/>
      <c r="BM2744" s="1"/>
      <c r="BN2744" s="1"/>
      <c r="BO2744" s="1"/>
      <c r="BP2744" s="1"/>
      <c r="BQ2744" s="1"/>
    </row>
    <row r="2745" spans="1:69" x14ac:dyDescent="0.15">
      <c r="A2745" s="63"/>
      <c r="B2745" s="8"/>
      <c r="C2745" s="8"/>
      <c r="D2745" s="54"/>
      <c r="E2745" s="13"/>
      <c r="F2745" s="10"/>
      <c r="G2745" s="11"/>
      <c r="H2745" s="10"/>
      <c r="I2745" s="10"/>
      <c r="J2745" s="1"/>
      <c r="K2745" s="1"/>
      <c r="L2745" s="8"/>
      <c r="M2745" s="14"/>
      <c r="N2745" s="14"/>
      <c r="O2745" s="8"/>
      <c r="P2745" s="8"/>
      <c r="Q2745" s="12"/>
      <c r="R2745" s="37"/>
      <c r="S2745" s="8"/>
      <c r="T2745" s="7"/>
      <c r="U2745" s="12"/>
      <c r="V2745" s="12"/>
      <c r="W2745" s="14"/>
      <c r="X2745" s="8"/>
      <c r="Y2745" s="13"/>
      <c r="Z2745" s="4"/>
      <c r="AA2745" s="10"/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4"/>
      <c r="BL2745" s="1"/>
      <c r="BM2745" s="1"/>
      <c r="BN2745" s="1"/>
      <c r="BO2745" s="1"/>
      <c r="BP2745" s="1"/>
      <c r="BQ2745" s="1"/>
    </row>
    <row r="2746" spans="1:69" x14ac:dyDescent="0.15">
      <c r="A2746" s="63"/>
      <c r="B2746" s="8"/>
      <c r="C2746" s="8"/>
      <c r="D2746" s="54"/>
      <c r="E2746" s="13"/>
      <c r="F2746" s="10"/>
      <c r="G2746" s="11"/>
      <c r="H2746" s="10"/>
      <c r="I2746" s="10"/>
      <c r="J2746" s="1"/>
      <c r="K2746" s="1"/>
      <c r="L2746" s="8"/>
      <c r="M2746" s="14"/>
      <c r="N2746" s="14"/>
      <c r="O2746" s="8"/>
      <c r="P2746" s="8"/>
      <c r="Q2746" s="12"/>
      <c r="R2746" s="37"/>
      <c r="S2746" s="8"/>
      <c r="T2746" s="7"/>
      <c r="U2746" s="12"/>
      <c r="V2746" s="12"/>
      <c r="W2746" s="14"/>
      <c r="X2746" s="8"/>
      <c r="Y2746" s="13"/>
      <c r="Z2746" s="4"/>
      <c r="AA2746" s="10"/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4"/>
      <c r="BL2746" s="1"/>
      <c r="BM2746" s="1"/>
      <c r="BN2746" s="1"/>
      <c r="BO2746" s="1"/>
      <c r="BP2746" s="1"/>
      <c r="BQ2746" s="1"/>
    </row>
    <row r="2747" spans="1:69" x14ac:dyDescent="0.15">
      <c r="A2747" s="63"/>
      <c r="B2747" s="8"/>
      <c r="C2747" s="8"/>
      <c r="D2747" s="54"/>
      <c r="E2747" s="13"/>
      <c r="F2747" s="10"/>
      <c r="G2747" s="11"/>
      <c r="H2747" s="10"/>
      <c r="I2747" s="10"/>
      <c r="J2747" s="1"/>
      <c r="K2747" s="1"/>
      <c r="L2747" s="8"/>
      <c r="M2747" s="14"/>
      <c r="N2747" s="14"/>
      <c r="O2747" s="8"/>
      <c r="P2747" s="8"/>
      <c r="Q2747" s="12"/>
      <c r="R2747" s="37"/>
      <c r="S2747" s="8"/>
      <c r="T2747" s="7"/>
      <c r="U2747" s="12"/>
      <c r="V2747" s="12"/>
      <c r="W2747" s="14"/>
      <c r="X2747" s="8"/>
      <c r="Y2747" s="13"/>
      <c r="Z2747" s="4"/>
      <c r="AA2747" s="10"/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4"/>
      <c r="BL2747" s="1"/>
      <c r="BM2747" s="1"/>
      <c r="BN2747" s="1"/>
      <c r="BO2747" s="1"/>
      <c r="BP2747" s="1"/>
      <c r="BQ2747" s="1"/>
    </row>
    <row r="2748" spans="1:69" x14ac:dyDescent="0.15">
      <c r="A2748" s="63"/>
      <c r="B2748" s="8"/>
      <c r="C2748" s="8"/>
      <c r="D2748" s="54"/>
      <c r="E2748" s="13"/>
      <c r="F2748" s="10"/>
      <c r="G2748" s="11"/>
      <c r="H2748" s="10"/>
      <c r="I2748" s="10"/>
      <c r="J2748" s="1"/>
      <c r="K2748" s="1"/>
      <c r="L2748" s="8"/>
      <c r="M2748" s="14"/>
      <c r="N2748" s="14"/>
      <c r="O2748" s="8"/>
      <c r="P2748" s="8"/>
      <c r="Q2748" s="12"/>
      <c r="R2748" s="37"/>
      <c r="S2748" s="8"/>
      <c r="T2748" s="7"/>
      <c r="U2748" s="12"/>
      <c r="V2748" s="12"/>
      <c r="W2748" s="14"/>
      <c r="X2748" s="8"/>
      <c r="Y2748" s="13"/>
      <c r="Z2748" s="4"/>
      <c r="AA2748" s="10"/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4"/>
      <c r="BL2748" s="1"/>
      <c r="BM2748" s="1"/>
      <c r="BN2748" s="1"/>
      <c r="BO2748" s="1"/>
      <c r="BP2748" s="1"/>
      <c r="BQ2748" s="1"/>
    </row>
    <row r="2749" spans="1:69" x14ac:dyDescent="0.15">
      <c r="A2749" s="63"/>
      <c r="B2749" s="8"/>
      <c r="C2749" s="8"/>
      <c r="D2749" s="54"/>
      <c r="E2749" s="13"/>
      <c r="F2749" s="10"/>
      <c r="G2749" s="11"/>
      <c r="H2749" s="10"/>
      <c r="I2749" s="10"/>
      <c r="J2749" s="1"/>
      <c r="K2749" s="1"/>
      <c r="L2749" s="8"/>
      <c r="M2749" s="14"/>
      <c r="N2749" s="14"/>
      <c r="O2749" s="8"/>
      <c r="P2749" s="8"/>
      <c r="Q2749" s="12"/>
      <c r="R2749" s="37"/>
      <c r="S2749" s="8"/>
      <c r="T2749" s="7"/>
      <c r="U2749" s="12"/>
      <c r="V2749" s="12"/>
      <c r="W2749" s="14"/>
      <c r="X2749" s="8"/>
      <c r="Y2749" s="13"/>
      <c r="Z2749" s="4"/>
      <c r="AA2749" s="10"/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4"/>
      <c r="BL2749" s="1"/>
      <c r="BM2749" s="1"/>
      <c r="BN2749" s="1"/>
      <c r="BO2749" s="1"/>
      <c r="BP2749" s="1"/>
      <c r="BQ2749" s="1"/>
    </row>
    <row r="2750" spans="1:69" x14ac:dyDescent="0.15">
      <c r="A2750" s="63"/>
      <c r="B2750" s="8"/>
      <c r="C2750" s="8"/>
      <c r="D2750" s="54"/>
      <c r="E2750" s="13"/>
      <c r="F2750" s="10"/>
      <c r="G2750" s="11"/>
      <c r="H2750" s="10"/>
      <c r="I2750" s="10"/>
      <c r="J2750" s="1"/>
      <c r="K2750" s="1"/>
      <c r="L2750" s="8"/>
      <c r="M2750" s="14"/>
      <c r="N2750" s="14"/>
      <c r="O2750" s="8"/>
      <c r="P2750" s="8"/>
      <c r="Q2750" s="12"/>
      <c r="R2750" s="37"/>
      <c r="S2750" s="8"/>
      <c r="T2750" s="7"/>
      <c r="U2750" s="12"/>
      <c r="V2750" s="12"/>
      <c r="W2750" s="14"/>
      <c r="X2750" s="8"/>
      <c r="Y2750" s="13"/>
      <c r="Z2750" s="4"/>
      <c r="AA2750" s="10"/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4"/>
      <c r="BL2750" s="1"/>
      <c r="BM2750" s="1"/>
      <c r="BN2750" s="1"/>
      <c r="BO2750" s="1"/>
      <c r="BP2750" s="1"/>
      <c r="BQ2750" s="1"/>
    </row>
    <row r="2751" spans="1:69" x14ac:dyDescent="0.15">
      <c r="A2751" s="63"/>
      <c r="B2751" s="8"/>
      <c r="C2751" s="8"/>
      <c r="D2751" s="54"/>
      <c r="E2751" s="13"/>
      <c r="F2751" s="10"/>
      <c r="G2751" s="11"/>
      <c r="H2751" s="10"/>
      <c r="I2751" s="10"/>
      <c r="J2751" s="1"/>
      <c r="K2751" s="1"/>
      <c r="L2751" s="8"/>
      <c r="M2751" s="14"/>
      <c r="N2751" s="14"/>
      <c r="O2751" s="8"/>
      <c r="P2751" s="8"/>
      <c r="Q2751" s="12"/>
      <c r="R2751" s="37"/>
      <c r="S2751" s="8"/>
      <c r="T2751" s="7"/>
      <c r="U2751" s="12"/>
      <c r="V2751" s="12"/>
      <c r="W2751" s="14"/>
      <c r="X2751" s="8"/>
      <c r="Y2751" s="13"/>
      <c r="Z2751" s="4"/>
      <c r="AA2751" s="10"/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4"/>
      <c r="BL2751" s="1"/>
      <c r="BM2751" s="1"/>
      <c r="BN2751" s="1"/>
      <c r="BO2751" s="1"/>
      <c r="BP2751" s="1"/>
      <c r="BQ2751" s="1"/>
    </row>
    <row r="2752" spans="1:69" x14ac:dyDescent="0.15">
      <c r="A2752" s="63"/>
      <c r="B2752" s="8"/>
      <c r="C2752" s="8"/>
      <c r="D2752" s="54"/>
      <c r="E2752" s="13"/>
      <c r="F2752" s="10"/>
      <c r="G2752" s="11"/>
      <c r="H2752" s="10"/>
      <c r="I2752" s="10"/>
      <c r="J2752" s="1"/>
      <c r="K2752" s="1"/>
      <c r="L2752" s="8"/>
      <c r="M2752" s="14"/>
      <c r="N2752" s="14"/>
      <c r="O2752" s="8"/>
      <c r="P2752" s="8"/>
      <c r="Q2752" s="12"/>
      <c r="R2752" s="37"/>
      <c r="S2752" s="8"/>
      <c r="T2752" s="7"/>
      <c r="U2752" s="12"/>
      <c r="V2752" s="12"/>
      <c r="W2752" s="14"/>
      <c r="X2752" s="8"/>
      <c r="Y2752" s="13"/>
      <c r="Z2752" s="4"/>
      <c r="AA2752" s="10"/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4"/>
      <c r="BL2752" s="1"/>
      <c r="BM2752" s="1"/>
      <c r="BN2752" s="1"/>
      <c r="BO2752" s="1"/>
      <c r="BP2752" s="1"/>
      <c r="BQ2752" s="1"/>
    </row>
    <row r="2753" spans="1:69" x14ac:dyDescent="0.15">
      <c r="A2753" s="63"/>
      <c r="B2753" s="8"/>
      <c r="C2753" s="8"/>
      <c r="D2753" s="54"/>
      <c r="E2753" s="13"/>
      <c r="F2753" s="10"/>
      <c r="G2753" s="11"/>
      <c r="H2753" s="10"/>
      <c r="I2753" s="10"/>
      <c r="J2753" s="1"/>
      <c r="K2753" s="1"/>
      <c r="L2753" s="8"/>
      <c r="M2753" s="14"/>
      <c r="N2753" s="14"/>
      <c r="O2753" s="8"/>
      <c r="P2753" s="8"/>
      <c r="Q2753" s="12"/>
      <c r="R2753" s="37"/>
      <c r="S2753" s="8"/>
      <c r="T2753" s="7"/>
      <c r="U2753" s="12"/>
      <c r="V2753" s="12"/>
      <c r="W2753" s="14"/>
      <c r="X2753" s="8"/>
      <c r="Y2753" s="13"/>
      <c r="Z2753" s="4"/>
      <c r="AA2753" s="10"/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4"/>
      <c r="BL2753" s="1"/>
      <c r="BM2753" s="1"/>
      <c r="BN2753" s="1"/>
      <c r="BO2753" s="1"/>
      <c r="BP2753" s="1"/>
      <c r="BQ2753" s="1"/>
    </row>
    <row r="2754" spans="1:69" x14ac:dyDescent="0.15">
      <c r="A2754" s="63"/>
      <c r="B2754" s="8"/>
      <c r="C2754" s="8"/>
      <c r="D2754" s="54"/>
      <c r="E2754" s="13"/>
      <c r="F2754" s="10"/>
      <c r="G2754" s="11"/>
      <c r="H2754" s="10"/>
      <c r="I2754" s="10"/>
      <c r="J2754" s="1"/>
      <c r="K2754" s="1"/>
      <c r="L2754" s="8"/>
      <c r="M2754" s="14"/>
      <c r="N2754" s="14"/>
      <c r="O2754" s="8"/>
      <c r="P2754" s="8"/>
      <c r="Q2754" s="12"/>
      <c r="R2754" s="37"/>
      <c r="S2754" s="8"/>
      <c r="T2754" s="7"/>
      <c r="U2754" s="12"/>
      <c r="V2754" s="12"/>
      <c r="W2754" s="14"/>
      <c r="X2754" s="8"/>
      <c r="Y2754" s="13"/>
      <c r="Z2754" s="4"/>
      <c r="AA2754" s="10"/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4"/>
      <c r="BL2754" s="1"/>
      <c r="BM2754" s="1"/>
      <c r="BN2754" s="1"/>
      <c r="BO2754" s="1"/>
      <c r="BP2754" s="1"/>
      <c r="BQ2754" s="1"/>
    </row>
    <row r="2755" spans="1:69" x14ac:dyDescent="0.15">
      <c r="A2755" s="63"/>
      <c r="B2755" s="8"/>
      <c r="C2755" s="8"/>
      <c r="D2755" s="54"/>
      <c r="E2755" s="13"/>
      <c r="F2755" s="10"/>
      <c r="G2755" s="11"/>
      <c r="H2755" s="10"/>
      <c r="I2755" s="10"/>
      <c r="J2755" s="1"/>
      <c r="K2755" s="1"/>
      <c r="L2755" s="8"/>
      <c r="M2755" s="14"/>
      <c r="N2755" s="14"/>
      <c r="O2755" s="8"/>
      <c r="P2755" s="8"/>
      <c r="Q2755" s="12"/>
      <c r="R2755" s="37"/>
      <c r="S2755" s="8"/>
      <c r="T2755" s="7"/>
      <c r="U2755" s="12"/>
      <c r="V2755" s="12"/>
      <c r="W2755" s="14"/>
      <c r="X2755" s="8"/>
      <c r="Y2755" s="13"/>
      <c r="Z2755" s="4"/>
      <c r="AA2755" s="10"/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4"/>
      <c r="BL2755" s="1"/>
      <c r="BM2755" s="1"/>
      <c r="BN2755" s="1"/>
      <c r="BO2755" s="1"/>
      <c r="BP2755" s="1"/>
      <c r="BQ2755" s="1"/>
    </row>
    <row r="2756" spans="1:69" x14ac:dyDescent="0.15">
      <c r="A2756" s="63"/>
      <c r="B2756" s="8"/>
      <c r="C2756" s="8"/>
      <c r="D2756" s="54"/>
      <c r="E2756" s="13"/>
      <c r="F2756" s="10"/>
      <c r="G2756" s="11"/>
      <c r="H2756" s="10"/>
      <c r="I2756" s="10"/>
      <c r="J2756" s="1"/>
      <c r="K2756" s="1"/>
      <c r="L2756" s="8"/>
      <c r="M2756" s="14"/>
      <c r="N2756" s="14"/>
      <c r="O2756" s="8"/>
      <c r="P2756" s="8"/>
      <c r="Q2756" s="12"/>
      <c r="R2756" s="37"/>
      <c r="S2756" s="8"/>
      <c r="T2756" s="7"/>
      <c r="U2756" s="12"/>
      <c r="V2756" s="12"/>
      <c r="W2756" s="14"/>
      <c r="X2756" s="8"/>
      <c r="Y2756" s="13"/>
      <c r="Z2756" s="4"/>
      <c r="AA2756" s="10"/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4"/>
      <c r="BL2756" s="1"/>
      <c r="BM2756" s="1"/>
      <c r="BN2756" s="1"/>
      <c r="BO2756" s="1"/>
      <c r="BP2756" s="1"/>
      <c r="BQ2756" s="1"/>
    </row>
    <row r="2757" spans="1:69" x14ac:dyDescent="0.15">
      <c r="A2757" s="63"/>
      <c r="B2757" s="8"/>
      <c r="C2757" s="8"/>
      <c r="D2757" s="54"/>
      <c r="E2757" s="13"/>
      <c r="F2757" s="10"/>
      <c r="G2757" s="11"/>
      <c r="H2757" s="10"/>
      <c r="I2757" s="10"/>
      <c r="J2757" s="1"/>
      <c r="K2757" s="1"/>
      <c r="L2757" s="8"/>
      <c r="M2757" s="14"/>
      <c r="N2757" s="14"/>
      <c r="O2757" s="8"/>
      <c r="P2757" s="8"/>
      <c r="Q2757" s="12"/>
      <c r="R2757" s="37"/>
      <c r="S2757" s="8"/>
      <c r="T2757" s="7"/>
      <c r="U2757" s="12"/>
      <c r="V2757" s="12"/>
      <c r="W2757" s="14"/>
      <c r="X2757" s="8"/>
      <c r="Y2757" s="13"/>
      <c r="Z2757" s="4"/>
      <c r="AA2757" s="10"/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4"/>
      <c r="BL2757" s="1"/>
      <c r="BM2757" s="1"/>
      <c r="BN2757" s="1"/>
      <c r="BO2757" s="1"/>
      <c r="BP2757" s="1"/>
      <c r="BQ2757" s="1"/>
    </row>
    <row r="2758" spans="1:69" x14ac:dyDescent="0.15">
      <c r="A2758" s="63"/>
      <c r="B2758" s="8"/>
      <c r="C2758" s="8"/>
      <c r="D2758" s="54"/>
      <c r="E2758" s="13"/>
      <c r="F2758" s="10"/>
      <c r="G2758" s="11"/>
      <c r="H2758" s="10"/>
      <c r="I2758" s="10"/>
      <c r="J2758" s="1"/>
      <c r="K2758" s="1"/>
      <c r="L2758" s="8"/>
      <c r="M2758" s="14"/>
      <c r="N2758" s="14"/>
      <c r="O2758" s="8"/>
      <c r="P2758" s="8"/>
      <c r="Q2758" s="12"/>
      <c r="R2758" s="37"/>
      <c r="S2758" s="8"/>
      <c r="T2758" s="7"/>
      <c r="U2758" s="12"/>
      <c r="V2758" s="12"/>
      <c r="W2758" s="14"/>
      <c r="X2758" s="8"/>
      <c r="Y2758" s="13"/>
      <c r="Z2758" s="4"/>
      <c r="AA2758" s="10"/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4"/>
      <c r="BL2758" s="1"/>
      <c r="BM2758" s="1"/>
      <c r="BN2758" s="1"/>
      <c r="BO2758" s="1"/>
      <c r="BP2758" s="1"/>
      <c r="BQ2758" s="1"/>
    </row>
    <row r="2759" spans="1:69" x14ac:dyDescent="0.15">
      <c r="A2759" s="63"/>
      <c r="B2759" s="8"/>
      <c r="C2759" s="8"/>
      <c r="D2759" s="54"/>
      <c r="E2759" s="13"/>
      <c r="F2759" s="10"/>
      <c r="G2759" s="11"/>
      <c r="H2759" s="10"/>
      <c r="I2759" s="10"/>
      <c r="J2759" s="1"/>
      <c r="K2759" s="1"/>
      <c r="L2759" s="8"/>
      <c r="M2759" s="14"/>
      <c r="N2759" s="14"/>
      <c r="O2759" s="8"/>
      <c r="P2759" s="8"/>
      <c r="Q2759" s="12"/>
      <c r="R2759" s="37"/>
      <c r="S2759" s="8"/>
      <c r="T2759" s="7"/>
      <c r="U2759" s="12"/>
      <c r="V2759" s="12"/>
      <c r="W2759" s="14"/>
      <c r="X2759" s="8"/>
      <c r="Y2759" s="13"/>
      <c r="Z2759" s="4"/>
      <c r="AA2759" s="10"/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4"/>
      <c r="BL2759" s="1"/>
      <c r="BM2759" s="1"/>
      <c r="BN2759" s="1"/>
      <c r="BO2759" s="1"/>
      <c r="BP2759" s="1"/>
      <c r="BQ2759" s="1"/>
    </row>
    <row r="2760" spans="1:69" x14ac:dyDescent="0.15">
      <c r="A2760" s="63"/>
      <c r="B2760" s="8"/>
      <c r="C2760" s="8"/>
      <c r="D2760" s="54"/>
      <c r="E2760" s="13"/>
      <c r="F2760" s="10"/>
      <c r="G2760" s="11"/>
      <c r="H2760" s="10"/>
      <c r="I2760" s="10"/>
      <c r="J2760" s="1"/>
      <c r="K2760" s="1"/>
      <c r="L2760" s="8"/>
      <c r="M2760" s="14"/>
      <c r="N2760" s="14"/>
      <c r="O2760" s="8"/>
      <c r="P2760" s="8"/>
      <c r="Q2760" s="12"/>
      <c r="R2760" s="37"/>
      <c r="S2760" s="8"/>
      <c r="T2760" s="7"/>
      <c r="U2760" s="12"/>
      <c r="V2760" s="12"/>
      <c r="W2760" s="14"/>
      <c r="X2760" s="8"/>
      <c r="Y2760" s="13"/>
      <c r="Z2760" s="4"/>
      <c r="AA2760" s="10"/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4"/>
      <c r="BL2760" s="1"/>
      <c r="BM2760" s="1"/>
      <c r="BN2760" s="1"/>
      <c r="BO2760" s="1"/>
      <c r="BP2760" s="1"/>
      <c r="BQ2760" s="1"/>
    </row>
    <row r="2761" spans="1:69" x14ac:dyDescent="0.15">
      <c r="A2761" s="63"/>
      <c r="B2761" s="8"/>
      <c r="C2761" s="8"/>
      <c r="D2761" s="54"/>
      <c r="E2761" s="13"/>
      <c r="F2761" s="10"/>
      <c r="G2761" s="11"/>
      <c r="H2761" s="10"/>
      <c r="I2761" s="10"/>
      <c r="J2761" s="1"/>
      <c r="K2761" s="1"/>
      <c r="L2761" s="8"/>
      <c r="M2761" s="14"/>
      <c r="N2761" s="14"/>
      <c r="O2761" s="8"/>
      <c r="P2761" s="8"/>
      <c r="Q2761" s="12"/>
      <c r="R2761" s="37"/>
      <c r="S2761" s="8"/>
      <c r="T2761" s="7"/>
      <c r="U2761" s="12"/>
      <c r="V2761" s="12"/>
      <c r="W2761" s="14"/>
      <c r="X2761" s="8"/>
      <c r="Y2761" s="13"/>
      <c r="Z2761" s="4"/>
      <c r="AA2761" s="10"/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4"/>
      <c r="BL2761" s="1"/>
      <c r="BM2761" s="1"/>
      <c r="BN2761" s="1"/>
      <c r="BO2761" s="1"/>
      <c r="BP2761" s="1"/>
      <c r="BQ2761" s="1"/>
    </row>
    <row r="2762" spans="1:69" x14ac:dyDescent="0.15">
      <c r="A2762" s="63"/>
      <c r="B2762" s="8"/>
      <c r="C2762" s="8"/>
      <c r="D2762" s="54"/>
      <c r="E2762" s="13"/>
      <c r="F2762" s="10"/>
      <c r="G2762" s="11"/>
      <c r="H2762" s="10"/>
      <c r="I2762" s="10"/>
      <c r="J2762" s="1"/>
      <c r="K2762" s="1"/>
      <c r="L2762" s="8"/>
      <c r="M2762" s="14"/>
      <c r="N2762" s="14"/>
      <c r="O2762" s="8"/>
      <c r="P2762" s="8"/>
      <c r="Q2762" s="12"/>
      <c r="R2762" s="37"/>
      <c r="S2762" s="8"/>
      <c r="T2762" s="7"/>
      <c r="U2762" s="12"/>
      <c r="V2762" s="12"/>
      <c r="W2762" s="14"/>
      <c r="X2762" s="8"/>
      <c r="Y2762" s="13"/>
      <c r="Z2762" s="4"/>
      <c r="AA2762" s="10"/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4"/>
      <c r="BL2762" s="1"/>
      <c r="BM2762" s="1"/>
      <c r="BN2762" s="1"/>
      <c r="BO2762" s="1"/>
      <c r="BP2762" s="1"/>
      <c r="BQ2762" s="1"/>
    </row>
    <row r="2763" spans="1:69" x14ac:dyDescent="0.15">
      <c r="A2763" s="63"/>
      <c r="B2763" s="8"/>
      <c r="C2763" s="8"/>
      <c r="D2763" s="54"/>
      <c r="E2763" s="13"/>
      <c r="F2763" s="10"/>
      <c r="G2763" s="11"/>
      <c r="H2763" s="10"/>
      <c r="I2763" s="10"/>
      <c r="J2763" s="1"/>
      <c r="K2763" s="1"/>
      <c r="L2763" s="8"/>
      <c r="M2763" s="14"/>
      <c r="N2763" s="14"/>
      <c r="O2763" s="8"/>
      <c r="P2763" s="8"/>
      <c r="Q2763" s="12"/>
      <c r="R2763" s="37"/>
      <c r="S2763" s="8"/>
      <c r="T2763" s="7"/>
      <c r="U2763" s="12"/>
      <c r="V2763" s="12"/>
      <c r="W2763" s="14"/>
      <c r="X2763" s="8"/>
      <c r="Y2763" s="13"/>
      <c r="Z2763" s="4"/>
      <c r="AA2763" s="10"/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4"/>
      <c r="BL2763" s="1"/>
      <c r="BM2763" s="1"/>
      <c r="BN2763" s="1"/>
      <c r="BO2763" s="1"/>
      <c r="BP2763" s="1"/>
      <c r="BQ2763" s="1"/>
    </row>
    <row r="2764" spans="1:69" x14ac:dyDescent="0.15">
      <c r="A2764" s="63"/>
      <c r="B2764" s="8"/>
      <c r="C2764" s="8"/>
      <c r="D2764" s="54"/>
      <c r="E2764" s="13"/>
      <c r="F2764" s="10"/>
      <c r="G2764" s="11"/>
      <c r="H2764" s="10"/>
      <c r="I2764" s="10"/>
      <c r="J2764" s="1"/>
      <c r="K2764" s="1"/>
      <c r="L2764" s="8"/>
      <c r="M2764" s="14"/>
      <c r="N2764" s="14"/>
      <c r="O2764" s="8"/>
      <c r="P2764" s="8"/>
      <c r="Q2764" s="12"/>
      <c r="R2764" s="37"/>
      <c r="S2764" s="8"/>
      <c r="T2764" s="7"/>
      <c r="U2764" s="12"/>
      <c r="V2764" s="12"/>
      <c r="W2764" s="14"/>
      <c r="X2764" s="8"/>
      <c r="Y2764" s="13"/>
      <c r="Z2764" s="4"/>
      <c r="AA2764" s="10"/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4"/>
      <c r="BL2764" s="1"/>
      <c r="BM2764" s="1"/>
      <c r="BN2764" s="1"/>
      <c r="BO2764" s="1"/>
      <c r="BP2764" s="1"/>
      <c r="BQ2764" s="1"/>
    </row>
    <row r="2765" spans="1:69" x14ac:dyDescent="0.15">
      <c r="A2765" s="63"/>
      <c r="B2765" s="8"/>
      <c r="C2765" s="8"/>
      <c r="D2765" s="54"/>
      <c r="E2765" s="13"/>
      <c r="F2765" s="10"/>
      <c r="G2765" s="11"/>
      <c r="H2765" s="10"/>
      <c r="I2765" s="10"/>
      <c r="J2765" s="1"/>
      <c r="K2765" s="1"/>
      <c r="L2765" s="8"/>
      <c r="M2765" s="14"/>
      <c r="N2765" s="14"/>
      <c r="O2765" s="8"/>
      <c r="P2765" s="8"/>
      <c r="Q2765" s="12"/>
      <c r="R2765" s="37"/>
      <c r="S2765" s="8"/>
      <c r="T2765" s="7"/>
      <c r="U2765" s="12"/>
      <c r="V2765" s="12"/>
      <c r="W2765" s="14"/>
      <c r="X2765" s="8"/>
      <c r="Y2765" s="13"/>
      <c r="Z2765" s="4"/>
      <c r="AA2765" s="10"/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4"/>
      <c r="BL2765" s="1"/>
      <c r="BM2765" s="1"/>
      <c r="BN2765" s="1"/>
      <c r="BO2765" s="1"/>
      <c r="BP2765" s="1"/>
      <c r="BQ2765" s="1"/>
    </row>
    <row r="2766" spans="1:69" x14ac:dyDescent="0.15">
      <c r="A2766" s="63"/>
      <c r="B2766" s="8"/>
      <c r="C2766" s="8"/>
      <c r="D2766" s="54"/>
      <c r="E2766" s="13"/>
      <c r="F2766" s="10"/>
      <c r="G2766" s="11"/>
      <c r="H2766" s="10"/>
      <c r="I2766" s="10"/>
      <c r="J2766" s="1"/>
      <c r="K2766" s="1"/>
      <c r="L2766" s="8"/>
      <c r="M2766" s="14"/>
      <c r="N2766" s="14"/>
      <c r="O2766" s="8"/>
      <c r="P2766" s="8"/>
      <c r="Q2766" s="12"/>
      <c r="R2766" s="37"/>
      <c r="S2766" s="8"/>
      <c r="T2766" s="7"/>
      <c r="U2766" s="12"/>
      <c r="V2766" s="12"/>
      <c r="W2766" s="14"/>
      <c r="X2766" s="8"/>
      <c r="Y2766" s="13"/>
      <c r="Z2766" s="4"/>
      <c r="AA2766" s="10"/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4"/>
      <c r="BL2766" s="1"/>
      <c r="BM2766" s="1"/>
      <c r="BN2766" s="1"/>
      <c r="BO2766" s="1"/>
      <c r="BP2766" s="1"/>
      <c r="BQ2766" s="1"/>
    </row>
    <row r="2767" spans="1:69" x14ac:dyDescent="0.15">
      <c r="A2767" s="63"/>
      <c r="B2767" s="8"/>
      <c r="C2767" s="8"/>
      <c r="D2767" s="54"/>
      <c r="E2767" s="13"/>
      <c r="F2767" s="10"/>
      <c r="G2767" s="11"/>
      <c r="H2767" s="10"/>
      <c r="I2767" s="10"/>
      <c r="J2767" s="1"/>
      <c r="K2767" s="1"/>
      <c r="L2767" s="8"/>
      <c r="M2767" s="14"/>
      <c r="N2767" s="14"/>
      <c r="O2767" s="8"/>
      <c r="P2767" s="8"/>
      <c r="Q2767" s="12"/>
      <c r="R2767" s="37"/>
      <c r="S2767" s="8"/>
      <c r="T2767" s="7"/>
      <c r="U2767" s="12"/>
      <c r="V2767" s="12"/>
      <c r="W2767" s="14"/>
      <c r="X2767" s="8"/>
      <c r="Y2767" s="13"/>
      <c r="Z2767" s="4"/>
      <c r="AA2767" s="10"/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4"/>
      <c r="BL2767" s="1"/>
      <c r="BM2767" s="1"/>
      <c r="BN2767" s="1"/>
      <c r="BO2767" s="1"/>
      <c r="BP2767" s="1"/>
      <c r="BQ2767" s="1"/>
    </row>
    <row r="2768" spans="1:69" x14ac:dyDescent="0.15">
      <c r="A2768" s="63"/>
      <c r="B2768" s="8"/>
      <c r="C2768" s="8"/>
      <c r="D2768" s="54"/>
      <c r="E2768" s="13"/>
      <c r="F2768" s="10"/>
      <c r="G2768" s="11"/>
      <c r="H2768" s="10"/>
      <c r="I2768" s="10"/>
      <c r="J2768" s="1"/>
      <c r="K2768" s="1"/>
      <c r="L2768" s="8"/>
      <c r="M2768" s="14"/>
      <c r="N2768" s="14"/>
      <c r="O2768" s="8"/>
      <c r="P2768" s="8"/>
      <c r="Q2768" s="12"/>
      <c r="R2768" s="37"/>
      <c r="S2768" s="8"/>
      <c r="T2768" s="7"/>
      <c r="U2768" s="12"/>
      <c r="V2768" s="12"/>
      <c r="W2768" s="14"/>
      <c r="X2768" s="8"/>
      <c r="Y2768" s="13"/>
      <c r="Z2768" s="4"/>
      <c r="AA2768" s="10"/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4"/>
      <c r="BL2768" s="1"/>
      <c r="BM2768" s="1"/>
      <c r="BN2768" s="1"/>
      <c r="BO2768" s="1"/>
      <c r="BP2768" s="1"/>
      <c r="BQ2768" s="1"/>
    </row>
    <row r="2769" spans="1:69" x14ac:dyDescent="0.15">
      <c r="A2769" s="63"/>
      <c r="B2769" s="8"/>
      <c r="C2769" s="8"/>
      <c r="D2769" s="54"/>
      <c r="E2769" s="13"/>
      <c r="F2769" s="10"/>
      <c r="G2769" s="11"/>
      <c r="H2769" s="10"/>
      <c r="I2769" s="10"/>
      <c r="J2769" s="1"/>
      <c r="K2769" s="1"/>
      <c r="L2769" s="8"/>
      <c r="M2769" s="14"/>
      <c r="N2769" s="14"/>
      <c r="O2769" s="8"/>
      <c r="P2769" s="8"/>
      <c r="Q2769" s="12"/>
      <c r="R2769" s="37"/>
      <c r="S2769" s="8"/>
      <c r="T2769" s="7"/>
      <c r="U2769" s="12"/>
      <c r="V2769" s="12"/>
      <c r="W2769" s="14"/>
      <c r="X2769" s="8"/>
      <c r="Y2769" s="13"/>
      <c r="Z2769" s="4"/>
      <c r="AA2769" s="10"/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4"/>
      <c r="BL2769" s="1"/>
      <c r="BM2769" s="1"/>
      <c r="BN2769" s="1"/>
      <c r="BO2769" s="1"/>
      <c r="BP2769" s="1"/>
      <c r="BQ2769" s="1"/>
    </row>
    <row r="2770" spans="1:69" x14ac:dyDescent="0.15">
      <c r="A2770" s="63"/>
      <c r="B2770" s="8"/>
      <c r="C2770" s="8"/>
      <c r="D2770" s="54"/>
      <c r="E2770" s="13"/>
      <c r="F2770" s="10"/>
      <c r="G2770" s="11"/>
      <c r="H2770" s="10"/>
      <c r="I2770" s="10"/>
      <c r="J2770" s="1"/>
      <c r="K2770" s="1"/>
      <c r="L2770" s="8"/>
      <c r="M2770" s="14"/>
      <c r="N2770" s="14"/>
      <c r="O2770" s="8"/>
      <c r="P2770" s="8"/>
      <c r="Q2770" s="12"/>
      <c r="R2770" s="37"/>
      <c r="S2770" s="8"/>
      <c r="T2770" s="7"/>
      <c r="U2770" s="12"/>
      <c r="V2770" s="12"/>
      <c r="W2770" s="14"/>
      <c r="X2770" s="8"/>
      <c r="Y2770" s="13"/>
      <c r="Z2770" s="4"/>
      <c r="AA2770" s="10"/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4"/>
      <c r="BL2770" s="1"/>
      <c r="BM2770" s="1"/>
      <c r="BN2770" s="1"/>
      <c r="BO2770" s="1"/>
      <c r="BP2770" s="1"/>
      <c r="BQ2770" s="1"/>
    </row>
    <row r="2771" spans="1:69" x14ac:dyDescent="0.15">
      <c r="A2771" s="63"/>
      <c r="B2771" s="8"/>
      <c r="C2771" s="8"/>
      <c r="D2771" s="54"/>
      <c r="E2771" s="13"/>
      <c r="F2771" s="10"/>
      <c r="G2771" s="11"/>
      <c r="H2771" s="10"/>
      <c r="I2771" s="10"/>
      <c r="J2771" s="1"/>
      <c r="K2771" s="1"/>
      <c r="L2771" s="8"/>
      <c r="M2771" s="14"/>
      <c r="N2771" s="14"/>
      <c r="O2771" s="8"/>
      <c r="P2771" s="8"/>
      <c r="Q2771" s="12"/>
      <c r="R2771" s="37"/>
      <c r="S2771" s="8"/>
      <c r="T2771" s="7"/>
      <c r="U2771" s="12"/>
      <c r="V2771" s="12"/>
      <c r="W2771" s="14"/>
      <c r="X2771" s="8"/>
      <c r="Y2771" s="13"/>
      <c r="Z2771" s="4"/>
      <c r="AA2771" s="10"/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4"/>
      <c r="BL2771" s="1"/>
      <c r="BM2771" s="1"/>
      <c r="BN2771" s="1"/>
      <c r="BO2771" s="1"/>
      <c r="BP2771" s="1"/>
      <c r="BQ2771" s="1"/>
    </row>
    <row r="2772" spans="1:69" x14ac:dyDescent="0.15">
      <c r="A2772" s="63"/>
      <c r="B2772" s="8"/>
      <c r="C2772" s="8"/>
      <c r="D2772" s="54"/>
      <c r="E2772" s="13"/>
      <c r="F2772" s="10"/>
      <c r="G2772" s="11"/>
      <c r="H2772" s="10"/>
      <c r="I2772" s="10"/>
      <c r="J2772" s="1"/>
      <c r="K2772" s="1"/>
      <c r="L2772" s="8"/>
      <c r="M2772" s="14"/>
      <c r="N2772" s="14"/>
      <c r="O2772" s="8"/>
      <c r="P2772" s="8"/>
      <c r="Q2772" s="12"/>
      <c r="R2772" s="37"/>
      <c r="S2772" s="8"/>
      <c r="T2772" s="7"/>
      <c r="U2772" s="12"/>
      <c r="V2772" s="12"/>
      <c r="W2772" s="14"/>
      <c r="X2772" s="8"/>
      <c r="Y2772" s="13"/>
      <c r="Z2772" s="4"/>
      <c r="AA2772" s="10"/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4"/>
      <c r="BL2772" s="1"/>
      <c r="BM2772" s="1"/>
      <c r="BN2772" s="1"/>
      <c r="BO2772" s="1"/>
      <c r="BP2772" s="1"/>
      <c r="BQ2772" s="1"/>
    </row>
    <row r="2773" spans="1:69" x14ac:dyDescent="0.15">
      <c r="A2773" s="63"/>
      <c r="B2773" s="8"/>
      <c r="C2773" s="8"/>
      <c r="D2773" s="54"/>
      <c r="E2773" s="13"/>
      <c r="F2773" s="10"/>
      <c r="G2773" s="11"/>
      <c r="H2773" s="10"/>
      <c r="I2773" s="10"/>
      <c r="J2773" s="1"/>
      <c r="K2773" s="1"/>
      <c r="L2773" s="8"/>
      <c r="M2773" s="14"/>
      <c r="N2773" s="14"/>
      <c r="O2773" s="8"/>
      <c r="P2773" s="8"/>
      <c r="Q2773" s="12"/>
      <c r="R2773" s="37"/>
      <c r="S2773" s="8"/>
      <c r="T2773" s="7"/>
      <c r="U2773" s="12"/>
      <c r="V2773" s="12"/>
      <c r="W2773" s="14"/>
      <c r="X2773" s="8"/>
      <c r="Y2773" s="13"/>
      <c r="Z2773" s="4"/>
      <c r="AA2773" s="10"/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4"/>
      <c r="BL2773" s="1"/>
      <c r="BM2773" s="1"/>
      <c r="BN2773" s="1"/>
      <c r="BO2773" s="1"/>
      <c r="BP2773" s="1"/>
      <c r="BQ2773" s="1"/>
    </row>
    <row r="2774" spans="1:69" x14ac:dyDescent="0.15">
      <c r="A2774" s="63"/>
      <c r="B2774" s="8"/>
      <c r="C2774" s="8"/>
      <c r="D2774" s="54"/>
      <c r="E2774" s="13"/>
      <c r="F2774" s="10"/>
      <c r="G2774" s="11"/>
      <c r="H2774" s="10"/>
      <c r="I2774" s="10"/>
      <c r="J2774" s="1"/>
      <c r="K2774" s="1"/>
      <c r="L2774" s="8"/>
      <c r="M2774" s="14"/>
      <c r="N2774" s="14"/>
      <c r="O2774" s="8"/>
      <c r="P2774" s="8"/>
      <c r="Q2774" s="12"/>
      <c r="R2774" s="37"/>
      <c r="S2774" s="8"/>
      <c r="T2774" s="7"/>
      <c r="U2774" s="12"/>
      <c r="V2774" s="12"/>
      <c r="W2774" s="14"/>
      <c r="X2774" s="8"/>
      <c r="Y2774" s="13"/>
      <c r="Z2774" s="4"/>
      <c r="AA2774" s="10"/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4"/>
      <c r="BL2774" s="1"/>
      <c r="BM2774" s="1"/>
      <c r="BN2774" s="1"/>
      <c r="BO2774" s="1"/>
      <c r="BP2774" s="1"/>
      <c r="BQ2774" s="1"/>
    </row>
    <row r="2775" spans="1:69" x14ac:dyDescent="0.15">
      <c r="A2775" s="63"/>
      <c r="B2775" s="8"/>
      <c r="C2775" s="8"/>
      <c r="D2775" s="54"/>
      <c r="E2775" s="13"/>
      <c r="F2775" s="10"/>
      <c r="G2775" s="11"/>
      <c r="H2775" s="10"/>
      <c r="I2775" s="10"/>
      <c r="J2775" s="1"/>
      <c r="K2775" s="1"/>
      <c r="L2775" s="8"/>
      <c r="M2775" s="14"/>
      <c r="N2775" s="14"/>
      <c r="O2775" s="8"/>
      <c r="P2775" s="8"/>
      <c r="Q2775" s="12"/>
      <c r="R2775" s="37"/>
      <c r="S2775" s="8"/>
      <c r="T2775" s="7"/>
      <c r="U2775" s="12"/>
      <c r="V2775" s="12"/>
      <c r="W2775" s="14"/>
      <c r="X2775" s="8"/>
      <c r="Y2775" s="13"/>
      <c r="Z2775" s="4"/>
      <c r="AA2775" s="10"/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4"/>
      <c r="BL2775" s="1"/>
      <c r="BM2775" s="1"/>
      <c r="BN2775" s="1"/>
      <c r="BO2775" s="1"/>
      <c r="BP2775" s="1"/>
      <c r="BQ2775" s="1"/>
    </row>
    <row r="2776" spans="1:69" x14ac:dyDescent="0.15">
      <c r="A2776" s="63"/>
      <c r="B2776" s="8"/>
      <c r="C2776" s="8"/>
      <c r="D2776" s="54"/>
      <c r="E2776" s="13"/>
      <c r="F2776" s="10"/>
      <c r="G2776" s="11"/>
      <c r="H2776" s="10"/>
      <c r="I2776" s="10"/>
      <c r="J2776" s="1"/>
      <c r="K2776" s="1"/>
      <c r="L2776" s="8"/>
      <c r="M2776" s="14"/>
      <c r="N2776" s="14"/>
      <c r="O2776" s="8"/>
      <c r="P2776" s="8"/>
      <c r="Q2776" s="12"/>
      <c r="R2776" s="37"/>
      <c r="S2776" s="8"/>
      <c r="T2776" s="7"/>
      <c r="U2776" s="12"/>
      <c r="V2776" s="12"/>
      <c r="W2776" s="14"/>
      <c r="X2776" s="8"/>
      <c r="Y2776" s="13"/>
      <c r="Z2776" s="4"/>
      <c r="AA2776" s="10"/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4"/>
      <c r="BL2776" s="1"/>
      <c r="BM2776" s="1"/>
      <c r="BN2776" s="1"/>
      <c r="BO2776" s="1"/>
      <c r="BP2776" s="1"/>
      <c r="BQ2776" s="1"/>
    </row>
    <row r="2777" spans="1:69" x14ac:dyDescent="0.15">
      <c r="A2777" s="63"/>
      <c r="B2777" s="8"/>
      <c r="C2777" s="8"/>
      <c r="D2777" s="54"/>
      <c r="E2777" s="13"/>
      <c r="F2777" s="10"/>
      <c r="G2777" s="11"/>
      <c r="H2777" s="10"/>
      <c r="I2777" s="10"/>
      <c r="J2777" s="1"/>
      <c r="K2777" s="1"/>
      <c r="L2777" s="8"/>
      <c r="M2777" s="14"/>
      <c r="N2777" s="14"/>
      <c r="O2777" s="8"/>
      <c r="P2777" s="8"/>
      <c r="Q2777" s="12"/>
      <c r="R2777" s="37"/>
      <c r="S2777" s="8"/>
      <c r="T2777" s="7"/>
      <c r="U2777" s="12"/>
      <c r="V2777" s="12"/>
      <c r="W2777" s="14"/>
      <c r="X2777" s="8"/>
      <c r="Y2777" s="13"/>
      <c r="Z2777" s="4"/>
      <c r="AA2777" s="10"/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4"/>
      <c r="BL2777" s="1"/>
      <c r="BM2777" s="1"/>
      <c r="BN2777" s="1"/>
      <c r="BO2777" s="1"/>
      <c r="BP2777" s="1"/>
      <c r="BQ2777" s="1"/>
    </row>
    <row r="2778" spans="1:69" x14ac:dyDescent="0.15">
      <c r="A2778" s="63"/>
      <c r="B2778" s="8"/>
      <c r="C2778" s="8"/>
      <c r="D2778" s="54"/>
      <c r="E2778" s="13"/>
      <c r="F2778" s="10"/>
      <c r="G2778" s="11"/>
      <c r="H2778" s="10"/>
      <c r="I2778" s="10"/>
      <c r="J2778" s="1"/>
      <c r="K2778" s="1"/>
      <c r="L2778" s="8"/>
      <c r="M2778" s="14"/>
      <c r="N2778" s="14"/>
      <c r="O2778" s="8"/>
      <c r="P2778" s="8"/>
      <c r="Q2778" s="12"/>
      <c r="R2778" s="37"/>
      <c r="S2778" s="8"/>
      <c r="T2778" s="7"/>
      <c r="U2778" s="12"/>
      <c r="V2778" s="12"/>
      <c r="W2778" s="14"/>
      <c r="X2778" s="8"/>
      <c r="Y2778" s="13"/>
      <c r="Z2778" s="4"/>
      <c r="AA2778" s="10"/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4"/>
      <c r="BL2778" s="1"/>
      <c r="BM2778" s="1"/>
      <c r="BN2778" s="1"/>
      <c r="BO2778" s="1"/>
      <c r="BP2778" s="1"/>
      <c r="BQ2778" s="1"/>
    </row>
    <row r="2779" spans="1:69" x14ac:dyDescent="0.15">
      <c r="A2779" s="63"/>
      <c r="B2779" s="8"/>
      <c r="C2779" s="8"/>
      <c r="D2779" s="54"/>
      <c r="E2779" s="13"/>
      <c r="F2779" s="10"/>
      <c r="G2779" s="11"/>
      <c r="H2779" s="10"/>
      <c r="I2779" s="10"/>
      <c r="J2779" s="1"/>
      <c r="K2779" s="1"/>
      <c r="L2779" s="8"/>
      <c r="M2779" s="14"/>
      <c r="N2779" s="14"/>
      <c r="O2779" s="8"/>
      <c r="P2779" s="8"/>
      <c r="Q2779" s="12"/>
      <c r="R2779" s="37"/>
      <c r="S2779" s="8"/>
      <c r="T2779" s="7"/>
      <c r="U2779" s="12"/>
      <c r="V2779" s="12"/>
      <c r="W2779" s="14"/>
      <c r="X2779" s="8"/>
      <c r="Y2779" s="13"/>
      <c r="Z2779" s="4"/>
      <c r="AA2779" s="10"/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4"/>
      <c r="BL2779" s="1"/>
      <c r="BM2779" s="1"/>
      <c r="BN2779" s="1"/>
      <c r="BO2779" s="1"/>
      <c r="BP2779" s="1"/>
      <c r="BQ2779" s="1"/>
    </row>
    <row r="2780" spans="1:69" x14ac:dyDescent="0.15">
      <c r="A2780" s="63"/>
      <c r="B2780" s="8"/>
      <c r="C2780" s="8"/>
      <c r="D2780" s="54"/>
      <c r="E2780" s="13"/>
      <c r="F2780" s="10"/>
      <c r="G2780" s="11"/>
      <c r="H2780" s="10"/>
      <c r="I2780" s="10"/>
      <c r="J2780" s="1"/>
      <c r="K2780" s="1"/>
      <c r="L2780" s="8"/>
      <c r="M2780" s="14"/>
      <c r="N2780" s="14"/>
      <c r="O2780" s="8"/>
      <c r="P2780" s="8"/>
      <c r="Q2780" s="12"/>
      <c r="R2780" s="37"/>
      <c r="S2780" s="8"/>
      <c r="T2780" s="7"/>
      <c r="U2780" s="12"/>
      <c r="V2780" s="12"/>
      <c r="W2780" s="14"/>
      <c r="X2780" s="8"/>
      <c r="Y2780" s="13"/>
      <c r="Z2780" s="4"/>
      <c r="AA2780" s="10"/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4"/>
      <c r="BL2780" s="1"/>
      <c r="BM2780" s="1"/>
      <c r="BN2780" s="1"/>
      <c r="BO2780" s="1"/>
      <c r="BP2780" s="1"/>
      <c r="BQ2780" s="1"/>
    </row>
    <row r="2781" spans="1:69" x14ac:dyDescent="0.15">
      <c r="A2781" s="63"/>
      <c r="B2781" s="8"/>
      <c r="C2781" s="8"/>
      <c r="D2781" s="54"/>
      <c r="E2781" s="13"/>
      <c r="F2781" s="10"/>
      <c r="G2781" s="11"/>
      <c r="H2781" s="10"/>
      <c r="I2781" s="10"/>
      <c r="J2781" s="1"/>
      <c r="K2781" s="1"/>
      <c r="L2781" s="8"/>
      <c r="M2781" s="14"/>
      <c r="N2781" s="14"/>
      <c r="O2781" s="8"/>
      <c r="P2781" s="8"/>
      <c r="Q2781" s="12"/>
      <c r="R2781" s="37"/>
      <c r="S2781" s="8"/>
      <c r="T2781" s="7"/>
      <c r="U2781" s="12"/>
      <c r="V2781" s="12"/>
      <c r="W2781" s="14"/>
      <c r="X2781" s="8"/>
      <c r="Y2781" s="13"/>
      <c r="Z2781" s="4"/>
      <c r="AA2781" s="10"/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4"/>
      <c r="BL2781" s="1"/>
      <c r="BM2781" s="1"/>
      <c r="BN2781" s="1"/>
      <c r="BO2781" s="1"/>
      <c r="BP2781" s="1"/>
      <c r="BQ2781" s="1"/>
    </row>
    <row r="2782" spans="1:69" x14ac:dyDescent="0.15">
      <c r="A2782" s="63"/>
      <c r="B2782" s="8"/>
      <c r="C2782" s="8"/>
      <c r="D2782" s="54"/>
      <c r="E2782" s="13"/>
      <c r="F2782" s="10"/>
      <c r="G2782" s="11"/>
      <c r="H2782" s="10"/>
      <c r="I2782" s="10"/>
      <c r="J2782" s="1"/>
      <c r="K2782" s="1"/>
      <c r="L2782" s="8"/>
      <c r="M2782" s="14"/>
      <c r="N2782" s="14"/>
      <c r="O2782" s="8"/>
      <c r="P2782" s="8"/>
      <c r="Q2782" s="12"/>
      <c r="R2782" s="37"/>
      <c r="S2782" s="8"/>
      <c r="T2782" s="7"/>
      <c r="U2782" s="12"/>
      <c r="V2782" s="12"/>
      <c r="W2782" s="14"/>
      <c r="X2782" s="8"/>
      <c r="Y2782" s="13"/>
      <c r="Z2782" s="4"/>
      <c r="AA2782" s="10"/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4"/>
      <c r="BL2782" s="1"/>
      <c r="BM2782" s="1"/>
      <c r="BN2782" s="1"/>
      <c r="BO2782" s="1"/>
      <c r="BP2782" s="1"/>
      <c r="BQ2782" s="1"/>
    </row>
    <row r="2783" spans="1:69" x14ac:dyDescent="0.15">
      <c r="A2783" s="63"/>
      <c r="B2783" s="8"/>
      <c r="C2783" s="8"/>
      <c r="D2783" s="54"/>
      <c r="E2783" s="13"/>
      <c r="F2783" s="10"/>
      <c r="G2783" s="11"/>
      <c r="H2783" s="10"/>
      <c r="I2783" s="10"/>
      <c r="J2783" s="1"/>
      <c r="K2783" s="1"/>
      <c r="L2783" s="8"/>
      <c r="M2783" s="14"/>
      <c r="N2783" s="14"/>
      <c r="O2783" s="8"/>
      <c r="P2783" s="8"/>
      <c r="Q2783" s="12"/>
      <c r="R2783" s="37"/>
      <c r="S2783" s="8"/>
      <c r="T2783" s="7"/>
      <c r="U2783" s="12"/>
      <c r="V2783" s="12"/>
      <c r="W2783" s="14"/>
      <c r="X2783" s="8"/>
      <c r="Y2783" s="13"/>
      <c r="Z2783" s="4"/>
      <c r="AA2783" s="10"/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4"/>
      <c r="BL2783" s="1"/>
      <c r="BM2783" s="1"/>
      <c r="BN2783" s="1"/>
      <c r="BO2783" s="1"/>
      <c r="BP2783" s="1"/>
      <c r="BQ2783" s="1"/>
    </row>
    <row r="2784" spans="1:69" x14ac:dyDescent="0.15">
      <c r="A2784" s="63"/>
      <c r="B2784" s="8"/>
      <c r="C2784" s="8"/>
      <c r="D2784" s="54"/>
      <c r="E2784" s="13"/>
      <c r="F2784" s="10"/>
      <c r="G2784" s="11"/>
      <c r="H2784" s="10"/>
      <c r="I2784" s="10"/>
      <c r="J2784" s="1"/>
      <c r="K2784" s="1"/>
      <c r="L2784" s="8"/>
      <c r="M2784" s="14"/>
      <c r="N2784" s="14"/>
      <c r="O2784" s="8"/>
      <c r="P2784" s="8"/>
      <c r="Q2784" s="12"/>
      <c r="R2784" s="37"/>
      <c r="S2784" s="8"/>
      <c r="T2784" s="7"/>
      <c r="U2784" s="12"/>
      <c r="V2784" s="12"/>
      <c r="W2784" s="14"/>
      <c r="X2784" s="8"/>
      <c r="Y2784" s="13"/>
      <c r="Z2784" s="4"/>
      <c r="AA2784" s="10"/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4"/>
      <c r="BL2784" s="1"/>
      <c r="BM2784" s="1"/>
      <c r="BN2784" s="1"/>
      <c r="BO2784" s="1"/>
      <c r="BP2784" s="1"/>
      <c r="BQ2784" s="1"/>
    </row>
    <row r="2785" spans="1:69" x14ac:dyDescent="0.15">
      <c r="A2785" s="63"/>
      <c r="B2785" s="8"/>
      <c r="C2785" s="8"/>
      <c r="D2785" s="54"/>
      <c r="E2785" s="13"/>
      <c r="F2785" s="10"/>
      <c r="G2785" s="11"/>
      <c r="H2785" s="10"/>
      <c r="I2785" s="10"/>
      <c r="J2785" s="1"/>
      <c r="K2785" s="1"/>
      <c r="L2785" s="8"/>
      <c r="M2785" s="14"/>
      <c r="N2785" s="14"/>
      <c r="O2785" s="8"/>
      <c r="P2785" s="8"/>
      <c r="Q2785" s="12"/>
      <c r="R2785" s="37"/>
      <c r="S2785" s="8"/>
      <c r="T2785" s="7"/>
      <c r="U2785" s="12"/>
      <c r="V2785" s="12"/>
      <c r="W2785" s="14"/>
      <c r="X2785" s="8"/>
      <c r="Y2785" s="13"/>
      <c r="Z2785" s="4"/>
      <c r="AA2785" s="10"/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4"/>
      <c r="BL2785" s="1"/>
      <c r="BM2785" s="1"/>
      <c r="BN2785" s="1"/>
      <c r="BO2785" s="1"/>
      <c r="BP2785" s="1"/>
      <c r="BQ2785" s="1"/>
    </row>
    <row r="2786" spans="1:69" x14ac:dyDescent="0.15">
      <c r="A2786" s="63"/>
      <c r="B2786" s="8"/>
      <c r="C2786" s="8"/>
      <c r="D2786" s="54"/>
      <c r="E2786" s="13"/>
      <c r="F2786" s="10"/>
      <c r="G2786" s="11"/>
      <c r="H2786" s="10"/>
      <c r="I2786" s="10"/>
      <c r="J2786" s="1"/>
      <c r="K2786" s="1"/>
      <c r="L2786" s="8"/>
      <c r="M2786" s="14"/>
      <c r="N2786" s="14"/>
      <c r="O2786" s="8"/>
      <c r="P2786" s="8"/>
      <c r="Q2786" s="12"/>
      <c r="R2786" s="37"/>
      <c r="S2786" s="8"/>
      <c r="T2786" s="7"/>
      <c r="U2786" s="12"/>
      <c r="V2786" s="12"/>
      <c r="W2786" s="14"/>
      <c r="X2786" s="8"/>
      <c r="Y2786" s="13"/>
      <c r="Z2786" s="4"/>
      <c r="AA2786" s="10"/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4"/>
      <c r="BL2786" s="1"/>
      <c r="BM2786" s="1"/>
      <c r="BN2786" s="1"/>
      <c r="BO2786" s="1"/>
      <c r="BP2786" s="1"/>
      <c r="BQ2786" s="1"/>
    </row>
    <row r="2787" spans="1:69" x14ac:dyDescent="0.15">
      <c r="A2787" s="63"/>
      <c r="B2787" s="8"/>
      <c r="C2787" s="8"/>
      <c r="D2787" s="54"/>
      <c r="E2787" s="13"/>
      <c r="F2787" s="10"/>
      <c r="G2787" s="11"/>
      <c r="H2787" s="10"/>
      <c r="I2787" s="10"/>
      <c r="J2787" s="1"/>
      <c r="K2787" s="1"/>
      <c r="L2787" s="8"/>
      <c r="M2787" s="14"/>
      <c r="N2787" s="14"/>
      <c r="O2787" s="8"/>
      <c r="P2787" s="8"/>
      <c r="Q2787" s="12"/>
      <c r="R2787" s="37"/>
      <c r="S2787" s="8"/>
      <c r="T2787" s="7"/>
      <c r="U2787" s="12"/>
      <c r="V2787" s="12"/>
      <c r="W2787" s="14"/>
      <c r="X2787" s="8"/>
      <c r="Y2787" s="13"/>
      <c r="Z2787" s="4"/>
      <c r="AA2787" s="10"/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4"/>
      <c r="BL2787" s="1"/>
      <c r="BM2787" s="1"/>
      <c r="BN2787" s="1"/>
      <c r="BO2787" s="1"/>
      <c r="BP2787" s="1"/>
      <c r="BQ2787" s="1"/>
    </row>
    <row r="2788" spans="1:69" x14ac:dyDescent="0.15">
      <c r="A2788" s="63"/>
      <c r="B2788" s="8"/>
      <c r="C2788" s="8"/>
      <c r="D2788" s="54"/>
      <c r="E2788" s="13"/>
      <c r="F2788" s="10"/>
      <c r="G2788" s="11"/>
      <c r="H2788" s="10"/>
      <c r="I2788" s="10"/>
      <c r="J2788" s="1"/>
      <c r="K2788" s="1"/>
      <c r="L2788" s="8"/>
      <c r="M2788" s="14"/>
      <c r="N2788" s="14"/>
      <c r="O2788" s="8"/>
      <c r="P2788" s="8"/>
      <c r="Q2788" s="12"/>
      <c r="R2788" s="37"/>
      <c r="S2788" s="8"/>
      <c r="T2788" s="7"/>
      <c r="U2788" s="12"/>
      <c r="V2788" s="12"/>
      <c r="W2788" s="14"/>
      <c r="X2788" s="8"/>
      <c r="Y2788" s="13"/>
      <c r="Z2788" s="4"/>
      <c r="AA2788" s="10"/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4"/>
      <c r="BL2788" s="1"/>
      <c r="BM2788" s="1"/>
      <c r="BN2788" s="1"/>
      <c r="BO2788" s="1"/>
      <c r="BP2788" s="1"/>
      <c r="BQ2788" s="1"/>
    </row>
    <row r="2789" spans="1:69" x14ac:dyDescent="0.15">
      <c r="A2789" s="63"/>
      <c r="B2789" s="8"/>
      <c r="C2789" s="8"/>
      <c r="D2789" s="54"/>
      <c r="E2789" s="13"/>
      <c r="F2789" s="10"/>
      <c r="G2789" s="11"/>
      <c r="H2789" s="10"/>
      <c r="I2789" s="10"/>
      <c r="J2789" s="1"/>
      <c r="K2789" s="1"/>
      <c r="L2789" s="8"/>
      <c r="M2789" s="14"/>
      <c r="N2789" s="14"/>
      <c r="O2789" s="8"/>
      <c r="P2789" s="8"/>
      <c r="Q2789" s="12"/>
      <c r="R2789" s="37"/>
      <c r="S2789" s="8"/>
      <c r="T2789" s="7"/>
      <c r="U2789" s="12"/>
      <c r="V2789" s="12"/>
      <c r="W2789" s="14"/>
      <c r="X2789" s="8"/>
      <c r="Y2789" s="13"/>
      <c r="Z2789" s="4"/>
      <c r="AA2789" s="10"/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4"/>
      <c r="BL2789" s="1"/>
      <c r="BM2789" s="1"/>
      <c r="BN2789" s="1"/>
      <c r="BO2789" s="1"/>
      <c r="BP2789" s="1"/>
      <c r="BQ2789" s="1"/>
    </row>
    <row r="2790" spans="1:69" x14ac:dyDescent="0.15">
      <c r="A2790" s="63"/>
      <c r="B2790" s="8"/>
      <c r="C2790" s="8"/>
      <c r="D2790" s="54"/>
      <c r="E2790" s="13"/>
      <c r="F2790" s="10"/>
      <c r="G2790" s="11"/>
      <c r="H2790" s="10"/>
      <c r="I2790" s="10"/>
      <c r="J2790" s="1"/>
      <c r="K2790" s="1"/>
      <c r="L2790" s="8"/>
      <c r="M2790" s="14"/>
      <c r="N2790" s="14"/>
      <c r="O2790" s="8"/>
      <c r="P2790" s="8"/>
      <c r="Q2790" s="12"/>
      <c r="R2790" s="37"/>
      <c r="S2790" s="8"/>
      <c r="T2790" s="7"/>
      <c r="U2790" s="12"/>
      <c r="V2790" s="12"/>
      <c r="W2790" s="14"/>
      <c r="X2790" s="8"/>
      <c r="Y2790" s="13"/>
      <c r="Z2790" s="4"/>
      <c r="AA2790" s="10"/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4"/>
      <c r="BL2790" s="1"/>
      <c r="BM2790" s="1"/>
      <c r="BN2790" s="1"/>
      <c r="BO2790" s="1"/>
      <c r="BP2790" s="1"/>
      <c r="BQ2790" s="1"/>
    </row>
    <row r="2791" spans="1:69" x14ac:dyDescent="0.15">
      <c r="A2791" s="63"/>
      <c r="B2791" s="8"/>
      <c r="C2791" s="8"/>
      <c r="D2791" s="54"/>
      <c r="E2791" s="13"/>
      <c r="F2791" s="10"/>
      <c r="G2791" s="11"/>
      <c r="H2791" s="10"/>
      <c r="I2791" s="10"/>
      <c r="J2791" s="1"/>
      <c r="K2791" s="1"/>
      <c r="L2791" s="8"/>
      <c r="M2791" s="14"/>
      <c r="N2791" s="14"/>
      <c r="O2791" s="8"/>
      <c r="P2791" s="8"/>
      <c r="Q2791" s="12"/>
      <c r="R2791" s="37"/>
      <c r="S2791" s="8"/>
      <c r="T2791" s="7"/>
      <c r="U2791" s="12"/>
      <c r="V2791" s="12"/>
      <c r="W2791" s="14"/>
      <c r="X2791" s="8"/>
      <c r="Y2791" s="13"/>
      <c r="Z2791" s="4"/>
      <c r="AA2791" s="10"/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4"/>
      <c r="BL2791" s="1"/>
      <c r="BM2791" s="1"/>
      <c r="BN2791" s="1"/>
      <c r="BO2791" s="1"/>
      <c r="BP2791" s="1"/>
      <c r="BQ2791" s="1"/>
    </row>
    <row r="2792" spans="1:69" x14ac:dyDescent="0.15">
      <c r="A2792" s="63"/>
      <c r="B2792" s="8"/>
      <c r="C2792" s="8"/>
      <c r="D2792" s="54"/>
      <c r="E2792" s="13"/>
      <c r="F2792" s="10"/>
      <c r="G2792" s="11"/>
      <c r="H2792" s="10"/>
      <c r="I2792" s="10"/>
      <c r="J2792" s="1"/>
      <c r="K2792" s="1"/>
      <c r="L2792" s="8"/>
      <c r="M2792" s="14"/>
      <c r="N2792" s="14"/>
      <c r="O2792" s="8"/>
      <c r="P2792" s="8"/>
      <c r="Q2792" s="12"/>
      <c r="R2792" s="37"/>
      <c r="S2792" s="8"/>
      <c r="T2792" s="7"/>
      <c r="U2792" s="12"/>
      <c r="V2792" s="12"/>
      <c r="W2792" s="14"/>
      <c r="X2792" s="8"/>
      <c r="Y2792" s="13"/>
      <c r="Z2792" s="4"/>
      <c r="AA2792" s="10"/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4"/>
      <c r="BL2792" s="1"/>
      <c r="BM2792" s="1"/>
      <c r="BN2792" s="1"/>
      <c r="BO2792" s="1"/>
      <c r="BP2792" s="1"/>
      <c r="BQ2792" s="1"/>
    </row>
    <row r="2793" spans="1:69" x14ac:dyDescent="0.15">
      <c r="A2793" s="63"/>
      <c r="B2793" s="8"/>
      <c r="C2793" s="8"/>
      <c r="D2793" s="54"/>
      <c r="E2793" s="13"/>
      <c r="F2793" s="10"/>
      <c r="G2793" s="11"/>
      <c r="H2793" s="10"/>
      <c r="I2793" s="10"/>
      <c r="J2793" s="1"/>
      <c r="K2793" s="1"/>
      <c r="L2793" s="8"/>
      <c r="M2793" s="14"/>
      <c r="N2793" s="14"/>
      <c r="O2793" s="8"/>
      <c r="P2793" s="8"/>
      <c r="Q2793" s="12"/>
      <c r="R2793" s="37"/>
      <c r="S2793" s="8"/>
      <c r="T2793" s="7"/>
      <c r="U2793" s="12"/>
      <c r="V2793" s="12"/>
      <c r="W2793" s="14"/>
      <c r="X2793" s="8"/>
      <c r="Y2793" s="13"/>
      <c r="Z2793" s="4"/>
      <c r="AA2793" s="10"/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4"/>
      <c r="BL2793" s="1"/>
      <c r="BM2793" s="1"/>
      <c r="BN2793" s="1"/>
      <c r="BO2793" s="1"/>
      <c r="BP2793" s="1"/>
      <c r="BQ2793" s="1"/>
    </row>
    <row r="2794" spans="1:69" x14ac:dyDescent="0.15">
      <c r="A2794" s="63"/>
      <c r="B2794" s="8"/>
      <c r="C2794" s="8"/>
      <c r="D2794" s="54"/>
      <c r="E2794" s="13"/>
      <c r="F2794" s="10"/>
      <c r="G2794" s="11"/>
      <c r="H2794" s="10"/>
      <c r="I2794" s="10"/>
      <c r="J2794" s="1"/>
      <c r="K2794" s="1"/>
      <c r="L2794" s="8"/>
      <c r="M2794" s="14"/>
      <c r="N2794" s="14"/>
      <c r="O2794" s="8"/>
      <c r="P2794" s="8"/>
      <c r="Q2794" s="12"/>
      <c r="R2794" s="37"/>
      <c r="S2794" s="8"/>
      <c r="T2794" s="7"/>
      <c r="U2794" s="12"/>
      <c r="V2794" s="12"/>
      <c r="W2794" s="14"/>
      <c r="X2794" s="8"/>
      <c r="Y2794" s="13"/>
      <c r="Z2794" s="4"/>
      <c r="AA2794" s="10"/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4"/>
      <c r="BL2794" s="1"/>
      <c r="BM2794" s="1"/>
      <c r="BN2794" s="1"/>
      <c r="BO2794" s="1"/>
      <c r="BP2794" s="1"/>
      <c r="BQ2794" s="1"/>
    </row>
    <row r="2795" spans="1:69" x14ac:dyDescent="0.15">
      <c r="A2795" s="63"/>
      <c r="B2795" s="8"/>
      <c r="C2795" s="8"/>
      <c r="D2795" s="54"/>
      <c r="E2795" s="13"/>
      <c r="F2795" s="10"/>
      <c r="G2795" s="11"/>
      <c r="H2795" s="10"/>
      <c r="I2795" s="10"/>
      <c r="J2795" s="1"/>
      <c r="K2795" s="1"/>
      <c r="L2795" s="8"/>
      <c r="M2795" s="14"/>
      <c r="N2795" s="14"/>
      <c r="O2795" s="8"/>
      <c r="P2795" s="8"/>
      <c r="Q2795" s="12"/>
      <c r="R2795" s="37"/>
      <c r="S2795" s="8"/>
      <c r="T2795" s="7"/>
      <c r="U2795" s="12"/>
      <c r="V2795" s="12"/>
      <c r="W2795" s="14"/>
      <c r="X2795" s="8"/>
      <c r="Y2795" s="13"/>
      <c r="Z2795" s="4"/>
      <c r="AA2795" s="10"/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4"/>
      <c r="BL2795" s="1"/>
      <c r="BM2795" s="1"/>
      <c r="BN2795" s="1"/>
      <c r="BO2795" s="1"/>
      <c r="BP2795" s="1"/>
      <c r="BQ2795" s="1"/>
    </row>
    <row r="2796" spans="1:69" x14ac:dyDescent="0.15">
      <c r="A2796" s="63"/>
      <c r="B2796" s="8"/>
      <c r="C2796" s="8"/>
      <c r="D2796" s="54"/>
      <c r="E2796" s="13"/>
      <c r="F2796" s="10"/>
      <c r="G2796" s="11"/>
      <c r="H2796" s="10"/>
      <c r="I2796" s="10"/>
      <c r="J2796" s="1"/>
      <c r="K2796" s="1"/>
      <c r="L2796" s="8"/>
      <c r="M2796" s="14"/>
      <c r="N2796" s="14"/>
      <c r="O2796" s="8"/>
      <c r="P2796" s="8"/>
      <c r="Q2796" s="12"/>
      <c r="R2796" s="37"/>
      <c r="S2796" s="8"/>
      <c r="T2796" s="7"/>
      <c r="U2796" s="12"/>
      <c r="V2796" s="12"/>
      <c r="W2796" s="14"/>
      <c r="X2796" s="8"/>
      <c r="Y2796" s="13"/>
      <c r="Z2796" s="4"/>
      <c r="AA2796" s="10"/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4"/>
      <c r="BL2796" s="1"/>
      <c r="BM2796" s="1"/>
      <c r="BN2796" s="1"/>
      <c r="BO2796" s="1"/>
      <c r="BP2796" s="1"/>
      <c r="BQ2796" s="1"/>
    </row>
    <row r="2797" spans="1:69" x14ac:dyDescent="0.15">
      <c r="A2797" s="63"/>
      <c r="B2797" s="8"/>
      <c r="C2797" s="8"/>
      <c r="D2797" s="54"/>
      <c r="E2797" s="13"/>
      <c r="F2797" s="10"/>
      <c r="G2797" s="11"/>
      <c r="H2797" s="10"/>
      <c r="I2797" s="10"/>
      <c r="J2797" s="1"/>
      <c r="K2797" s="1"/>
      <c r="L2797" s="8"/>
      <c r="M2797" s="14"/>
      <c r="N2797" s="14"/>
      <c r="O2797" s="8"/>
      <c r="P2797" s="8"/>
      <c r="Q2797" s="12"/>
      <c r="R2797" s="37"/>
      <c r="S2797" s="8"/>
      <c r="T2797" s="7"/>
      <c r="U2797" s="12"/>
      <c r="V2797" s="12"/>
      <c r="W2797" s="14"/>
      <c r="X2797" s="8"/>
      <c r="Y2797" s="13"/>
      <c r="Z2797" s="4"/>
      <c r="AA2797" s="10"/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4"/>
      <c r="BL2797" s="1"/>
      <c r="BM2797" s="1"/>
      <c r="BN2797" s="1"/>
      <c r="BO2797" s="1"/>
      <c r="BP2797" s="1"/>
      <c r="BQ2797" s="1"/>
    </row>
    <row r="2798" spans="1:69" x14ac:dyDescent="0.15">
      <c r="A2798" s="63"/>
      <c r="B2798" s="8"/>
      <c r="C2798" s="8"/>
      <c r="D2798" s="54"/>
      <c r="E2798" s="13"/>
      <c r="F2798" s="10"/>
      <c r="G2798" s="11"/>
      <c r="H2798" s="10"/>
      <c r="I2798" s="10"/>
      <c r="J2798" s="1"/>
      <c r="K2798" s="1"/>
      <c r="L2798" s="8"/>
      <c r="M2798" s="14"/>
      <c r="N2798" s="14"/>
      <c r="O2798" s="8"/>
      <c r="P2798" s="8"/>
      <c r="Q2798" s="12"/>
      <c r="R2798" s="37"/>
      <c r="S2798" s="8"/>
      <c r="T2798" s="7"/>
      <c r="U2798" s="12"/>
      <c r="V2798" s="12"/>
      <c r="W2798" s="14"/>
      <c r="X2798" s="8"/>
      <c r="Y2798" s="13"/>
      <c r="Z2798" s="4"/>
      <c r="AA2798" s="10"/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4"/>
      <c r="BL2798" s="1"/>
      <c r="BM2798" s="1"/>
      <c r="BN2798" s="1"/>
      <c r="BO2798" s="1"/>
      <c r="BP2798" s="1"/>
      <c r="BQ2798" s="1"/>
    </row>
    <row r="2799" spans="1:69" x14ac:dyDescent="0.15">
      <c r="A2799" s="63"/>
      <c r="B2799" s="8"/>
      <c r="C2799" s="8"/>
      <c r="D2799" s="54"/>
      <c r="E2799" s="13"/>
      <c r="F2799" s="10"/>
      <c r="G2799" s="11"/>
      <c r="H2799" s="10"/>
      <c r="I2799" s="10"/>
      <c r="J2799" s="1"/>
      <c r="K2799" s="1"/>
      <c r="L2799" s="8"/>
      <c r="M2799" s="14"/>
      <c r="N2799" s="14"/>
      <c r="O2799" s="8"/>
      <c r="P2799" s="8"/>
      <c r="Q2799" s="12"/>
      <c r="R2799" s="37"/>
      <c r="S2799" s="8"/>
      <c r="T2799" s="7"/>
      <c r="U2799" s="12"/>
      <c r="V2799" s="12"/>
      <c r="W2799" s="14"/>
      <c r="X2799" s="8"/>
      <c r="Y2799" s="13"/>
      <c r="Z2799" s="4"/>
      <c r="AA2799" s="10"/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4"/>
      <c r="BL2799" s="1"/>
      <c r="BM2799" s="1"/>
      <c r="BN2799" s="1"/>
      <c r="BO2799" s="1"/>
      <c r="BP2799" s="1"/>
      <c r="BQ2799" s="1"/>
    </row>
    <row r="2800" spans="1:69" x14ac:dyDescent="0.15">
      <c r="A2800" s="63"/>
      <c r="B2800" s="8"/>
      <c r="C2800" s="8"/>
      <c r="D2800" s="54"/>
      <c r="E2800" s="13"/>
      <c r="F2800" s="10"/>
      <c r="G2800" s="11"/>
      <c r="H2800" s="10"/>
      <c r="I2800" s="10"/>
      <c r="J2800" s="1"/>
      <c r="K2800" s="1"/>
      <c r="L2800" s="8"/>
      <c r="M2800" s="14"/>
      <c r="N2800" s="14"/>
      <c r="O2800" s="8"/>
      <c r="P2800" s="8"/>
      <c r="Q2800" s="12"/>
      <c r="R2800" s="37"/>
      <c r="S2800" s="8"/>
      <c r="T2800" s="7"/>
      <c r="U2800" s="12"/>
      <c r="V2800" s="12"/>
      <c r="W2800" s="14"/>
      <c r="X2800" s="8"/>
      <c r="Y2800" s="13"/>
      <c r="Z2800" s="4"/>
      <c r="AA2800" s="10"/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4"/>
      <c r="BL2800" s="1"/>
      <c r="BM2800" s="1"/>
      <c r="BN2800" s="1"/>
      <c r="BO2800" s="1"/>
      <c r="BP2800" s="1"/>
      <c r="BQ2800" s="1"/>
    </row>
    <row r="2801" spans="1:69" x14ac:dyDescent="0.15">
      <c r="A2801" s="63"/>
      <c r="B2801" s="8"/>
      <c r="C2801" s="8"/>
      <c r="D2801" s="54"/>
      <c r="E2801" s="13"/>
      <c r="F2801" s="10"/>
      <c r="G2801" s="11"/>
      <c r="H2801" s="10"/>
      <c r="I2801" s="10"/>
      <c r="J2801" s="1"/>
      <c r="K2801" s="1"/>
      <c r="L2801" s="8"/>
      <c r="M2801" s="14"/>
      <c r="N2801" s="14"/>
      <c r="O2801" s="8"/>
      <c r="P2801" s="8"/>
      <c r="Q2801" s="12"/>
      <c r="R2801" s="37"/>
      <c r="S2801" s="8"/>
      <c r="T2801" s="7"/>
      <c r="U2801" s="12"/>
      <c r="V2801" s="12"/>
      <c r="W2801" s="14"/>
      <c r="X2801" s="8"/>
      <c r="Y2801" s="13"/>
      <c r="Z2801" s="4"/>
      <c r="AA2801" s="10"/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4"/>
      <c r="BL2801" s="1"/>
      <c r="BM2801" s="1"/>
      <c r="BN2801" s="1"/>
      <c r="BO2801" s="1"/>
      <c r="BP2801" s="1"/>
      <c r="BQ2801" s="1"/>
    </row>
    <row r="2802" spans="1:69" x14ac:dyDescent="0.15">
      <c r="A2802" s="63"/>
      <c r="B2802" s="8"/>
      <c r="C2802" s="8"/>
      <c r="D2802" s="54"/>
      <c r="E2802" s="13"/>
      <c r="F2802" s="10"/>
      <c r="G2802" s="11"/>
      <c r="H2802" s="10"/>
      <c r="I2802" s="10"/>
      <c r="J2802" s="1"/>
      <c r="K2802" s="1"/>
      <c r="L2802" s="8"/>
      <c r="M2802" s="14"/>
      <c r="N2802" s="14"/>
      <c r="O2802" s="8"/>
      <c r="P2802" s="8"/>
      <c r="Q2802" s="12"/>
      <c r="R2802" s="37"/>
      <c r="S2802" s="8"/>
      <c r="T2802" s="7"/>
      <c r="U2802" s="12"/>
      <c r="V2802" s="12"/>
      <c r="W2802" s="14"/>
      <c r="X2802" s="8"/>
      <c r="Y2802" s="13"/>
      <c r="Z2802" s="4"/>
      <c r="AA2802" s="10"/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4"/>
      <c r="BL2802" s="1"/>
      <c r="BM2802" s="1"/>
      <c r="BN2802" s="1"/>
      <c r="BO2802" s="1"/>
      <c r="BP2802" s="1"/>
      <c r="BQ2802" s="1"/>
    </row>
    <row r="2803" spans="1:69" x14ac:dyDescent="0.15">
      <c r="A2803" s="63"/>
      <c r="B2803" s="8"/>
      <c r="C2803" s="8"/>
      <c r="D2803" s="54"/>
      <c r="E2803" s="13"/>
      <c r="F2803" s="10"/>
      <c r="G2803" s="11"/>
      <c r="H2803" s="10"/>
      <c r="I2803" s="10"/>
      <c r="J2803" s="1"/>
      <c r="K2803" s="1"/>
      <c r="L2803" s="8"/>
      <c r="M2803" s="14"/>
      <c r="N2803" s="14"/>
      <c r="O2803" s="8"/>
      <c r="P2803" s="8"/>
      <c r="Q2803" s="12"/>
      <c r="R2803" s="37"/>
      <c r="S2803" s="8"/>
      <c r="T2803" s="7"/>
      <c r="U2803" s="12"/>
      <c r="V2803" s="12"/>
      <c r="W2803" s="14"/>
      <c r="X2803" s="8"/>
      <c r="Y2803" s="13"/>
      <c r="Z2803" s="4"/>
      <c r="AA2803" s="10"/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4"/>
      <c r="BL2803" s="1"/>
      <c r="BM2803" s="1"/>
      <c r="BN2803" s="1"/>
      <c r="BO2803" s="1"/>
      <c r="BP2803" s="1"/>
      <c r="BQ2803" s="1"/>
    </row>
    <row r="2804" spans="1:69" x14ac:dyDescent="0.15">
      <c r="A2804" s="63"/>
      <c r="B2804" s="8"/>
      <c r="C2804" s="8"/>
      <c r="D2804" s="54"/>
      <c r="E2804" s="13"/>
      <c r="F2804" s="10"/>
      <c r="G2804" s="11"/>
      <c r="H2804" s="10"/>
      <c r="I2804" s="10"/>
      <c r="J2804" s="1"/>
      <c r="K2804" s="1"/>
      <c r="L2804" s="8"/>
      <c r="M2804" s="14"/>
      <c r="N2804" s="14"/>
      <c r="O2804" s="8"/>
      <c r="P2804" s="8"/>
      <c r="Q2804" s="12"/>
      <c r="R2804" s="37"/>
      <c r="S2804" s="8"/>
      <c r="T2804" s="7"/>
      <c r="U2804" s="12"/>
      <c r="V2804" s="12"/>
      <c r="W2804" s="14"/>
      <c r="X2804" s="8"/>
      <c r="Y2804" s="13"/>
      <c r="Z2804" s="4"/>
      <c r="AA2804" s="10"/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4"/>
      <c r="BL2804" s="1"/>
      <c r="BM2804" s="1"/>
      <c r="BN2804" s="1"/>
      <c r="BO2804" s="1"/>
      <c r="BP2804" s="1"/>
      <c r="BQ2804" s="1"/>
    </row>
    <row r="2805" spans="1:69" x14ac:dyDescent="0.15">
      <c r="A2805" s="63"/>
      <c r="B2805" s="8"/>
      <c r="C2805" s="8"/>
      <c r="D2805" s="54"/>
      <c r="E2805" s="13"/>
      <c r="F2805" s="10"/>
      <c r="G2805" s="11"/>
      <c r="H2805" s="10"/>
      <c r="I2805" s="10"/>
      <c r="J2805" s="1"/>
      <c r="K2805" s="1"/>
      <c r="L2805" s="8"/>
      <c r="M2805" s="14"/>
      <c r="N2805" s="14"/>
      <c r="O2805" s="8"/>
      <c r="P2805" s="8"/>
      <c r="Q2805" s="12"/>
      <c r="R2805" s="37"/>
      <c r="S2805" s="8"/>
      <c r="T2805" s="7"/>
      <c r="U2805" s="12"/>
      <c r="V2805" s="12"/>
      <c r="W2805" s="14"/>
      <c r="X2805" s="8"/>
      <c r="Y2805" s="13"/>
      <c r="Z2805" s="4"/>
      <c r="AA2805" s="10"/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4"/>
      <c r="BL2805" s="1"/>
      <c r="BM2805" s="1"/>
      <c r="BN2805" s="1"/>
      <c r="BO2805" s="1"/>
      <c r="BP2805" s="1"/>
      <c r="BQ2805" s="1"/>
    </row>
    <row r="2806" spans="1:69" x14ac:dyDescent="0.15">
      <c r="A2806" s="63"/>
      <c r="B2806" s="8"/>
      <c r="C2806" s="8"/>
      <c r="D2806" s="54"/>
      <c r="E2806" s="13"/>
      <c r="F2806" s="10"/>
      <c r="G2806" s="11"/>
      <c r="H2806" s="10"/>
      <c r="I2806" s="10"/>
      <c r="J2806" s="1"/>
      <c r="K2806" s="1"/>
      <c r="L2806" s="8"/>
      <c r="M2806" s="14"/>
      <c r="N2806" s="14"/>
      <c r="O2806" s="8"/>
      <c r="P2806" s="8"/>
      <c r="Q2806" s="12"/>
      <c r="R2806" s="37"/>
      <c r="S2806" s="8"/>
      <c r="T2806" s="7"/>
      <c r="U2806" s="12"/>
      <c r="V2806" s="12"/>
      <c r="W2806" s="14"/>
      <c r="X2806" s="8"/>
      <c r="Y2806" s="13"/>
      <c r="Z2806" s="4"/>
      <c r="AA2806" s="10"/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4"/>
      <c r="BL2806" s="1"/>
      <c r="BM2806" s="1"/>
      <c r="BN2806" s="1"/>
      <c r="BO2806" s="1"/>
      <c r="BP2806" s="1"/>
      <c r="BQ2806" s="1"/>
    </row>
    <row r="2807" spans="1:69" x14ac:dyDescent="0.15">
      <c r="A2807" s="63"/>
      <c r="B2807" s="8"/>
      <c r="C2807" s="8"/>
      <c r="D2807" s="54"/>
      <c r="E2807" s="13"/>
      <c r="F2807" s="10"/>
      <c r="G2807" s="11"/>
      <c r="H2807" s="10"/>
      <c r="I2807" s="10"/>
      <c r="J2807" s="1"/>
      <c r="K2807" s="1"/>
      <c r="L2807" s="8"/>
      <c r="M2807" s="14"/>
      <c r="N2807" s="14"/>
      <c r="O2807" s="8"/>
      <c r="P2807" s="8"/>
      <c r="Q2807" s="12"/>
      <c r="R2807" s="37"/>
      <c r="S2807" s="8"/>
      <c r="T2807" s="7"/>
      <c r="U2807" s="12"/>
      <c r="V2807" s="12"/>
      <c r="W2807" s="14"/>
      <c r="X2807" s="8"/>
      <c r="Y2807" s="13"/>
      <c r="Z2807" s="4"/>
      <c r="AA2807" s="10"/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4"/>
      <c r="BL2807" s="1"/>
      <c r="BM2807" s="1"/>
      <c r="BN2807" s="1"/>
      <c r="BO2807" s="1"/>
      <c r="BP2807" s="1"/>
      <c r="BQ2807" s="1"/>
    </row>
    <row r="2808" spans="1:69" x14ac:dyDescent="0.15">
      <c r="A2808" s="63"/>
      <c r="B2808" s="8"/>
      <c r="C2808" s="8"/>
      <c r="D2808" s="54"/>
      <c r="E2808" s="13"/>
      <c r="F2808" s="10"/>
      <c r="G2808" s="11"/>
      <c r="H2808" s="10"/>
      <c r="I2808" s="10"/>
      <c r="J2808" s="1"/>
      <c r="K2808" s="1"/>
      <c r="L2808" s="8"/>
      <c r="M2808" s="14"/>
      <c r="N2808" s="14"/>
      <c r="O2808" s="8"/>
      <c r="P2808" s="8"/>
      <c r="Q2808" s="12"/>
      <c r="R2808" s="37"/>
      <c r="S2808" s="8"/>
      <c r="T2808" s="7"/>
      <c r="U2808" s="12"/>
      <c r="V2808" s="12"/>
      <c r="W2808" s="14"/>
      <c r="X2808" s="8"/>
      <c r="Y2808" s="13"/>
      <c r="Z2808" s="4"/>
      <c r="AA2808" s="10"/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4"/>
      <c r="BL2808" s="1"/>
      <c r="BM2808" s="1"/>
      <c r="BN2808" s="1"/>
      <c r="BO2808" s="1"/>
      <c r="BP2808" s="1"/>
      <c r="BQ2808" s="1"/>
    </row>
    <row r="2809" spans="1:69" x14ac:dyDescent="0.15">
      <c r="A2809" s="63"/>
      <c r="B2809" s="8"/>
      <c r="C2809" s="8"/>
      <c r="D2809" s="54"/>
      <c r="E2809" s="13"/>
      <c r="F2809" s="10"/>
      <c r="G2809" s="11"/>
      <c r="H2809" s="10"/>
      <c r="I2809" s="10"/>
      <c r="J2809" s="1"/>
      <c r="K2809" s="1"/>
      <c r="L2809" s="8"/>
      <c r="M2809" s="14"/>
      <c r="N2809" s="14"/>
      <c r="O2809" s="8"/>
      <c r="P2809" s="8"/>
      <c r="Q2809" s="12"/>
      <c r="R2809" s="37"/>
      <c r="S2809" s="8"/>
      <c r="T2809" s="7"/>
      <c r="U2809" s="12"/>
      <c r="V2809" s="12"/>
      <c r="W2809" s="14"/>
      <c r="X2809" s="8"/>
      <c r="Y2809" s="13"/>
      <c r="Z2809" s="4"/>
      <c r="AA2809" s="10"/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4"/>
      <c r="BL2809" s="1"/>
      <c r="BM2809" s="1"/>
      <c r="BN2809" s="1"/>
      <c r="BO2809" s="1"/>
      <c r="BP2809" s="1"/>
      <c r="BQ2809" s="1"/>
    </row>
    <row r="2810" spans="1:69" x14ac:dyDescent="0.15">
      <c r="A2810" s="63"/>
      <c r="B2810" s="8"/>
      <c r="C2810" s="8"/>
      <c r="D2810" s="54"/>
      <c r="E2810" s="13"/>
      <c r="F2810" s="10"/>
      <c r="G2810" s="11"/>
      <c r="H2810" s="10"/>
      <c r="I2810" s="10"/>
      <c r="J2810" s="1"/>
      <c r="K2810" s="1"/>
      <c r="L2810" s="8"/>
      <c r="M2810" s="14"/>
      <c r="N2810" s="14"/>
      <c r="O2810" s="8"/>
      <c r="P2810" s="8"/>
      <c r="Q2810" s="12"/>
      <c r="R2810" s="37"/>
      <c r="S2810" s="8"/>
      <c r="T2810" s="7"/>
      <c r="U2810" s="12"/>
      <c r="V2810" s="12"/>
      <c r="W2810" s="14"/>
      <c r="X2810" s="8"/>
      <c r="Y2810" s="13"/>
      <c r="Z2810" s="4"/>
      <c r="AA2810" s="10"/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4"/>
      <c r="BL2810" s="1"/>
      <c r="BM2810" s="1"/>
      <c r="BN2810" s="1"/>
      <c r="BO2810" s="1"/>
      <c r="BP2810" s="1"/>
      <c r="BQ2810" s="1"/>
    </row>
    <row r="2811" spans="1:69" x14ac:dyDescent="0.15">
      <c r="A2811" s="63"/>
      <c r="B2811" s="8"/>
      <c r="C2811" s="8"/>
      <c r="D2811" s="54"/>
      <c r="E2811" s="13"/>
      <c r="F2811" s="10"/>
      <c r="G2811" s="11"/>
      <c r="H2811" s="10"/>
      <c r="I2811" s="10"/>
      <c r="J2811" s="1"/>
      <c r="K2811" s="1"/>
      <c r="L2811" s="8"/>
      <c r="M2811" s="14"/>
      <c r="N2811" s="14"/>
      <c r="O2811" s="8"/>
      <c r="P2811" s="8"/>
      <c r="Q2811" s="12"/>
      <c r="R2811" s="37"/>
      <c r="S2811" s="8"/>
      <c r="T2811" s="7"/>
      <c r="U2811" s="12"/>
      <c r="V2811" s="12"/>
      <c r="W2811" s="14"/>
      <c r="X2811" s="8"/>
      <c r="Y2811" s="13"/>
      <c r="Z2811" s="4"/>
      <c r="AA2811" s="10"/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4"/>
      <c r="BL2811" s="1"/>
      <c r="BM2811" s="1"/>
      <c r="BN2811" s="1"/>
      <c r="BO2811" s="1"/>
      <c r="BP2811" s="1"/>
      <c r="BQ2811" s="1"/>
    </row>
    <row r="2812" spans="1:69" x14ac:dyDescent="0.15">
      <c r="A2812" s="63"/>
      <c r="B2812" s="8"/>
      <c r="C2812" s="8"/>
      <c r="D2812" s="54"/>
      <c r="E2812" s="13"/>
      <c r="F2812" s="10"/>
      <c r="G2812" s="11"/>
      <c r="H2812" s="10"/>
      <c r="I2812" s="10"/>
      <c r="J2812" s="1"/>
      <c r="K2812" s="1"/>
      <c r="L2812" s="8"/>
      <c r="M2812" s="14"/>
      <c r="N2812" s="14"/>
      <c r="O2812" s="8"/>
      <c r="P2812" s="8"/>
      <c r="Q2812" s="12"/>
      <c r="R2812" s="37"/>
      <c r="S2812" s="8"/>
      <c r="T2812" s="7"/>
      <c r="U2812" s="12"/>
      <c r="V2812" s="12"/>
      <c r="W2812" s="14"/>
      <c r="X2812" s="8"/>
      <c r="Y2812" s="13"/>
      <c r="Z2812" s="4"/>
      <c r="AA2812" s="10"/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4"/>
      <c r="BL2812" s="1"/>
      <c r="BM2812" s="1"/>
      <c r="BN2812" s="1"/>
      <c r="BO2812" s="1"/>
      <c r="BP2812" s="1"/>
      <c r="BQ2812" s="1"/>
    </row>
    <row r="2813" spans="1:69" x14ac:dyDescent="0.15">
      <c r="A2813" s="63"/>
      <c r="B2813" s="8"/>
      <c r="C2813" s="8"/>
      <c r="D2813" s="54"/>
      <c r="E2813" s="13"/>
      <c r="F2813" s="10"/>
      <c r="G2813" s="11"/>
      <c r="H2813" s="10"/>
      <c r="I2813" s="10"/>
      <c r="J2813" s="1"/>
      <c r="K2813" s="1"/>
      <c r="L2813" s="8"/>
      <c r="M2813" s="14"/>
      <c r="N2813" s="14"/>
      <c r="O2813" s="8"/>
      <c r="P2813" s="8"/>
      <c r="Q2813" s="12"/>
      <c r="R2813" s="37"/>
      <c r="S2813" s="8"/>
      <c r="T2813" s="7"/>
      <c r="U2813" s="12"/>
      <c r="V2813" s="12"/>
      <c r="W2813" s="14"/>
      <c r="X2813" s="8"/>
      <c r="Y2813" s="13"/>
      <c r="Z2813" s="4"/>
      <c r="AA2813" s="10"/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4"/>
      <c r="BL2813" s="1"/>
      <c r="BM2813" s="1"/>
      <c r="BN2813" s="1"/>
      <c r="BO2813" s="1"/>
      <c r="BP2813" s="1"/>
      <c r="BQ2813" s="1"/>
    </row>
    <row r="2814" spans="1:69" x14ac:dyDescent="0.15">
      <c r="A2814" s="63"/>
      <c r="B2814" s="8"/>
      <c r="C2814" s="8"/>
      <c r="D2814" s="54"/>
      <c r="E2814" s="13"/>
      <c r="F2814" s="10"/>
      <c r="G2814" s="11"/>
      <c r="H2814" s="10"/>
      <c r="I2814" s="10"/>
      <c r="J2814" s="1"/>
      <c r="K2814" s="1"/>
      <c r="L2814" s="8"/>
      <c r="M2814" s="14"/>
      <c r="N2814" s="14"/>
      <c r="O2814" s="8"/>
      <c r="P2814" s="8"/>
      <c r="Q2814" s="12"/>
      <c r="R2814" s="37"/>
      <c r="S2814" s="8"/>
      <c r="T2814" s="7"/>
      <c r="U2814" s="12"/>
      <c r="V2814" s="12"/>
      <c r="W2814" s="14"/>
      <c r="X2814" s="8"/>
      <c r="Y2814" s="13"/>
      <c r="Z2814" s="4"/>
      <c r="AA2814" s="10"/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4"/>
      <c r="BL2814" s="1"/>
      <c r="BM2814" s="1"/>
      <c r="BN2814" s="1"/>
      <c r="BO2814" s="1"/>
      <c r="BP2814" s="1"/>
      <c r="BQ2814" s="1"/>
    </row>
    <row r="2815" spans="1:69" x14ac:dyDescent="0.15">
      <c r="A2815" s="63"/>
      <c r="B2815" s="8"/>
      <c r="C2815" s="8"/>
      <c r="D2815" s="54"/>
      <c r="E2815" s="13"/>
      <c r="F2815" s="10"/>
      <c r="G2815" s="11"/>
      <c r="H2815" s="10"/>
      <c r="I2815" s="10"/>
      <c r="J2815" s="1"/>
      <c r="K2815" s="1"/>
      <c r="L2815" s="8"/>
      <c r="M2815" s="14"/>
      <c r="N2815" s="14"/>
      <c r="O2815" s="8"/>
      <c r="P2815" s="8"/>
      <c r="Q2815" s="12"/>
      <c r="R2815" s="37"/>
      <c r="S2815" s="8"/>
      <c r="T2815" s="7"/>
      <c r="U2815" s="12"/>
      <c r="V2815" s="12"/>
      <c r="W2815" s="14"/>
      <c r="X2815" s="8"/>
      <c r="Y2815" s="13"/>
      <c r="Z2815" s="4"/>
      <c r="AA2815" s="10"/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4"/>
      <c r="BL2815" s="1"/>
      <c r="BM2815" s="1"/>
      <c r="BN2815" s="1"/>
      <c r="BO2815" s="1"/>
      <c r="BP2815" s="1"/>
      <c r="BQ2815" s="1"/>
    </row>
    <row r="2816" spans="1:69" x14ac:dyDescent="0.15">
      <c r="A2816" s="63"/>
      <c r="B2816" s="8"/>
      <c r="C2816" s="8"/>
      <c r="D2816" s="54"/>
      <c r="E2816" s="13"/>
      <c r="F2816" s="10"/>
      <c r="G2816" s="11"/>
      <c r="H2816" s="10"/>
      <c r="I2816" s="10"/>
      <c r="J2816" s="1"/>
      <c r="K2816" s="1"/>
      <c r="L2816" s="8"/>
      <c r="M2816" s="14"/>
      <c r="N2816" s="14"/>
      <c r="O2816" s="8"/>
      <c r="P2816" s="8"/>
      <c r="Q2816" s="12"/>
      <c r="R2816" s="37"/>
      <c r="S2816" s="8"/>
      <c r="T2816" s="7"/>
      <c r="U2816" s="12"/>
      <c r="V2816" s="12"/>
      <c r="W2816" s="14"/>
      <c r="X2816" s="8"/>
      <c r="Y2816" s="13"/>
      <c r="Z2816" s="4"/>
      <c r="AA2816" s="10"/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4"/>
      <c r="BL2816" s="1"/>
      <c r="BM2816" s="1"/>
      <c r="BN2816" s="1"/>
      <c r="BO2816" s="1"/>
      <c r="BP2816" s="1"/>
      <c r="BQ2816" s="1"/>
    </row>
    <row r="2817" spans="1:69" x14ac:dyDescent="0.15">
      <c r="A2817" s="63"/>
      <c r="B2817" s="8"/>
      <c r="C2817" s="8"/>
      <c r="D2817" s="54"/>
      <c r="E2817" s="13"/>
      <c r="F2817" s="10"/>
      <c r="G2817" s="11"/>
      <c r="H2817" s="10"/>
      <c r="I2817" s="10"/>
      <c r="J2817" s="1"/>
      <c r="K2817" s="1"/>
      <c r="L2817" s="8"/>
      <c r="M2817" s="14"/>
      <c r="N2817" s="14"/>
      <c r="O2817" s="8"/>
      <c r="P2817" s="8"/>
      <c r="Q2817" s="12"/>
      <c r="R2817" s="37"/>
      <c r="S2817" s="8"/>
      <c r="T2817" s="7"/>
      <c r="U2817" s="12"/>
      <c r="V2817" s="12"/>
      <c r="W2817" s="14"/>
      <c r="X2817" s="8"/>
      <c r="Y2817" s="13"/>
      <c r="Z2817" s="4"/>
      <c r="AA2817" s="10"/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4"/>
      <c r="BL2817" s="1"/>
      <c r="BM2817" s="1"/>
      <c r="BN2817" s="1"/>
      <c r="BO2817" s="1"/>
      <c r="BP2817" s="1"/>
      <c r="BQ2817" s="1"/>
    </row>
    <row r="2818" spans="1:69" x14ac:dyDescent="0.15">
      <c r="A2818" s="63"/>
      <c r="B2818" s="8"/>
      <c r="C2818" s="8"/>
      <c r="D2818" s="54"/>
      <c r="E2818" s="13"/>
      <c r="F2818" s="10"/>
      <c r="G2818" s="11"/>
      <c r="H2818" s="10"/>
      <c r="I2818" s="10"/>
      <c r="J2818" s="1"/>
      <c r="K2818" s="1"/>
      <c r="L2818" s="8"/>
      <c r="M2818" s="14"/>
      <c r="N2818" s="14"/>
      <c r="O2818" s="8"/>
      <c r="P2818" s="8"/>
      <c r="Q2818" s="12"/>
      <c r="R2818" s="37"/>
      <c r="S2818" s="8"/>
      <c r="T2818" s="7"/>
      <c r="U2818" s="12"/>
      <c r="V2818" s="12"/>
      <c r="W2818" s="14"/>
      <c r="X2818" s="8"/>
      <c r="Y2818" s="13"/>
      <c r="Z2818" s="4"/>
      <c r="AA2818" s="10"/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4"/>
      <c r="BL2818" s="1"/>
      <c r="BM2818" s="1"/>
      <c r="BN2818" s="1"/>
      <c r="BO2818" s="1"/>
      <c r="BP2818" s="1"/>
      <c r="BQ2818" s="1"/>
    </row>
    <row r="2819" spans="1:69" x14ac:dyDescent="0.15">
      <c r="A2819" s="63"/>
      <c r="B2819" s="8"/>
      <c r="C2819" s="8"/>
      <c r="D2819" s="54"/>
      <c r="E2819" s="13"/>
      <c r="F2819" s="10"/>
      <c r="G2819" s="11"/>
      <c r="H2819" s="10"/>
      <c r="I2819" s="10"/>
      <c r="J2819" s="1"/>
      <c r="K2819" s="1"/>
      <c r="L2819" s="8"/>
      <c r="M2819" s="14"/>
      <c r="N2819" s="14"/>
      <c r="O2819" s="8"/>
      <c r="P2819" s="8"/>
      <c r="Q2819" s="12"/>
      <c r="R2819" s="37"/>
      <c r="S2819" s="8"/>
      <c r="T2819" s="7"/>
      <c r="U2819" s="12"/>
      <c r="V2819" s="12"/>
      <c r="W2819" s="14"/>
      <c r="X2819" s="8"/>
      <c r="Y2819" s="13"/>
      <c r="Z2819" s="4"/>
      <c r="AA2819" s="10"/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4"/>
      <c r="BL2819" s="1"/>
      <c r="BM2819" s="1"/>
      <c r="BN2819" s="1"/>
      <c r="BO2819" s="1"/>
      <c r="BP2819" s="1"/>
      <c r="BQ2819" s="1"/>
    </row>
    <row r="2820" spans="1:69" x14ac:dyDescent="0.15">
      <c r="A2820" s="63"/>
      <c r="B2820" s="8"/>
      <c r="C2820" s="8"/>
      <c r="D2820" s="54"/>
      <c r="E2820" s="13"/>
      <c r="F2820" s="10"/>
      <c r="G2820" s="11"/>
      <c r="H2820" s="10"/>
      <c r="I2820" s="10"/>
      <c r="J2820" s="1"/>
      <c r="K2820" s="1"/>
      <c r="L2820" s="8"/>
      <c r="M2820" s="14"/>
      <c r="N2820" s="14"/>
      <c r="O2820" s="8"/>
      <c r="P2820" s="8"/>
      <c r="Q2820" s="12"/>
      <c r="R2820" s="37"/>
      <c r="S2820" s="8"/>
      <c r="T2820" s="7"/>
      <c r="U2820" s="12"/>
      <c r="V2820" s="12"/>
      <c r="W2820" s="14"/>
      <c r="X2820" s="8"/>
      <c r="Y2820" s="13"/>
      <c r="Z2820" s="4"/>
      <c r="AA2820" s="10"/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4"/>
      <c r="BL2820" s="1"/>
      <c r="BM2820" s="1"/>
      <c r="BN2820" s="1"/>
      <c r="BO2820" s="1"/>
      <c r="BP2820" s="1"/>
      <c r="BQ2820" s="1"/>
    </row>
    <row r="2821" spans="1:69" x14ac:dyDescent="0.15">
      <c r="A2821" s="63"/>
      <c r="B2821" s="8"/>
      <c r="C2821" s="8"/>
      <c r="D2821" s="54"/>
      <c r="E2821" s="13"/>
      <c r="F2821" s="10"/>
      <c r="G2821" s="11"/>
      <c r="H2821" s="10"/>
      <c r="I2821" s="10"/>
      <c r="J2821" s="1"/>
      <c r="K2821" s="1"/>
      <c r="L2821" s="8"/>
      <c r="M2821" s="14"/>
      <c r="N2821" s="14"/>
      <c r="O2821" s="8"/>
      <c r="P2821" s="8"/>
      <c r="Q2821" s="12"/>
      <c r="R2821" s="37"/>
      <c r="S2821" s="8"/>
      <c r="T2821" s="7"/>
      <c r="U2821" s="12"/>
      <c r="V2821" s="12"/>
      <c r="W2821" s="14"/>
      <c r="X2821" s="8"/>
      <c r="Y2821" s="13"/>
      <c r="Z2821" s="4"/>
      <c r="AA2821" s="10"/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4"/>
      <c r="BL2821" s="1"/>
      <c r="BM2821" s="1"/>
      <c r="BN2821" s="1"/>
      <c r="BO2821" s="1"/>
      <c r="BP2821" s="1"/>
      <c r="BQ2821" s="1"/>
    </row>
    <row r="2822" spans="1:69" x14ac:dyDescent="0.15">
      <c r="A2822" s="63"/>
      <c r="B2822" s="8"/>
      <c r="C2822" s="8"/>
      <c r="D2822" s="54"/>
      <c r="E2822" s="13"/>
      <c r="F2822" s="10"/>
      <c r="G2822" s="11"/>
      <c r="H2822" s="10"/>
      <c r="I2822" s="10"/>
      <c r="J2822" s="1"/>
      <c r="K2822" s="1"/>
      <c r="L2822" s="8"/>
      <c r="M2822" s="14"/>
      <c r="N2822" s="14"/>
      <c r="O2822" s="8"/>
      <c r="P2822" s="8"/>
      <c r="Q2822" s="12"/>
      <c r="R2822" s="37"/>
      <c r="S2822" s="8"/>
      <c r="T2822" s="7"/>
      <c r="U2822" s="12"/>
      <c r="V2822" s="12"/>
      <c r="W2822" s="14"/>
      <c r="X2822" s="8"/>
      <c r="Y2822" s="13"/>
      <c r="Z2822" s="4"/>
      <c r="AA2822" s="10"/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4"/>
      <c r="BL2822" s="1"/>
      <c r="BM2822" s="1"/>
      <c r="BN2822" s="1"/>
      <c r="BO2822" s="1"/>
      <c r="BP2822" s="1"/>
      <c r="BQ2822" s="1"/>
    </row>
    <row r="2823" spans="1:69" x14ac:dyDescent="0.15">
      <c r="A2823" s="63"/>
      <c r="B2823" s="8"/>
      <c r="C2823" s="8"/>
      <c r="D2823" s="54"/>
      <c r="E2823" s="13"/>
      <c r="F2823" s="10"/>
      <c r="G2823" s="11"/>
      <c r="H2823" s="10"/>
      <c r="I2823" s="10"/>
      <c r="J2823" s="1"/>
      <c r="K2823" s="1"/>
      <c r="L2823" s="8"/>
      <c r="M2823" s="14"/>
      <c r="N2823" s="14"/>
      <c r="O2823" s="8"/>
      <c r="P2823" s="8"/>
      <c r="Q2823" s="12"/>
      <c r="R2823" s="37"/>
      <c r="S2823" s="8"/>
      <c r="T2823" s="7"/>
      <c r="U2823" s="12"/>
      <c r="V2823" s="12"/>
      <c r="W2823" s="14"/>
      <c r="X2823" s="8"/>
      <c r="Y2823" s="13"/>
      <c r="Z2823" s="4"/>
      <c r="AA2823" s="10"/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4"/>
      <c r="BL2823" s="1"/>
      <c r="BM2823" s="1"/>
      <c r="BN2823" s="1"/>
      <c r="BO2823" s="1"/>
      <c r="BP2823" s="1"/>
      <c r="BQ2823" s="1"/>
    </row>
    <row r="2824" spans="1:69" x14ac:dyDescent="0.15">
      <c r="A2824" s="63"/>
      <c r="B2824" s="8"/>
      <c r="C2824" s="8"/>
      <c r="D2824" s="54"/>
      <c r="E2824" s="13"/>
      <c r="F2824" s="10"/>
      <c r="G2824" s="11"/>
      <c r="H2824" s="10"/>
      <c r="I2824" s="10"/>
      <c r="J2824" s="1"/>
      <c r="K2824" s="1"/>
      <c r="L2824" s="8"/>
      <c r="M2824" s="14"/>
      <c r="N2824" s="14"/>
      <c r="O2824" s="8"/>
      <c r="P2824" s="8"/>
      <c r="Q2824" s="12"/>
      <c r="R2824" s="37"/>
      <c r="S2824" s="8"/>
      <c r="T2824" s="7"/>
      <c r="U2824" s="12"/>
      <c r="V2824" s="12"/>
      <c r="W2824" s="14"/>
      <c r="X2824" s="8"/>
      <c r="Y2824" s="13"/>
      <c r="Z2824" s="4"/>
      <c r="AA2824" s="10"/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4"/>
      <c r="BL2824" s="1"/>
      <c r="BM2824" s="1"/>
      <c r="BN2824" s="1"/>
      <c r="BO2824" s="1"/>
      <c r="BP2824" s="1"/>
      <c r="BQ2824" s="1"/>
    </row>
    <row r="2825" spans="1:69" x14ac:dyDescent="0.15">
      <c r="A2825" s="63"/>
      <c r="B2825" s="8"/>
      <c r="C2825" s="8"/>
      <c r="D2825" s="54"/>
      <c r="E2825" s="13"/>
      <c r="F2825" s="10"/>
      <c r="G2825" s="11"/>
      <c r="H2825" s="10"/>
      <c r="I2825" s="10"/>
      <c r="J2825" s="1"/>
      <c r="K2825" s="1"/>
      <c r="L2825" s="8"/>
      <c r="M2825" s="14"/>
      <c r="N2825" s="14"/>
      <c r="O2825" s="8"/>
      <c r="P2825" s="8"/>
      <c r="Q2825" s="12"/>
      <c r="R2825" s="37"/>
      <c r="S2825" s="8"/>
      <c r="T2825" s="7"/>
      <c r="U2825" s="12"/>
      <c r="V2825" s="12"/>
      <c r="W2825" s="14"/>
      <c r="X2825" s="8"/>
      <c r="Y2825" s="13"/>
      <c r="Z2825" s="4"/>
      <c r="AA2825" s="10"/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4"/>
      <c r="BL2825" s="1"/>
      <c r="BM2825" s="1"/>
      <c r="BN2825" s="1"/>
      <c r="BO2825" s="1"/>
      <c r="BP2825" s="1"/>
      <c r="BQ2825" s="1"/>
    </row>
    <row r="2826" spans="1:69" x14ac:dyDescent="0.15">
      <c r="A2826" s="63"/>
      <c r="B2826" s="8"/>
      <c r="C2826" s="8"/>
      <c r="D2826" s="54"/>
      <c r="E2826" s="13"/>
      <c r="F2826" s="10"/>
      <c r="G2826" s="11"/>
      <c r="H2826" s="10"/>
      <c r="I2826" s="10"/>
      <c r="J2826" s="1"/>
      <c r="K2826" s="1"/>
      <c r="L2826" s="8"/>
      <c r="M2826" s="14"/>
      <c r="N2826" s="14"/>
      <c r="O2826" s="8"/>
      <c r="P2826" s="8"/>
      <c r="Q2826" s="12"/>
      <c r="R2826" s="37"/>
      <c r="S2826" s="8"/>
      <c r="T2826" s="7"/>
      <c r="U2826" s="12"/>
      <c r="V2826" s="12"/>
      <c r="W2826" s="14"/>
      <c r="X2826" s="8"/>
      <c r="Y2826" s="13"/>
      <c r="Z2826" s="4"/>
      <c r="AA2826" s="10"/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4"/>
      <c r="BL2826" s="1"/>
      <c r="BM2826" s="1"/>
      <c r="BN2826" s="1"/>
      <c r="BO2826" s="1"/>
      <c r="BP2826" s="1"/>
      <c r="BQ2826" s="1"/>
    </row>
    <row r="2827" spans="1:69" x14ac:dyDescent="0.15">
      <c r="A2827" s="63"/>
      <c r="B2827" s="8"/>
      <c r="C2827" s="8"/>
      <c r="D2827" s="54"/>
      <c r="E2827" s="13"/>
      <c r="F2827" s="10"/>
      <c r="G2827" s="11"/>
      <c r="H2827" s="10"/>
      <c r="I2827" s="10"/>
      <c r="J2827" s="1"/>
      <c r="K2827" s="1"/>
      <c r="L2827" s="8"/>
      <c r="M2827" s="14"/>
      <c r="N2827" s="14"/>
      <c r="O2827" s="8"/>
      <c r="P2827" s="8"/>
      <c r="Q2827" s="12"/>
      <c r="R2827" s="37"/>
      <c r="S2827" s="8"/>
      <c r="T2827" s="7"/>
      <c r="U2827" s="12"/>
      <c r="V2827" s="12"/>
      <c r="W2827" s="14"/>
      <c r="X2827" s="8"/>
      <c r="Y2827" s="13"/>
      <c r="Z2827" s="4"/>
      <c r="AA2827" s="10"/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4"/>
      <c r="BL2827" s="1"/>
      <c r="BM2827" s="1"/>
      <c r="BN2827" s="1"/>
      <c r="BO2827" s="1"/>
      <c r="BP2827" s="1"/>
      <c r="BQ2827" s="1"/>
    </row>
    <row r="2828" spans="1:69" x14ac:dyDescent="0.15">
      <c r="A2828" s="63"/>
      <c r="B2828" s="8"/>
      <c r="C2828" s="8"/>
      <c r="D2828" s="54"/>
      <c r="E2828" s="13"/>
      <c r="F2828" s="10"/>
      <c r="G2828" s="11"/>
      <c r="H2828" s="10"/>
      <c r="I2828" s="10"/>
      <c r="J2828" s="1"/>
      <c r="K2828" s="1"/>
      <c r="L2828" s="8"/>
      <c r="M2828" s="14"/>
      <c r="N2828" s="14"/>
      <c r="O2828" s="8"/>
      <c r="P2828" s="8"/>
      <c r="Q2828" s="12"/>
      <c r="R2828" s="37"/>
      <c r="S2828" s="8"/>
      <c r="T2828" s="7"/>
      <c r="U2828" s="12"/>
      <c r="V2828" s="12"/>
      <c r="W2828" s="14"/>
      <c r="X2828" s="8"/>
      <c r="Y2828" s="13"/>
      <c r="Z2828" s="4"/>
      <c r="AA2828" s="10"/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4"/>
      <c r="BL2828" s="1"/>
      <c r="BM2828" s="1"/>
      <c r="BN2828" s="1"/>
      <c r="BO2828" s="1"/>
      <c r="BP2828" s="1"/>
      <c r="BQ2828" s="1"/>
    </row>
    <row r="2829" spans="1:69" x14ac:dyDescent="0.15">
      <c r="A2829" s="63"/>
      <c r="B2829" s="8"/>
      <c r="C2829" s="8"/>
      <c r="D2829" s="54"/>
      <c r="E2829" s="13"/>
      <c r="F2829" s="10"/>
      <c r="G2829" s="11"/>
      <c r="H2829" s="10"/>
      <c r="I2829" s="10"/>
      <c r="J2829" s="1"/>
      <c r="K2829" s="1"/>
      <c r="L2829" s="8"/>
      <c r="M2829" s="14"/>
      <c r="N2829" s="14"/>
      <c r="O2829" s="8"/>
      <c r="P2829" s="8"/>
      <c r="Q2829" s="12"/>
      <c r="R2829" s="37"/>
      <c r="S2829" s="8"/>
      <c r="T2829" s="7"/>
      <c r="U2829" s="12"/>
      <c r="V2829" s="12"/>
      <c r="W2829" s="14"/>
      <c r="X2829" s="8"/>
      <c r="Y2829" s="13"/>
      <c r="Z2829" s="4"/>
      <c r="AA2829" s="10"/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4"/>
      <c r="BL2829" s="1"/>
      <c r="BM2829" s="1"/>
      <c r="BN2829" s="1"/>
      <c r="BO2829" s="1"/>
      <c r="BP2829" s="1"/>
      <c r="BQ2829" s="1"/>
    </row>
    <row r="2830" spans="1:69" x14ac:dyDescent="0.15">
      <c r="A2830" s="63"/>
      <c r="B2830" s="8"/>
      <c r="C2830" s="8"/>
      <c r="D2830" s="54"/>
      <c r="E2830" s="13"/>
      <c r="F2830" s="10"/>
      <c r="G2830" s="11"/>
      <c r="H2830" s="10"/>
      <c r="I2830" s="10"/>
      <c r="J2830" s="1"/>
      <c r="K2830" s="1"/>
      <c r="L2830" s="8"/>
      <c r="M2830" s="14"/>
      <c r="N2830" s="14"/>
      <c r="O2830" s="8"/>
      <c r="P2830" s="8"/>
      <c r="Q2830" s="12"/>
      <c r="R2830" s="37"/>
      <c r="S2830" s="8"/>
      <c r="T2830" s="7"/>
      <c r="U2830" s="12"/>
      <c r="V2830" s="12"/>
      <c r="W2830" s="14"/>
      <c r="X2830" s="8"/>
      <c r="Y2830" s="13"/>
      <c r="Z2830" s="4"/>
      <c r="AA2830" s="10"/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4"/>
      <c r="BL2830" s="1"/>
      <c r="BM2830" s="1"/>
      <c r="BN2830" s="1"/>
      <c r="BO2830" s="1"/>
      <c r="BP2830" s="1"/>
      <c r="BQ2830" s="1"/>
    </row>
    <row r="2831" spans="1:69" x14ac:dyDescent="0.15">
      <c r="A2831" s="63"/>
      <c r="B2831" s="8"/>
      <c r="C2831" s="8"/>
      <c r="D2831" s="54"/>
      <c r="E2831" s="13"/>
      <c r="F2831" s="10"/>
      <c r="G2831" s="11"/>
      <c r="H2831" s="10"/>
      <c r="I2831" s="10"/>
      <c r="J2831" s="1"/>
      <c r="K2831" s="1"/>
      <c r="L2831" s="8"/>
      <c r="M2831" s="14"/>
      <c r="N2831" s="14"/>
      <c r="O2831" s="8"/>
      <c r="P2831" s="8"/>
      <c r="Q2831" s="12"/>
      <c r="R2831" s="37"/>
      <c r="S2831" s="8"/>
      <c r="T2831" s="7"/>
      <c r="U2831" s="12"/>
      <c r="V2831" s="12"/>
      <c r="W2831" s="14"/>
      <c r="X2831" s="8"/>
      <c r="Y2831" s="13"/>
      <c r="Z2831" s="4"/>
      <c r="AA2831" s="10"/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4"/>
      <c r="BL2831" s="1"/>
      <c r="BM2831" s="1"/>
      <c r="BN2831" s="1"/>
      <c r="BO2831" s="1"/>
      <c r="BP2831" s="1"/>
      <c r="BQ2831" s="1"/>
    </row>
    <row r="2832" spans="1:69" x14ac:dyDescent="0.15">
      <c r="A2832" s="63"/>
      <c r="B2832" s="8"/>
      <c r="C2832" s="8"/>
      <c r="D2832" s="54"/>
      <c r="E2832" s="13"/>
      <c r="F2832" s="10"/>
      <c r="G2832" s="11"/>
      <c r="H2832" s="10"/>
      <c r="I2832" s="10"/>
      <c r="J2832" s="1"/>
      <c r="K2832" s="1"/>
      <c r="L2832" s="8"/>
      <c r="M2832" s="14"/>
      <c r="N2832" s="14"/>
      <c r="O2832" s="8"/>
      <c r="P2832" s="8"/>
      <c r="Q2832" s="12"/>
      <c r="R2832" s="37"/>
      <c r="S2832" s="8"/>
      <c r="T2832" s="7"/>
      <c r="U2832" s="12"/>
      <c r="V2832" s="12"/>
      <c r="W2832" s="14"/>
      <c r="X2832" s="8"/>
      <c r="Y2832" s="13"/>
      <c r="Z2832" s="4"/>
      <c r="AA2832" s="10"/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4"/>
      <c r="BL2832" s="1"/>
      <c r="BM2832" s="1"/>
      <c r="BN2832" s="1"/>
      <c r="BO2832" s="1"/>
      <c r="BP2832" s="1"/>
      <c r="BQ2832" s="1"/>
    </row>
    <row r="2833" spans="1:69" x14ac:dyDescent="0.15">
      <c r="A2833" s="63"/>
      <c r="B2833" s="8"/>
      <c r="C2833" s="8"/>
      <c r="D2833" s="54"/>
      <c r="E2833" s="13"/>
      <c r="F2833" s="10"/>
      <c r="G2833" s="11"/>
      <c r="H2833" s="10"/>
      <c r="I2833" s="10"/>
      <c r="J2833" s="1"/>
      <c r="K2833" s="1"/>
      <c r="L2833" s="8"/>
      <c r="M2833" s="14"/>
      <c r="N2833" s="14"/>
      <c r="O2833" s="8"/>
      <c r="P2833" s="8"/>
      <c r="Q2833" s="12"/>
      <c r="R2833" s="37"/>
      <c r="S2833" s="8"/>
      <c r="T2833" s="7"/>
      <c r="U2833" s="12"/>
      <c r="V2833" s="12"/>
      <c r="W2833" s="14"/>
      <c r="X2833" s="8"/>
      <c r="Y2833" s="13"/>
      <c r="Z2833" s="4"/>
      <c r="AA2833" s="10"/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4"/>
      <c r="BL2833" s="1"/>
      <c r="BM2833" s="1"/>
      <c r="BN2833" s="1"/>
      <c r="BO2833" s="1"/>
      <c r="BP2833" s="1"/>
      <c r="BQ2833" s="1"/>
    </row>
    <row r="2834" spans="1:69" x14ac:dyDescent="0.15">
      <c r="A2834" s="63"/>
      <c r="B2834" s="8"/>
      <c r="C2834" s="8"/>
      <c r="D2834" s="54"/>
      <c r="E2834" s="13"/>
      <c r="F2834" s="10"/>
      <c r="G2834" s="11"/>
      <c r="H2834" s="10"/>
      <c r="I2834" s="10"/>
      <c r="J2834" s="1"/>
      <c r="K2834" s="1"/>
      <c r="L2834" s="8"/>
      <c r="M2834" s="14"/>
      <c r="N2834" s="14"/>
      <c r="O2834" s="8"/>
      <c r="P2834" s="8"/>
      <c r="Q2834" s="12"/>
      <c r="R2834" s="37"/>
      <c r="S2834" s="8"/>
      <c r="T2834" s="7"/>
      <c r="U2834" s="12"/>
      <c r="V2834" s="12"/>
      <c r="W2834" s="14"/>
      <c r="X2834" s="8"/>
      <c r="Y2834" s="13"/>
      <c r="Z2834" s="4"/>
      <c r="AA2834" s="10"/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4"/>
      <c r="BL2834" s="1"/>
      <c r="BM2834" s="1"/>
      <c r="BN2834" s="1"/>
      <c r="BO2834" s="1"/>
      <c r="BP2834" s="1"/>
      <c r="BQ2834" s="1"/>
    </row>
    <row r="2835" spans="1:69" x14ac:dyDescent="0.15">
      <c r="A2835" s="63"/>
      <c r="B2835" s="8"/>
      <c r="C2835" s="8"/>
      <c r="D2835" s="54"/>
      <c r="E2835" s="13"/>
      <c r="F2835" s="10"/>
      <c r="G2835" s="11"/>
      <c r="H2835" s="10"/>
      <c r="I2835" s="10"/>
      <c r="J2835" s="1"/>
      <c r="K2835" s="1"/>
      <c r="L2835" s="8"/>
      <c r="M2835" s="14"/>
      <c r="N2835" s="14"/>
      <c r="O2835" s="8"/>
      <c r="P2835" s="8"/>
      <c r="Q2835" s="12"/>
      <c r="R2835" s="37"/>
      <c r="S2835" s="8"/>
      <c r="T2835" s="7"/>
      <c r="U2835" s="12"/>
      <c r="V2835" s="12"/>
      <c r="W2835" s="14"/>
      <c r="X2835" s="8"/>
      <c r="Y2835" s="13"/>
      <c r="Z2835" s="4"/>
      <c r="AA2835" s="10"/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4"/>
      <c r="BL2835" s="1"/>
      <c r="BM2835" s="1"/>
      <c r="BN2835" s="1"/>
      <c r="BO2835" s="1"/>
      <c r="BP2835" s="1"/>
      <c r="BQ2835" s="1"/>
    </row>
    <row r="2836" spans="1:69" x14ac:dyDescent="0.15">
      <c r="A2836" s="63"/>
      <c r="B2836" s="8"/>
      <c r="C2836" s="8"/>
      <c r="D2836" s="54"/>
      <c r="E2836" s="13"/>
      <c r="F2836" s="10"/>
      <c r="G2836" s="11"/>
      <c r="H2836" s="10"/>
      <c r="I2836" s="10"/>
      <c r="J2836" s="1"/>
      <c r="K2836" s="1"/>
      <c r="L2836" s="8"/>
      <c r="M2836" s="14"/>
      <c r="N2836" s="14"/>
      <c r="O2836" s="8"/>
      <c r="P2836" s="8"/>
      <c r="Q2836" s="12"/>
      <c r="R2836" s="37"/>
      <c r="S2836" s="8"/>
      <c r="T2836" s="7"/>
      <c r="U2836" s="12"/>
      <c r="V2836" s="12"/>
      <c r="W2836" s="14"/>
      <c r="X2836" s="8"/>
      <c r="Y2836" s="13"/>
      <c r="Z2836" s="4"/>
      <c r="AA2836" s="10"/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4"/>
      <c r="BL2836" s="1"/>
      <c r="BM2836" s="1"/>
      <c r="BN2836" s="1"/>
      <c r="BO2836" s="1"/>
      <c r="BP2836" s="1"/>
      <c r="BQ2836" s="1"/>
    </row>
    <row r="2837" spans="1:69" x14ac:dyDescent="0.15">
      <c r="A2837" s="63"/>
      <c r="B2837" s="8"/>
      <c r="C2837" s="8"/>
      <c r="D2837" s="54"/>
      <c r="E2837" s="13"/>
      <c r="F2837" s="10"/>
      <c r="G2837" s="11"/>
      <c r="H2837" s="10"/>
      <c r="I2837" s="10"/>
      <c r="J2837" s="1"/>
      <c r="K2837" s="1"/>
      <c r="L2837" s="8"/>
      <c r="M2837" s="14"/>
      <c r="N2837" s="14"/>
      <c r="O2837" s="8"/>
      <c r="P2837" s="8"/>
      <c r="Q2837" s="12"/>
      <c r="R2837" s="37"/>
      <c r="S2837" s="8"/>
      <c r="T2837" s="7"/>
      <c r="U2837" s="12"/>
      <c r="V2837" s="12"/>
      <c r="W2837" s="14"/>
      <c r="X2837" s="8"/>
      <c r="Y2837" s="13"/>
      <c r="Z2837" s="4"/>
      <c r="AA2837" s="10"/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4"/>
      <c r="BL2837" s="1"/>
      <c r="BM2837" s="1"/>
      <c r="BN2837" s="1"/>
      <c r="BO2837" s="1"/>
      <c r="BP2837" s="1"/>
      <c r="BQ2837" s="1"/>
    </row>
    <row r="2838" spans="1:69" x14ac:dyDescent="0.15">
      <c r="A2838" s="63"/>
      <c r="B2838" s="8"/>
      <c r="C2838" s="8"/>
      <c r="D2838" s="54"/>
      <c r="E2838" s="13"/>
      <c r="F2838" s="10"/>
      <c r="G2838" s="11"/>
      <c r="H2838" s="10"/>
      <c r="I2838" s="10"/>
      <c r="J2838" s="1"/>
      <c r="K2838" s="1"/>
      <c r="L2838" s="8"/>
      <c r="M2838" s="14"/>
      <c r="N2838" s="14"/>
      <c r="O2838" s="8"/>
      <c r="P2838" s="8"/>
      <c r="Q2838" s="12"/>
      <c r="R2838" s="37"/>
      <c r="S2838" s="8"/>
      <c r="T2838" s="7"/>
      <c r="U2838" s="12"/>
      <c r="V2838" s="12"/>
      <c r="W2838" s="14"/>
      <c r="X2838" s="8"/>
      <c r="Y2838" s="13"/>
      <c r="Z2838" s="4"/>
      <c r="AA2838" s="10"/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4"/>
      <c r="BL2838" s="1"/>
      <c r="BM2838" s="1"/>
      <c r="BN2838" s="1"/>
      <c r="BO2838" s="1"/>
      <c r="BP2838" s="1"/>
      <c r="BQ2838" s="1"/>
    </row>
    <row r="2839" spans="1:69" x14ac:dyDescent="0.15">
      <c r="A2839" s="63"/>
      <c r="B2839" s="8"/>
      <c r="C2839" s="8"/>
      <c r="D2839" s="54"/>
      <c r="E2839" s="13"/>
      <c r="F2839" s="10"/>
      <c r="G2839" s="11"/>
      <c r="H2839" s="10"/>
      <c r="I2839" s="10"/>
      <c r="J2839" s="1"/>
      <c r="K2839" s="1"/>
      <c r="L2839" s="8"/>
      <c r="M2839" s="14"/>
      <c r="N2839" s="14"/>
      <c r="O2839" s="8"/>
      <c r="P2839" s="8"/>
      <c r="Q2839" s="12"/>
      <c r="R2839" s="37"/>
      <c r="S2839" s="8"/>
      <c r="T2839" s="7"/>
      <c r="U2839" s="12"/>
      <c r="V2839" s="12"/>
      <c r="W2839" s="14"/>
      <c r="X2839" s="8"/>
      <c r="Y2839" s="13"/>
      <c r="Z2839" s="4"/>
      <c r="AA2839" s="10"/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4"/>
      <c r="BL2839" s="1"/>
      <c r="BM2839" s="1"/>
      <c r="BN2839" s="1"/>
      <c r="BO2839" s="1"/>
      <c r="BP2839" s="1"/>
      <c r="BQ2839" s="1"/>
    </row>
    <row r="2840" spans="1:69" x14ac:dyDescent="0.15">
      <c r="A2840" s="63"/>
      <c r="B2840" s="8"/>
      <c r="C2840" s="8"/>
      <c r="D2840" s="54"/>
      <c r="E2840" s="13"/>
      <c r="F2840" s="10"/>
      <c r="G2840" s="11"/>
      <c r="H2840" s="10"/>
      <c r="I2840" s="10"/>
      <c r="J2840" s="1"/>
      <c r="K2840" s="1"/>
      <c r="L2840" s="8"/>
      <c r="M2840" s="14"/>
      <c r="N2840" s="14"/>
      <c r="O2840" s="8"/>
      <c r="P2840" s="8"/>
      <c r="Q2840" s="12"/>
      <c r="R2840" s="37"/>
      <c r="S2840" s="8"/>
      <c r="T2840" s="7"/>
      <c r="U2840" s="12"/>
      <c r="V2840" s="12"/>
      <c r="W2840" s="14"/>
      <c r="X2840" s="8"/>
      <c r="Y2840" s="13"/>
      <c r="Z2840" s="4"/>
      <c r="AA2840" s="10"/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4"/>
      <c r="BL2840" s="1"/>
      <c r="BM2840" s="1"/>
      <c r="BN2840" s="1"/>
      <c r="BO2840" s="1"/>
      <c r="BP2840" s="1"/>
      <c r="BQ2840" s="1"/>
    </row>
    <row r="2841" spans="1:69" x14ac:dyDescent="0.15">
      <c r="A2841" s="63"/>
      <c r="B2841" s="8"/>
      <c r="C2841" s="8"/>
      <c r="D2841" s="54"/>
      <c r="E2841" s="13"/>
      <c r="F2841" s="10"/>
      <c r="G2841" s="11"/>
      <c r="H2841" s="10"/>
      <c r="I2841" s="10"/>
      <c r="J2841" s="1"/>
      <c r="K2841" s="1"/>
      <c r="L2841" s="8"/>
      <c r="M2841" s="14"/>
      <c r="N2841" s="14"/>
      <c r="O2841" s="8"/>
      <c r="P2841" s="8"/>
      <c r="Q2841" s="12"/>
      <c r="R2841" s="37"/>
      <c r="S2841" s="8"/>
      <c r="T2841" s="7"/>
      <c r="U2841" s="12"/>
      <c r="V2841" s="12"/>
      <c r="W2841" s="14"/>
      <c r="X2841" s="8"/>
      <c r="Y2841" s="13"/>
      <c r="Z2841" s="4"/>
      <c r="AA2841" s="10"/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4"/>
      <c r="BL2841" s="1"/>
      <c r="BM2841" s="1"/>
      <c r="BN2841" s="1"/>
      <c r="BO2841" s="1"/>
      <c r="BP2841" s="1"/>
      <c r="BQ2841" s="1"/>
    </row>
    <row r="2842" spans="1:69" x14ac:dyDescent="0.15">
      <c r="A2842" s="63"/>
      <c r="B2842" s="8"/>
      <c r="C2842" s="8"/>
      <c r="D2842" s="54"/>
      <c r="E2842" s="13"/>
      <c r="F2842" s="10"/>
      <c r="G2842" s="11"/>
      <c r="H2842" s="10"/>
      <c r="I2842" s="10"/>
      <c r="J2842" s="1"/>
      <c r="K2842" s="1"/>
      <c r="L2842" s="8"/>
      <c r="M2842" s="14"/>
      <c r="N2842" s="14"/>
      <c r="O2842" s="8"/>
      <c r="P2842" s="8"/>
      <c r="Q2842" s="12"/>
      <c r="R2842" s="37"/>
      <c r="S2842" s="8"/>
      <c r="T2842" s="7"/>
      <c r="U2842" s="12"/>
      <c r="V2842" s="12"/>
      <c r="W2842" s="14"/>
      <c r="X2842" s="8"/>
      <c r="Y2842" s="13"/>
      <c r="Z2842" s="4"/>
      <c r="AA2842" s="10"/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4"/>
      <c r="BL2842" s="1"/>
      <c r="BM2842" s="1"/>
      <c r="BN2842" s="1"/>
      <c r="BO2842" s="1"/>
      <c r="BP2842" s="1"/>
      <c r="BQ2842" s="1"/>
    </row>
    <row r="2843" spans="1:69" x14ac:dyDescent="0.15">
      <c r="A2843" s="63"/>
      <c r="B2843" s="8"/>
      <c r="C2843" s="8"/>
      <c r="D2843" s="54"/>
      <c r="E2843" s="13"/>
      <c r="F2843" s="10"/>
      <c r="G2843" s="11"/>
      <c r="H2843" s="10"/>
      <c r="I2843" s="10"/>
      <c r="J2843" s="1"/>
      <c r="K2843" s="1"/>
      <c r="L2843" s="8"/>
      <c r="M2843" s="14"/>
      <c r="N2843" s="14"/>
      <c r="O2843" s="8"/>
      <c r="P2843" s="8"/>
      <c r="Q2843" s="12"/>
      <c r="R2843" s="37"/>
      <c r="S2843" s="8"/>
      <c r="T2843" s="7"/>
      <c r="U2843" s="12"/>
      <c r="V2843" s="12"/>
      <c r="W2843" s="14"/>
      <c r="X2843" s="8"/>
      <c r="Y2843" s="13"/>
      <c r="Z2843" s="4"/>
      <c r="AA2843" s="10"/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4"/>
      <c r="BL2843" s="1"/>
      <c r="BM2843" s="1"/>
      <c r="BN2843" s="1"/>
      <c r="BO2843" s="1"/>
      <c r="BP2843" s="1"/>
      <c r="BQ2843" s="1"/>
    </row>
    <row r="2844" spans="1:69" x14ac:dyDescent="0.15">
      <c r="A2844" s="63"/>
      <c r="B2844" s="8"/>
      <c r="C2844" s="8"/>
      <c r="D2844" s="54"/>
      <c r="E2844" s="13"/>
      <c r="F2844" s="10"/>
      <c r="G2844" s="11"/>
      <c r="H2844" s="10"/>
      <c r="I2844" s="10"/>
      <c r="J2844" s="1"/>
      <c r="K2844" s="1"/>
      <c r="L2844" s="8"/>
      <c r="M2844" s="14"/>
      <c r="N2844" s="14"/>
      <c r="O2844" s="8"/>
      <c r="P2844" s="8"/>
      <c r="Q2844" s="12"/>
      <c r="R2844" s="37"/>
      <c r="S2844" s="8"/>
      <c r="T2844" s="7"/>
      <c r="U2844" s="12"/>
      <c r="V2844" s="12"/>
      <c r="W2844" s="14"/>
      <c r="X2844" s="8"/>
      <c r="Y2844" s="13"/>
      <c r="Z2844" s="4"/>
      <c r="AA2844" s="10"/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4"/>
      <c r="BL2844" s="1"/>
      <c r="BM2844" s="1"/>
      <c r="BN2844" s="1"/>
      <c r="BO2844" s="1"/>
      <c r="BP2844" s="1"/>
      <c r="BQ2844" s="1"/>
    </row>
    <row r="2845" spans="1:69" x14ac:dyDescent="0.15">
      <c r="A2845" s="63"/>
      <c r="B2845" s="8"/>
      <c r="C2845" s="8"/>
      <c r="D2845" s="54"/>
      <c r="E2845" s="13"/>
      <c r="F2845" s="10"/>
      <c r="G2845" s="11"/>
      <c r="H2845" s="10"/>
      <c r="I2845" s="10"/>
      <c r="J2845" s="1"/>
      <c r="K2845" s="1"/>
      <c r="L2845" s="8"/>
      <c r="M2845" s="14"/>
      <c r="N2845" s="14"/>
      <c r="O2845" s="8"/>
      <c r="P2845" s="8"/>
      <c r="Q2845" s="12"/>
      <c r="R2845" s="37"/>
      <c r="S2845" s="8"/>
      <c r="T2845" s="7"/>
      <c r="U2845" s="12"/>
      <c r="V2845" s="12"/>
      <c r="W2845" s="14"/>
      <c r="X2845" s="8"/>
      <c r="Y2845" s="13"/>
      <c r="Z2845" s="4"/>
      <c r="AA2845" s="10"/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4"/>
      <c r="BL2845" s="1"/>
      <c r="BM2845" s="1"/>
      <c r="BN2845" s="1"/>
      <c r="BO2845" s="1"/>
      <c r="BP2845" s="1"/>
      <c r="BQ2845" s="1"/>
    </row>
    <row r="2846" spans="1:69" x14ac:dyDescent="0.15">
      <c r="A2846" s="63"/>
      <c r="B2846" s="8"/>
      <c r="C2846" s="8"/>
      <c r="D2846" s="54"/>
      <c r="E2846" s="13"/>
      <c r="F2846" s="10"/>
      <c r="G2846" s="11"/>
      <c r="H2846" s="10"/>
      <c r="I2846" s="10"/>
      <c r="J2846" s="1"/>
      <c r="K2846" s="1"/>
      <c r="L2846" s="8"/>
      <c r="M2846" s="14"/>
      <c r="N2846" s="14"/>
      <c r="O2846" s="8"/>
      <c r="P2846" s="8"/>
      <c r="Q2846" s="12"/>
      <c r="R2846" s="37"/>
      <c r="S2846" s="8"/>
      <c r="T2846" s="7"/>
      <c r="U2846" s="12"/>
      <c r="V2846" s="12"/>
      <c r="W2846" s="14"/>
      <c r="X2846" s="8"/>
      <c r="Y2846" s="13"/>
      <c r="Z2846" s="4"/>
      <c r="AA2846" s="10"/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4"/>
      <c r="BL2846" s="1"/>
      <c r="BM2846" s="1"/>
      <c r="BN2846" s="1"/>
      <c r="BO2846" s="1"/>
      <c r="BP2846" s="1"/>
      <c r="BQ2846" s="1"/>
    </row>
    <row r="2847" spans="1:69" x14ac:dyDescent="0.15">
      <c r="A2847" s="63"/>
      <c r="B2847" s="8"/>
      <c r="C2847" s="8"/>
      <c r="D2847" s="54"/>
      <c r="E2847" s="13"/>
      <c r="F2847" s="10"/>
      <c r="G2847" s="11"/>
      <c r="H2847" s="10"/>
      <c r="I2847" s="10"/>
      <c r="J2847" s="1"/>
      <c r="K2847" s="1"/>
      <c r="L2847" s="8"/>
      <c r="M2847" s="14"/>
      <c r="N2847" s="14"/>
      <c r="O2847" s="8"/>
      <c r="P2847" s="8"/>
      <c r="Q2847" s="12"/>
      <c r="R2847" s="37"/>
      <c r="S2847" s="8"/>
      <c r="T2847" s="7"/>
      <c r="U2847" s="12"/>
      <c r="V2847" s="12"/>
      <c r="W2847" s="14"/>
      <c r="X2847" s="8"/>
      <c r="Y2847" s="13"/>
      <c r="Z2847" s="4"/>
      <c r="AA2847" s="10"/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4"/>
      <c r="BL2847" s="1"/>
      <c r="BM2847" s="1"/>
      <c r="BN2847" s="1"/>
      <c r="BO2847" s="1"/>
      <c r="BP2847" s="1"/>
      <c r="BQ2847" s="1"/>
    </row>
    <row r="2848" spans="1:69" x14ac:dyDescent="0.15">
      <c r="A2848" s="63"/>
      <c r="B2848" s="8"/>
      <c r="C2848" s="8"/>
      <c r="D2848" s="54"/>
      <c r="E2848" s="13"/>
      <c r="F2848" s="10"/>
      <c r="G2848" s="11"/>
      <c r="H2848" s="10"/>
      <c r="I2848" s="10"/>
      <c r="J2848" s="1"/>
      <c r="K2848" s="1"/>
      <c r="L2848" s="8"/>
      <c r="M2848" s="14"/>
      <c r="N2848" s="14"/>
      <c r="O2848" s="8"/>
      <c r="P2848" s="8"/>
      <c r="Q2848" s="12"/>
      <c r="R2848" s="37"/>
      <c r="S2848" s="8"/>
      <c r="T2848" s="7"/>
      <c r="U2848" s="12"/>
      <c r="V2848" s="12"/>
      <c r="W2848" s="14"/>
      <c r="X2848" s="8"/>
      <c r="Y2848" s="13"/>
      <c r="Z2848" s="4"/>
      <c r="AA2848" s="10"/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4"/>
      <c r="BL2848" s="1"/>
      <c r="BM2848" s="1"/>
      <c r="BN2848" s="1"/>
      <c r="BO2848" s="1"/>
      <c r="BP2848" s="1"/>
      <c r="BQ2848" s="1"/>
    </row>
    <row r="2849" spans="1:69" x14ac:dyDescent="0.15">
      <c r="A2849" s="63"/>
      <c r="B2849" s="8"/>
      <c r="C2849" s="8"/>
      <c r="D2849" s="54"/>
      <c r="E2849" s="13"/>
      <c r="F2849" s="10"/>
      <c r="G2849" s="11"/>
      <c r="H2849" s="10"/>
      <c r="I2849" s="10"/>
      <c r="J2849" s="1"/>
      <c r="K2849" s="1"/>
      <c r="L2849" s="8"/>
      <c r="M2849" s="14"/>
      <c r="N2849" s="14"/>
      <c r="O2849" s="8"/>
      <c r="P2849" s="8"/>
      <c r="Q2849" s="12"/>
      <c r="R2849" s="37"/>
      <c r="S2849" s="8"/>
      <c r="T2849" s="7"/>
      <c r="U2849" s="12"/>
      <c r="V2849" s="12"/>
      <c r="W2849" s="14"/>
      <c r="X2849" s="8"/>
      <c r="Y2849" s="13"/>
      <c r="Z2849" s="4"/>
      <c r="AA2849" s="10"/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4"/>
      <c r="BL2849" s="1"/>
      <c r="BM2849" s="1"/>
      <c r="BN2849" s="1"/>
      <c r="BO2849" s="1"/>
      <c r="BP2849" s="1"/>
      <c r="BQ2849" s="1"/>
    </row>
    <row r="2850" spans="1:69" x14ac:dyDescent="0.15">
      <c r="A2850" s="63"/>
      <c r="B2850" s="8"/>
      <c r="C2850" s="8"/>
      <c r="D2850" s="54"/>
      <c r="E2850" s="13"/>
      <c r="F2850" s="10"/>
      <c r="G2850" s="11"/>
      <c r="H2850" s="10"/>
      <c r="I2850" s="10"/>
      <c r="J2850" s="1"/>
      <c r="K2850" s="1"/>
      <c r="L2850" s="8"/>
      <c r="M2850" s="14"/>
      <c r="N2850" s="14"/>
      <c r="O2850" s="8"/>
      <c r="P2850" s="8"/>
      <c r="Q2850" s="12"/>
      <c r="R2850" s="37"/>
      <c r="S2850" s="8"/>
      <c r="T2850" s="7"/>
      <c r="U2850" s="12"/>
      <c r="V2850" s="12"/>
      <c r="W2850" s="14"/>
      <c r="X2850" s="8"/>
      <c r="Y2850" s="13"/>
      <c r="Z2850" s="4"/>
      <c r="AA2850" s="10"/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4"/>
      <c r="BL2850" s="1"/>
      <c r="BM2850" s="1"/>
      <c r="BN2850" s="1"/>
      <c r="BO2850" s="1"/>
      <c r="BP2850" s="1"/>
      <c r="BQ2850" s="1"/>
    </row>
    <row r="2851" spans="1:69" x14ac:dyDescent="0.15">
      <c r="A2851" s="63"/>
      <c r="B2851" s="8"/>
      <c r="C2851" s="8"/>
      <c r="D2851" s="54"/>
      <c r="E2851" s="13"/>
      <c r="F2851" s="10"/>
      <c r="G2851" s="11"/>
      <c r="H2851" s="10"/>
      <c r="I2851" s="10"/>
      <c r="J2851" s="1"/>
      <c r="K2851" s="1"/>
      <c r="L2851" s="8"/>
      <c r="M2851" s="14"/>
      <c r="N2851" s="14"/>
      <c r="O2851" s="8"/>
      <c r="P2851" s="8"/>
      <c r="Q2851" s="12"/>
      <c r="R2851" s="37"/>
      <c r="S2851" s="8"/>
      <c r="T2851" s="7"/>
      <c r="U2851" s="12"/>
      <c r="V2851" s="12"/>
      <c r="W2851" s="14"/>
      <c r="X2851" s="8"/>
      <c r="Y2851" s="13"/>
      <c r="Z2851" s="4"/>
      <c r="AA2851" s="10"/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4"/>
      <c r="BL2851" s="1"/>
      <c r="BM2851" s="1"/>
      <c r="BN2851" s="1"/>
      <c r="BO2851" s="1"/>
      <c r="BP2851" s="1"/>
      <c r="BQ2851" s="1"/>
    </row>
    <row r="2852" spans="1:69" x14ac:dyDescent="0.15">
      <c r="A2852" s="63"/>
      <c r="B2852" s="8"/>
      <c r="C2852" s="8"/>
      <c r="D2852" s="54"/>
      <c r="E2852" s="13"/>
      <c r="F2852" s="10"/>
      <c r="G2852" s="11"/>
      <c r="H2852" s="10"/>
      <c r="I2852" s="10"/>
      <c r="J2852" s="1"/>
      <c r="K2852" s="1"/>
      <c r="L2852" s="8"/>
      <c r="M2852" s="14"/>
      <c r="N2852" s="14"/>
      <c r="O2852" s="8"/>
      <c r="P2852" s="8"/>
      <c r="Q2852" s="12"/>
      <c r="R2852" s="37"/>
      <c r="S2852" s="8"/>
      <c r="T2852" s="7"/>
      <c r="U2852" s="12"/>
      <c r="V2852" s="12"/>
      <c r="W2852" s="14"/>
      <c r="X2852" s="8"/>
      <c r="Y2852" s="13"/>
      <c r="Z2852" s="4"/>
      <c r="AA2852" s="10"/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4"/>
      <c r="BL2852" s="1"/>
      <c r="BM2852" s="1"/>
      <c r="BN2852" s="1"/>
      <c r="BO2852" s="1"/>
      <c r="BP2852" s="1"/>
      <c r="BQ2852" s="1"/>
    </row>
    <row r="2853" spans="1:69" x14ac:dyDescent="0.15">
      <c r="A2853" s="63"/>
      <c r="B2853" s="8"/>
      <c r="C2853" s="8"/>
      <c r="D2853" s="54"/>
      <c r="E2853" s="13"/>
      <c r="F2853" s="10"/>
      <c r="G2853" s="11"/>
      <c r="H2853" s="10"/>
      <c r="I2853" s="10"/>
      <c r="J2853" s="1"/>
      <c r="K2853" s="1"/>
      <c r="L2853" s="8"/>
      <c r="M2853" s="14"/>
      <c r="N2853" s="14"/>
      <c r="O2853" s="8"/>
      <c r="P2853" s="8"/>
      <c r="Q2853" s="12"/>
      <c r="R2853" s="37"/>
      <c r="S2853" s="8"/>
      <c r="T2853" s="7"/>
      <c r="U2853" s="12"/>
      <c r="V2853" s="12"/>
      <c r="W2853" s="14"/>
      <c r="X2853" s="8"/>
      <c r="Y2853" s="13"/>
      <c r="Z2853" s="4"/>
      <c r="AA2853" s="10"/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4"/>
      <c r="BL2853" s="1"/>
      <c r="BM2853" s="1"/>
      <c r="BN2853" s="1"/>
      <c r="BO2853" s="1"/>
      <c r="BP2853" s="1"/>
      <c r="BQ2853" s="1"/>
    </row>
    <row r="2854" spans="1:69" x14ac:dyDescent="0.15">
      <c r="A2854" s="63"/>
      <c r="B2854" s="8"/>
      <c r="C2854" s="8"/>
      <c r="D2854" s="54"/>
      <c r="E2854" s="13"/>
      <c r="F2854" s="10"/>
      <c r="G2854" s="11"/>
      <c r="H2854" s="10"/>
      <c r="I2854" s="10"/>
      <c r="J2854" s="1"/>
      <c r="K2854" s="1"/>
      <c r="L2854" s="8"/>
      <c r="M2854" s="14"/>
      <c r="N2854" s="14"/>
      <c r="O2854" s="8"/>
      <c r="P2854" s="8"/>
      <c r="Q2854" s="12"/>
      <c r="R2854" s="37"/>
      <c r="S2854" s="8"/>
      <c r="T2854" s="7"/>
      <c r="U2854" s="12"/>
      <c r="V2854" s="12"/>
      <c r="W2854" s="14"/>
      <c r="X2854" s="8"/>
      <c r="Y2854" s="13"/>
      <c r="Z2854" s="4"/>
      <c r="AA2854" s="10"/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4"/>
      <c r="BL2854" s="1"/>
      <c r="BM2854" s="1"/>
      <c r="BN2854" s="1"/>
      <c r="BO2854" s="1"/>
      <c r="BP2854" s="1"/>
      <c r="BQ2854" s="1"/>
    </row>
    <row r="2855" spans="1:69" x14ac:dyDescent="0.15">
      <c r="A2855" s="63"/>
      <c r="B2855" s="8"/>
      <c r="C2855" s="8"/>
      <c r="D2855" s="54"/>
      <c r="E2855" s="13"/>
      <c r="F2855" s="10"/>
      <c r="G2855" s="11"/>
      <c r="H2855" s="10"/>
      <c r="I2855" s="10"/>
      <c r="J2855" s="1"/>
      <c r="K2855" s="1"/>
      <c r="L2855" s="8"/>
      <c r="M2855" s="14"/>
      <c r="N2855" s="14"/>
      <c r="O2855" s="8"/>
      <c r="P2855" s="8"/>
      <c r="Q2855" s="12"/>
      <c r="R2855" s="37"/>
      <c r="S2855" s="8"/>
      <c r="T2855" s="7"/>
      <c r="U2855" s="12"/>
      <c r="V2855" s="12"/>
      <c r="W2855" s="14"/>
      <c r="X2855" s="8"/>
      <c r="Y2855" s="13"/>
      <c r="Z2855" s="4"/>
      <c r="AA2855" s="10"/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4"/>
      <c r="BL2855" s="1"/>
      <c r="BM2855" s="1"/>
      <c r="BN2855" s="1"/>
      <c r="BO2855" s="1"/>
      <c r="BP2855" s="1"/>
      <c r="BQ2855" s="1"/>
    </row>
    <row r="2856" spans="1:69" x14ac:dyDescent="0.15">
      <c r="A2856" s="63"/>
      <c r="B2856" s="8"/>
      <c r="C2856" s="8"/>
      <c r="D2856" s="54"/>
      <c r="E2856" s="13"/>
      <c r="F2856" s="10"/>
      <c r="G2856" s="11"/>
      <c r="H2856" s="10"/>
      <c r="I2856" s="10"/>
      <c r="J2856" s="1"/>
      <c r="K2856" s="1"/>
      <c r="L2856" s="8"/>
      <c r="M2856" s="14"/>
      <c r="N2856" s="14"/>
      <c r="O2856" s="8"/>
      <c r="P2856" s="8"/>
      <c r="Q2856" s="12"/>
      <c r="R2856" s="37"/>
      <c r="S2856" s="8"/>
      <c r="T2856" s="7"/>
      <c r="U2856" s="12"/>
      <c r="V2856" s="12"/>
      <c r="W2856" s="14"/>
      <c r="X2856" s="8"/>
      <c r="Y2856" s="13"/>
      <c r="Z2856" s="4"/>
      <c r="AA2856" s="10"/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4"/>
      <c r="BL2856" s="1"/>
      <c r="BM2856" s="1"/>
      <c r="BN2856" s="1"/>
      <c r="BO2856" s="1"/>
      <c r="BP2856" s="1"/>
      <c r="BQ2856" s="1"/>
    </row>
    <row r="2857" spans="1:69" x14ac:dyDescent="0.15">
      <c r="A2857" s="63"/>
      <c r="B2857" s="8"/>
      <c r="C2857" s="8"/>
      <c r="D2857" s="54"/>
      <c r="E2857" s="13"/>
      <c r="F2857" s="10"/>
      <c r="G2857" s="11"/>
      <c r="H2857" s="10"/>
      <c r="I2857" s="10"/>
      <c r="J2857" s="1"/>
      <c r="K2857" s="1"/>
      <c r="L2857" s="8"/>
      <c r="M2857" s="14"/>
      <c r="N2857" s="14"/>
      <c r="O2857" s="8"/>
      <c r="P2857" s="8"/>
      <c r="Q2857" s="12"/>
      <c r="R2857" s="37"/>
      <c r="S2857" s="8"/>
      <c r="T2857" s="7"/>
      <c r="U2857" s="12"/>
      <c r="V2857" s="12"/>
      <c r="W2857" s="14"/>
      <c r="X2857" s="8"/>
      <c r="Y2857" s="13"/>
      <c r="Z2857" s="4"/>
      <c r="AA2857" s="10"/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4"/>
      <c r="BL2857" s="1"/>
      <c r="BM2857" s="1"/>
      <c r="BN2857" s="1"/>
      <c r="BO2857" s="1"/>
      <c r="BP2857" s="1"/>
      <c r="BQ2857" s="1"/>
    </row>
    <row r="2858" spans="1:69" x14ac:dyDescent="0.15">
      <c r="A2858" s="63"/>
      <c r="B2858" s="8"/>
      <c r="C2858" s="8"/>
      <c r="D2858" s="54"/>
      <c r="E2858" s="13"/>
      <c r="F2858" s="10"/>
      <c r="G2858" s="11"/>
      <c r="H2858" s="10"/>
      <c r="I2858" s="10"/>
      <c r="J2858" s="1"/>
      <c r="K2858" s="1"/>
      <c r="L2858" s="8"/>
      <c r="M2858" s="14"/>
      <c r="N2858" s="14"/>
      <c r="O2858" s="8"/>
      <c r="P2858" s="8"/>
      <c r="Q2858" s="12"/>
      <c r="R2858" s="37"/>
      <c r="S2858" s="8"/>
      <c r="T2858" s="7"/>
      <c r="U2858" s="12"/>
      <c r="V2858" s="12"/>
      <c r="W2858" s="14"/>
      <c r="X2858" s="8"/>
      <c r="Y2858" s="13"/>
      <c r="Z2858" s="4"/>
      <c r="AA2858" s="10"/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4"/>
      <c r="BL2858" s="1"/>
      <c r="BM2858" s="1"/>
      <c r="BN2858" s="1"/>
      <c r="BO2858" s="1"/>
      <c r="BP2858" s="1"/>
      <c r="BQ2858" s="1"/>
    </row>
    <row r="2859" spans="1:69" x14ac:dyDescent="0.15">
      <c r="A2859" s="63"/>
      <c r="B2859" s="8"/>
      <c r="C2859" s="8"/>
      <c r="D2859" s="54"/>
      <c r="E2859" s="13"/>
      <c r="F2859" s="10"/>
      <c r="G2859" s="11"/>
      <c r="H2859" s="10"/>
      <c r="I2859" s="10"/>
      <c r="J2859" s="1"/>
      <c r="K2859" s="1"/>
      <c r="L2859" s="8"/>
      <c r="M2859" s="14"/>
      <c r="N2859" s="14"/>
      <c r="O2859" s="8"/>
      <c r="P2859" s="8"/>
      <c r="Q2859" s="12"/>
      <c r="R2859" s="37"/>
      <c r="S2859" s="8"/>
      <c r="T2859" s="7"/>
      <c r="U2859" s="12"/>
      <c r="V2859" s="12"/>
      <c r="W2859" s="14"/>
      <c r="X2859" s="8"/>
      <c r="Y2859" s="13"/>
      <c r="Z2859" s="4"/>
      <c r="AA2859" s="10"/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4"/>
      <c r="BL2859" s="1"/>
      <c r="BM2859" s="1"/>
      <c r="BN2859" s="1"/>
      <c r="BO2859" s="1"/>
      <c r="BP2859" s="1"/>
      <c r="BQ2859" s="1"/>
    </row>
    <row r="2860" spans="1:69" x14ac:dyDescent="0.15">
      <c r="A2860" s="63"/>
      <c r="B2860" s="8"/>
      <c r="C2860" s="8"/>
      <c r="D2860" s="54"/>
      <c r="E2860" s="13"/>
      <c r="F2860" s="10"/>
      <c r="G2860" s="11"/>
      <c r="H2860" s="10"/>
      <c r="I2860" s="10"/>
      <c r="J2860" s="1"/>
      <c r="K2860" s="1"/>
      <c r="L2860" s="8"/>
      <c r="M2860" s="14"/>
      <c r="N2860" s="14"/>
      <c r="O2860" s="8"/>
      <c r="P2860" s="8"/>
      <c r="Q2860" s="12"/>
      <c r="R2860" s="37"/>
      <c r="S2860" s="8"/>
      <c r="T2860" s="7"/>
      <c r="U2860" s="12"/>
      <c r="V2860" s="12"/>
      <c r="W2860" s="14"/>
      <c r="X2860" s="8"/>
      <c r="Y2860" s="13"/>
      <c r="Z2860" s="4"/>
      <c r="AA2860" s="10"/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4"/>
      <c r="BL2860" s="1"/>
      <c r="BM2860" s="1"/>
      <c r="BN2860" s="1"/>
      <c r="BO2860" s="1"/>
      <c r="BP2860" s="1"/>
      <c r="BQ2860" s="1"/>
    </row>
    <row r="2861" spans="1:69" x14ac:dyDescent="0.15">
      <c r="A2861" s="63"/>
      <c r="B2861" s="8"/>
      <c r="C2861" s="8"/>
      <c r="D2861" s="54"/>
      <c r="E2861" s="13"/>
      <c r="F2861" s="10"/>
      <c r="G2861" s="11"/>
      <c r="H2861" s="10"/>
      <c r="I2861" s="10"/>
      <c r="J2861" s="1"/>
      <c r="K2861" s="1"/>
      <c r="L2861" s="8"/>
      <c r="M2861" s="14"/>
      <c r="N2861" s="14"/>
      <c r="O2861" s="8"/>
      <c r="P2861" s="8"/>
      <c r="Q2861" s="12"/>
      <c r="R2861" s="37"/>
      <c r="S2861" s="8"/>
      <c r="T2861" s="7"/>
      <c r="U2861" s="12"/>
      <c r="V2861" s="12"/>
      <c r="W2861" s="14"/>
      <c r="X2861" s="8"/>
      <c r="Y2861" s="13"/>
      <c r="Z2861" s="4"/>
      <c r="AA2861" s="10"/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4"/>
      <c r="BL2861" s="1"/>
      <c r="BM2861" s="1"/>
      <c r="BN2861" s="1"/>
      <c r="BO2861" s="1"/>
      <c r="BP2861" s="1"/>
      <c r="BQ2861" s="1"/>
    </row>
    <row r="2862" spans="1:69" x14ac:dyDescent="0.15">
      <c r="A2862" s="63"/>
      <c r="B2862" s="8"/>
      <c r="C2862" s="8"/>
      <c r="D2862" s="54"/>
      <c r="E2862" s="13"/>
      <c r="F2862" s="10"/>
      <c r="G2862" s="11"/>
      <c r="H2862" s="10"/>
      <c r="I2862" s="10"/>
      <c r="J2862" s="1"/>
      <c r="K2862" s="1"/>
      <c r="L2862" s="8"/>
      <c r="M2862" s="14"/>
      <c r="N2862" s="14"/>
      <c r="O2862" s="8"/>
      <c r="P2862" s="8"/>
      <c r="Q2862" s="12"/>
      <c r="R2862" s="37"/>
      <c r="S2862" s="8"/>
      <c r="T2862" s="7"/>
      <c r="U2862" s="12"/>
      <c r="V2862" s="12"/>
      <c r="W2862" s="14"/>
      <c r="X2862" s="8"/>
      <c r="Y2862" s="13"/>
      <c r="Z2862" s="4"/>
      <c r="AA2862" s="10"/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4"/>
      <c r="BL2862" s="1"/>
      <c r="BM2862" s="1"/>
      <c r="BN2862" s="1"/>
      <c r="BO2862" s="1"/>
      <c r="BP2862" s="1"/>
      <c r="BQ2862" s="1"/>
    </row>
    <row r="2863" spans="1:69" x14ac:dyDescent="0.15">
      <c r="A2863" s="63"/>
      <c r="B2863" s="8"/>
      <c r="C2863" s="8"/>
      <c r="D2863" s="54"/>
      <c r="E2863" s="13"/>
      <c r="F2863" s="10"/>
      <c r="G2863" s="11"/>
      <c r="H2863" s="10"/>
      <c r="I2863" s="10"/>
      <c r="J2863" s="1"/>
      <c r="K2863" s="1"/>
      <c r="L2863" s="8"/>
      <c r="M2863" s="14"/>
      <c r="N2863" s="14"/>
      <c r="O2863" s="8"/>
      <c r="P2863" s="8"/>
      <c r="Q2863" s="12"/>
      <c r="R2863" s="37"/>
      <c r="S2863" s="8"/>
      <c r="T2863" s="7"/>
      <c r="U2863" s="12"/>
      <c r="V2863" s="12"/>
      <c r="W2863" s="14"/>
      <c r="X2863" s="8"/>
      <c r="Y2863" s="13"/>
      <c r="Z2863" s="4"/>
      <c r="AA2863" s="10"/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4"/>
      <c r="BL2863" s="1"/>
      <c r="BM2863" s="1"/>
      <c r="BN2863" s="1"/>
      <c r="BO2863" s="1"/>
      <c r="BP2863" s="1"/>
      <c r="BQ2863" s="1"/>
    </row>
    <row r="2864" spans="1:69" x14ac:dyDescent="0.15">
      <c r="A2864" s="63"/>
      <c r="B2864" s="8"/>
      <c r="C2864" s="8"/>
      <c r="D2864" s="54"/>
      <c r="E2864" s="13"/>
      <c r="F2864" s="10"/>
      <c r="G2864" s="11"/>
      <c r="H2864" s="10"/>
      <c r="I2864" s="10"/>
      <c r="J2864" s="1"/>
      <c r="K2864" s="1"/>
      <c r="L2864" s="8"/>
      <c r="M2864" s="14"/>
      <c r="N2864" s="14"/>
      <c r="O2864" s="8"/>
      <c r="P2864" s="8"/>
      <c r="Q2864" s="12"/>
      <c r="R2864" s="37"/>
      <c r="S2864" s="8"/>
      <c r="T2864" s="7"/>
      <c r="U2864" s="12"/>
      <c r="V2864" s="12"/>
      <c r="W2864" s="14"/>
      <c r="X2864" s="8"/>
      <c r="Y2864" s="13"/>
      <c r="Z2864" s="4"/>
      <c r="AA2864" s="10"/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4"/>
      <c r="BL2864" s="1"/>
      <c r="BM2864" s="1"/>
      <c r="BN2864" s="1"/>
      <c r="BO2864" s="1"/>
      <c r="BP2864" s="1"/>
      <c r="BQ2864" s="1"/>
    </row>
    <row r="2865" spans="1:69" x14ac:dyDescent="0.15">
      <c r="A2865" s="63"/>
      <c r="B2865" s="8"/>
      <c r="C2865" s="8"/>
      <c r="D2865" s="54"/>
      <c r="E2865" s="13"/>
      <c r="F2865" s="10"/>
      <c r="G2865" s="11"/>
      <c r="H2865" s="10"/>
      <c r="I2865" s="10"/>
      <c r="J2865" s="1"/>
      <c r="K2865" s="1"/>
      <c r="L2865" s="8"/>
      <c r="M2865" s="14"/>
      <c r="N2865" s="14"/>
      <c r="O2865" s="8"/>
      <c r="P2865" s="8"/>
      <c r="Q2865" s="12"/>
      <c r="R2865" s="37"/>
      <c r="S2865" s="8"/>
      <c r="T2865" s="7"/>
      <c r="U2865" s="12"/>
      <c r="V2865" s="12"/>
      <c r="W2865" s="14"/>
      <c r="X2865" s="8"/>
      <c r="Y2865" s="13"/>
      <c r="Z2865" s="4"/>
      <c r="AA2865" s="10"/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4"/>
      <c r="BL2865" s="1"/>
      <c r="BM2865" s="1"/>
      <c r="BN2865" s="1"/>
      <c r="BO2865" s="1"/>
      <c r="BP2865" s="1"/>
      <c r="BQ2865" s="1"/>
    </row>
    <row r="2866" spans="1:69" x14ac:dyDescent="0.15">
      <c r="A2866" s="63"/>
      <c r="B2866" s="8"/>
      <c r="C2866" s="8"/>
      <c r="D2866" s="54"/>
      <c r="E2866" s="13"/>
      <c r="F2866" s="10"/>
      <c r="G2866" s="11"/>
      <c r="H2866" s="10"/>
      <c r="I2866" s="10"/>
      <c r="J2866" s="1"/>
      <c r="K2866" s="1"/>
      <c r="L2866" s="8"/>
      <c r="M2866" s="14"/>
      <c r="N2866" s="14"/>
      <c r="O2866" s="8"/>
      <c r="P2866" s="8"/>
      <c r="Q2866" s="12"/>
      <c r="R2866" s="37"/>
      <c r="S2866" s="8"/>
      <c r="T2866" s="7"/>
      <c r="U2866" s="12"/>
      <c r="V2866" s="12"/>
      <c r="W2866" s="14"/>
      <c r="X2866" s="8"/>
      <c r="Y2866" s="13"/>
      <c r="Z2866" s="4"/>
      <c r="AA2866" s="10"/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4"/>
      <c r="BL2866" s="1"/>
      <c r="BM2866" s="1"/>
      <c r="BN2866" s="1"/>
      <c r="BO2866" s="1"/>
      <c r="BP2866" s="1"/>
      <c r="BQ2866" s="1"/>
    </row>
    <row r="2867" spans="1:69" x14ac:dyDescent="0.15">
      <c r="A2867" s="63"/>
      <c r="B2867" s="8"/>
      <c r="C2867" s="8"/>
      <c r="D2867" s="54"/>
      <c r="E2867" s="13"/>
      <c r="F2867" s="10"/>
      <c r="G2867" s="11"/>
      <c r="H2867" s="10"/>
      <c r="I2867" s="10"/>
      <c r="J2867" s="1"/>
      <c r="K2867" s="1"/>
      <c r="L2867" s="8"/>
      <c r="M2867" s="14"/>
      <c r="N2867" s="14"/>
      <c r="O2867" s="8"/>
      <c r="P2867" s="8"/>
      <c r="Q2867" s="12"/>
      <c r="R2867" s="37"/>
      <c r="S2867" s="8"/>
      <c r="T2867" s="7"/>
      <c r="U2867" s="12"/>
      <c r="V2867" s="12"/>
      <c r="W2867" s="14"/>
      <c r="X2867" s="8"/>
      <c r="Y2867" s="13"/>
      <c r="Z2867" s="4"/>
      <c r="AA2867" s="10"/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4"/>
      <c r="BL2867" s="1"/>
      <c r="BM2867" s="1"/>
      <c r="BN2867" s="1"/>
      <c r="BO2867" s="1"/>
      <c r="BP2867" s="1"/>
      <c r="BQ2867" s="1"/>
    </row>
    <row r="2868" spans="1:69" x14ac:dyDescent="0.15">
      <c r="A2868" s="63"/>
      <c r="B2868" s="8"/>
      <c r="C2868" s="8"/>
      <c r="D2868" s="54"/>
      <c r="E2868" s="13"/>
      <c r="F2868" s="10"/>
      <c r="G2868" s="11"/>
      <c r="H2868" s="10"/>
      <c r="I2868" s="10"/>
      <c r="J2868" s="1"/>
      <c r="K2868" s="1"/>
      <c r="L2868" s="8"/>
      <c r="M2868" s="14"/>
      <c r="N2868" s="14"/>
      <c r="O2868" s="8"/>
      <c r="P2868" s="8"/>
      <c r="Q2868" s="12"/>
      <c r="R2868" s="37"/>
      <c r="S2868" s="8"/>
      <c r="T2868" s="7"/>
      <c r="U2868" s="12"/>
      <c r="V2868" s="12"/>
      <c r="W2868" s="14"/>
      <c r="X2868" s="8"/>
      <c r="Y2868" s="13"/>
      <c r="Z2868" s="4"/>
      <c r="AA2868" s="10"/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4"/>
      <c r="BL2868" s="1"/>
      <c r="BM2868" s="1"/>
      <c r="BN2868" s="1"/>
      <c r="BO2868" s="1"/>
      <c r="BP2868" s="1"/>
      <c r="BQ2868" s="1"/>
    </row>
    <row r="2869" spans="1:69" x14ac:dyDescent="0.15">
      <c r="A2869" s="63"/>
      <c r="B2869" s="8"/>
      <c r="C2869" s="8"/>
      <c r="D2869" s="54"/>
      <c r="E2869" s="13"/>
      <c r="F2869" s="10"/>
      <c r="G2869" s="11"/>
      <c r="H2869" s="10"/>
      <c r="I2869" s="10"/>
      <c r="J2869" s="1"/>
      <c r="K2869" s="1"/>
      <c r="L2869" s="8"/>
      <c r="M2869" s="14"/>
      <c r="N2869" s="14"/>
      <c r="O2869" s="8"/>
      <c r="P2869" s="8"/>
      <c r="Q2869" s="12"/>
      <c r="R2869" s="37"/>
      <c r="S2869" s="8"/>
      <c r="T2869" s="7"/>
      <c r="U2869" s="12"/>
      <c r="V2869" s="12"/>
      <c r="W2869" s="14"/>
      <c r="X2869" s="8"/>
      <c r="Y2869" s="13"/>
      <c r="Z2869" s="4"/>
      <c r="AA2869" s="10"/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4"/>
      <c r="BL2869" s="1"/>
      <c r="BM2869" s="1"/>
      <c r="BN2869" s="1"/>
      <c r="BO2869" s="1"/>
      <c r="BP2869" s="1"/>
      <c r="BQ2869" s="1"/>
    </row>
    <row r="2870" spans="1:69" x14ac:dyDescent="0.15">
      <c r="A2870" s="63"/>
      <c r="B2870" s="8"/>
      <c r="C2870" s="8"/>
      <c r="D2870" s="54"/>
      <c r="E2870" s="13"/>
      <c r="F2870" s="10"/>
      <c r="G2870" s="11"/>
      <c r="H2870" s="10"/>
      <c r="I2870" s="10"/>
      <c r="J2870" s="1"/>
      <c r="K2870" s="1"/>
      <c r="L2870" s="8"/>
      <c r="M2870" s="14"/>
      <c r="N2870" s="14"/>
      <c r="O2870" s="8"/>
      <c r="P2870" s="8"/>
      <c r="Q2870" s="12"/>
      <c r="R2870" s="37"/>
      <c r="S2870" s="8"/>
      <c r="T2870" s="7"/>
      <c r="U2870" s="12"/>
      <c r="V2870" s="12"/>
      <c r="W2870" s="14"/>
      <c r="X2870" s="8"/>
      <c r="Y2870" s="13"/>
      <c r="Z2870" s="4"/>
      <c r="AA2870" s="10"/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4"/>
      <c r="BL2870" s="1"/>
      <c r="BM2870" s="1"/>
      <c r="BN2870" s="1"/>
      <c r="BO2870" s="1"/>
      <c r="BP2870" s="1"/>
      <c r="BQ2870" s="1"/>
    </row>
    <row r="2871" spans="1:69" x14ac:dyDescent="0.15">
      <c r="A2871" s="63"/>
      <c r="B2871" s="8"/>
      <c r="C2871" s="8"/>
      <c r="D2871" s="54"/>
      <c r="E2871" s="13"/>
      <c r="F2871" s="10"/>
      <c r="G2871" s="11"/>
      <c r="H2871" s="10"/>
      <c r="I2871" s="10"/>
      <c r="J2871" s="1"/>
      <c r="K2871" s="1"/>
      <c r="L2871" s="8"/>
      <c r="M2871" s="14"/>
      <c r="N2871" s="14"/>
      <c r="O2871" s="8"/>
      <c r="P2871" s="8"/>
      <c r="Q2871" s="12"/>
      <c r="R2871" s="37"/>
      <c r="S2871" s="8"/>
      <c r="T2871" s="7"/>
      <c r="U2871" s="12"/>
      <c r="V2871" s="12"/>
      <c r="W2871" s="14"/>
      <c r="X2871" s="8"/>
      <c r="Y2871" s="13"/>
      <c r="Z2871" s="4"/>
      <c r="AA2871" s="10"/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4"/>
      <c r="BL2871" s="1"/>
      <c r="BM2871" s="1"/>
      <c r="BN2871" s="1"/>
      <c r="BO2871" s="1"/>
      <c r="BP2871" s="1"/>
      <c r="BQ2871" s="1"/>
    </row>
    <row r="2872" spans="1:69" x14ac:dyDescent="0.15">
      <c r="A2872" s="63"/>
      <c r="B2872" s="8"/>
      <c r="C2872" s="8"/>
      <c r="D2872" s="54"/>
      <c r="E2872" s="13"/>
      <c r="F2872" s="10"/>
      <c r="G2872" s="11"/>
      <c r="H2872" s="10"/>
      <c r="I2872" s="10"/>
      <c r="J2872" s="1"/>
      <c r="K2872" s="1"/>
      <c r="L2872" s="8"/>
      <c r="M2872" s="14"/>
      <c r="N2872" s="14"/>
      <c r="O2872" s="8"/>
      <c r="P2872" s="8"/>
      <c r="Q2872" s="12"/>
      <c r="R2872" s="37"/>
      <c r="S2872" s="8"/>
      <c r="T2872" s="7"/>
      <c r="U2872" s="12"/>
      <c r="V2872" s="12"/>
      <c r="W2872" s="14"/>
      <c r="X2872" s="8"/>
      <c r="Y2872" s="13"/>
      <c r="Z2872" s="4"/>
      <c r="AA2872" s="10"/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4"/>
      <c r="BL2872" s="1"/>
      <c r="BM2872" s="1"/>
      <c r="BN2872" s="1"/>
      <c r="BO2872" s="1"/>
      <c r="BP2872" s="1"/>
      <c r="BQ2872" s="1"/>
    </row>
    <row r="2873" spans="1:69" x14ac:dyDescent="0.15">
      <c r="A2873" s="63"/>
      <c r="B2873" s="8"/>
      <c r="C2873" s="8"/>
      <c r="D2873" s="54"/>
      <c r="E2873" s="13"/>
      <c r="F2873" s="10"/>
      <c r="G2873" s="11"/>
      <c r="H2873" s="10"/>
      <c r="I2873" s="10"/>
      <c r="J2873" s="1"/>
      <c r="K2873" s="1"/>
      <c r="L2873" s="8"/>
      <c r="M2873" s="14"/>
      <c r="N2873" s="14"/>
      <c r="O2873" s="8"/>
      <c r="P2873" s="8"/>
      <c r="Q2873" s="12"/>
      <c r="R2873" s="37"/>
      <c r="S2873" s="8"/>
      <c r="T2873" s="7"/>
      <c r="U2873" s="12"/>
      <c r="V2873" s="12"/>
      <c r="W2873" s="14"/>
      <c r="X2873" s="8"/>
      <c r="Y2873" s="13"/>
      <c r="Z2873" s="4"/>
      <c r="AA2873" s="10"/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4"/>
      <c r="BL2873" s="1"/>
      <c r="BM2873" s="1"/>
      <c r="BN2873" s="1"/>
      <c r="BO2873" s="1"/>
      <c r="BP2873" s="1"/>
      <c r="BQ2873" s="1"/>
    </row>
    <row r="2874" spans="1:69" x14ac:dyDescent="0.15">
      <c r="A2874" s="63"/>
      <c r="B2874" s="8"/>
      <c r="C2874" s="8"/>
      <c r="D2874" s="54"/>
      <c r="E2874" s="13"/>
      <c r="F2874" s="10"/>
      <c r="G2874" s="11"/>
      <c r="H2874" s="10"/>
      <c r="I2874" s="10"/>
      <c r="J2874" s="1"/>
      <c r="K2874" s="1"/>
      <c r="L2874" s="8"/>
      <c r="M2874" s="14"/>
      <c r="N2874" s="14"/>
      <c r="O2874" s="8"/>
      <c r="P2874" s="8"/>
      <c r="Q2874" s="12"/>
      <c r="R2874" s="37"/>
      <c r="S2874" s="8"/>
      <c r="T2874" s="7"/>
      <c r="U2874" s="12"/>
      <c r="V2874" s="12"/>
      <c r="W2874" s="14"/>
      <c r="X2874" s="8"/>
      <c r="Y2874" s="13"/>
      <c r="Z2874" s="4"/>
      <c r="AA2874" s="10"/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4"/>
      <c r="BL2874" s="1"/>
      <c r="BM2874" s="1"/>
      <c r="BN2874" s="1"/>
      <c r="BO2874" s="1"/>
      <c r="BP2874" s="1"/>
      <c r="BQ2874" s="1"/>
    </row>
    <row r="2875" spans="1:69" x14ac:dyDescent="0.15">
      <c r="A2875" s="63"/>
      <c r="B2875" s="8"/>
      <c r="C2875" s="8"/>
      <c r="D2875" s="54"/>
      <c r="E2875" s="13"/>
      <c r="F2875" s="10"/>
      <c r="G2875" s="11"/>
      <c r="H2875" s="10"/>
      <c r="I2875" s="10"/>
      <c r="J2875" s="1"/>
      <c r="K2875" s="1"/>
      <c r="L2875" s="8"/>
      <c r="M2875" s="14"/>
      <c r="N2875" s="14"/>
      <c r="O2875" s="8"/>
      <c r="P2875" s="8"/>
      <c r="Q2875" s="12"/>
      <c r="R2875" s="37"/>
      <c r="S2875" s="8"/>
      <c r="T2875" s="7"/>
      <c r="U2875" s="12"/>
      <c r="V2875" s="12"/>
      <c r="W2875" s="14"/>
      <c r="X2875" s="8"/>
      <c r="Y2875" s="13"/>
      <c r="Z2875" s="4"/>
      <c r="AA2875" s="10"/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4"/>
      <c r="BL2875" s="1"/>
      <c r="BM2875" s="1"/>
      <c r="BN2875" s="1"/>
      <c r="BO2875" s="1"/>
      <c r="BP2875" s="1"/>
      <c r="BQ2875" s="1"/>
    </row>
    <row r="2876" spans="1:69" x14ac:dyDescent="0.15">
      <c r="A2876" s="63"/>
      <c r="B2876" s="8"/>
      <c r="C2876" s="8"/>
      <c r="D2876" s="54"/>
      <c r="E2876" s="13"/>
      <c r="F2876" s="10"/>
      <c r="G2876" s="11"/>
      <c r="H2876" s="10"/>
      <c r="I2876" s="10"/>
      <c r="J2876" s="1"/>
      <c r="K2876" s="1"/>
      <c r="L2876" s="8"/>
      <c r="M2876" s="14"/>
      <c r="N2876" s="14"/>
      <c r="O2876" s="8"/>
      <c r="P2876" s="8"/>
      <c r="Q2876" s="12"/>
      <c r="R2876" s="37"/>
      <c r="S2876" s="8"/>
      <c r="T2876" s="7"/>
      <c r="U2876" s="12"/>
      <c r="V2876" s="12"/>
      <c r="W2876" s="14"/>
      <c r="X2876" s="8"/>
      <c r="Y2876" s="13"/>
      <c r="Z2876" s="4"/>
      <c r="AA2876" s="10"/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4"/>
      <c r="BL2876" s="1"/>
      <c r="BM2876" s="1"/>
      <c r="BN2876" s="1"/>
      <c r="BO2876" s="1"/>
      <c r="BP2876" s="1"/>
      <c r="BQ2876" s="1"/>
    </row>
    <row r="2877" spans="1:69" x14ac:dyDescent="0.15">
      <c r="A2877" s="63"/>
      <c r="B2877" s="8"/>
      <c r="C2877" s="8"/>
      <c r="D2877" s="54"/>
      <c r="E2877" s="13"/>
      <c r="F2877" s="10"/>
      <c r="G2877" s="11"/>
      <c r="H2877" s="10"/>
      <c r="I2877" s="10"/>
      <c r="J2877" s="1"/>
      <c r="K2877" s="1"/>
      <c r="L2877" s="8"/>
      <c r="M2877" s="14"/>
      <c r="N2877" s="14"/>
      <c r="O2877" s="8"/>
      <c r="P2877" s="8"/>
      <c r="Q2877" s="12"/>
      <c r="R2877" s="37"/>
      <c r="S2877" s="8"/>
      <c r="T2877" s="7"/>
      <c r="U2877" s="12"/>
      <c r="V2877" s="12"/>
      <c r="W2877" s="14"/>
      <c r="X2877" s="8"/>
      <c r="Y2877" s="13"/>
      <c r="Z2877" s="4"/>
      <c r="AA2877" s="10"/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4"/>
      <c r="BL2877" s="1"/>
      <c r="BM2877" s="1"/>
      <c r="BN2877" s="1"/>
      <c r="BO2877" s="1"/>
      <c r="BP2877" s="1"/>
      <c r="BQ2877" s="1"/>
    </row>
    <row r="2878" spans="1:69" x14ac:dyDescent="0.15">
      <c r="A2878" s="63"/>
      <c r="B2878" s="8"/>
      <c r="C2878" s="8"/>
      <c r="D2878" s="54"/>
      <c r="E2878" s="13"/>
      <c r="F2878" s="10"/>
      <c r="G2878" s="11"/>
      <c r="H2878" s="10"/>
      <c r="I2878" s="10"/>
      <c r="J2878" s="1"/>
      <c r="K2878" s="1"/>
      <c r="L2878" s="8"/>
      <c r="M2878" s="14"/>
      <c r="N2878" s="14"/>
      <c r="O2878" s="8"/>
      <c r="P2878" s="8"/>
      <c r="Q2878" s="12"/>
      <c r="R2878" s="37"/>
      <c r="S2878" s="8"/>
      <c r="T2878" s="7"/>
      <c r="U2878" s="12"/>
      <c r="V2878" s="12"/>
      <c r="W2878" s="14"/>
      <c r="X2878" s="8"/>
      <c r="Y2878" s="13"/>
      <c r="Z2878" s="4"/>
      <c r="AA2878" s="10"/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4"/>
      <c r="BL2878" s="1"/>
      <c r="BM2878" s="1"/>
      <c r="BN2878" s="1"/>
      <c r="BO2878" s="1"/>
      <c r="BP2878" s="1"/>
      <c r="BQ2878" s="1"/>
    </row>
    <row r="2879" spans="1:69" x14ac:dyDescent="0.15">
      <c r="A2879" s="63"/>
      <c r="B2879" s="8"/>
      <c r="C2879" s="8"/>
      <c r="D2879" s="54"/>
      <c r="E2879" s="13"/>
      <c r="F2879" s="10"/>
      <c r="G2879" s="11"/>
      <c r="H2879" s="10"/>
      <c r="I2879" s="10"/>
      <c r="J2879" s="1"/>
      <c r="K2879" s="1"/>
      <c r="L2879" s="8"/>
      <c r="M2879" s="14"/>
      <c r="N2879" s="14"/>
      <c r="O2879" s="8"/>
      <c r="P2879" s="8"/>
      <c r="Q2879" s="12"/>
      <c r="R2879" s="37"/>
      <c r="S2879" s="8"/>
      <c r="T2879" s="7"/>
      <c r="U2879" s="12"/>
      <c r="V2879" s="12"/>
      <c r="W2879" s="14"/>
      <c r="X2879" s="8"/>
      <c r="Y2879" s="13"/>
      <c r="Z2879" s="4"/>
      <c r="AA2879" s="10"/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4"/>
      <c r="BL2879" s="1"/>
      <c r="BM2879" s="1"/>
      <c r="BN2879" s="1"/>
      <c r="BO2879" s="1"/>
      <c r="BP2879" s="1"/>
      <c r="BQ2879" s="1"/>
    </row>
    <row r="2880" spans="1:69" x14ac:dyDescent="0.15">
      <c r="A2880" s="63"/>
      <c r="B2880" s="8"/>
      <c r="C2880" s="8"/>
      <c r="D2880" s="54"/>
      <c r="E2880" s="13"/>
      <c r="F2880" s="10"/>
      <c r="G2880" s="11"/>
      <c r="H2880" s="10"/>
      <c r="I2880" s="10"/>
      <c r="J2880" s="1"/>
      <c r="K2880" s="1"/>
      <c r="L2880" s="8"/>
      <c r="M2880" s="14"/>
      <c r="N2880" s="14"/>
      <c r="O2880" s="8"/>
      <c r="P2880" s="8"/>
      <c r="Q2880" s="12"/>
      <c r="R2880" s="37"/>
      <c r="S2880" s="8"/>
      <c r="T2880" s="7"/>
      <c r="U2880" s="12"/>
      <c r="V2880" s="12"/>
      <c r="W2880" s="14"/>
      <c r="X2880" s="8"/>
      <c r="Y2880" s="13"/>
      <c r="Z2880" s="4"/>
      <c r="AA2880" s="10"/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4"/>
      <c r="BL2880" s="1"/>
      <c r="BM2880" s="1"/>
      <c r="BN2880" s="1"/>
      <c r="BO2880" s="1"/>
      <c r="BP2880" s="1"/>
      <c r="BQ2880" s="1"/>
    </row>
    <row r="2881" spans="1:69" x14ac:dyDescent="0.15">
      <c r="A2881" s="63"/>
      <c r="B2881" s="8"/>
      <c r="C2881" s="8"/>
      <c r="D2881" s="54"/>
      <c r="E2881" s="13"/>
      <c r="F2881" s="10"/>
      <c r="G2881" s="11"/>
      <c r="H2881" s="10"/>
      <c r="I2881" s="10"/>
      <c r="J2881" s="1"/>
      <c r="K2881" s="1"/>
      <c r="L2881" s="8"/>
      <c r="M2881" s="14"/>
      <c r="N2881" s="14"/>
      <c r="O2881" s="8"/>
      <c r="P2881" s="8"/>
      <c r="Q2881" s="12"/>
      <c r="R2881" s="37"/>
      <c r="S2881" s="8"/>
      <c r="T2881" s="7"/>
      <c r="U2881" s="12"/>
      <c r="V2881" s="12"/>
      <c r="W2881" s="14"/>
      <c r="X2881" s="8"/>
      <c r="Y2881" s="13"/>
      <c r="Z2881" s="4"/>
      <c r="AA2881" s="10"/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4"/>
      <c r="BL2881" s="1"/>
      <c r="BM2881" s="1"/>
      <c r="BN2881" s="1"/>
      <c r="BO2881" s="1"/>
      <c r="BP2881" s="1"/>
      <c r="BQ2881" s="1"/>
    </row>
    <row r="2882" spans="1:69" x14ac:dyDescent="0.15">
      <c r="A2882" s="63"/>
      <c r="B2882" s="8"/>
      <c r="C2882" s="8"/>
      <c r="D2882" s="54"/>
      <c r="E2882" s="13"/>
      <c r="F2882" s="10"/>
      <c r="G2882" s="11"/>
      <c r="H2882" s="10"/>
      <c r="I2882" s="10"/>
      <c r="J2882" s="1"/>
      <c r="K2882" s="1"/>
      <c r="L2882" s="8"/>
      <c r="M2882" s="14"/>
      <c r="N2882" s="14"/>
      <c r="O2882" s="8"/>
      <c r="P2882" s="8"/>
      <c r="Q2882" s="12"/>
      <c r="R2882" s="37"/>
      <c r="S2882" s="8"/>
      <c r="T2882" s="7"/>
      <c r="U2882" s="12"/>
      <c r="V2882" s="12"/>
      <c r="W2882" s="14"/>
      <c r="X2882" s="8"/>
      <c r="Y2882" s="13"/>
      <c r="Z2882" s="4"/>
      <c r="AA2882" s="10"/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4"/>
      <c r="BL2882" s="1"/>
      <c r="BM2882" s="1"/>
      <c r="BN2882" s="1"/>
      <c r="BO2882" s="1"/>
      <c r="BP2882" s="1"/>
      <c r="BQ2882" s="1"/>
    </row>
    <row r="2883" spans="1:69" x14ac:dyDescent="0.15">
      <c r="A2883" s="63"/>
      <c r="B2883" s="8"/>
      <c r="C2883" s="8"/>
      <c r="D2883" s="54"/>
      <c r="E2883" s="13"/>
      <c r="F2883" s="10"/>
      <c r="G2883" s="11"/>
      <c r="H2883" s="10"/>
      <c r="I2883" s="10"/>
      <c r="J2883" s="1"/>
      <c r="K2883" s="1"/>
      <c r="L2883" s="8"/>
      <c r="M2883" s="14"/>
      <c r="N2883" s="14"/>
      <c r="O2883" s="8"/>
      <c r="P2883" s="8"/>
      <c r="Q2883" s="12"/>
      <c r="R2883" s="37"/>
      <c r="S2883" s="8"/>
      <c r="T2883" s="7"/>
      <c r="U2883" s="12"/>
      <c r="V2883" s="12"/>
      <c r="W2883" s="14"/>
      <c r="X2883" s="8"/>
      <c r="Y2883" s="13"/>
      <c r="Z2883" s="4"/>
      <c r="AA2883" s="10"/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4"/>
      <c r="BL2883" s="1"/>
      <c r="BM2883" s="1"/>
      <c r="BN2883" s="1"/>
      <c r="BO2883" s="1"/>
      <c r="BP2883" s="1"/>
      <c r="BQ2883" s="1"/>
    </row>
    <row r="2884" spans="1:69" x14ac:dyDescent="0.15">
      <c r="A2884" s="63"/>
      <c r="B2884" s="8"/>
      <c r="C2884" s="8"/>
      <c r="D2884" s="54"/>
      <c r="E2884" s="13"/>
      <c r="F2884" s="10"/>
      <c r="G2884" s="11"/>
      <c r="H2884" s="10"/>
      <c r="I2884" s="10"/>
      <c r="J2884" s="1"/>
      <c r="K2884" s="1"/>
      <c r="L2884" s="8"/>
      <c r="M2884" s="14"/>
      <c r="N2884" s="14"/>
      <c r="O2884" s="8"/>
      <c r="P2884" s="8"/>
      <c r="Q2884" s="12"/>
      <c r="R2884" s="37"/>
      <c r="S2884" s="8"/>
      <c r="T2884" s="7"/>
      <c r="U2884" s="12"/>
      <c r="V2884" s="12"/>
      <c r="W2884" s="14"/>
      <c r="X2884" s="8"/>
      <c r="Y2884" s="13"/>
      <c r="Z2884" s="4"/>
      <c r="AA2884" s="10"/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4"/>
      <c r="BL2884" s="1"/>
      <c r="BM2884" s="1"/>
      <c r="BN2884" s="1"/>
      <c r="BO2884" s="1"/>
      <c r="BP2884" s="1"/>
      <c r="BQ2884" s="1"/>
    </row>
    <row r="2885" spans="1:69" x14ac:dyDescent="0.15">
      <c r="A2885" s="63"/>
      <c r="B2885" s="8"/>
      <c r="C2885" s="8"/>
      <c r="D2885" s="54"/>
      <c r="E2885" s="13"/>
      <c r="F2885" s="10"/>
      <c r="G2885" s="11"/>
      <c r="H2885" s="10"/>
      <c r="I2885" s="10"/>
      <c r="J2885" s="1"/>
      <c r="K2885" s="1"/>
      <c r="L2885" s="8"/>
      <c r="M2885" s="14"/>
      <c r="N2885" s="14"/>
      <c r="O2885" s="8"/>
      <c r="P2885" s="8"/>
      <c r="Q2885" s="12"/>
      <c r="R2885" s="37"/>
      <c r="S2885" s="8"/>
      <c r="T2885" s="7"/>
      <c r="U2885" s="12"/>
      <c r="V2885" s="12"/>
      <c r="W2885" s="14"/>
      <c r="X2885" s="8"/>
      <c r="Y2885" s="13"/>
      <c r="Z2885" s="4"/>
      <c r="AA2885" s="10"/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4"/>
      <c r="BL2885" s="1"/>
      <c r="BM2885" s="1"/>
      <c r="BN2885" s="1"/>
      <c r="BO2885" s="1"/>
      <c r="BP2885" s="1"/>
      <c r="BQ2885" s="1"/>
    </row>
    <row r="2886" spans="1:69" x14ac:dyDescent="0.15">
      <c r="A2886" s="63"/>
      <c r="B2886" s="8"/>
      <c r="C2886" s="8"/>
      <c r="D2886" s="54"/>
      <c r="E2886" s="13"/>
      <c r="F2886" s="10"/>
      <c r="G2886" s="11"/>
      <c r="H2886" s="10"/>
      <c r="I2886" s="10"/>
      <c r="J2886" s="1"/>
      <c r="K2886" s="1"/>
      <c r="L2886" s="8"/>
      <c r="M2886" s="14"/>
      <c r="N2886" s="14"/>
      <c r="O2886" s="8"/>
      <c r="P2886" s="8"/>
      <c r="Q2886" s="12"/>
      <c r="R2886" s="37"/>
      <c r="S2886" s="8"/>
      <c r="T2886" s="7"/>
      <c r="U2886" s="12"/>
      <c r="V2886" s="12"/>
      <c r="W2886" s="14"/>
      <c r="X2886" s="8"/>
      <c r="Y2886" s="13"/>
      <c r="Z2886" s="4"/>
      <c r="AA2886" s="10"/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4"/>
      <c r="BL2886" s="1"/>
      <c r="BM2886" s="1"/>
      <c r="BN2886" s="1"/>
      <c r="BO2886" s="1"/>
      <c r="BP2886" s="1"/>
      <c r="BQ2886" s="1"/>
    </row>
    <row r="2887" spans="1:69" x14ac:dyDescent="0.15">
      <c r="A2887" s="63"/>
      <c r="B2887" s="8"/>
      <c r="C2887" s="8"/>
      <c r="D2887" s="54"/>
      <c r="E2887" s="13"/>
      <c r="F2887" s="10"/>
      <c r="G2887" s="11"/>
      <c r="H2887" s="10"/>
      <c r="I2887" s="10"/>
      <c r="J2887" s="1"/>
      <c r="K2887" s="1"/>
      <c r="L2887" s="8"/>
      <c r="M2887" s="14"/>
      <c r="N2887" s="14"/>
      <c r="O2887" s="8"/>
      <c r="P2887" s="8"/>
      <c r="Q2887" s="12"/>
      <c r="R2887" s="37"/>
      <c r="S2887" s="8"/>
      <c r="T2887" s="7"/>
      <c r="U2887" s="12"/>
      <c r="V2887" s="12"/>
      <c r="W2887" s="14"/>
      <c r="X2887" s="8"/>
      <c r="Y2887" s="13"/>
      <c r="Z2887" s="4"/>
      <c r="AA2887" s="10"/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4"/>
      <c r="BL2887" s="1"/>
      <c r="BM2887" s="1"/>
      <c r="BN2887" s="1"/>
      <c r="BO2887" s="1"/>
      <c r="BP2887" s="1"/>
      <c r="BQ2887" s="1"/>
    </row>
    <row r="2888" spans="1:69" x14ac:dyDescent="0.15">
      <c r="A2888" s="63"/>
      <c r="B2888" s="8"/>
      <c r="C2888" s="8"/>
      <c r="D2888" s="54"/>
      <c r="E2888" s="13"/>
      <c r="F2888" s="10"/>
      <c r="G2888" s="11"/>
      <c r="H2888" s="10"/>
      <c r="I2888" s="10"/>
      <c r="J2888" s="1"/>
      <c r="K2888" s="1"/>
      <c r="L2888" s="8"/>
      <c r="M2888" s="14"/>
      <c r="N2888" s="14"/>
      <c r="O2888" s="8"/>
      <c r="P2888" s="8"/>
      <c r="Q2888" s="12"/>
      <c r="R2888" s="37"/>
      <c r="S2888" s="8"/>
      <c r="T2888" s="7"/>
      <c r="U2888" s="12"/>
      <c r="V2888" s="12"/>
      <c r="W2888" s="14"/>
      <c r="X2888" s="8"/>
      <c r="Y2888" s="13"/>
      <c r="Z2888" s="4"/>
      <c r="AA2888" s="10"/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4"/>
      <c r="BL2888" s="1"/>
      <c r="BM2888" s="1"/>
      <c r="BN2888" s="1"/>
      <c r="BO2888" s="1"/>
      <c r="BP2888" s="1"/>
      <c r="BQ2888" s="1"/>
    </row>
    <row r="2889" spans="1:69" x14ac:dyDescent="0.15">
      <c r="A2889" s="63"/>
      <c r="B2889" s="8"/>
      <c r="C2889" s="8"/>
      <c r="D2889" s="54"/>
      <c r="E2889" s="13"/>
      <c r="F2889" s="10"/>
      <c r="G2889" s="11"/>
      <c r="H2889" s="10"/>
      <c r="I2889" s="10"/>
      <c r="J2889" s="1"/>
      <c r="K2889" s="1"/>
      <c r="L2889" s="8"/>
      <c r="M2889" s="14"/>
      <c r="N2889" s="14"/>
      <c r="O2889" s="8"/>
      <c r="P2889" s="8"/>
      <c r="Q2889" s="12"/>
      <c r="R2889" s="37"/>
      <c r="S2889" s="8"/>
      <c r="T2889" s="7"/>
      <c r="U2889" s="12"/>
      <c r="V2889" s="12"/>
      <c r="W2889" s="14"/>
      <c r="X2889" s="8"/>
      <c r="Y2889" s="13"/>
      <c r="Z2889" s="4"/>
      <c r="AA2889" s="10"/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4"/>
      <c r="BL2889" s="1"/>
      <c r="BM2889" s="1"/>
      <c r="BN2889" s="1"/>
      <c r="BO2889" s="1"/>
      <c r="BP2889" s="1"/>
      <c r="BQ2889" s="1"/>
    </row>
    <row r="2890" spans="1:69" x14ac:dyDescent="0.15">
      <c r="A2890" s="63"/>
      <c r="B2890" s="8"/>
      <c r="C2890" s="8"/>
      <c r="D2890" s="54"/>
      <c r="E2890" s="13"/>
      <c r="F2890" s="10"/>
      <c r="G2890" s="11"/>
      <c r="H2890" s="10"/>
      <c r="I2890" s="10"/>
      <c r="J2890" s="1"/>
      <c r="K2890" s="1"/>
      <c r="L2890" s="8"/>
      <c r="M2890" s="14"/>
      <c r="N2890" s="14"/>
      <c r="O2890" s="8"/>
      <c r="P2890" s="8"/>
      <c r="Q2890" s="12"/>
      <c r="R2890" s="37"/>
      <c r="S2890" s="8"/>
      <c r="T2890" s="7"/>
      <c r="U2890" s="12"/>
      <c r="V2890" s="12"/>
      <c r="W2890" s="14"/>
      <c r="X2890" s="8"/>
      <c r="Y2890" s="13"/>
      <c r="Z2890" s="4"/>
      <c r="AA2890" s="10"/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4"/>
      <c r="BL2890" s="1"/>
      <c r="BM2890" s="1"/>
      <c r="BN2890" s="1"/>
      <c r="BO2890" s="1"/>
      <c r="BP2890" s="1"/>
      <c r="BQ2890" s="1"/>
    </row>
    <row r="2891" spans="1:69" x14ac:dyDescent="0.15">
      <c r="A2891" s="63"/>
      <c r="B2891" s="8"/>
      <c r="C2891" s="8"/>
      <c r="D2891" s="54"/>
      <c r="E2891" s="13"/>
      <c r="F2891" s="10"/>
      <c r="G2891" s="11"/>
      <c r="H2891" s="10"/>
      <c r="I2891" s="10"/>
      <c r="J2891" s="1"/>
      <c r="K2891" s="1"/>
      <c r="L2891" s="8"/>
      <c r="M2891" s="14"/>
      <c r="N2891" s="14"/>
      <c r="O2891" s="8"/>
      <c r="P2891" s="8"/>
      <c r="Q2891" s="12"/>
      <c r="R2891" s="37"/>
      <c r="S2891" s="8"/>
      <c r="T2891" s="7"/>
      <c r="U2891" s="12"/>
      <c r="V2891" s="12"/>
      <c r="W2891" s="14"/>
      <c r="X2891" s="8"/>
      <c r="Y2891" s="13"/>
      <c r="Z2891" s="4"/>
      <c r="AA2891" s="10"/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4"/>
      <c r="BL2891" s="1"/>
      <c r="BM2891" s="1"/>
      <c r="BN2891" s="1"/>
      <c r="BO2891" s="1"/>
      <c r="BP2891" s="1"/>
      <c r="BQ2891" s="1"/>
    </row>
    <row r="2892" spans="1:69" x14ac:dyDescent="0.15">
      <c r="A2892" s="63"/>
      <c r="B2892" s="8"/>
      <c r="C2892" s="8"/>
      <c r="D2892" s="54"/>
      <c r="E2892" s="13"/>
      <c r="F2892" s="10"/>
      <c r="G2892" s="11"/>
      <c r="H2892" s="10"/>
      <c r="I2892" s="10"/>
      <c r="J2892" s="1"/>
      <c r="K2892" s="1"/>
      <c r="L2892" s="8"/>
      <c r="M2892" s="14"/>
      <c r="N2892" s="14"/>
      <c r="O2892" s="8"/>
      <c r="P2892" s="8"/>
      <c r="Q2892" s="12"/>
      <c r="R2892" s="37"/>
      <c r="S2892" s="8"/>
      <c r="T2892" s="7"/>
      <c r="U2892" s="12"/>
      <c r="V2892" s="12"/>
      <c r="W2892" s="14"/>
      <c r="X2892" s="8"/>
      <c r="Y2892" s="13"/>
      <c r="Z2892" s="4"/>
      <c r="AA2892" s="10"/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4"/>
      <c r="BL2892" s="1"/>
      <c r="BM2892" s="1"/>
      <c r="BN2892" s="1"/>
      <c r="BO2892" s="1"/>
      <c r="BP2892" s="1"/>
      <c r="BQ2892" s="1"/>
    </row>
    <row r="2893" spans="1:69" x14ac:dyDescent="0.15">
      <c r="A2893" s="63"/>
      <c r="B2893" s="8"/>
      <c r="C2893" s="8"/>
      <c r="D2893" s="54"/>
      <c r="E2893" s="13"/>
      <c r="F2893" s="10"/>
      <c r="G2893" s="11"/>
      <c r="H2893" s="10"/>
      <c r="I2893" s="10"/>
      <c r="J2893" s="1"/>
      <c r="K2893" s="1"/>
      <c r="L2893" s="8"/>
      <c r="M2893" s="14"/>
      <c r="N2893" s="14"/>
      <c r="O2893" s="8"/>
      <c r="P2893" s="8"/>
      <c r="Q2893" s="12"/>
      <c r="R2893" s="37"/>
      <c r="S2893" s="8"/>
      <c r="T2893" s="7"/>
      <c r="U2893" s="12"/>
      <c r="V2893" s="12"/>
      <c r="W2893" s="14"/>
      <c r="X2893" s="8"/>
      <c r="Y2893" s="13"/>
      <c r="Z2893" s="4"/>
      <c r="AA2893" s="10"/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4"/>
      <c r="BL2893" s="1"/>
      <c r="BM2893" s="1"/>
      <c r="BN2893" s="1"/>
      <c r="BO2893" s="1"/>
      <c r="BP2893" s="1"/>
      <c r="BQ2893" s="1"/>
    </row>
    <row r="2894" spans="1:69" x14ac:dyDescent="0.15">
      <c r="A2894" s="63"/>
      <c r="B2894" s="8"/>
      <c r="C2894" s="8"/>
      <c r="D2894" s="54"/>
      <c r="E2894" s="13"/>
      <c r="F2894" s="10"/>
      <c r="G2894" s="11"/>
      <c r="H2894" s="10"/>
      <c r="I2894" s="10"/>
      <c r="J2894" s="1"/>
      <c r="K2894" s="1"/>
      <c r="L2894" s="8"/>
      <c r="M2894" s="14"/>
      <c r="N2894" s="14"/>
      <c r="O2894" s="8"/>
      <c r="P2894" s="8"/>
      <c r="Q2894" s="12"/>
      <c r="R2894" s="37"/>
      <c r="S2894" s="8"/>
      <c r="T2894" s="7"/>
      <c r="U2894" s="12"/>
      <c r="V2894" s="12"/>
      <c r="W2894" s="14"/>
      <c r="X2894" s="8"/>
      <c r="Y2894" s="13"/>
      <c r="Z2894" s="4"/>
      <c r="AA2894" s="10"/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4"/>
      <c r="BL2894" s="1"/>
      <c r="BM2894" s="1"/>
      <c r="BN2894" s="1"/>
      <c r="BO2894" s="1"/>
      <c r="BP2894" s="1"/>
      <c r="BQ2894" s="1"/>
    </row>
    <row r="2895" spans="1:69" x14ac:dyDescent="0.15">
      <c r="A2895" s="63"/>
      <c r="B2895" s="8"/>
      <c r="C2895" s="8"/>
      <c r="D2895" s="54"/>
      <c r="E2895" s="13"/>
      <c r="F2895" s="10"/>
      <c r="G2895" s="11"/>
      <c r="H2895" s="10"/>
      <c r="I2895" s="10"/>
      <c r="J2895" s="1"/>
      <c r="K2895" s="1"/>
      <c r="L2895" s="8"/>
      <c r="M2895" s="14"/>
      <c r="N2895" s="14"/>
      <c r="O2895" s="8"/>
      <c r="P2895" s="8"/>
      <c r="Q2895" s="12"/>
      <c r="R2895" s="37"/>
      <c r="S2895" s="8"/>
      <c r="T2895" s="7"/>
      <c r="U2895" s="12"/>
      <c r="V2895" s="12"/>
      <c r="W2895" s="14"/>
      <c r="X2895" s="8"/>
      <c r="Y2895" s="13"/>
      <c r="Z2895" s="4"/>
      <c r="AA2895" s="10"/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4"/>
      <c r="BL2895" s="1"/>
      <c r="BM2895" s="1"/>
      <c r="BN2895" s="1"/>
      <c r="BO2895" s="1"/>
      <c r="BP2895" s="1"/>
      <c r="BQ2895" s="1"/>
    </row>
    <row r="2896" spans="1:69" x14ac:dyDescent="0.15">
      <c r="A2896" s="63"/>
      <c r="B2896" s="8"/>
      <c r="C2896" s="8"/>
      <c r="D2896" s="54"/>
      <c r="E2896" s="13"/>
      <c r="F2896" s="10"/>
      <c r="G2896" s="11"/>
      <c r="H2896" s="10"/>
      <c r="I2896" s="10"/>
      <c r="J2896" s="1"/>
      <c r="K2896" s="1"/>
      <c r="L2896" s="8"/>
      <c r="M2896" s="14"/>
      <c r="N2896" s="14"/>
      <c r="O2896" s="8"/>
      <c r="P2896" s="8"/>
      <c r="Q2896" s="12"/>
      <c r="R2896" s="37"/>
      <c r="S2896" s="8"/>
      <c r="T2896" s="7"/>
      <c r="U2896" s="12"/>
      <c r="V2896" s="12"/>
      <c r="W2896" s="14"/>
      <c r="X2896" s="8"/>
      <c r="Y2896" s="13"/>
      <c r="Z2896" s="4"/>
      <c r="AA2896" s="10"/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4"/>
      <c r="BL2896" s="1"/>
      <c r="BM2896" s="1"/>
      <c r="BN2896" s="1"/>
      <c r="BO2896" s="1"/>
      <c r="BP2896" s="1"/>
      <c r="BQ2896" s="1"/>
    </row>
    <row r="2897" spans="1:69" x14ac:dyDescent="0.15">
      <c r="A2897" s="63"/>
      <c r="B2897" s="8"/>
      <c r="C2897" s="8"/>
      <c r="D2897" s="54"/>
      <c r="E2897" s="13"/>
      <c r="F2897" s="10"/>
      <c r="G2897" s="11"/>
      <c r="H2897" s="10"/>
      <c r="I2897" s="10"/>
      <c r="J2897" s="1"/>
      <c r="K2897" s="1"/>
      <c r="L2897" s="8"/>
      <c r="M2897" s="14"/>
      <c r="N2897" s="14"/>
      <c r="O2897" s="8"/>
      <c r="P2897" s="8"/>
      <c r="Q2897" s="12"/>
      <c r="R2897" s="37"/>
      <c r="S2897" s="8"/>
      <c r="T2897" s="7"/>
      <c r="U2897" s="12"/>
      <c r="V2897" s="12"/>
      <c r="W2897" s="14"/>
      <c r="X2897" s="8"/>
      <c r="Y2897" s="13"/>
      <c r="Z2897" s="4"/>
      <c r="AA2897" s="10"/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4"/>
      <c r="BL2897" s="1"/>
      <c r="BM2897" s="1"/>
      <c r="BN2897" s="1"/>
      <c r="BO2897" s="1"/>
      <c r="BP2897" s="1"/>
      <c r="BQ2897" s="1"/>
    </row>
    <row r="2898" spans="1:69" x14ac:dyDescent="0.15">
      <c r="A2898" s="63"/>
      <c r="B2898" s="8"/>
      <c r="C2898" s="8"/>
      <c r="D2898" s="54"/>
      <c r="E2898" s="13"/>
      <c r="F2898" s="10"/>
      <c r="G2898" s="11"/>
      <c r="H2898" s="10"/>
      <c r="I2898" s="10"/>
      <c r="J2898" s="1"/>
      <c r="K2898" s="1"/>
      <c r="L2898" s="8"/>
      <c r="M2898" s="14"/>
      <c r="N2898" s="14"/>
      <c r="O2898" s="8"/>
      <c r="P2898" s="8"/>
      <c r="Q2898" s="12"/>
      <c r="R2898" s="37"/>
      <c r="S2898" s="8"/>
      <c r="T2898" s="7"/>
      <c r="U2898" s="12"/>
      <c r="V2898" s="12"/>
      <c r="W2898" s="14"/>
      <c r="X2898" s="8"/>
      <c r="Y2898" s="13"/>
      <c r="Z2898" s="4"/>
      <c r="AA2898" s="10"/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4"/>
      <c r="BL2898" s="1"/>
      <c r="BM2898" s="1"/>
      <c r="BN2898" s="1"/>
      <c r="BO2898" s="1"/>
      <c r="BP2898" s="1"/>
      <c r="BQ2898" s="1"/>
    </row>
    <row r="2899" spans="1:69" x14ac:dyDescent="0.15">
      <c r="A2899" s="63"/>
      <c r="B2899" s="8"/>
      <c r="C2899" s="8"/>
      <c r="D2899" s="54"/>
      <c r="E2899" s="13"/>
      <c r="F2899" s="10"/>
      <c r="G2899" s="11"/>
      <c r="H2899" s="10"/>
      <c r="I2899" s="10"/>
      <c r="J2899" s="1"/>
      <c r="K2899" s="1"/>
      <c r="L2899" s="8"/>
      <c r="M2899" s="14"/>
      <c r="N2899" s="14"/>
      <c r="O2899" s="8"/>
      <c r="P2899" s="8"/>
      <c r="Q2899" s="12"/>
      <c r="R2899" s="37"/>
      <c r="S2899" s="8"/>
      <c r="T2899" s="7"/>
      <c r="U2899" s="12"/>
      <c r="V2899" s="12"/>
      <c r="W2899" s="14"/>
      <c r="X2899" s="8"/>
      <c r="Y2899" s="13"/>
      <c r="Z2899" s="4"/>
      <c r="AA2899" s="10"/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4"/>
      <c r="BL2899" s="1"/>
      <c r="BM2899" s="1"/>
      <c r="BN2899" s="1"/>
      <c r="BO2899" s="1"/>
      <c r="BP2899" s="1"/>
      <c r="BQ2899" s="1"/>
    </row>
    <row r="2900" spans="1:69" x14ac:dyDescent="0.15">
      <c r="A2900" s="63"/>
      <c r="B2900" s="8"/>
      <c r="C2900" s="8"/>
      <c r="D2900" s="54"/>
      <c r="E2900" s="13"/>
      <c r="F2900" s="10"/>
      <c r="G2900" s="11"/>
      <c r="H2900" s="10"/>
      <c r="I2900" s="10"/>
      <c r="J2900" s="1"/>
      <c r="K2900" s="1"/>
      <c r="L2900" s="8"/>
      <c r="M2900" s="14"/>
      <c r="N2900" s="14"/>
      <c r="O2900" s="8"/>
      <c r="P2900" s="8"/>
      <c r="Q2900" s="12"/>
      <c r="R2900" s="37"/>
      <c r="S2900" s="8"/>
      <c r="T2900" s="7"/>
      <c r="U2900" s="12"/>
      <c r="V2900" s="12"/>
      <c r="W2900" s="14"/>
      <c r="X2900" s="8"/>
      <c r="Y2900" s="13"/>
      <c r="Z2900" s="4"/>
      <c r="AA2900" s="10"/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4"/>
      <c r="BL2900" s="1"/>
      <c r="BM2900" s="1"/>
      <c r="BN2900" s="1"/>
      <c r="BO2900" s="1"/>
      <c r="BP2900" s="1"/>
      <c r="BQ2900" s="1"/>
    </row>
    <row r="2901" spans="1:69" x14ac:dyDescent="0.15">
      <c r="A2901" s="63"/>
      <c r="B2901" s="8"/>
      <c r="C2901" s="8"/>
      <c r="D2901" s="54"/>
      <c r="E2901" s="13"/>
      <c r="F2901" s="10"/>
      <c r="G2901" s="11"/>
      <c r="H2901" s="10"/>
      <c r="I2901" s="10"/>
      <c r="J2901" s="1"/>
      <c r="K2901" s="1"/>
      <c r="L2901" s="8"/>
      <c r="M2901" s="14"/>
      <c r="N2901" s="14"/>
      <c r="O2901" s="8"/>
      <c r="P2901" s="8"/>
      <c r="Q2901" s="12"/>
      <c r="R2901" s="37"/>
      <c r="S2901" s="8"/>
      <c r="T2901" s="7"/>
      <c r="U2901" s="12"/>
      <c r="V2901" s="12"/>
      <c r="W2901" s="14"/>
      <c r="X2901" s="8"/>
      <c r="Y2901" s="13"/>
      <c r="Z2901" s="4"/>
      <c r="AA2901" s="10"/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4"/>
      <c r="BL2901" s="1"/>
      <c r="BM2901" s="1"/>
      <c r="BN2901" s="1"/>
      <c r="BO2901" s="1"/>
      <c r="BP2901" s="1"/>
      <c r="BQ2901" s="1"/>
    </row>
    <row r="2902" spans="1:69" x14ac:dyDescent="0.15">
      <c r="A2902" s="63"/>
      <c r="B2902" s="8"/>
      <c r="C2902" s="8"/>
      <c r="D2902" s="54"/>
      <c r="E2902" s="13"/>
      <c r="F2902" s="10"/>
      <c r="G2902" s="11"/>
      <c r="H2902" s="10"/>
      <c r="I2902" s="10"/>
      <c r="J2902" s="1"/>
      <c r="K2902" s="1"/>
      <c r="L2902" s="8"/>
      <c r="M2902" s="14"/>
      <c r="N2902" s="14"/>
      <c r="O2902" s="8"/>
      <c r="P2902" s="8"/>
      <c r="Q2902" s="12"/>
      <c r="R2902" s="37"/>
      <c r="S2902" s="8"/>
      <c r="T2902" s="7"/>
      <c r="U2902" s="12"/>
      <c r="V2902" s="12"/>
      <c r="W2902" s="14"/>
      <c r="X2902" s="8"/>
      <c r="Y2902" s="13"/>
      <c r="Z2902" s="4"/>
      <c r="AA2902" s="10"/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4"/>
      <c r="BL2902" s="1"/>
      <c r="BM2902" s="1"/>
      <c r="BN2902" s="1"/>
      <c r="BO2902" s="1"/>
      <c r="BP2902" s="1"/>
      <c r="BQ2902" s="1"/>
    </row>
    <row r="2903" spans="1:69" x14ac:dyDescent="0.15">
      <c r="A2903" s="63"/>
      <c r="B2903" s="8"/>
      <c r="C2903" s="8"/>
      <c r="D2903" s="54"/>
      <c r="E2903" s="13"/>
      <c r="F2903" s="10"/>
      <c r="G2903" s="11"/>
      <c r="H2903" s="10"/>
      <c r="I2903" s="10"/>
      <c r="J2903" s="1"/>
      <c r="K2903" s="1"/>
      <c r="L2903" s="8"/>
      <c r="M2903" s="14"/>
      <c r="N2903" s="14"/>
      <c r="O2903" s="8"/>
      <c r="P2903" s="8"/>
      <c r="Q2903" s="12"/>
      <c r="R2903" s="37"/>
      <c r="S2903" s="8"/>
      <c r="T2903" s="7"/>
      <c r="U2903" s="12"/>
      <c r="V2903" s="12"/>
      <c r="W2903" s="14"/>
      <c r="X2903" s="8"/>
      <c r="Y2903" s="13"/>
      <c r="Z2903" s="4"/>
      <c r="AA2903" s="10"/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4"/>
      <c r="BL2903" s="1"/>
      <c r="BM2903" s="1"/>
      <c r="BN2903" s="1"/>
      <c r="BO2903" s="1"/>
      <c r="BP2903" s="1"/>
      <c r="BQ2903" s="1"/>
    </row>
    <row r="2904" spans="1:69" x14ac:dyDescent="0.15">
      <c r="A2904" s="63"/>
      <c r="B2904" s="8"/>
      <c r="C2904" s="8"/>
      <c r="D2904" s="54"/>
      <c r="E2904" s="13"/>
      <c r="F2904" s="10"/>
      <c r="G2904" s="11"/>
      <c r="H2904" s="10"/>
      <c r="I2904" s="10"/>
      <c r="J2904" s="1"/>
      <c r="K2904" s="1"/>
      <c r="L2904" s="8"/>
      <c r="M2904" s="14"/>
      <c r="N2904" s="14"/>
      <c r="O2904" s="8"/>
      <c r="P2904" s="8"/>
      <c r="Q2904" s="12"/>
      <c r="R2904" s="37"/>
      <c r="S2904" s="8"/>
      <c r="T2904" s="7"/>
      <c r="U2904" s="12"/>
      <c r="V2904" s="12"/>
      <c r="W2904" s="14"/>
      <c r="X2904" s="8"/>
      <c r="Y2904" s="13"/>
      <c r="Z2904" s="4"/>
      <c r="AA2904" s="10"/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4"/>
      <c r="BL2904" s="1"/>
      <c r="BM2904" s="1"/>
      <c r="BN2904" s="1"/>
      <c r="BO2904" s="1"/>
      <c r="BP2904" s="1"/>
      <c r="BQ2904" s="1"/>
    </row>
    <row r="2905" spans="1:69" x14ac:dyDescent="0.15">
      <c r="A2905" s="63"/>
      <c r="B2905" s="8"/>
      <c r="C2905" s="8"/>
      <c r="D2905" s="54"/>
      <c r="E2905" s="13"/>
      <c r="F2905" s="10"/>
      <c r="G2905" s="11"/>
      <c r="H2905" s="10"/>
      <c r="I2905" s="10"/>
      <c r="J2905" s="1"/>
      <c r="K2905" s="1"/>
      <c r="L2905" s="8"/>
      <c r="M2905" s="14"/>
      <c r="N2905" s="14"/>
      <c r="O2905" s="8"/>
      <c r="P2905" s="8"/>
      <c r="Q2905" s="12"/>
      <c r="R2905" s="37"/>
      <c r="S2905" s="8"/>
      <c r="T2905" s="7"/>
      <c r="U2905" s="12"/>
      <c r="V2905" s="12"/>
      <c r="W2905" s="14"/>
      <c r="X2905" s="8"/>
      <c r="Y2905" s="13"/>
      <c r="Z2905" s="4"/>
      <c r="AA2905" s="10"/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4"/>
      <c r="BL2905" s="1"/>
      <c r="BM2905" s="1"/>
      <c r="BN2905" s="1"/>
      <c r="BO2905" s="1"/>
      <c r="BP2905" s="1"/>
      <c r="BQ2905" s="1"/>
    </row>
    <row r="2906" spans="1:69" x14ac:dyDescent="0.15">
      <c r="A2906" s="63"/>
      <c r="B2906" s="8"/>
      <c r="C2906" s="8"/>
      <c r="D2906" s="54"/>
      <c r="E2906" s="13"/>
      <c r="F2906" s="10"/>
      <c r="G2906" s="11"/>
      <c r="H2906" s="10"/>
      <c r="I2906" s="10"/>
      <c r="J2906" s="1"/>
      <c r="K2906" s="1"/>
      <c r="L2906" s="8"/>
      <c r="M2906" s="14"/>
      <c r="N2906" s="14"/>
      <c r="O2906" s="8"/>
      <c r="P2906" s="8"/>
      <c r="Q2906" s="12"/>
      <c r="R2906" s="37"/>
      <c r="S2906" s="8"/>
      <c r="T2906" s="7"/>
      <c r="U2906" s="12"/>
      <c r="V2906" s="12"/>
      <c r="W2906" s="14"/>
      <c r="X2906" s="8"/>
      <c r="Y2906" s="13"/>
      <c r="Z2906" s="4"/>
      <c r="AA2906" s="10"/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4"/>
      <c r="BL2906" s="1"/>
      <c r="BM2906" s="1"/>
      <c r="BN2906" s="1"/>
      <c r="BO2906" s="1"/>
      <c r="BP2906" s="1"/>
      <c r="BQ2906" s="1"/>
    </row>
    <row r="2907" spans="1:69" x14ac:dyDescent="0.15">
      <c r="A2907" s="63"/>
      <c r="B2907" s="8"/>
      <c r="C2907" s="8"/>
      <c r="D2907" s="54"/>
      <c r="E2907" s="13"/>
      <c r="F2907" s="10"/>
      <c r="G2907" s="11"/>
      <c r="H2907" s="10"/>
      <c r="I2907" s="10"/>
      <c r="J2907" s="1"/>
      <c r="K2907" s="1"/>
      <c r="L2907" s="8"/>
      <c r="M2907" s="14"/>
      <c r="N2907" s="14"/>
      <c r="O2907" s="8"/>
      <c r="P2907" s="8"/>
      <c r="Q2907" s="12"/>
      <c r="R2907" s="37"/>
      <c r="S2907" s="8"/>
      <c r="T2907" s="7"/>
      <c r="U2907" s="12"/>
      <c r="V2907" s="12"/>
      <c r="W2907" s="14"/>
      <c r="X2907" s="8"/>
      <c r="Y2907" s="13"/>
      <c r="Z2907" s="4"/>
      <c r="AA2907" s="10"/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4"/>
      <c r="BL2907" s="1"/>
      <c r="BM2907" s="1"/>
      <c r="BN2907" s="1"/>
      <c r="BO2907" s="1"/>
      <c r="BP2907" s="1"/>
      <c r="BQ2907" s="1"/>
    </row>
    <row r="2908" spans="1:69" x14ac:dyDescent="0.15">
      <c r="A2908" s="63"/>
      <c r="B2908" s="8"/>
      <c r="C2908" s="8"/>
      <c r="D2908" s="54"/>
      <c r="E2908" s="13"/>
      <c r="F2908" s="10"/>
      <c r="G2908" s="11"/>
      <c r="H2908" s="10"/>
      <c r="I2908" s="10"/>
      <c r="J2908" s="1"/>
      <c r="K2908" s="1"/>
      <c r="L2908" s="8"/>
      <c r="M2908" s="14"/>
      <c r="N2908" s="14"/>
      <c r="O2908" s="8"/>
      <c r="P2908" s="8"/>
      <c r="Q2908" s="12"/>
      <c r="R2908" s="37"/>
      <c r="S2908" s="8"/>
      <c r="T2908" s="7"/>
      <c r="U2908" s="12"/>
      <c r="V2908" s="12"/>
      <c r="W2908" s="14"/>
      <c r="X2908" s="8"/>
      <c r="Y2908" s="13"/>
      <c r="Z2908" s="4"/>
      <c r="AA2908" s="10"/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4"/>
      <c r="BL2908" s="1"/>
      <c r="BM2908" s="1"/>
      <c r="BN2908" s="1"/>
      <c r="BO2908" s="1"/>
      <c r="BP2908" s="1"/>
      <c r="BQ2908" s="1"/>
    </row>
    <row r="2909" spans="1:69" x14ac:dyDescent="0.15">
      <c r="A2909" s="63"/>
      <c r="B2909" s="8"/>
      <c r="C2909" s="8"/>
      <c r="D2909" s="54"/>
      <c r="E2909" s="13"/>
      <c r="F2909" s="10"/>
      <c r="G2909" s="11"/>
      <c r="H2909" s="10"/>
      <c r="I2909" s="10"/>
      <c r="J2909" s="1"/>
      <c r="K2909" s="1"/>
      <c r="L2909" s="8"/>
      <c r="M2909" s="14"/>
      <c r="N2909" s="14"/>
      <c r="O2909" s="8"/>
      <c r="P2909" s="8"/>
      <c r="Q2909" s="12"/>
      <c r="R2909" s="37"/>
      <c r="S2909" s="8"/>
      <c r="T2909" s="7"/>
      <c r="U2909" s="12"/>
      <c r="V2909" s="12"/>
      <c r="W2909" s="14"/>
      <c r="X2909" s="8"/>
      <c r="Y2909" s="13"/>
      <c r="Z2909" s="4"/>
      <c r="AA2909" s="10"/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4"/>
      <c r="BL2909" s="1"/>
      <c r="BM2909" s="1"/>
      <c r="BN2909" s="1"/>
      <c r="BO2909" s="1"/>
      <c r="BP2909" s="1"/>
      <c r="BQ2909" s="1"/>
    </row>
    <row r="2910" spans="1:69" x14ac:dyDescent="0.15">
      <c r="A2910" s="63"/>
      <c r="B2910" s="8"/>
      <c r="C2910" s="8"/>
      <c r="D2910" s="54"/>
      <c r="E2910" s="13"/>
      <c r="F2910" s="10"/>
      <c r="G2910" s="11"/>
      <c r="H2910" s="10"/>
      <c r="I2910" s="10"/>
      <c r="J2910" s="1"/>
      <c r="K2910" s="1"/>
      <c r="L2910" s="8"/>
      <c r="M2910" s="14"/>
      <c r="N2910" s="14"/>
      <c r="O2910" s="8"/>
      <c r="P2910" s="8"/>
      <c r="Q2910" s="12"/>
      <c r="R2910" s="37"/>
      <c r="S2910" s="8"/>
      <c r="T2910" s="7"/>
      <c r="U2910" s="12"/>
      <c r="V2910" s="12"/>
      <c r="W2910" s="14"/>
      <c r="X2910" s="8"/>
      <c r="Y2910" s="13"/>
      <c r="Z2910" s="4"/>
      <c r="AA2910" s="10"/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4"/>
      <c r="BL2910" s="1"/>
      <c r="BM2910" s="1"/>
      <c r="BN2910" s="1"/>
      <c r="BO2910" s="1"/>
      <c r="BP2910" s="1"/>
      <c r="BQ2910" s="1"/>
    </row>
    <row r="2911" spans="1:69" x14ac:dyDescent="0.15">
      <c r="A2911" s="63"/>
      <c r="B2911" s="8"/>
      <c r="C2911" s="8"/>
      <c r="D2911" s="54"/>
      <c r="E2911" s="13"/>
      <c r="F2911" s="10"/>
      <c r="G2911" s="11"/>
      <c r="H2911" s="10"/>
      <c r="I2911" s="10"/>
      <c r="J2911" s="1"/>
      <c r="K2911" s="1"/>
      <c r="L2911" s="8"/>
      <c r="M2911" s="14"/>
      <c r="N2911" s="14"/>
      <c r="O2911" s="8"/>
      <c r="P2911" s="8"/>
      <c r="Q2911" s="12"/>
      <c r="R2911" s="37"/>
      <c r="S2911" s="8"/>
      <c r="T2911" s="7"/>
      <c r="U2911" s="12"/>
      <c r="V2911" s="12"/>
      <c r="W2911" s="14"/>
      <c r="X2911" s="8"/>
      <c r="Y2911" s="13"/>
      <c r="Z2911" s="4"/>
      <c r="AA2911" s="10"/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4"/>
      <c r="BL2911" s="1"/>
      <c r="BM2911" s="1"/>
      <c r="BN2911" s="1"/>
      <c r="BO2911" s="1"/>
      <c r="BP2911" s="1"/>
      <c r="BQ2911" s="1"/>
    </row>
    <row r="2912" spans="1:69" x14ac:dyDescent="0.15">
      <c r="A2912" s="63"/>
      <c r="B2912" s="8"/>
      <c r="C2912" s="8"/>
      <c r="D2912" s="54"/>
      <c r="E2912" s="13"/>
      <c r="F2912" s="10"/>
      <c r="G2912" s="11"/>
      <c r="H2912" s="10"/>
      <c r="I2912" s="10"/>
      <c r="J2912" s="1"/>
      <c r="K2912" s="1"/>
      <c r="L2912" s="8"/>
      <c r="M2912" s="14"/>
      <c r="N2912" s="14"/>
      <c r="O2912" s="8"/>
      <c r="P2912" s="8"/>
      <c r="Q2912" s="12"/>
      <c r="R2912" s="37"/>
      <c r="S2912" s="8"/>
      <c r="T2912" s="7"/>
      <c r="U2912" s="12"/>
      <c r="V2912" s="12"/>
      <c r="W2912" s="14"/>
      <c r="X2912" s="8"/>
      <c r="Y2912" s="13"/>
      <c r="Z2912" s="4"/>
      <c r="AA2912" s="10"/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4"/>
      <c r="BL2912" s="1"/>
      <c r="BM2912" s="1"/>
      <c r="BN2912" s="1"/>
      <c r="BO2912" s="1"/>
      <c r="BP2912" s="1"/>
      <c r="BQ2912" s="1"/>
    </row>
    <row r="2913" spans="1:69" x14ac:dyDescent="0.15">
      <c r="A2913" s="63"/>
      <c r="B2913" s="8"/>
      <c r="C2913" s="8"/>
      <c r="D2913" s="54"/>
      <c r="E2913" s="13"/>
      <c r="F2913" s="10"/>
      <c r="G2913" s="11"/>
      <c r="H2913" s="10"/>
      <c r="I2913" s="10"/>
      <c r="J2913" s="1"/>
      <c r="K2913" s="1"/>
      <c r="L2913" s="8"/>
      <c r="M2913" s="14"/>
      <c r="N2913" s="14"/>
      <c r="O2913" s="8"/>
      <c r="P2913" s="8"/>
      <c r="Q2913" s="12"/>
      <c r="R2913" s="37"/>
      <c r="S2913" s="8"/>
      <c r="T2913" s="7"/>
      <c r="U2913" s="12"/>
      <c r="V2913" s="12"/>
      <c r="W2913" s="14"/>
      <c r="X2913" s="8"/>
      <c r="Y2913" s="13"/>
      <c r="Z2913" s="4"/>
      <c r="AA2913" s="10"/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4"/>
      <c r="BL2913" s="1"/>
      <c r="BM2913" s="1"/>
      <c r="BN2913" s="1"/>
      <c r="BO2913" s="1"/>
      <c r="BP2913" s="1"/>
      <c r="BQ2913" s="1"/>
    </row>
    <row r="2914" spans="1:69" x14ac:dyDescent="0.15">
      <c r="A2914" s="63"/>
      <c r="B2914" s="8"/>
      <c r="C2914" s="8"/>
      <c r="D2914" s="54"/>
      <c r="E2914" s="13"/>
      <c r="F2914" s="10"/>
      <c r="G2914" s="11"/>
      <c r="H2914" s="10"/>
      <c r="I2914" s="10"/>
      <c r="J2914" s="1"/>
      <c r="K2914" s="1"/>
      <c r="L2914" s="8"/>
      <c r="M2914" s="14"/>
      <c r="N2914" s="14"/>
      <c r="O2914" s="8"/>
      <c r="P2914" s="8"/>
      <c r="Q2914" s="12"/>
      <c r="R2914" s="37"/>
      <c r="S2914" s="8"/>
      <c r="T2914" s="7"/>
      <c r="U2914" s="12"/>
      <c r="V2914" s="12"/>
      <c r="W2914" s="14"/>
      <c r="X2914" s="8"/>
      <c r="Y2914" s="13"/>
      <c r="Z2914" s="4"/>
      <c r="AA2914" s="10"/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4"/>
      <c r="BL2914" s="1"/>
      <c r="BM2914" s="1"/>
      <c r="BN2914" s="1"/>
      <c r="BO2914" s="1"/>
      <c r="BP2914" s="1"/>
      <c r="BQ2914" s="1"/>
    </row>
    <row r="2915" spans="1:69" x14ac:dyDescent="0.15">
      <c r="A2915" s="63"/>
      <c r="B2915" s="8"/>
      <c r="C2915" s="8"/>
      <c r="D2915" s="54"/>
      <c r="E2915" s="13"/>
      <c r="F2915" s="10"/>
      <c r="G2915" s="11"/>
      <c r="H2915" s="10"/>
      <c r="I2915" s="10"/>
      <c r="J2915" s="1"/>
      <c r="K2915" s="1"/>
      <c r="L2915" s="8"/>
      <c r="M2915" s="14"/>
      <c r="N2915" s="14"/>
      <c r="O2915" s="8"/>
      <c r="P2915" s="8"/>
      <c r="Q2915" s="12"/>
      <c r="R2915" s="37"/>
      <c r="S2915" s="8"/>
      <c r="T2915" s="7"/>
      <c r="U2915" s="12"/>
      <c r="V2915" s="12"/>
      <c r="W2915" s="14"/>
      <c r="X2915" s="8"/>
      <c r="Y2915" s="13"/>
      <c r="Z2915" s="4"/>
      <c r="AA2915" s="10"/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4"/>
      <c r="BL2915" s="1"/>
      <c r="BM2915" s="1"/>
      <c r="BN2915" s="1"/>
      <c r="BO2915" s="1"/>
      <c r="BP2915" s="1"/>
      <c r="BQ2915" s="1"/>
    </row>
    <row r="2916" spans="1:69" x14ac:dyDescent="0.15">
      <c r="A2916" s="63"/>
      <c r="B2916" s="8"/>
      <c r="C2916" s="8"/>
      <c r="D2916" s="54"/>
      <c r="E2916" s="13"/>
      <c r="F2916" s="10"/>
      <c r="G2916" s="11"/>
      <c r="H2916" s="10"/>
      <c r="I2916" s="10"/>
      <c r="J2916" s="1"/>
      <c r="K2916" s="1"/>
      <c r="L2916" s="8"/>
      <c r="M2916" s="14"/>
      <c r="N2916" s="14"/>
      <c r="O2916" s="8"/>
      <c r="P2916" s="8"/>
      <c r="Q2916" s="12"/>
      <c r="R2916" s="37"/>
      <c r="S2916" s="8"/>
      <c r="T2916" s="7"/>
      <c r="U2916" s="12"/>
      <c r="V2916" s="12"/>
      <c r="W2916" s="14"/>
      <c r="X2916" s="8"/>
      <c r="Y2916" s="13"/>
      <c r="Z2916" s="4"/>
      <c r="AA2916" s="10"/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4"/>
      <c r="BL2916" s="1"/>
      <c r="BM2916" s="1"/>
      <c r="BN2916" s="1"/>
      <c r="BO2916" s="1"/>
      <c r="BP2916" s="1"/>
      <c r="BQ2916" s="1"/>
    </row>
    <row r="2917" spans="1:69" x14ac:dyDescent="0.15">
      <c r="A2917" s="63"/>
      <c r="B2917" s="8"/>
      <c r="C2917" s="8"/>
      <c r="D2917" s="54"/>
      <c r="E2917" s="13"/>
      <c r="F2917" s="10"/>
      <c r="G2917" s="11"/>
      <c r="H2917" s="10"/>
      <c r="I2917" s="10"/>
      <c r="J2917" s="1"/>
      <c r="K2917" s="1"/>
      <c r="L2917" s="8"/>
      <c r="M2917" s="14"/>
      <c r="N2917" s="14"/>
      <c r="O2917" s="8"/>
      <c r="P2917" s="8"/>
      <c r="Q2917" s="12"/>
      <c r="R2917" s="37"/>
      <c r="S2917" s="8"/>
      <c r="T2917" s="7"/>
      <c r="U2917" s="12"/>
      <c r="V2917" s="12"/>
      <c r="W2917" s="14"/>
      <c r="X2917" s="8"/>
      <c r="Y2917" s="13"/>
      <c r="Z2917" s="4"/>
      <c r="AA2917" s="10"/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4"/>
      <c r="BL2917" s="1"/>
      <c r="BM2917" s="1"/>
      <c r="BN2917" s="1"/>
      <c r="BO2917" s="1"/>
      <c r="BP2917" s="1"/>
      <c r="BQ2917" s="1"/>
    </row>
    <row r="2918" spans="1:69" x14ac:dyDescent="0.15">
      <c r="A2918" s="63"/>
      <c r="B2918" s="8"/>
      <c r="C2918" s="8"/>
      <c r="D2918" s="54"/>
      <c r="E2918" s="13"/>
      <c r="F2918" s="10"/>
      <c r="G2918" s="11"/>
      <c r="H2918" s="10"/>
      <c r="I2918" s="10"/>
      <c r="J2918" s="1"/>
      <c r="K2918" s="1"/>
      <c r="L2918" s="8"/>
      <c r="M2918" s="14"/>
      <c r="N2918" s="14"/>
      <c r="O2918" s="8"/>
      <c r="P2918" s="8"/>
      <c r="Q2918" s="12"/>
      <c r="R2918" s="37"/>
      <c r="S2918" s="8"/>
      <c r="T2918" s="7"/>
      <c r="U2918" s="12"/>
      <c r="V2918" s="12"/>
      <c r="W2918" s="14"/>
      <c r="X2918" s="8"/>
      <c r="Y2918" s="13"/>
      <c r="Z2918" s="4"/>
      <c r="AA2918" s="10"/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4"/>
      <c r="BL2918" s="1"/>
      <c r="BM2918" s="1"/>
      <c r="BN2918" s="1"/>
      <c r="BO2918" s="1"/>
      <c r="BP2918" s="1"/>
      <c r="BQ2918" s="1"/>
    </row>
    <row r="2919" spans="1:69" x14ac:dyDescent="0.15">
      <c r="A2919" s="63"/>
      <c r="B2919" s="8"/>
      <c r="C2919" s="8"/>
      <c r="D2919" s="54"/>
      <c r="E2919" s="13"/>
      <c r="F2919" s="10"/>
      <c r="G2919" s="11"/>
      <c r="H2919" s="10"/>
      <c r="I2919" s="10"/>
      <c r="J2919" s="1"/>
      <c r="K2919" s="1"/>
      <c r="L2919" s="8"/>
      <c r="M2919" s="14"/>
      <c r="N2919" s="14"/>
      <c r="O2919" s="8"/>
      <c r="P2919" s="8"/>
      <c r="Q2919" s="12"/>
      <c r="R2919" s="37"/>
      <c r="S2919" s="8"/>
      <c r="T2919" s="7"/>
      <c r="U2919" s="12"/>
      <c r="V2919" s="12"/>
      <c r="W2919" s="14"/>
      <c r="X2919" s="8"/>
      <c r="Y2919" s="13"/>
      <c r="Z2919" s="4"/>
      <c r="AA2919" s="10"/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4"/>
      <c r="BL2919" s="1"/>
      <c r="BM2919" s="1"/>
      <c r="BN2919" s="1"/>
      <c r="BO2919" s="1"/>
      <c r="BP2919" s="1"/>
      <c r="BQ2919" s="1"/>
    </row>
    <row r="2920" spans="1:69" x14ac:dyDescent="0.15">
      <c r="A2920" s="63"/>
      <c r="B2920" s="8"/>
      <c r="C2920" s="8"/>
      <c r="D2920" s="54"/>
      <c r="E2920" s="13"/>
      <c r="F2920" s="10"/>
      <c r="G2920" s="11"/>
      <c r="H2920" s="10"/>
      <c r="I2920" s="10"/>
      <c r="J2920" s="1"/>
      <c r="K2920" s="1"/>
      <c r="L2920" s="8"/>
      <c r="M2920" s="14"/>
      <c r="N2920" s="14"/>
      <c r="O2920" s="8"/>
      <c r="P2920" s="8"/>
      <c r="Q2920" s="12"/>
      <c r="R2920" s="37"/>
      <c r="S2920" s="8"/>
      <c r="T2920" s="7"/>
      <c r="U2920" s="12"/>
      <c r="V2920" s="12"/>
      <c r="W2920" s="14"/>
      <c r="X2920" s="8"/>
      <c r="Y2920" s="13"/>
      <c r="Z2920" s="4"/>
      <c r="AA2920" s="10"/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4"/>
      <c r="BL2920" s="1"/>
      <c r="BM2920" s="1"/>
      <c r="BN2920" s="1"/>
      <c r="BO2920" s="1"/>
      <c r="BP2920" s="1"/>
      <c r="BQ2920" s="1"/>
    </row>
    <row r="2921" spans="1:69" x14ac:dyDescent="0.15">
      <c r="A2921" s="63"/>
      <c r="B2921" s="8"/>
      <c r="C2921" s="8"/>
      <c r="D2921" s="54"/>
      <c r="E2921" s="13"/>
      <c r="F2921" s="10"/>
      <c r="G2921" s="11"/>
      <c r="H2921" s="10"/>
      <c r="I2921" s="10"/>
      <c r="J2921" s="1"/>
      <c r="K2921" s="1"/>
      <c r="L2921" s="8"/>
      <c r="M2921" s="14"/>
      <c r="N2921" s="14"/>
      <c r="O2921" s="8"/>
      <c r="P2921" s="8"/>
      <c r="Q2921" s="12"/>
      <c r="R2921" s="37"/>
      <c r="S2921" s="8"/>
      <c r="T2921" s="7"/>
      <c r="U2921" s="12"/>
      <c r="V2921" s="12"/>
      <c r="W2921" s="14"/>
      <c r="X2921" s="8"/>
      <c r="Y2921" s="13"/>
      <c r="Z2921" s="4"/>
      <c r="AA2921" s="10"/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4"/>
      <c r="BL2921" s="1"/>
      <c r="BM2921" s="1"/>
      <c r="BN2921" s="1"/>
      <c r="BO2921" s="1"/>
      <c r="BP2921" s="1"/>
      <c r="BQ2921" s="1"/>
    </row>
    <row r="2922" spans="1:69" x14ac:dyDescent="0.15">
      <c r="A2922" s="63"/>
      <c r="B2922" s="8"/>
      <c r="C2922" s="8"/>
      <c r="D2922" s="54"/>
      <c r="E2922" s="13"/>
      <c r="F2922" s="10"/>
      <c r="G2922" s="11"/>
      <c r="H2922" s="10"/>
      <c r="I2922" s="10"/>
      <c r="J2922" s="1"/>
      <c r="K2922" s="1"/>
      <c r="L2922" s="8"/>
      <c r="M2922" s="14"/>
      <c r="N2922" s="14"/>
      <c r="O2922" s="8"/>
      <c r="P2922" s="8"/>
      <c r="Q2922" s="12"/>
      <c r="R2922" s="37"/>
      <c r="S2922" s="8"/>
      <c r="T2922" s="7"/>
      <c r="U2922" s="12"/>
      <c r="V2922" s="12"/>
      <c r="W2922" s="14"/>
      <c r="X2922" s="8"/>
      <c r="Y2922" s="13"/>
      <c r="Z2922" s="4"/>
      <c r="AA2922" s="10"/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4"/>
      <c r="BL2922" s="1"/>
      <c r="BM2922" s="1"/>
      <c r="BN2922" s="1"/>
      <c r="BO2922" s="1"/>
      <c r="BP2922" s="1"/>
      <c r="BQ2922" s="1"/>
    </row>
    <row r="2923" spans="1:69" x14ac:dyDescent="0.15">
      <c r="A2923" s="63"/>
      <c r="B2923" s="8"/>
      <c r="C2923" s="8"/>
      <c r="D2923" s="54"/>
      <c r="E2923" s="13"/>
      <c r="F2923" s="10"/>
      <c r="G2923" s="11"/>
      <c r="H2923" s="10"/>
      <c r="I2923" s="10"/>
      <c r="J2923" s="1"/>
      <c r="K2923" s="1"/>
      <c r="L2923" s="8"/>
      <c r="M2923" s="14"/>
      <c r="N2923" s="14"/>
      <c r="O2923" s="8"/>
      <c r="P2923" s="8"/>
      <c r="Q2923" s="12"/>
      <c r="R2923" s="37"/>
      <c r="S2923" s="8"/>
      <c r="T2923" s="7"/>
      <c r="U2923" s="12"/>
      <c r="V2923" s="12"/>
      <c r="W2923" s="14"/>
      <c r="X2923" s="8"/>
      <c r="Y2923" s="13"/>
      <c r="Z2923" s="4"/>
      <c r="AA2923" s="10"/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4"/>
      <c r="BL2923" s="1"/>
      <c r="BM2923" s="1"/>
      <c r="BN2923" s="1"/>
      <c r="BO2923" s="1"/>
      <c r="BP2923" s="1"/>
      <c r="BQ2923" s="1"/>
    </row>
    <row r="2924" spans="1:69" x14ac:dyDescent="0.15">
      <c r="A2924" s="63"/>
      <c r="B2924" s="8"/>
      <c r="C2924" s="8"/>
      <c r="D2924" s="54"/>
      <c r="E2924" s="13"/>
      <c r="F2924" s="10"/>
      <c r="G2924" s="11"/>
      <c r="H2924" s="10"/>
      <c r="I2924" s="10"/>
      <c r="J2924" s="1"/>
      <c r="K2924" s="1"/>
      <c r="L2924" s="8"/>
      <c r="M2924" s="14"/>
      <c r="N2924" s="14"/>
      <c r="O2924" s="8"/>
      <c r="P2924" s="8"/>
      <c r="Q2924" s="12"/>
      <c r="R2924" s="37"/>
      <c r="S2924" s="8"/>
      <c r="T2924" s="7"/>
      <c r="U2924" s="12"/>
      <c r="V2924" s="12"/>
      <c r="W2924" s="14"/>
      <c r="X2924" s="8"/>
      <c r="Y2924" s="13"/>
      <c r="Z2924" s="4"/>
      <c r="AA2924" s="10"/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4"/>
      <c r="BL2924" s="1"/>
      <c r="BM2924" s="1"/>
      <c r="BN2924" s="1"/>
      <c r="BO2924" s="1"/>
      <c r="BP2924" s="1"/>
      <c r="BQ2924" s="1"/>
    </row>
    <row r="2925" spans="1:69" x14ac:dyDescent="0.15">
      <c r="A2925" s="63"/>
      <c r="B2925" s="8"/>
      <c r="C2925" s="8"/>
      <c r="D2925" s="54"/>
      <c r="E2925" s="13"/>
      <c r="F2925" s="10"/>
      <c r="G2925" s="11"/>
      <c r="H2925" s="10"/>
      <c r="I2925" s="10"/>
      <c r="J2925" s="1"/>
      <c r="K2925" s="1"/>
      <c r="L2925" s="8"/>
      <c r="M2925" s="14"/>
      <c r="N2925" s="14"/>
      <c r="O2925" s="8"/>
      <c r="P2925" s="8"/>
      <c r="Q2925" s="12"/>
      <c r="R2925" s="37"/>
      <c r="S2925" s="8"/>
      <c r="T2925" s="7"/>
      <c r="U2925" s="12"/>
      <c r="V2925" s="12"/>
      <c r="W2925" s="14"/>
      <c r="X2925" s="8"/>
      <c r="Y2925" s="13"/>
      <c r="Z2925" s="4"/>
      <c r="AA2925" s="10"/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4"/>
      <c r="BL2925" s="1"/>
      <c r="BM2925" s="1"/>
      <c r="BN2925" s="1"/>
      <c r="BO2925" s="1"/>
      <c r="BP2925" s="1"/>
      <c r="BQ2925" s="1"/>
    </row>
    <row r="2926" spans="1:69" x14ac:dyDescent="0.15">
      <c r="A2926" s="63"/>
      <c r="B2926" s="8"/>
      <c r="C2926" s="8"/>
      <c r="D2926" s="54"/>
      <c r="E2926" s="13"/>
      <c r="F2926" s="10"/>
      <c r="G2926" s="11"/>
      <c r="H2926" s="10"/>
      <c r="I2926" s="10"/>
      <c r="J2926" s="1"/>
      <c r="K2926" s="1"/>
      <c r="L2926" s="8"/>
      <c r="M2926" s="14"/>
      <c r="N2926" s="14"/>
      <c r="O2926" s="8"/>
      <c r="P2926" s="8"/>
      <c r="Q2926" s="12"/>
      <c r="R2926" s="37"/>
      <c r="S2926" s="8"/>
      <c r="T2926" s="7"/>
      <c r="U2926" s="12"/>
      <c r="V2926" s="12"/>
      <c r="W2926" s="14"/>
      <c r="X2926" s="8"/>
      <c r="Y2926" s="13"/>
      <c r="Z2926" s="4"/>
      <c r="AA2926" s="10"/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4"/>
      <c r="BL2926" s="1"/>
      <c r="BM2926" s="1"/>
      <c r="BN2926" s="1"/>
      <c r="BO2926" s="1"/>
      <c r="BP2926" s="1"/>
      <c r="BQ2926" s="1"/>
    </row>
    <row r="2927" spans="1:69" x14ac:dyDescent="0.15">
      <c r="A2927" s="63"/>
      <c r="B2927" s="8"/>
      <c r="C2927" s="8"/>
      <c r="D2927" s="54"/>
      <c r="E2927" s="13"/>
      <c r="F2927" s="10"/>
      <c r="G2927" s="11"/>
      <c r="H2927" s="10"/>
      <c r="I2927" s="10"/>
      <c r="J2927" s="1"/>
      <c r="K2927" s="1"/>
      <c r="L2927" s="8"/>
      <c r="M2927" s="14"/>
      <c r="N2927" s="14"/>
      <c r="O2927" s="8"/>
      <c r="P2927" s="8"/>
      <c r="Q2927" s="12"/>
      <c r="R2927" s="37"/>
      <c r="S2927" s="8"/>
      <c r="T2927" s="7"/>
      <c r="U2927" s="12"/>
      <c r="V2927" s="12"/>
      <c r="W2927" s="14"/>
      <c r="X2927" s="8"/>
      <c r="Y2927" s="13"/>
      <c r="Z2927" s="4"/>
      <c r="AA2927" s="10"/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4"/>
      <c r="BL2927" s="1"/>
      <c r="BM2927" s="1"/>
      <c r="BN2927" s="1"/>
      <c r="BO2927" s="1"/>
      <c r="BP2927" s="1"/>
      <c r="BQ2927" s="1"/>
    </row>
    <row r="2928" spans="1:69" x14ac:dyDescent="0.15">
      <c r="A2928" s="63"/>
      <c r="B2928" s="8"/>
      <c r="C2928" s="8"/>
      <c r="D2928" s="54"/>
      <c r="E2928" s="13"/>
      <c r="F2928" s="10"/>
      <c r="G2928" s="11"/>
      <c r="H2928" s="10"/>
      <c r="I2928" s="10"/>
      <c r="J2928" s="1"/>
      <c r="K2928" s="1"/>
      <c r="L2928" s="8"/>
      <c r="M2928" s="14"/>
      <c r="N2928" s="14"/>
      <c r="O2928" s="8"/>
      <c r="P2928" s="8"/>
      <c r="Q2928" s="12"/>
      <c r="R2928" s="37"/>
      <c r="S2928" s="8"/>
      <c r="T2928" s="7"/>
      <c r="U2928" s="12"/>
      <c r="V2928" s="12"/>
      <c r="W2928" s="14"/>
      <c r="X2928" s="8"/>
      <c r="Y2928" s="13"/>
      <c r="Z2928" s="4"/>
      <c r="AA2928" s="10"/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4"/>
      <c r="BL2928" s="1"/>
      <c r="BM2928" s="1"/>
      <c r="BN2928" s="1"/>
      <c r="BO2928" s="1"/>
      <c r="BP2928" s="1"/>
      <c r="BQ2928" s="1"/>
    </row>
    <row r="2929" spans="1:69" x14ac:dyDescent="0.15">
      <c r="A2929" s="63"/>
      <c r="B2929" s="8"/>
      <c r="C2929" s="8"/>
      <c r="D2929" s="54"/>
      <c r="E2929" s="13"/>
      <c r="F2929" s="10"/>
      <c r="G2929" s="11"/>
      <c r="H2929" s="10"/>
      <c r="I2929" s="10"/>
      <c r="J2929" s="1"/>
      <c r="K2929" s="1"/>
      <c r="L2929" s="8"/>
      <c r="M2929" s="14"/>
      <c r="N2929" s="14"/>
      <c r="O2929" s="8"/>
      <c r="P2929" s="8"/>
      <c r="Q2929" s="12"/>
      <c r="R2929" s="37"/>
      <c r="S2929" s="8"/>
      <c r="T2929" s="7"/>
      <c r="U2929" s="12"/>
      <c r="V2929" s="12"/>
      <c r="W2929" s="14"/>
      <c r="X2929" s="8"/>
      <c r="Y2929" s="13"/>
      <c r="Z2929" s="4"/>
      <c r="AA2929" s="10"/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4"/>
      <c r="BL2929" s="1"/>
      <c r="BM2929" s="1"/>
      <c r="BN2929" s="1"/>
      <c r="BO2929" s="1"/>
      <c r="BP2929" s="1"/>
      <c r="BQ2929" s="1"/>
    </row>
    <row r="2930" spans="1:69" x14ac:dyDescent="0.15">
      <c r="A2930" s="63"/>
      <c r="B2930" s="8"/>
      <c r="C2930" s="8"/>
      <c r="D2930" s="54"/>
      <c r="E2930" s="13"/>
      <c r="F2930" s="10"/>
      <c r="G2930" s="11"/>
      <c r="H2930" s="10"/>
      <c r="I2930" s="10"/>
      <c r="J2930" s="1"/>
      <c r="K2930" s="1"/>
      <c r="L2930" s="8"/>
      <c r="M2930" s="14"/>
      <c r="N2930" s="14"/>
      <c r="O2930" s="8"/>
      <c r="P2930" s="8"/>
      <c r="Q2930" s="12"/>
      <c r="R2930" s="37"/>
      <c r="S2930" s="8"/>
      <c r="T2930" s="7"/>
      <c r="U2930" s="12"/>
      <c r="V2930" s="12"/>
      <c r="W2930" s="14"/>
      <c r="X2930" s="8"/>
      <c r="Y2930" s="13"/>
      <c r="Z2930" s="4"/>
      <c r="AA2930" s="10"/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4"/>
      <c r="BL2930" s="1"/>
      <c r="BM2930" s="1"/>
      <c r="BN2930" s="1"/>
      <c r="BO2930" s="1"/>
      <c r="BP2930" s="1"/>
      <c r="BQ2930" s="1"/>
    </row>
    <row r="2931" spans="1:69" x14ac:dyDescent="0.15">
      <c r="A2931" s="67"/>
      <c r="B2931" s="55"/>
      <c r="C2931" s="55"/>
      <c r="D2931" s="56"/>
      <c r="E2931" s="51"/>
      <c r="F2931" s="50"/>
      <c r="G2931" s="57"/>
      <c r="H2931" s="50"/>
      <c r="I2931" s="50"/>
      <c r="J2931" s="3"/>
      <c r="K2931" s="3"/>
      <c r="L2931" s="55"/>
      <c r="M2931" s="58"/>
      <c r="N2931" s="58"/>
      <c r="O2931" s="55"/>
      <c r="P2931" s="55"/>
      <c r="Q2931" s="59"/>
      <c r="R2931" s="60"/>
      <c r="S2931" s="55"/>
      <c r="T2931" s="35"/>
      <c r="U2931" s="59"/>
      <c r="V2931" s="59"/>
      <c r="W2931" s="58"/>
      <c r="X2931" s="55"/>
      <c r="Y2931" s="51"/>
      <c r="Z2931" s="33"/>
      <c r="AA2931" s="50"/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4"/>
      <c r="BL2931" s="1"/>
      <c r="BM2931" s="1"/>
      <c r="BN2931" s="1"/>
      <c r="BO2931" s="1"/>
      <c r="BP2931" s="1"/>
      <c r="BQ2931" s="1"/>
    </row>
    <row r="2932" spans="1:69" x14ac:dyDescent="0.15">
      <c r="A2932" s="63"/>
      <c r="B2932" s="8"/>
      <c r="C2932" s="8"/>
      <c r="D2932" s="54"/>
      <c r="E2932" s="13"/>
      <c r="F2932" s="10"/>
      <c r="G2932" s="11"/>
      <c r="H2932" s="10"/>
      <c r="I2932" s="10"/>
      <c r="J2932" s="1"/>
      <c r="K2932" s="1"/>
      <c r="L2932" s="8"/>
      <c r="M2932" s="14"/>
      <c r="N2932" s="14"/>
      <c r="O2932" s="8"/>
      <c r="P2932" s="8"/>
      <c r="Q2932" s="12"/>
      <c r="R2932" s="37"/>
      <c r="S2932" s="8"/>
      <c r="T2932" s="7"/>
      <c r="U2932" s="12"/>
      <c r="V2932" s="12"/>
      <c r="W2932" s="14"/>
      <c r="X2932" s="8"/>
      <c r="Y2932" s="13"/>
      <c r="Z2932" s="4"/>
      <c r="AA2932" s="10"/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4"/>
      <c r="BL2932" s="1"/>
      <c r="BM2932" s="1"/>
      <c r="BN2932" s="1"/>
      <c r="BO2932" s="1"/>
      <c r="BP2932" s="1"/>
      <c r="BQ2932" s="1"/>
    </row>
    <row r="2933" spans="1:69" x14ac:dyDescent="0.15">
      <c r="A2933" s="63"/>
      <c r="B2933" s="8"/>
      <c r="C2933" s="8"/>
      <c r="D2933" s="54"/>
      <c r="E2933" s="13"/>
      <c r="F2933" s="10"/>
      <c r="G2933" s="11"/>
      <c r="H2933" s="10"/>
      <c r="I2933" s="10"/>
      <c r="J2933" s="1"/>
      <c r="K2933" s="1"/>
      <c r="L2933" s="8"/>
      <c r="M2933" s="14"/>
      <c r="N2933" s="14"/>
      <c r="O2933" s="8"/>
      <c r="P2933" s="8"/>
      <c r="Q2933" s="12"/>
      <c r="R2933" s="37"/>
      <c r="S2933" s="8"/>
      <c r="T2933" s="7"/>
      <c r="U2933" s="12"/>
      <c r="V2933" s="12"/>
      <c r="W2933" s="14"/>
      <c r="X2933" s="8"/>
      <c r="Y2933" s="13"/>
      <c r="Z2933" s="4"/>
      <c r="AA2933" s="10"/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4"/>
      <c r="BL2933" s="1"/>
      <c r="BM2933" s="1"/>
      <c r="BN2933" s="1"/>
      <c r="BO2933" s="1"/>
      <c r="BP2933" s="1"/>
      <c r="BQ2933" s="1"/>
    </row>
    <row r="2934" spans="1:69" x14ac:dyDescent="0.15">
      <c r="A2934" s="63"/>
      <c r="B2934" s="8"/>
      <c r="C2934" s="8"/>
      <c r="D2934" s="54"/>
      <c r="E2934" s="13"/>
      <c r="F2934" s="10"/>
      <c r="G2934" s="11"/>
      <c r="H2934" s="10"/>
      <c r="I2934" s="10"/>
      <c r="J2934" s="1"/>
      <c r="K2934" s="1"/>
      <c r="L2934" s="8"/>
      <c r="M2934" s="14"/>
      <c r="N2934" s="14"/>
      <c r="O2934" s="8"/>
      <c r="P2934" s="8"/>
      <c r="Q2934" s="12"/>
      <c r="R2934" s="37"/>
      <c r="S2934" s="8"/>
      <c r="T2934" s="7"/>
      <c r="U2934" s="12"/>
      <c r="V2934" s="12"/>
      <c r="W2934" s="14"/>
      <c r="X2934" s="8"/>
      <c r="Y2934" s="13"/>
      <c r="Z2934" s="4"/>
      <c r="AA2934" s="10"/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4"/>
      <c r="BL2934" s="1"/>
      <c r="BM2934" s="1"/>
      <c r="BN2934" s="1"/>
      <c r="BO2934" s="1"/>
      <c r="BP2934" s="1"/>
      <c r="BQ2934" s="1"/>
    </row>
    <row r="2935" spans="1:69" x14ac:dyDescent="0.15">
      <c r="A2935" s="63"/>
      <c r="B2935" s="8"/>
      <c r="C2935" s="8"/>
      <c r="D2935" s="54"/>
      <c r="E2935" s="13"/>
      <c r="F2935" s="10"/>
      <c r="G2935" s="11"/>
      <c r="H2935" s="10"/>
      <c r="I2935" s="10"/>
      <c r="J2935" s="1"/>
      <c r="K2935" s="1"/>
      <c r="L2935" s="8"/>
      <c r="M2935" s="14"/>
      <c r="N2935" s="14"/>
      <c r="O2935" s="8"/>
      <c r="P2935" s="8"/>
      <c r="Q2935" s="12"/>
      <c r="R2935" s="37"/>
      <c r="S2935" s="8"/>
      <c r="T2935" s="7"/>
      <c r="U2935" s="12"/>
      <c r="V2935" s="12"/>
      <c r="W2935" s="14"/>
      <c r="X2935" s="8"/>
      <c r="Y2935" s="13"/>
      <c r="Z2935" s="4"/>
      <c r="AA2935" s="10"/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4"/>
      <c r="BL2935" s="1"/>
      <c r="BM2935" s="1"/>
      <c r="BN2935" s="1"/>
      <c r="BO2935" s="1"/>
      <c r="BP2935" s="1"/>
      <c r="BQ2935" s="1"/>
    </row>
    <row r="2936" spans="1:69" x14ac:dyDescent="0.15">
      <c r="A2936" s="63"/>
      <c r="B2936" s="8"/>
      <c r="C2936" s="8"/>
      <c r="D2936" s="54"/>
      <c r="E2936" s="13"/>
      <c r="F2936" s="10"/>
      <c r="G2936" s="11"/>
      <c r="H2936" s="10"/>
      <c r="I2936" s="10"/>
      <c r="J2936" s="1"/>
      <c r="K2936" s="1"/>
      <c r="L2936" s="8"/>
      <c r="M2936" s="14"/>
      <c r="N2936" s="14"/>
      <c r="O2936" s="8"/>
      <c r="P2936" s="8"/>
      <c r="Q2936" s="12"/>
      <c r="R2936" s="37"/>
      <c r="S2936" s="8"/>
      <c r="T2936" s="7"/>
      <c r="U2936" s="12"/>
      <c r="V2936" s="12"/>
      <c r="W2936" s="14"/>
      <c r="X2936" s="8"/>
      <c r="Y2936" s="13"/>
      <c r="Z2936" s="4"/>
      <c r="AA2936" s="10"/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4"/>
      <c r="BL2936" s="1"/>
      <c r="BM2936" s="1"/>
      <c r="BN2936" s="1"/>
      <c r="BO2936" s="1"/>
      <c r="BP2936" s="1"/>
      <c r="BQ2936" s="1"/>
    </row>
    <row r="2937" spans="1:69" x14ac:dyDescent="0.15">
      <c r="A2937" s="63"/>
      <c r="B2937" s="8"/>
      <c r="C2937" s="8"/>
      <c r="D2937" s="54"/>
      <c r="E2937" s="13"/>
      <c r="F2937" s="10"/>
      <c r="G2937" s="11"/>
      <c r="H2937" s="10"/>
      <c r="I2937" s="10"/>
      <c r="J2937" s="1"/>
      <c r="K2937" s="1"/>
      <c r="L2937" s="8"/>
      <c r="M2937" s="14"/>
      <c r="N2937" s="14"/>
      <c r="O2937" s="8"/>
      <c r="P2937" s="8"/>
      <c r="Q2937" s="12"/>
      <c r="R2937" s="37"/>
      <c r="S2937" s="8"/>
      <c r="T2937" s="7"/>
      <c r="U2937" s="12"/>
      <c r="V2937" s="12"/>
      <c r="W2937" s="14"/>
      <c r="X2937" s="8"/>
      <c r="Y2937" s="13"/>
      <c r="Z2937" s="4"/>
      <c r="AA2937" s="10"/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4"/>
      <c r="BL2937" s="1"/>
      <c r="BM2937" s="1"/>
      <c r="BN2937" s="1"/>
      <c r="BO2937" s="1"/>
      <c r="BP2937" s="1"/>
      <c r="BQ2937" s="1"/>
    </row>
    <row r="2938" spans="1:69" x14ac:dyDescent="0.15">
      <c r="A2938" s="63"/>
      <c r="B2938" s="8"/>
      <c r="C2938" s="8"/>
      <c r="D2938" s="54"/>
      <c r="E2938" s="13"/>
      <c r="F2938" s="10"/>
      <c r="G2938" s="11"/>
      <c r="H2938" s="10"/>
      <c r="I2938" s="10"/>
      <c r="J2938" s="1"/>
      <c r="K2938" s="1"/>
      <c r="L2938" s="8"/>
      <c r="M2938" s="14"/>
      <c r="N2938" s="14"/>
      <c r="O2938" s="8"/>
      <c r="P2938" s="8"/>
      <c r="Q2938" s="12"/>
      <c r="R2938" s="37"/>
      <c r="S2938" s="8"/>
      <c r="T2938" s="7"/>
      <c r="U2938" s="12"/>
      <c r="V2938" s="12"/>
      <c r="W2938" s="14"/>
      <c r="X2938" s="8"/>
      <c r="Y2938" s="13"/>
      <c r="Z2938" s="4"/>
      <c r="AA2938" s="10"/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4"/>
      <c r="BL2938" s="1"/>
      <c r="BM2938" s="1"/>
      <c r="BN2938" s="1"/>
      <c r="BO2938" s="1"/>
      <c r="BP2938" s="1"/>
      <c r="BQ2938" s="1"/>
    </row>
    <row r="2939" spans="1:69" x14ac:dyDescent="0.15">
      <c r="A2939" s="63"/>
      <c r="B2939" s="8"/>
      <c r="C2939" s="8"/>
      <c r="D2939" s="54"/>
      <c r="E2939" s="13"/>
      <c r="F2939" s="10"/>
      <c r="G2939" s="11"/>
      <c r="H2939" s="10"/>
      <c r="I2939" s="10"/>
      <c r="J2939" s="1"/>
      <c r="K2939" s="1"/>
      <c r="L2939" s="8"/>
      <c r="M2939" s="14"/>
      <c r="N2939" s="14"/>
      <c r="O2939" s="8"/>
      <c r="P2939" s="8"/>
      <c r="Q2939" s="12"/>
      <c r="R2939" s="37"/>
      <c r="S2939" s="8"/>
      <c r="T2939" s="7"/>
      <c r="U2939" s="12"/>
      <c r="V2939" s="12"/>
      <c r="W2939" s="14"/>
      <c r="X2939" s="8"/>
      <c r="Y2939" s="13"/>
      <c r="Z2939" s="4"/>
      <c r="AA2939" s="10"/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4"/>
      <c r="BL2939" s="1"/>
      <c r="BM2939" s="1"/>
      <c r="BN2939" s="1"/>
      <c r="BO2939" s="1"/>
      <c r="BP2939" s="1"/>
      <c r="BQ2939" s="1"/>
    </row>
    <row r="2940" spans="1:69" x14ac:dyDescent="0.15">
      <c r="A2940" s="63"/>
      <c r="B2940" s="8"/>
      <c r="C2940" s="8"/>
      <c r="D2940" s="54"/>
      <c r="E2940" s="13"/>
      <c r="F2940" s="10"/>
      <c r="G2940" s="11"/>
      <c r="H2940" s="10"/>
      <c r="I2940" s="10"/>
      <c r="J2940" s="1"/>
      <c r="K2940" s="1"/>
      <c r="L2940" s="8"/>
      <c r="M2940" s="14"/>
      <c r="N2940" s="14"/>
      <c r="O2940" s="8"/>
      <c r="P2940" s="8"/>
      <c r="Q2940" s="12"/>
      <c r="R2940" s="37"/>
      <c r="S2940" s="8"/>
      <c r="T2940" s="7"/>
      <c r="U2940" s="12"/>
      <c r="V2940" s="12"/>
      <c r="W2940" s="14"/>
      <c r="X2940" s="8"/>
      <c r="Y2940" s="13"/>
      <c r="Z2940" s="4"/>
      <c r="AA2940" s="10"/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4"/>
      <c r="BL2940" s="1"/>
      <c r="BM2940" s="1"/>
      <c r="BN2940" s="1"/>
      <c r="BO2940" s="1"/>
      <c r="BP2940" s="1"/>
      <c r="BQ2940" s="1"/>
    </row>
    <row r="2941" spans="1:69" x14ac:dyDescent="0.15">
      <c r="A2941" s="63"/>
      <c r="B2941" s="8"/>
      <c r="C2941" s="8"/>
      <c r="D2941" s="54"/>
      <c r="E2941" s="13"/>
      <c r="F2941" s="10"/>
      <c r="G2941" s="11"/>
      <c r="H2941" s="10"/>
      <c r="I2941" s="10"/>
      <c r="J2941" s="1"/>
      <c r="K2941" s="1"/>
      <c r="L2941" s="8"/>
      <c r="M2941" s="14"/>
      <c r="N2941" s="14"/>
      <c r="O2941" s="8"/>
      <c r="P2941" s="8"/>
      <c r="Q2941" s="12"/>
      <c r="R2941" s="37"/>
      <c r="S2941" s="8"/>
      <c r="T2941" s="7"/>
      <c r="U2941" s="12"/>
      <c r="V2941" s="12"/>
      <c r="W2941" s="14"/>
      <c r="X2941" s="8"/>
      <c r="Y2941" s="13"/>
      <c r="Z2941" s="4"/>
      <c r="AA2941" s="10"/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4"/>
      <c r="BL2941" s="1"/>
      <c r="BM2941" s="1"/>
      <c r="BN2941" s="1"/>
      <c r="BO2941" s="1"/>
      <c r="BP2941" s="1"/>
      <c r="BQ2941" s="1"/>
    </row>
    <row r="2942" spans="1:69" x14ac:dyDescent="0.15">
      <c r="A2942" s="63"/>
      <c r="B2942" s="8"/>
      <c r="C2942" s="8"/>
      <c r="D2942" s="54"/>
      <c r="E2942" s="13"/>
      <c r="F2942" s="10"/>
      <c r="G2942" s="11"/>
      <c r="H2942" s="10"/>
      <c r="I2942" s="10"/>
      <c r="J2942" s="1"/>
      <c r="K2942" s="1"/>
      <c r="L2942" s="8"/>
      <c r="M2942" s="14"/>
      <c r="N2942" s="14"/>
      <c r="O2942" s="8"/>
      <c r="P2942" s="8"/>
      <c r="Q2942" s="12"/>
      <c r="R2942" s="37"/>
      <c r="S2942" s="8"/>
      <c r="T2942" s="7"/>
      <c r="U2942" s="12"/>
      <c r="V2942" s="12"/>
      <c r="W2942" s="14"/>
      <c r="X2942" s="8"/>
      <c r="Y2942" s="13"/>
      <c r="Z2942" s="4"/>
      <c r="AA2942" s="10"/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4"/>
      <c r="BL2942" s="1"/>
      <c r="BM2942" s="1"/>
      <c r="BN2942" s="1"/>
      <c r="BO2942" s="1"/>
      <c r="BP2942" s="1"/>
      <c r="BQ2942" s="1"/>
    </row>
    <row r="2943" spans="1:69" x14ac:dyDescent="0.15">
      <c r="A2943" s="63"/>
      <c r="B2943" s="8"/>
      <c r="C2943" s="8"/>
      <c r="D2943" s="54"/>
      <c r="E2943" s="13"/>
      <c r="F2943" s="10"/>
      <c r="G2943" s="11"/>
      <c r="H2943" s="10"/>
      <c r="I2943" s="10"/>
      <c r="J2943" s="1"/>
      <c r="K2943" s="1"/>
      <c r="L2943" s="8"/>
      <c r="M2943" s="14"/>
      <c r="N2943" s="14"/>
      <c r="O2943" s="8"/>
      <c r="P2943" s="8"/>
      <c r="Q2943" s="12"/>
      <c r="R2943" s="37"/>
      <c r="S2943" s="8"/>
      <c r="T2943" s="7"/>
      <c r="U2943" s="12"/>
      <c r="V2943" s="12"/>
      <c r="W2943" s="14"/>
      <c r="X2943" s="8"/>
      <c r="Y2943" s="13"/>
      <c r="Z2943" s="4"/>
      <c r="AA2943" s="10"/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4"/>
      <c r="BL2943" s="1"/>
      <c r="BM2943" s="1"/>
      <c r="BN2943" s="1"/>
      <c r="BO2943" s="1"/>
      <c r="BP2943" s="1"/>
      <c r="BQ2943" s="1"/>
    </row>
    <row r="2944" spans="1:69" x14ac:dyDescent="0.15">
      <c r="A2944" s="63"/>
      <c r="B2944" s="8"/>
      <c r="C2944" s="8"/>
      <c r="D2944" s="54"/>
      <c r="E2944" s="13"/>
      <c r="F2944" s="10"/>
      <c r="G2944" s="11"/>
      <c r="H2944" s="10"/>
      <c r="I2944" s="10"/>
      <c r="J2944" s="1"/>
      <c r="K2944" s="1"/>
      <c r="L2944" s="8"/>
      <c r="M2944" s="14"/>
      <c r="N2944" s="14"/>
      <c r="O2944" s="8"/>
      <c r="P2944" s="8"/>
      <c r="Q2944" s="12"/>
      <c r="R2944" s="37"/>
      <c r="S2944" s="8"/>
      <c r="T2944" s="7"/>
      <c r="U2944" s="12"/>
      <c r="V2944" s="12"/>
      <c r="W2944" s="14"/>
      <c r="X2944" s="8"/>
      <c r="Y2944" s="13"/>
      <c r="Z2944" s="4"/>
      <c r="AA2944" s="10"/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4"/>
      <c r="BL2944" s="1"/>
      <c r="BM2944" s="1"/>
      <c r="BN2944" s="1"/>
      <c r="BO2944" s="1"/>
      <c r="BP2944" s="1"/>
      <c r="BQ2944" s="1"/>
    </row>
    <row r="2945" spans="1:69" x14ac:dyDescent="0.15">
      <c r="A2945" s="63"/>
      <c r="B2945" s="8"/>
      <c r="C2945" s="8"/>
      <c r="D2945" s="54"/>
      <c r="E2945" s="13"/>
      <c r="F2945" s="10"/>
      <c r="G2945" s="11"/>
      <c r="H2945" s="10"/>
      <c r="I2945" s="10"/>
      <c r="J2945" s="1"/>
      <c r="K2945" s="1"/>
      <c r="L2945" s="8"/>
      <c r="M2945" s="14"/>
      <c r="N2945" s="14"/>
      <c r="O2945" s="8"/>
      <c r="P2945" s="8"/>
      <c r="Q2945" s="12"/>
      <c r="R2945" s="37"/>
      <c r="S2945" s="8"/>
      <c r="T2945" s="7"/>
      <c r="U2945" s="12"/>
      <c r="V2945" s="12"/>
      <c r="W2945" s="14"/>
      <c r="X2945" s="8"/>
      <c r="Y2945" s="13"/>
      <c r="Z2945" s="4"/>
      <c r="AA2945" s="10"/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4"/>
      <c r="BL2945" s="1"/>
      <c r="BM2945" s="1"/>
      <c r="BN2945" s="1"/>
      <c r="BO2945" s="1"/>
      <c r="BP2945" s="1"/>
      <c r="BQ2945" s="1"/>
    </row>
    <row r="2946" spans="1:69" x14ac:dyDescent="0.15">
      <c r="A2946" s="63"/>
      <c r="B2946" s="8"/>
      <c r="C2946" s="8"/>
      <c r="D2946" s="54"/>
      <c r="E2946" s="13"/>
      <c r="F2946" s="10"/>
      <c r="G2946" s="11"/>
      <c r="H2946" s="10"/>
      <c r="I2946" s="10"/>
      <c r="J2946" s="1"/>
      <c r="K2946" s="1"/>
      <c r="L2946" s="8"/>
      <c r="M2946" s="14"/>
      <c r="N2946" s="14"/>
      <c r="O2946" s="8"/>
      <c r="P2946" s="8"/>
      <c r="Q2946" s="12"/>
      <c r="R2946" s="37"/>
      <c r="S2946" s="8"/>
      <c r="T2946" s="7"/>
      <c r="U2946" s="12"/>
      <c r="V2946" s="12"/>
      <c r="W2946" s="14"/>
      <c r="X2946" s="8"/>
      <c r="Y2946" s="13"/>
      <c r="Z2946" s="4"/>
      <c r="AA2946" s="10"/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4"/>
      <c r="BL2946" s="1"/>
      <c r="BM2946" s="1"/>
      <c r="BN2946" s="1"/>
      <c r="BO2946" s="1"/>
      <c r="BP2946" s="1"/>
      <c r="BQ2946" s="1"/>
    </row>
    <row r="2947" spans="1:69" x14ac:dyDescent="0.15">
      <c r="A2947" s="63"/>
      <c r="B2947" s="8"/>
      <c r="C2947" s="8"/>
      <c r="D2947" s="54"/>
      <c r="E2947" s="13"/>
      <c r="F2947" s="10"/>
      <c r="G2947" s="11"/>
      <c r="H2947" s="10"/>
      <c r="I2947" s="10"/>
      <c r="J2947" s="1"/>
      <c r="K2947" s="1"/>
      <c r="L2947" s="8"/>
      <c r="M2947" s="14"/>
      <c r="N2947" s="14"/>
      <c r="O2947" s="8"/>
      <c r="P2947" s="8"/>
      <c r="Q2947" s="12"/>
      <c r="R2947" s="37"/>
      <c r="S2947" s="8"/>
      <c r="T2947" s="7"/>
      <c r="U2947" s="12"/>
      <c r="V2947" s="12"/>
      <c r="W2947" s="14"/>
      <c r="X2947" s="8"/>
      <c r="Y2947" s="13"/>
      <c r="Z2947" s="4"/>
      <c r="AA2947" s="10"/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4"/>
      <c r="BL2947" s="1"/>
      <c r="BM2947" s="1"/>
      <c r="BN2947" s="1"/>
      <c r="BO2947" s="1"/>
      <c r="BP2947" s="1"/>
      <c r="BQ2947" s="1"/>
    </row>
    <row r="2948" spans="1:69" x14ac:dyDescent="0.15">
      <c r="A2948" s="63"/>
      <c r="B2948" s="8"/>
      <c r="C2948" s="8"/>
      <c r="D2948" s="54"/>
      <c r="E2948" s="13"/>
      <c r="F2948" s="10"/>
      <c r="G2948" s="11"/>
      <c r="H2948" s="10"/>
      <c r="I2948" s="10"/>
      <c r="J2948" s="1"/>
      <c r="K2948" s="1"/>
      <c r="L2948" s="8"/>
      <c r="M2948" s="14"/>
      <c r="N2948" s="14"/>
      <c r="O2948" s="8"/>
      <c r="P2948" s="8"/>
      <c r="Q2948" s="12"/>
      <c r="R2948" s="37"/>
      <c r="S2948" s="8"/>
      <c r="T2948" s="7"/>
      <c r="U2948" s="12"/>
      <c r="V2948" s="12"/>
      <c r="W2948" s="14"/>
      <c r="X2948" s="8"/>
      <c r="Y2948" s="13"/>
      <c r="Z2948" s="4"/>
      <c r="AA2948" s="10"/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4"/>
      <c r="BL2948" s="1"/>
      <c r="BM2948" s="1"/>
      <c r="BN2948" s="1"/>
      <c r="BO2948" s="1"/>
      <c r="BP2948" s="1"/>
      <c r="BQ2948" s="1"/>
    </row>
    <row r="2949" spans="1:69" x14ac:dyDescent="0.15">
      <c r="A2949" s="63"/>
      <c r="B2949" s="8"/>
      <c r="C2949" s="8"/>
      <c r="D2949" s="54"/>
      <c r="E2949" s="13"/>
      <c r="F2949" s="10"/>
      <c r="G2949" s="11"/>
      <c r="H2949" s="10"/>
      <c r="I2949" s="10"/>
      <c r="J2949" s="1"/>
      <c r="K2949" s="1"/>
      <c r="L2949" s="8"/>
      <c r="M2949" s="14"/>
      <c r="N2949" s="14"/>
      <c r="O2949" s="8"/>
      <c r="P2949" s="8"/>
      <c r="Q2949" s="12"/>
      <c r="R2949" s="37"/>
      <c r="S2949" s="8"/>
      <c r="T2949" s="7"/>
      <c r="U2949" s="12"/>
      <c r="V2949" s="12"/>
      <c r="W2949" s="14"/>
      <c r="X2949" s="8"/>
      <c r="Y2949" s="13"/>
      <c r="Z2949" s="4"/>
      <c r="AA2949" s="10"/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4"/>
      <c r="BL2949" s="1"/>
      <c r="BM2949" s="1"/>
      <c r="BN2949" s="1"/>
      <c r="BO2949" s="1"/>
      <c r="BP2949" s="1"/>
      <c r="BQ2949" s="1"/>
    </row>
    <row r="2950" spans="1:69" x14ac:dyDescent="0.15">
      <c r="A2950" s="63"/>
      <c r="B2950" s="8"/>
      <c r="C2950" s="8"/>
      <c r="D2950" s="54"/>
      <c r="E2950" s="13"/>
      <c r="F2950" s="10"/>
      <c r="G2950" s="11"/>
      <c r="H2950" s="10"/>
      <c r="I2950" s="10"/>
      <c r="J2950" s="1"/>
      <c r="K2950" s="1"/>
      <c r="L2950" s="8"/>
      <c r="M2950" s="14"/>
      <c r="N2950" s="14"/>
      <c r="O2950" s="8"/>
      <c r="P2950" s="8"/>
      <c r="Q2950" s="12"/>
      <c r="R2950" s="37"/>
      <c r="S2950" s="8"/>
      <c r="T2950" s="7"/>
      <c r="U2950" s="12"/>
      <c r="V2950" s="12"/>
      <c r="W2950" s="14"/>
      <c r="X2950" s="8"/>
      <c r="Y2950" s="13"/>
      <c r="Z2950" s="4"/>
      <c r="AA2950" s="10"/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4"/>
      <c r="BL2950" s="1"/>
      <c r="BM2950" s="1"/>
      <c r="BN2950" s="1"/>
      <c r="BO2950" s="1"/>
      <c r="BP2950" s="1"/>
      <c r="BQ2950" s="1"/>
    </row>
    <row r="2951" spans="1:69" x14ac:dyDescent="0.15">
      <c r="A2951" s="63"/>
      <c r="B2951" s="8"/>
      <c r="C2951" s="8"/>
      <c r="D2951" s="54"/>
      <c r="E2951" s="13"/>
      <c r="F2951" s="10"/>
      <c r="G2951" s="11"/>
      <c r="H2951" s="10"/>
      <c r="I2951" s="10"/>
      <c r="J2951" s="1"/>
      <c r="K2951" s="1"/>
      <c r="L2951" s="8"/>
      <c r="M2951" s="14"/>
      <c r="N2951" s="14"/>
      <c r="O2951" s="8"/>
      <c r="P2951" s="8"/>
      <c r="Q2951" s="12"/>
      <c r="R2951" s="37"/>
      <c r="S2951" s="8"/>
      <c r="T2951" s="7"/>
      <c r="U2951" s="12"/>
      <c r="V2951" s="12"/>
      <c r="W2951" s="14"/>
      <c r="X2951" s="8"/>
      <c r="Y2951" s="13"/>
      <c r="Z2951" s="4"/>
      <c r="AA2951" s="10"/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4"/>
      <c r="BL2951" s="1"/>
      <c r="BM2951" s="1"/>
      <c r="BN2951" s="1"/>
      <c r="BO2951" s="1"/>
      <c r="BP2951" s="1"/>
      <c r="BQ2951" s="1"/>
    </row>
    <row r="2952" spans="1:69" x14ac:dyDescent="0.15">
      <c r="A2952" s="63"/>
      <c r="B2952" s="8"/>
      <c r="C2952" s="8"/>
      <c r="D2952" s="54"/>
      <c r="E2952" s="13"/>
      <c r="F2952" s="10"/>
      <c r="G2952" s="11"/>
      <c r="H2952" s="10"/>
      <c r="I2952" s="10"/>
      <c r="J2952" s="1"/>
      <c r="K2952" s="1"/>
      <c r="L2952" s="8"/>
      <c r="M2952" s="14"/>
      <c r="N2952" s="14"/>
      <c r="O2952" s="8"/>
      <c r="P2952" s="8"/>
      <c r="Q2952" s="12"/>
      <c r="R2952" s="37"/>
      <c r="S2952" s="8"/>
      <c r="T2952" s="7"/>
      <c r="U2952" s="12"/>
      <c r="V2952" s="12"/>
      <c r="W2952" s="14"/>
      <c r="X2952" s="8"/>
      <c r="Y2952" s="13"/>
      <c r="Z2952" s="4"/>
      <c r="AA2952" s="10"/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4"/>
      <c r="BL2952" s="1"/>
      <c r="BM2952" s="1"/>
      <c r="BN2952" s="1"/>
      <c r="BO2952" s="1"/>
      <c r="BP2952" s="1"/>
      <c r="BQ2952" s="1"/>
    </row>
    <row r="2953" spans="1:69" x14ac:dyDescent="0.15">
      <c r="A2953" s="63"/>
      <c r="B2953" s="8"/>
      <c r="C2953" s="8"/>
      <c r="D2953" s="54"/>
      <c r="E2953" s="13"/>
      <c r="F2953" s="10"/>
      <c r="G2953" s="11"/>
      <c r="H2953" s="10"/>
      <c r="I2953" s="10"/>
      <c r="J2953" s="1"/>
      <c r="K2953" s="1"/>
      <c r="L2953" s="8"/>
      <c r="M2953" s="14"/>
      <c r="N2953" s="14"/>
      <c r="O2953" s="8"/>
      <c r="P2953" s="8"/>
      <c r="Q2953" s="12"/>
      <c r="R2953" s="37"/>
      <c r="S2953" s="8"/>
      <c r="T2953" s="7"/>
      <c r="U2953" s="12"/>
      <c r="V2953" s="12"/>
      <c r="W2953" s="14"/>
      <c r="X2953" s="8"/>
      <c r="Y2953" s="13"/>
      <c r="Z2953" s="4"/>
      <c r="AA2953" s="10"/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4"/>
      <c r="BL2953" s="1"/>
      <c r="BM2953" s="1"/>
      <c r="BN2953" s="1"/>
      <c r="BO2953" s="1"/>
      <c r="BP2953" s="1"/>
      <c r="BQ2953" s="1"/>
    </row>
    <row r="2954" spans="1:69" x14ac:dyDescent="0.15">
      <c r="A2954" s="63"/>
      <c r="B2954" s="8"/>
      <c r="C2954" s="8"/>
      <c r="D2954" s="54"/>
      <c r="E2954" s="13"/>
      <c r="F2954" s="10"/>
      <c r="G2954" s="11"/>
      <c r="H2954" s="10"/>
      <c r="I2954" s="10"/>
      <c r="J2954" s="1"/>
      <c r="K2954" s="1"/>
      <c r="L2954" s="8"/>
      <c r="M2954" s="14"/>
      <c r="N2954" s="14"/>
      <c r="O2954" s="8"/>
      <c r="P2954" s="8"/>
      <c r="Q2954" s="12"/>
      <c r="R2954" s="37"/>
      <c r="S2954" s="8"/>
      <c r="T2954" s="7"/>
      <c r="U2954" s="12"/>
      <c r="V2954" s="12"/>
      <c r="W2954" s="14"/>
      <c r="X2954" s="8"/>
      <c r="Y2954" s="13"/>
      <c r="Z2954" s="4"/>
      <c r="AA2954" s="10"/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4"/>
      <c r="BL2954" s="1"/>
      <c r="BM2954" s="1"/>
      <c r="BN2954" s="1"/>
      <c r="BO2954" s="1"/>
      <c r="BP2954" s="1"/>
      <c r="BQ2954" s="1"/>
    </row>
    <row r="2955" spans="1:69" x14ac:dyDescent="0.15">
      <c r="A2955" s="63"/>
      <c r="B2955" s="8"/>
      <c r="C2955" s="8"/>
      <c r="D2955" s="54"/>
      <c r="E2955" s="13"/>
      <c r="F2955" s="10"/>
      <c r="G2955" s="11"/>
      <c r="H2955" s="10"/>
      <c r="I2955" s="10"/>
      <c r="J2955" s="1"/>
      <c r="K2955" s="1"/>
      <c r="L2955" s="8"/>
      <c r="M2955" s="14"/>
      <c r="N2955" s="14"/>
      <c r="O2955" s="8"/>
      <c r="P2955" s="8"/>
      <c r="Q2955" s="12"/>
      <c r="R2955" s="37"/>
      <c r="S2955" s="8"/>
      <c r="T2955" s="7"/>
      <c r="U2955" s="12"/>
      <c r="V2955" s="12"/>
      <c r="W2955" s="14"/>
      <c r="X2955" s="8"/>
      <c r="Y2955" s="13"/>
      <c r="Z2955" s="4"/>
      <c r="AA2955" s="10"/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4"/>
      <c r="BL2955" s="1"/>
      <c r="BM2955" s="1"/>
      <c r="BN2955" s="1"/>
      <c r="BO2955" s="1"/>
      <c r="BP2955" s="1"/>
      <c r="BQ2955" s="1"/>
    </row>
    <row r="2956" spans="1:69" x14ac:dyDescent="0.15">
      <c r="A2956" s="63"/>
      <c r="B2956" s="8"/>
      <c r="C2956" s="8"/>
      <c r="D2956" s="54"/>
      <c r="E2956" s="13"/>
      <c r="F2956" s="10"/>
      <c r="G2956" s="11"/>
      <c r="H2956" s="10"/>
      <c r="I2956" s="10"/>
      <c r="J2956" s="1"/>
      <c r="K2956" s="1"/>
      <c r="L2956" s="8"/>
      <c r="M2956" s="14"/>
      <c r="N2956" s="14"/>
      <c r="O2956" s="8"/>
      <c r="P2956" s="8"/>
      <c r="Q2956" s="12"/>
      <c r="R2956" s="37"/>
      <c r="S2956" s="8"/>
      <c r="T2956" s="7"/>
      <c r="U2956" s="12"/>
      <c r="V2956" s="12"/>
      <c r="W2956" s="14"/>
      <c r="X2956" s="8"/>
      <c r="Y2956" s="13"/>
      <c r="Z2956" s="4"/>
      <c r="AA2956" s="10"/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4"/>
      <c r="BL2956" s="1"/>
      <c r="BM2956" s="1"/>
      <c r="BN2956" s="1"/>
      <c r="BO2956" s="1"/>
      <c r="BP2956" s="1"/>
      <c r="BQ2956" s="1"/>
    </row>
    <row r="2957" spans="1:69" x14ac:dyDescent="0.15">
      <c r="A2957" s="63"/>
      <c r="B2957" s="8"/>
      <c r="C2957" s="8"/>
      <c r="D2957" s="54"/>
      <c r="E2957" s="13"/>
      <c r="F2957" s="10"/>
      <c r="G2957" s="11"/>
      <c r="H2957" s="10"/>
      <c r="I2957" s="10"/>
      <c r="J2957" s="1"/>
      <c r="K2957" s="1"/>
      <c r="L2957" s="8"/>
      <c r="M2957" s="14"/>
      <c r="N2957" s="14"/>
      <c r="O2957" s="8"/>
      <c r="P2957" s="8"/>
      <c r="Q2957" s="12"/>
      <c r="R2957" s="37"/>
      <c r="S2957" s="8"/>
      <c r="T2957" s="7"/>
      <c r="U2957" s="12"/>
      <c r="V2957" s="12"/>
      <c r="W2957" s="14"/>
      <c r="X2957" s="8"/>
      <c r="Y2957" s="13"/>
      <c r="Z2957" s="4"/>
      <c r="AA2957" s="10"/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4"/>
      <c r="BL2957" s="1"/>
      <c r="BM2957" s="1"/>
      <c r="BN2957" s="1"/>
      <c r="BO2957" s="1"/>
      <c r="BP2957" s="1"/>
      <c r="BQ2957" s="1"/>
    </row>
    <row r="2958" spans="1:69" x14ac:dyDescent="0.15">
      <c r="A2958" s="63"/>
      <c r="B2958" s="8"/>
      <c r="C2958" s="8"/>
      <c r="D2958" s="54"/>
      <c r="E2958" s="13"/>
      <c r="F2958" s="10"/>
      <c r="G2958" s="11"/>
      <c r="H2958" s="10"/>
      <c r="I2958" s="10"/>
      <c r="J2958" s="1"/>
      <c r="K2958" s="1"/>
      <c r="L2958" s="8"/>
      <c r="M2958" s="14"/>
      <c r="N2958" s="14"/>
      <c r="O2958" s="8"/>
      <c r="P2958" s="8"/>
      <c r="Q2958" s="12"/>
      <c r="R2958" s="37"/>
      <c r="S2958" s="8"/>
      <c r="T2958" s="7"/>
      <c r="U2958" s="12"/>
      <c r="V2958" s="12"/>
      <c r="W2958" s="14"/>
      <c r="X2958" s="8"/>
      <c r="Y2958" s="13"/>
      <c r="Z2958" s="4"/>
      <c r="AA2958" s="10"/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4"/>
      <c r="BL2958" s="1"/>
      <c r="BM2958" s="1"/>
      <c r="BN2958" s="1"/>
      <c r="BO2958" s="1"/>
      <c r="BP2958" s="1"/>
      <c r="BQ2958" s="1"/>
    </row>
    <row r="2959" spans="1:69" x14ac:dyDescent="0.15">
      <c r="A2959" s="63"/>
      <c r="B2959" s="8"/>
      <c r="C2959" s="8"/>
      <c r="D2959" s="54"/>
      <c r="E2959" s="13"/>
      <c r="F2959" s="10"/>
      <c r="G2959" s="11"/>
      <c r="H2959" s="10"/>
      <c r="I2959" s="10"/>
      <c r="J2959" s="1"/>
      <c r="K2959" s="1"/>
      <c r="L2959" s="8"/>
      <c r="M2959" s="14"/>
      <c r="N2959" s="14"/>
      <c r="O2959" s="8"/>
      <c r="P2959" s="8"/>
      <c r="Q2959" s="12"/>
      <c r="R2959" s="37"/>
      <c r="S2959" s="8"/>
      <c r="T2959" s="7"/>
      <c r="U2959" s="12"/>
      <c r="V2959" s="12"/>
      <c r="W2959" s="14"/>
      <c r="X2959" s="8"/>
      <c r="Y2959" s="13"/>
      <c r="Z2959" s="4"/>
      <c r="AA2959" s="10"/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4"/>
      <c r="BL2959" s="1"/>
      <c r="BM2959" s="1"/>
      <c r="BN2959" s="1"/>
      <c r="BO2959" s="1"/>
      <c r="BP2959" s="1"/>
      <c r="BQ2959" s="1"/>
    </row>
    <row r="2960" spans="1:69" x14ac:dyDescent="0.15">
      <c r="A2960" s="63"/>
      <c r="B2960" s="8"/>
      <c r="C2960" s="8"/>
      <c r="D2960" s="54"/>
      <c r="E2960" s="13"/>
      <c r="F2960" s="10"/>
      <c r="G2960" s="11"/>
      <c r="H2960" s="10"/>
      <c r="I2960" s="10"/>
      <c r="J2960" s="1"/>
      <c r="K2960" s="1"/>
      <c r="L2960" s="8"/>
      <c r="M2960" s="14"/>
      <c r="N2960" s="14"/>
      <c r="O2960" s="8"/>
      <c r="P2960" s="8"/>
      <c r="Q2960" s="12"/>
      <c r="R2960" s="37"/>
      <c r="S2960" s="8"/>
      <c r="T2960" s="7"/>
      <c r="U2960" s="12"/>
      <c r="V2960" s="12"/>
      <c r="W2960" s="14"/>
      <c r="X2960" s="8"/>
      <c r="Y2960" s="13"/>
      <c r="Z2960" s="4"/>
      <c r="AA2960" s="10"/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4"/>
      <c r="BL2960" s="1"/>
      <c r="BM2960" s="1"/>
      <c r="BN2960" s="1"/>
      <c r="BO2960" s="1"/>
      <c r="BP2960" s="1"/>
      <c r="BQ2960" s="1"/>
    </row>
    <row r="2961" spans="1:69" x14ac:dyDescent="0.15">
      <c r="A2961" s="63"/>
      <c r="B2961" s="8"/>
      <c r="C2961" s="8"/>
      <c r="D2961" s="54"/>
      <c r="E2961" s="13"/>
      <c r="F2961" s="10"/>
      <c r="G2961" s="11"/>
      <c r="H2961" s="10"/>
      <c r="I2961" s="10"/>
      <c r="J2961" s="1"/>
      <c r="K2961" s="1"/>
      <c r="L2961" s="8"/>
      <c r="M2961" s="14"/>
      <c r="N2961" s="14"/>
      <c r="O2961" s="8"/>
      <c r="P2961" s="8"/>
      <c r="Q2961" s="12"/>
      <c r="R2961" s="37"/>
      <c r="S2961" s="8"/>
      <c r="T2961" s="7"/>
      <c r="U2961" s="12"/>
      <c r="V2961" s="12"/>
      <c r="W2961" s="14"/>
      <c r="X2961" s="8"/>
      <c r="Y2961" s="13"/>
      <c r="Z2961" s="4"/>
      <c r="AA2961" s="10"/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4"/>
      <c r="BL2961" s="1"/>
      <c r="BM2961" s="1"/>
      <c r="BN2961" s="1"/>
      <c r="BO2961" s="1"/>
      <c r="BP2961" s="1"/>
      <c r="BQ2961" s="1"/>
    </row>
    <row r="2962" spans="1:69" x14ac:dyDescent="0.15">
      <c r="A2962" s="63"/>
      <c r="B2962" s="8"/>
      <c r="C2962" s="8"/>
      <c r="D2962" s="54"/>
      <c r="E2962" s="13"/>
      <c r="F2962" s="10"/>
      <c r="G2962" s="11"/>
      <c r="H2962" s="10"/>
      <c r="I2962" s="10"/>
      <c r="J2962" s="1"/>
      <c r="K2962" s="1"/>
      <c r="L2962" s="8"/>
      <c r="M2962" s="14"/>
      <c r="N2962" s="14"/>
      <c r="O2962" s="8"/>
      <c r="P2962" s="8"/>
      <c r="Q2962" s="12"/>
      <c r="R2962" s="37"/>
      <c r="S2962" s="8"/>
      <c r="T2962" s="7"/>
      <c r="U2962" s="12"/>
      <c r="V2962" s="12"/>
      <c r="W2962" s="14"/>
      <c r="X2962" s="8"/>
      <c r="Y2962" s="13"/>
      <c r="Z2962" s="4"/>
      <c r="AA2962" s="10"/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4"/>
      <c r="BL2962" s="1"/>
      <c r="BM2962" s="1"/>
      <c r="BN2962" s="1"/>
      <c r="BO2962" s="1"/>
      <c r="BP2962" s="1"/>
      <c r="BQ2962" s="1"/>
    </row>
    <row r="2963" spans="1:69" x14ac:dyDescent="0.15">
      <c r="A2963" s="63"/>
      <c r="B2963" s="8"/>
      <c r="C2963" s="8"/>
      <c r="D2963" s="54"/>
      <c r="E2963" s="13"/>
      <c r="F2963" s="10"/>
      <c r="G2963" s="11"/>
      <c r="H2963" s="10"/>
      <c r="I2963" s="10"/>
      <c r="J2963" s="1"/>
      <c r="K2963" s="1"/>
      <c r="L2963" s="8"/>
      <c r="M2963" s="14"/>
      <c r="N2963" s="14"/>
      <c r="O2963" s="8"/>
      <c r="P2963" s="8"/>
      <c r="Q2963" s="12"/>
      <c r="R2963" s="37"/>
      <c r="S2963" s="8"/>
      <c r="T2963" s="7"/>
      <c r="U2963" s="12"/>
      <c r="V2963" s="12"/>
      <c r="W2963" s="14"/>
      <c r="X2963" s="8"/>
      <c r="Y2963" s="13"/>
      <c r="Z2963" s="4"/>
      <c r="AA2963" s="10"/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4"/>
      <c r="BL2963" s="1"/>
      <c r="BM2963" s="1"/>
      <c r="BN2963" s="1"/>
      <c r="BO2963" s="1"/>
      <c r="BP2963" s="1"/>
      <c r="BQ2963" s="1"/>
    </row>
    <row r="2964" spans="1:69" x14ac:dyDescent="0.15">
      <c r="A2964" s="63"/>
      <c r="B2964" s="8"/>
      <c r="C2964" s="8"/>
      <c r="D2964" s="54"/>
      <c r="E2964" s="13"/>
      <c r="F2964" s="10"/>
      <c r="G2964" s="11"/>
      <c r="H2964" s="10"/>
      <c r="I2964" s="10"/>
      <c r="J2964" s="1"/>
      <c r="K2964" s="1"/>
      <c r="L2964" s="8"/>
      <c r="M2964" s="14"/>
      <c r="N2964" s="14"/>
      <c r="O2964" s="8"/>
      <c r="P2964" s="8"/>
      <c r="Q2964" s="12"/>
      <c r="R2964" s="37"/>
      <c r="S2964" s="8"/>
      <c r="T2964" s="7"/>
      <c r="U2964" s="12"/>
      <c r="V2964" s="12"/>
      <c r="W2964" s="14"/>
      <c r="X2964" s="8"/>
      <c r="Y2964" s="13"/>
      <c r="Z2964" s="4"/>
      <c r="AA2964" s="10"/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4"/>
      <c r="BL2964" s="1"/>
      <c r="BM2964" s="1"/>
      <c r="BN2964" s="1"/>
      <c r="BO2964" s="1"/>
      <c r="BP2964" s="1"/>
      <c r="BQ2964" s="1"/>
    </row>
    <row r="2965" spans="1:69" x14ac:dyDescent="0.15">
      <c r="A2965" s="63"/>
      <c r="B2965" s="8"/>
      <c r="C2965" s="8"/>
      <c r="D2965" s="54"/>
      <c r="E2965" s="13"/>
      <c r="F2965" s="10"/>
      <c r="G2965" s="11"/>
      <c r="H2965" s="10"/>
      <c r="I2965" s="10"/>
      <c r="J2965" s="1"/>
      <c r="K2965" s="1"/>
      <c r="L2965" s="8"/>
      <c r="M2965" s="14"/>
      <c r="N2965" s="14"/>
      <c r="O2965" s="8"/>
      <c r="P2965" s="8"/>
      <c r="Q2965" s="12"/>
      <c r="R2965" s="37"/>
      <c r="S2965" s="8"/>
      <c r="T2965" s="7"/>
      <c r="U2965" s="12"/>
      <c r="V2965" s="12"/>
      <c r="W2965" s="14"/>
      <c r="X2965" s="8"/>
      <c r="Y2965" s="13"/>
      <c r="Z2965" s="4"/>
      <c r="AA2965" s="10"/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4"/>
      <c r="BL2965" s="1"/>
      <c r="BM2965" s="1"/>
      <c r="BN2965" s="1"/>
      <c r="BO2965" s="1"/>
      <c r="BP2965" s="1"/>
      <c r="BQ2965" s="1"/>
    </row>
    <row r="2966" spans="1:69" x14ac:dyDescent="0.15">
      <c r="A2966" s="63"/>
      <c r="B2966" s="8"/>
      <c r="C2966" s="8"/>
      <c r="D2966" s="54"/>
      <c r="E2966" s="13"/>
      <c r="F2966" s="10"/>
      <c r="G2966" s="11"/>
      <c r="H2966" s="10"/>
      <c r="I2966" s="10"/>
      <c r="J2966" s="1"/>
      <c r="K2966" s="1"/>
      <c r="L2966" s="8"/>
      <c r="M2966" s="14"/>
      <c r="N2966" s="14"/>
      <c r="O2966" s="8"/>
      <c r="P2966" s="8"/>
      <c r="Q2966" s="12"/>
      <c r="R2966" s="37"/>
      <c r="S2966" s="8"/>
      <c r="T2966" s="7"/>
      <c r="U2966" s="12"/>
      <c r="V2966" s="12"/>
      <c r="W2966" s="14"/>
      <c r="X2966" s="8"/>
      <c r="Y2966" s="13"/>
      <c r="Z2966" s="4"/>
      <c r="AA2966" s="10"/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4"/>
      <c r="BL2966" s="1"/>
      <c r="BM2966" s="1"/>
      <c r="BN2966" s="1"/>
      <c r="BO2966" s="1"/>
      <c r="BP2966" s="1"/>
      <c r="BQ2966" s="1"/>
    </row>
    <row r="2967" spans="1:69" x14ac:dyDescent="0.15">
      <c r="A2967" s="63"/>
      <c r="B2967" s="8"/>
      <c r="C2967" s="8"/>
      <c r="D2967" s="54"/>
      <c r="E2967" s="13"/>
      <c r="F2967" s="10"/>
      <c r="G2967" s="11"/>
      <c r="H2967" s="10"/>
      <c r="I2967" s="10"/>
      <c r="J2967" s="1"/>
      <c r="K2967" s="1"/>
      <c r="L2967" s="8"/>
      <c r="M2967" s="14"/>
      <c r="N2967" s="14"/>
      <c r="O2967" s="8"/>
      <c r="P2967" s="8"/>
      <c r="Q2967" s="12"/>
      <c r="R2967" s="37"/>
      <c r="S2967" s="8"/>
      <c r="T2967" s="7"/>
      <c r="U2967" s="12"/>
      <c r="V2967" s="12"/>
      <c r="W2967" s="14"/>
      <c r="X2967" s="8"/>
      <c r="Y2967" s="13"/>
      <c r="Z2967" s="4"/>
      <c r="AA2967" s="10"/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4"/>
      <c r="BL2967" s="1"/>
      <c r="BM2967" s="1"/>
      <c r="BN2967" s="1"/>
      <c r="BO2967" s="1"/>
      <c r="BP2967" s="1"/>
      <c r="BQ2967" s="1"/>
    </row>
    <row r="2968" spans="1:69" x14ac:dyDescent="0.15">
      <c r="A2968" s="63"/>
      <c r="B2968" s="8"/>
      <c r="C2968" s="8"/>
      <c r="D2968" s="54"/>
      <c r="E2968" s="13"/>
      <c r="F2968" s="10"/>
      <c r="G2968" s="11"/>
      <c r="H2968" s="10"/>
      <c r="I2968" s="10"/>
      <c r="J2968" s="1"/>
      <c r="K2968" s="1"/>
      <c r="L2968" s="8"/>
      <c r="M2968" s="14"/>
      <c r="N2968" s="14"/>
      <c r="O2968" s="8"/>
      <c r="P2968" s="8"/>
      <c r="Q2968" s="12"/>
      <c r="R2968" s="37"/>
      <c r="S2968" s="8"/>
      <c r="T2968" s="7"/>
      <c r="U2968" s="12"/>
      <c r="V2968" s="12"/>
      <c r="W2968" s="14"/>
      <c r="X2968" s="8"/>
      <c r="Y2968" s="13"/>
      <c r="Z2968" s="4"/>
      <c r="AA2968" s="10"/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4"/>
      <c r="BL2968" s="1"/>
      <c r="BM2968" s="1"/>
      <c r="BN2968" s="1"/>
      <c r="BO2968" s="1"/>
      <c r="BP2968" s="1"/>
      <c r="BQ2968" s="1"/>
    </row>
    <row r="2969" spans="1:69" x14ac:dyDescent="0.15">
      <c r="A2969" s="63"/>
      <c r="B2969" s="8"/>
      <c r="C2969" s="8"/>
      <c r="D2969" s="54"/>
      <c r="E2969" s="13"/>
      <c r="F2969" s="10"/>
      <c r="G2969" s="11"/>
      <c r="H2969" s="10"/>
      <c r="I2969" s="10"/>
      <c r="J2969" s="1"/>
      <c r="K2969" s="1"/>
      <c r="L2969" s="8"/>
      <c r="M2969" s="14"/>
      <c r="N2969" s="14"/>
      <c r="O2969" s="8"/>
      <c r="P2969" s="8"/>
      <c r="Q2969" s="12"/>
      <c r="R2969" s="37"/>
      <c r="S2969" s="8"/>
      <c r="T2969" s="7"/>
      <c r="U2969" s="12"/>
      <c r="V2969" s="12"/>
      <c r="W2969" s="14"/>
      <c r="X2969" s="8"/>
      <c r="Y2969" s="13"/>
      <c r="Z2969" s="4"/>
      <c r="AA2969" s="10"/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4"/>
      <c r="BL2969" s="1"/>
      <c r="BM2969" s="1"/>
      <c r="BN2969" s="1"/>
      <c r="BO2969" s="1"/>
      <c r="BP2969" s="1"/>
      <c r="BQ2969" s="1"/>
    </row>
    <row r="2970" spans="1:69" x14ac:dyDescent="0.15">
      <c r="A2970" s="63"/>
      <c r="B2970" s="8"/>
      <c r="C2970" s="8"/>
      <c r="D2970" s="54"/>
      <c r="E2970" s="13"/>
      <c r="F2970" s="10"/>
      <c r="G2970" s="11"/>
      <c r="H2970" s="10"/>
      <c r="I2970" s="10"/>
      <c r="J2970" s="1"/>
      <c r="K2970" s="1"/>
      <c r="L2970" s="8"/>
      <c r="M2970" s="14"/>
      <c r="N2970" s="14"/>
      <c r="O2970" s="8"/>
      <c r="P2970" s="8"/>
      <c r="Q2970" s="12"/>
      <c r="R2970" s="37"/>
      <c r="S2970" s="8"/>
      <c r="T2970" s="7"/>
      <c r="U2970" s="12"/>
      <c r="V2970" s="12"/>
      <c r="W2970" s="14"/>
      <c r="X2970" s="8"/>
      <c r="Y2970" s="13"/>
      <c r="Z2970" s="4"/>
      <c r="AA2970" s="10"/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4"/>
      <c r="BL2970" s="1"/>
      <c r="BM2970" s="1"/>
      <c r="BN2970" s="1"/>
      <c r="BO2970" s="1"/>
      <c r="BP2970" s="1"/>
      <c r="BQ2970" s="1"/>
    </row>
    <row r="2971" spans="1:69" x14ac:dyDescent="0.15">
      <c r="A2971" s="63"/>
      <c r="B2971" s="8"/>
      <c r="C2971" s="8"/>
      <c r="D2971" s="54"/>
      <c r="E2971" s="13"/>
      <c r="F2971" s="10"/>
      <c r="G2971" s="11"/>
      <c r="H2971" s="10"/>
      <c r="I2971" s="10"/>
      <c r="J2971" s="1"/>
      <c r="K2971" s="1"/>
      <c r="L2971" s="8"/>
      <c r="M2971" s="14"/>
      <c r="N2971" s="14"/>
      <c r="O2971" s="8"/>
      <c r="P2971" s="8"/>
      <c r="Q2971" s="12"/>
      <c r="R2971" s="37"/>
      <c r="S2971" s="8"/>
      <c r="T2971" s="7"/>
      <c r="U2971" s="12"/>
      <c r="V2971" s="12"/>
      <c r="W2971" s="14"/>
      <c r="X2971" s="8"/>
      <c r="Y2971" s="13"/>
      <c r="Z2971" s="4"/>
      <c r="AA2971" s="10"/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4"/>
      <c r="BL2971" s="1"/>
      <c r="BM2971" s="1"/>
      <c r="BN2971" s="1"/>
      <c r="BO2971" s="1"/>
      <c r="BP2971" s="1"/>
      <c r="BQ2971" s="1"/>
    </row>
    <row r="2972" spans="1:69" x14ac:dyDescent="0.15">
      <c r="A2972" s="63"/>
      <c r="B2972" s="8"/>
      <c r="C2972" s="8"/>
      <c r="D2972" s="54"/>
      <c r="E2972" s="13"/>
      <c r="F2972" s="10"/>
      <c r="G2972" s="11"/>
      <c r="H2972" s="10"/>
      <c r="I2972" s="10"/>
      <c r="J2972" s="1"/>
      <c r="K2972" s="1"/>
      <c r="L2972" s="8"/>
      <c r="M2972" s="14"/>
      <c r="N2972" s="14"/>
      <c r="O2972" s="8"/>
      <c r="P2972" s="8"/>
      <c r="Q2972" s="12"/>
      <c r="R2972" s="37"/>
      <c r="S2972" s="8"/>
      <c r="T2972" s="7"/>
      <c r="U2972" s="12"/>
      <c r="V2972" s="12"/>
      <c r="W2972" s="14"/>
      <c r="X2972" s="8"/>
      <c r="Y2972" s="13"/>
      <c r="Z2972" s="4"/>
      <c r="AA2972" s="10"/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4"/>
      <c r="BL2972" s="1"/>
      <c r="BM2972" s="1"/>
      <c r="BN2972" s="1"/>
      <c r="BO2972" s="1"/>
      <c r="BP2972" s="1"/>
      <c r="BQ2972" s="1"/>
    </row>
    <row r="2973" spans="1:69" x14ac:dyDescent="0.15">
      <c r="A2973" s="63"/>
      <c r="B2973" s="8"/>
      <c r="C2973" s="8"/>
      <c r="D2973" s="54"/>
      <c r="E2973" s="13"/>
      <c r="F2973" s="10"/>
      <c r="G2973" s="11"/>
      <c r="H2973" s="10"/>
      <c r="I2973" s="10"/>
      <c r="J2973" s="1"/>
      <c r="K2973" s="1"/>
      <c r="L2973" s="8"/>
      <c r="M2973" s="14"/>
      <c r="N2973" s="14"/>
      <c r="O2973" s="8"/>
      <c r="P2973" s="8"/>
      <c r="Q2973" s="12"/>
      <c r="R2973" s="37"/>
      <c r="S2973" s="8"/>
      <c r="T2973" s="7"/>
      <c r="U2973" s="12"/>
      <c r="V2973" s="12"/>
      <c r="W2973" s="14"/>
      <c r="X2973" s="8"/>
      <c r="Y2973" s="13"/>
      <c r="Z2973" s="4"/>
      <c r="AA2973" s="10"/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4"/>
      <c r="BL2973" s="1"/>
      <c r="BM2973" s="1"/>
      <c r="BN2973" s="1"/>
      <c r="BO2973" s="1"/>
      <c r="BP2973" s="1"/>
      <c r="BQ2973" s="1"/>
    </row>
    <row r="2974" spans="1:69" x14ac:dyDescent="0.15">
      <c r="A2974" s="63"/>
      <c r="B2974" s="8"/>
      <c r="C2974" s="8"/>
      <c r="D2974" s="54"/>
      <c r="E2974" s="13"/>
      <c r="F2974" s="10"/>
      <c r="G2974" s="11"/>
      <c r="H2974" s="10"/>
      <c r="I2974" s="10"/>
      <c r="J2974" s="1"/>
      <c r="K2974" s="1"/>
      <c r="L2974" s="8"/>
      <c r="M2974" s="14"/>
      <c r="N2974" s="14"/>
      <c r="O2974" s="8"/>
      <c r="P2974" s="8"/>
      <c r="Q2974" s="12"/>
      <c r="R2974" s="37"/>
      <c r="S2974" s="8"/>
      <c r="T2974" s="7"/>
      <c r="U2974" s="12"/>
      <c r="V2974" s="12"/>
      <c r="W2974" s="14"/>
      <c r="X2974" s="8"/>
      <c r="Y2974" s="13"/>
      <c r="Z2974" s="4"/>
      <c r="AA2974" s="10"/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4"/>
      <c r="BL2974" s="1"/>
      <c r="BM2974" s="1"/>
      <c r="BN2974" s="1"/>
      <c r="BO2974" s="1"/>
      <c r="BP2974" s="1"/>
      <c r="BQ2974" s="1"/>
    </row>
    <row r="2975" spans="1:69" x14ac:dyDescent="0.15">
      <c r="A2975" s="63"/>
      <c r="B2975" s="8"/>
      <c r="C2975" s="8"/>
      <c r="D2975" s="54"/>
      <c r="E2975" s="13"/>
      <c r="F2975" s="10"/>
      <c r="G2975" s="11"/>
      <c r="H2975" s="10"/>
      <c r="I2975" s="10"/>
      <c r="J2975" s="1"/>
      <c r="K2975" s="1"/>
      <c r="L2975" s="8"/>
      <c r="M2975" s="14"/>
      <c r="N2975" s="14"/>
      <c r="O2975" s="8"/>
      <c r="P2975" s="8"/>
      <c r="Q2975" s="12"/>
      <c r="R2975" s="37"/>
      <c r="S2975" s="8"/>
      <c r="T2975" s="7"/>
      <c r="U2975" s="12"/>
      <c r="V2975" s="12"/>
      <c r="W2975" s="14"/>
      <c r="X2975" s="8"/>
      <c r="Y2975" s="13"/>
      <c r="Z2975" s="4"/>
      <c r="AA2975" s="10"/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4"/>
      <c r="BL2975" s="1"/>
      <c r="BM2975" s="1"/>
      <c r="BN2975" s="1"/>
      <c r="BO2975" s="1"/>
      <c r="BP2975" s="1"/>
      <c r="BQ2975" s="1"/>
    </row>
    <row r="2976" spans="1:69" x14ac:dyDescent="0.15">
      <c r="A2976" s="63"/>
      <c r="B2976" s="8"/>
      <c r="C2976" s="8"/>
      <c r="D2976" s="54"/>
      <c r="E2976" s="13"/>
      <c r="F2976" s="10"/>
      <c r="G2976" s="11"/>
      <c r="H2976" s="10"/>
      <c r="I2976" s="10"/>
      <c r="J2976" s="1"/>
      <c r="K2976" s="1"/>
      <c r="L2976" s="8"/>
      <c r="M2976" s="14"/>
      <c r="N2976" s="14"/>
      <c r="O2976" s="8"/>
      <c r="P2976" s="8"/>
      <c r="Q2976" s="12"/>
      <c r="R2976" s="37"/>
      <c r="S2976" s="8"/>
      <c r="T2976" s="7"/>
      <c r="U2976" s="12"/>
      <c r="V2976" s="12"/>
      <c r="W2976" s="14"/>
      <c r="X2976" s="8"/>
      <c r="Y2976" s="13"/>
      <c r="Z2976" s="4"/>
      <c r="AA2976" s="10"/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4"/>
      <c r="BL2976" s="1"/>
      <c r="BM2976" s="1"/>
      <c r="BN2976" s="1"/>
      <c r="BO2976" s="1"/>
      <c r="BP2976" s="1"/>
      <c r="BQ2976" s="1"/>
    </row>
    <row r="2977" spans="1:69" x14ac:dyDescent="0.15">
      <c r="A2977" s="63"/>
      <c r="B2977" s="8"/>
      <c r="C2977" s="8"/>
      <c r="D2977" s="54"/>
      <c r="E2977" s="13"/>
      <c r="F2977" s="10"/>
      <c r="G2977" s="11"/>
      <c r="H2977" s="10"/>
      <c r="I2977" s="10"/>
      <c r="J2977" s="1"/>
      <c r="K2977" s="1"/>
      <c r="L2977" s="8"/>
      <c r="M2977" s="14"/>
      <c r="N2977" s="14"/>
      <c r="O2977" s="8"/>
      <c r="P2977" s="8"/>
      <c r="Q2977" s="12"/>
      <c r="R2977" s="37"/>
      <c r="S2977" s="8"/>
      <c r="T2977" s="7"/>
      <c r="U2977" s="12"/>
      <c r="V2977" s="12"/>
      <c r="W2977" s="14"/>
      <c r="X2977" s="8"/>
      <c r="Y2977" s="13"/>
      <c r="Z2977" s="4"/>
      <c r="AA2977" s="10"/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4"/>
      <c r="BL2977" s="1"/>
      <c r="BM2977" s="1"/>
      <c r="BN2977" s="1"/>
      <c r="BO2977" s="1"/>
      <c r="BP2977" s="1"/>
      <c r="BQ2977" s="1"/>
    </row>
    <row r="2978" spans="1:69" x14ac:dyDescent="0.15">
      <c r="A2978" s="63"/>
      <c r="B2978" s="8"/>
      <c r="C2978" s="8"/>
      <c r="D2978" s="54"/>
      <c r="E2978" s="13"/>
      <c r="F2978" s="10"/>
      <c r="G2978" s="11"/>
      <c r="H2978" s="10"/>
      <c r="I2978" s="10"/>
      <c r="J2978" s="1"/>
      <c r="K2978" s="1"/>
      <c r="L2978" s="8"/>
      <c r="M2978" s="14"/>
      <c r="N2978" s="14"/>
      <c r="O2978" s="8"/>
      <c r="P2978" s="8"/>
      <c r="Q2978" s="12"/>
      <c r="R2978" s="37"/>
      <c r="S2978" s="8"/>
      <c r="T2978" s="7"/>
      <c r="U2978" s="12"/>
      <c r="V2978" s="12"/>
      <c r="W2978" s="14"/>
      <c r="X2978" s="8"/>
      <c r="Y2978" s="13"/>
      <c r="Z2978" s="4"/>
      <c r="AA2978" s="10"/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4"/>
      <c r="BL2978" s="1"/>
      <c r="BM2978" s="1"/>
      <c r="BN2978" s="1"/>
      <c r="BO2978" s="1"/>
      <c r="BP2978" s="1"/>
      <c r="BQ2978" s="1"/>
    </row>
    <row r="2979" spans="1:69" x14ac:dyDescent="0.15">
      <c r="A2979" s="63"/>
      <c r="B2979" s="8"/>
      <c r="C2979" s="8"/>
      <c r="D2979" s="54"/>
      <c r="E2979" s="13"/>
      <c r="F2979" s="10"/>
      <c r="G2979" s="11"/>
      <c r="H2979" s="10"/>
      <c r="I2979" s="10"/>
      <c r="J2979" s="1"/>
      <c r="K2979" s="1"/>
      <c r="L2979" s="8"/>
      <c r="M2979" s="14"/>
      <c r="N2979" s="14"/>
      <c r="O2979" s="8"/>
      <c r="P2979" s="8"/>
      <c r="Q2979" s="12"/>
      <c r="R2979" s="37"/>
      <c r="S2979" s="8"/>
      <c r="T2979" s="7"/>
      <c r="U2979" s="12"/>
      <c r="V2979" s="12"/>
      <c r="W2979" s="14"/>
      <c r="X2979" s="8"/>
      <c r="Y2979" s="13"/>
      <c r="Z2979" s="4"/>
      <c r="AA2979" s="10"/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4"/>
      <c r="BL2979" s="1"/>
      <c r="BM2979" s="1"/>
      <c r="BN2979" s="1"/>
      <c r="BO2979" s="1"/>
      <c r="BP2979" s="1"/>
      <c r="BQ2979" s="1"/>
    </row>
    <row r="2980" spans="1:69" x14ac:dyDescent="0.15">
      <c r="A2980" s="63"/>
      <c r="B2980" s="8"/>
      <c r="C2980" s="8"/>
      <c r="D2980" s="54"/>
      <c r="E2980" s="13"/>
      <c r="F2980" s="10"/>
      <c r="G2980" s="11"/>
      <c r="H2980" s="10"/>
      <c r="I2980" s="10"/>
      <c r="J2980" s="1"/>
      <c r="K2980" s="1"/>
      <c r="L2980" s="8"/>
      <c r="M2980" s="14"/>
      <c r="N2980" s="14"/>
      <c r="O2980" s="8"/>
      <c r="P2980" s="8"/>
      <c r="Q2980" s="12"/>
      <c r="R2980" s="37"/>
      <c r="S2980" s="8"/>
      <c r="T2980" s="7"/>
      <c r="U2980" s="12"/>
      <c r="V2980" s="12"/>
      <c r="W2980" s="14"/>
      <c r="X2980" s="8"/>
      <c r="Y2980" s="13"/>
      <c r="Z2980" s="4"/>
      <c r="AA2980" s="10"/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4"/>
      <c r="BL2980" s="1"/>
      <c r="BM2980" s="1"/>
      <c r="BN2980" s="1"/>
      <c r="BO2980" s="1"/>
      <c r="BP2980" s="1"/>
      <c r="BQ2980" s="1"/>
    </row>
    <row r="2981" spans="1:69" x14ac:dyDescent="0.15">
      <c r="A2981" s="63"/>
      <c r="B2981" s="8"/>
      <c r="C2981" s="8"/>
      <c r="D2981" s="54"/>
      <c r="E2981" s="13"/>
      <c r="F2981" s="10"/>
      <c r="G2981" s="11"/>
      <c r="H2981" s="10"/>
      <c r="I2981" s="10"/>
      <c r="J2981" s="1"/>
      <c r="K2981" s="1"/>
      <c r="L2981" s="8"/>
      <c r="M2981" s="14"/>
      <c r="N2981" s="14"/>
      <c r="O2981" s="8"/>
      <c r="P2981" s="8"/>
      <c r="Q2981" s="12"/>
      <c r="R2981" s="37"/>
      <c r="S2981" s="8"/>
      <c r="T2981" s="7"/>
      <c r="U2981" s="12"/>
      <c r="V2981" s="12"/>
      <c r="W2981" s="14"/>
      <c r="X2981" s="8"/>
      <c r="Y2981" s="13"/>
      <c r="Z2981" s="4"/>
      <c r="AA2981" s="10"/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4"/>
      <c r="BL2981" s="1"/>
      <c r="BM2981" s="1"/>
      <c r="BN2981" s="1"/>
      <c r="BO2981" s="1"/>
      <c r="BP2981" s="1"/>
      <c r="BQ2981" s="1"/>
    </row>
    <row r="2982" spans="1:69" x14ac:dyDescent="0.15">
      <c r="A2982" s="63"/>
      <c r="B2982" s="8"/>
      <c r="C2982" s="8"/>
      <c r="D2982" s="54"/>
      <c r="E2982" s="13"/>
      <c r="F2982" s="10"/>
      <c r="G2982" s="11"/>
      <c r="H2982" s="10"/>
      <c r="I2982" s="10"/>
      <c r="J2982" s="1"/>
      <c r="K2982" s="1"/>
      <c r="L2982" s="8"/>
      <c r="M2982" s="14"/>
      <c r="N2982" s="14"/>
      <c r="O2982" s="8"/>
      <c r="P2982" s="8"/>
      <c r="Q2982" s="12"/>
      <c r="R2982" s="37"/>
      <c r="S2982" s="8"/>
      <c r="T2982" s="7"/>
      <c r="U2982" s="12"/>
      <c r="V2982" s="12"/>
      <c r="W2982" s="14"/>
      <c r="X2982" s="8"/>
      <c r="Y2982" s="13"/>
      <c r="Z2982" s="4"/>
      <c r="AA2982" s="10"/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4"/>
      <c r="BL2982" s="1"/>
      <c r="BM2982" s="1"/>
      <c r="BN2982" s="1"/>
      <c r="BO2982" s="1"/>
      <c r="BP2982" s="1"/>
      <c r="BQ2982" s="1"/>
    </row>
    <row r="2983" spans="1:69" x14ac:dyDescent="0.15">
      <c r="A2983" s="63"/>
      <c r="B2983" s="8"/>
      <c r="C2983" s="8"/>
      <c r="D2983" s="54"/>
      <c r="E2983" s="13"/>
      <c r="F2983" s="10"/>
      <c r="G2983" s="11"/>
      <c r="H2983" s="10"/>
      <c r="I2983" s="10"/>
      <c r="J2983" s="1"/>
      <c r="K2983" s="1"/>
      <c r="L2983" s="8"/>
      <c r="M2983" s="14"/>
      <c r="N2983" s="14"/>
      <c r="O2983" s="8"/>
      <c r="P2983" s="8"/>
      <c r="Q2983" s="12"/>
      <c r="R2983" s="37"/>
      <c r="S2983" s="8"/>
      <c r="T2983" s="7"/>
      <c r="U2983" s="12"/>
      <c r="V2983" s="12"/>
      <c r="W2983" s="14"/>
      <c r="X2983" s="8"/>
      <c r="Y2983" s="13"/>
      <c r="Z2983" s="4"/>
      <c r="AA2983" s="10"/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4"/>
      <c r="BL2983" s="1"/>
      <c r="BM2983" s="1"/>
      <c r="BN2983" s="1"/>
      <c r="BO2983" s="1"/>
      <c r="BP2983" s="1"/>
      <c r="BQ2983" s="1"/>
    </row>
    <row r="2984" spans="1:69" x14ac:dyDescent="0.15">
      <c r="A2984" s="63"/>
      <c r="B2984" s="8"/>
      <c r="C2984" s="8"/>
      <c r="D2984" s="54"/>
      <c r="E2984" s="13"/>
      <c r="F2984" s="10"/>
      <c r="G2984" s="11"/>
      <c r="H2984" s="10"/>
      <c r="I2984" s="10"/>
      <c r="J2984" s="1"/>
      <c r="K2984" s="1"/>
      <c r="L2984" s="8"/>
      <c r="M2984" s="14"/>
      <c r="N2984" s="14"/>
      <c r="O2984" s="8"/>
      <c r="P2984" s="8"/>
      <c r="Q2984" s="12"/>
      <c r="R2984" s="37"/>
      <c r="S2984" s="8"/>
      <c r="T2984" s="7"/>
      <c r="U2984" s="12"/>
      <c r="V2984" s="12"/>
      <c r="W2984" s="14"/>
      <c r="X2984" s="8"/>
      <c r="Y2984" s="13"/>
      <c r="Z2984" s="4"/>
      <c r="AA2984" s="10"/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4"/>
      <c r="BL2984" s="1"/>
      <c r="BM2984" s="1"/>
      <c r="BN2984" s="1"/>
      <c r="BO2984" s="1"/>
      <c r="BP2984" s="1"/>
      <c r="BQ2984" s="1"/>
    </row>
    <row r="2985" spans="1:69" x14ac:dyDescent="0.15">
      <c r="A2985" s="63"/>
      <c r="B2985" s="8"/>
      <c r="C2985" s="8"/>
      <c r="D2985" s="54"/>
      <c r="E2985" s="13"/>
      <c r="F2985" s="10"/>
      <c r="G2985" s="11"/>
      <c r="H2985" s="10"/>
      <c r="I2985" s="10"/>
      <c r="J2985" s="1"/>
      <c r="K2985" s="1"/>
      <c r="L2985" s="8"/>
      <c r="M2985" s="14"/>
      <c r="N2985" s="14"/>
      <c r="O2985" s="8"/>
      <c r="P2985" s="8"/>
      <c r="Q2985" s="12"/>
      <c r="R2985" s="37"/>
      <c r="S2985" s="8"/>
      <c r="T2985" s="7"/>
      <c r="U2985" s="12"/>
      <c r="V2985" s="12"/>
      <c r="W2985" s="14"/>
      <c r="X2985" s="8"/>
      <c r="Y2985" s="13"/>
      <c r="Z2985" s="4"/>
      <c r="AA2985" s="10"/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4"/>
      <c r="BL2985" s="1"/>
      <c r="BM2985" s="1"/>
      <c r="BN2985" s="1"/>
      <c r="BO2985" s="1"/>
      <c r="BP2985" s="1"/>
      <c r="BQ2985" s="1"/>
    </row>
    <row r="2986" spans="1:69" x14ac:dyDescent="0.15">
      <c r="A2986" s="63"/>
      <c r="B2986" s="8"/>
      <c r="C2986" s="8"/>
      <c r="D2986" s="54"/>
      <c r="E2986" s="13"/>
      <c r="F2986" s="10"/>
      <c r="G2986" s="11"/>
      <c r="H2986" s="10"/>
      <c r="I2986" s="10"/>
      <c r="J2986" s="1"/>
      <c r="K2986" s="1"/>
      <c r="L2986" s="8"/>
      <c r="M2986" s="14"/>
      <c r="N2986" s="14"/>
      <c r="O2986" s="8"/>
      <c r="P2986" s="8"/>
      <c r="Q2986" s="12"/>
      <c r="R2986" s="37"/>
      <c r="S2986" s="8"/>
      <c r="T2986" s="7"/>
      <c r="U2986" s="12"/>
      <c r="V2986" s="12"/>
      <c r="W2986" s="14"/>
      <c r="X2986" s="8"/>
      <c r="Y2986" s="13"/>
      <c r="Z2986" s="4"/>
      <c r="AA2986" s="10"/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4"/>
      <c r="BL2986" s="1"/>
      <c r="BM2986" s="1"/>
      <c r="BN2986" s="1"/>
      <c r="BO2986" s="1"/>
      <c r="BP2986" s="1"/>
      <c r="BQ2986" s="1"/>
    </row>
    <row r="2987" spans="1:69" x14ac:dyDescent="0.15">
      <c r="A2987" s="63"/>
      <c r="B2987" s="8"/>
      <c r="C2987" s="8"/>
      <c r="D2987" s="54"/>
      <c r="E2987" s="13"/>
      <c r="F2987" s="10"/>
      <c r="G2987" s="11"/>
      <c r="H2987" s="10"/>
      <c r="I2987" s="10"/>
      <c r="J2987" s="1"/>
      <c r="K2987" s="1"/>
      <c r="L2987" s="8"/>
      <c r="M2987" s="14"/>
      <c r="N2987" s="14"/>
      <c r="O2987" s="8"/>
      <c r="P2987" s="8"/>
      <c r="Q2987" s="12"/>
      <c r="R2987" s="37"/>
      <c r="S2987" s="8"/>
      <c r="T2987" s="7"/>
      <c r="U2987" s="12"/>
      <c r="V2987" s="12"/>
      <c r="W2987" s="14"/>
      <c r="X2987" s="8"/>
      <c r="Y2987" s="13"/>
      <c r="Z2987" s="4"/>
      <c r="AA2987" s="10"/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4"/>
      <c r="BL2987" s="1"/>
      <c r="BM2987" s="1"/>
      <c r="BN2987" s="1"/>
      <c r="BO2987" s="1"/>
      <c r="BP2987" s="1"/>
      <c r="BQ2987" s="1"/>
    </row>
    <row r="2988" spans="1:69" x14ac:dyDescent="0.15">
      <c r="A2988" s="63"/>
      <c r="B2988" s="8"/>
      <c r="C2988" s="8"/>
      <c r="D2988" s="54"/>
      <c r="E2988" s="13"/>
      <c r="F2988" s="10"/>
      <c r="G2988" s="11"/>
      <c r="H2988" s="10"/>
      <c r="I2988" s="10"/>
      <c r="J2988" s="1"/>
      <c r="K2988" s="1"/>
      <c r="L2988" s="8"/>
      <c r="M2988" s="14"/>
      <c r="N2988" s="14"/>
      <c r="O2988" s="8"/>
      <c r="P2988" s="8"/>
      <c r="Q2988" s="12"/>
      <c r="R2988" s="37"/>
      <c r="S2988" s="8"/>
      <c r="T2988" s="7"/>
      <c r="U2988" s="12"/>
      <c r="V2988" s="12"/>
      <c r="W2988" s="14"/>
      <c r="X2988" s="8"/>
      <c r="Y2988" s="13"/>
      <c r="Z2988" s="4"/>
      <c r="AA2988" s="10"/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4"/>
      <c r="BL2988" s="1"/>
      <c r="BM2988" s="1"/>
      <c r="BN2988" s="1"/>
      <c r="BO2988" s="1"/>
      <c r="BP2988" s="1"/>
      <c r="BQ2988" s="1"/>
    </row>
    <row r="2989" spans="1:69" x14ac:dyDescent="0.15">
      <c r="A2989" s="63"/>
      <c r="B2989" s="8"/>
      <c r="C2989" s="8"/>
      <c r="D2989" s="54"/>
      <c r="E2989" s="13"/>
      <c r="F2989" s="10"/>
      <c r="G2989" s="11"/>
      <c r="H2989" s="10"/>
      <c r="I2989" s="10"/>
      <c r="J2989" s="1"/>
      <c r="K2989" s="1"/>
      <c r="L2989" s="8"/>
      <c r="M2989" s="14"/>
      <c r="N2989" s="14"/>
      <c r="O2989" s="8"/>
      <c r="P2989" s="8"/>
      <c r="Q2989" s="12"/>
      <c r="R2989" s="37"/>
      <c r="S2989" s="8"/>
      <c r="T2989" s="7"/>
      <c r="U2989" s="12"/>
      <c r="V2989" s="12"/>
      <c r="W2989" s="14"/>
      <c r="X2989" s="8"/>
      <c r="Y2989" s="13"/>
      <c r="Z2989" s="4"/>
      <c r="AA2989" s="10"/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4"/>
      <c r="BL2989" s="1"/>
      <c r="BM2989" s="1"/>
      <c r="BN2989" s="1"/>
      <c r="BO2989" s="1"/>
      <c r="BP2989" s="1"/>
      <c r="BQ2989" s="1"/>
    </row>
    <row r="2990" spans="1:69" x14ac:dyDescent="0.15">
      <c r="A2990" s="63"/>
      <c r="B2990" s="8"/>
      <c r="C2990" s="8"/>
      <c r="D2990" s="54"/>
      <c r="E2990" s="13"/>
      <c r="F2990" s="10"/>
      <c r="G2990" s="11"/>
      <c r="H2990" s="10"/>
      <c r="I2990" s="10"/>
      <c r="J2990" s="1"/>
      <c r="K2990" s="1"/>
      <c r="L2990" s="8"/>
      <c r="M2990" s="14"/>
      <c r="N2990" s="14"/>
      <c r="O2990" s="8"/>
      <c r="P2990" s="8"/>
      <c r="Q2990" s="12"/>
      <c r="R2990" s="37"/>
      <c r="S2990" s="8"/>
      <c r="T2990" s="7"/>
      <c r="U2990" s="12"/>
      <c r="V2990" s="12"/>
      <c r="W2990" s="14"/>
      <c r="X2990" s="8"/>
      <c r="Y2990" s="13"/>
      <c r="Z2990" s="4"/>
      <c r="AA2990" s="10"/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4"/>
      <c r="BL2990" s="1"/>
      <c r="BM2990" s="1"/>
      <c r="BN2990" s="1"/>
      <c r="BO2990" s="1"/>
      <c r="BP2990" s="1"/>
      <c r="BQ2990" s="1"/>
    </row>
    <row r="2991" spans="1:69" x14ac:dyDescent="0.15">
      <c r="A2991" s="63"/>
      <c r="B2991" s="8"/>
      <c r="C2991" s="8"/>
      <c r="D2991" s="54"/>
      <c r="E2991" s="13"/>
      <c r="F2991" s="10"/>
      <c r="G2991" s="11"/>
      <c r="H2991" s="10"/>
      <c r="I2991" s="10"/>
      <c r="J2991" s="1"/>
      <c r="K2991" s="1"/>
      <c r="L2991" s="8"/>
      <c r="M2991" s="14"/>
      <c r="N2991" s="14"/>
      <c r="O2991" s="8"/>
      <c r="P2991" s="8"/>
      <c r="Q2991" s="12"/>
      <c r="R2991" s="37"/>
      <c r="S2991" s="8"/>
      <c r="T2991" s="7"/>
      <c r="U2991" s="12"/>
      <c r="V2991" s="12"/>
      <c r="W2991" s="14"/>
      <c r="X2991" s="8"/>
      <c r="Y2991" s="13"/>
      <c r="Z2991" s="4"/>
      <c r="AA2991" s="10"/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4"/>
      <c r="BL2991" s="1"/>
      <c r="BM2991" s="1"/>
      <c r="BN2991" s="1"/>
      <c r="BO2991" s="1"/>
      <c r="BP2991" s="1"/>
      <c r="BQ2991" s="1"/>
    </row>
    <row r="2992" spans="1:69" x14ac:dyDescent="0.15">
      <c r="A2992" s="63"/>
      <c r="B2992" s="8"/>
      <c r="C2992" s="8"/>
      <c r="D2992" s="54"/>
      <c r="E2992" s="13"/>
      <c r="F2992" s="10"/>
      <c r="G2992" s="11"/>
      <c r="H2992" s="10"/>
      <c r="I2992" s="10"/>
      <c r="J2992" s="1"/>
      <c r="K2992" s="1"/>
      <c r="L2992" s="8"/>
      <c r="M2992" s="14"/>
      <c r="N2992" s="14"/>
      <c r="O2992" s="8"/>
      <c r="P2992" s="8"/>
      <c r="Q2992" s="12"/>
      <c r="R2992" s="37"/>
      <c r="S2992" s="8"/>
      <c r="T2992" s="7"/>
      <c r="U2992" s="12"/>
      <c r="V2992" s="12"/>
      <c r="W2992" s="14"/>
      <c r="X2992" s="8"/>
      <c r="Y2992" s="13"/>
      <c r="Z2992" s="4"/>
      <c r="AA2992" s="10"/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4"/>
      <c r="BL2992" s="1"/>
      <c r="BM2992" s="1"/>
      <c r="BN2992" s="1"/>
      <c r="BO2992" s="1"/>
      <c r="BP2992" s="1"/>
      <c r="BQ2992" s="1"/>
    </row>
    <row r="2993" spans="1:69" x14ac:dyDescent="0.15">
      <c r="A2993" s="63"/>
      <c r="B2993" s="8"/>
      <c r="C2993" s="8"/>
      <c r="D2993" s="54"/>
      <c r="E2993" s="13"/>
      <c r="F2993" s="10"/>
      <c r="G2993" s="11"/>
      <c r="H2993" s="10"/>
      <c r="I2993" s="10"/>
      <c r="J2993" s="1"/>
      <c r="K2993" s="1"/>
      <c r="L2993" s="8"/>
      <c r="M2993" s="14"/>
      <c r="N2993" s="14"/>
      <c r="O2993" s="8"/>
      <c r="P2993" s="8"/>
      <c r="Q2993" s="12"/>
      <c r="R2993" s="37"/>
      <c r="S2993" s="8"/>
      <c r="T2993" s="7"/>
      <c r="U2993" s="12"/>
      <c r="V2993" s="12"/>
      <c r="W2993" s="14"/>
      <c r="X2993" s="8"/>
      <c r="Y2993" s="13"/>
      <c r="Z2993" s="4"/>
      <c r="AA2993" s="10"/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4"/>
      <c r="BL2993" s="1"/>
      <c r="BM2993" s="1"/>
      <c r="BN2993" s="1"/>
      <c r="BO2993" s="1"/>
      <c r="BP2993" s="1"/>
      <c r="BQ2993" s="1"/>
    </row>
    <row r="2994" spans="1:69" x14ac:dyDescent="0.15">
      <c r="A2994" s="63"/>
      <c r="B2994" s="8"/>
      <c r="C2994" s="8"/>
      <c r="D2994" s="54"/>
      <c r="E2994" s="13"/>
      <c r="F2994" s="10"/>
      <c r="G2994" s="11"/>
      <c r="H2994" s="10"/>
      <c r="I2994" s="10"/>
      <c r="J2994" s="1"/>
      <c r="K2994" s="1"/>
      <c r="L2994" s="8"/>
      <c r="M2994" s="14"/>
      <c r="N2994" s="14"/>
      <c r="O2994" s="8"/>
      <c r="P2994" s="8"/>
      <c r="Q2994" s="12"/>
      <c r="R2994" s="37"/>
      <c r="S2994" s="8"/>
      <c r="T2994" s="7"/>
      <c r="U2994" s="12"/>
      <c r="V2994" s="12"/>
      <c r="W2994" s="14"/>
      <c r="X2994" s="8"/>
      <c r="Y2994" s="13"/>
      <c r="Z2994" s="4"/>
      <c r="AA2994" s="10"/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4"/>
      <c r="BL2994" s="1"/>
      <c r="BM2994" s="1"/>
      <c r="BN2994" s="1"/>
      <c r="BO2994" s="1"/>
      <c r="BP2994" s="1"/>
      <c r="BQ2994" s="1"/>
    </row>
    <row r="2995" spans="1:69" x14ac:dyDescent="0.15">
      <c r="A2995" s="63"/>
      <c r="B2995" s="8"/>
      <c r="C2995" s="8"/>
      <c r="D2995" s="54"/>
      <c r="E2995" s="13"/>
      <c r="F2995" s="10"/>
      <c r="G2995" s="11"/>
      <c r="H2995" s="10"/>
      <c r="I2995" s="10"/>
      <c r="J2995" s="1"/>
      <c r="K2995" s="1"/>
      <c r="L2995" s="8"/>
      <c r="M2995" s="14"/>
      <c r="N2995" s="14"/>
      <c r="O2995" s="8"/>
      <c r="P2995" s="8"/>
      <c r="Q2995" s="12"/>
      <c r="R2995" s="37"/>
      <c r="S2995" s="8"/>
      <c r="T2995" s="7"/>
      <c r="U2995" s="12"/>
      <c r="V2995" s="12"/>
      <c r="W2995" s="14"/>
      <c r="X2995" s="8"/>
      <c r="Y2995" s="13"/>
      <c r="Z2995" s="4"/>
      <c r="AA2995" s="10"/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4"/>
      <c r="BL2995" s="1"/>
      <c r="BM2995" s="1"/>
      <c r="BN2995" s="1"/>
      <c r="BO2995" s="1"/>
      <c r="BP2995" s="1"/>
      <c r="BQ2995" s="1"/>
    </row>
    <row r="2996" spans="1:69" x14ac:dyDescent="0.15">
      <c r="A2996" s="63"/>
      <c r="B2996" s="8"/>
      <c r="C2996" s="8"/>
      <c r="D2996" s="54"/>
      <c r="E2996" s="13"/>
      <c r="F2996" s="10"/>
      <c r="G2996" s="11"/>
      <c r="H2996" s="10"/>
      <c r="I2996" s="10"/>
      <c r="J2996" s="1"/>
      <c r="K2996" s="1"/>
      <c r="L2996" s="8"/>
      <c r="M2996" s="14"/>
      <c r="N2996" s="14"/>
      <c r="O2996" s="8"/>
      <c r="P2996" s="8"/>
      <c r="Q2996" s="12"/>
      <c r="R2996" s="37"/>
      <c r="S2996" s="8"/>
      <c r="T2996" s="7"/>
      <c r="U2996" s="12"/>
      <c r="V2996" s="12"/>
      <c r="W2996" s="14"/>
      <c r="X2996" s="8"/>
      <c r="Y2996" s="13"/>
      <c r="Z2996" s="4"/>
      <c r="AA2996" s="10"/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4"/>
      <c r="BL2996" s="1"/>
      <c r="BM2996" s="1"/>
      <c r="BN2996" s="1"/>
      <c r="BO2996" s="1"/>
      <c r="BP2996" s="1"/>
      <c r="BQ2996" s="1"/>
    </row>
    <row r="2997" spans="1:69" x14ac:dyDescent="0.15">
      <c r="A2997" s="63"/>
      <c r="B2997" s="8"/>
      <c r="C2997" s="8"/>
      <c r="D2997" s="54"/>
      <c r="E2997" s="13"/>
      <c r="F2997" s="10"/>
      <c r="G2997" s="11"/>
      <c r="H2997" s="10"/>
      <c r="I2997" s="10"/>
      <c r="J2997" s="1"/>
      <c r="K2997" s="1"/>
      <c r="L2997" s="8"/>
      <c r="M2997" s="14"/>
      <c r="N2997" s="14"/>
      <c r="O2997" s="8"/>
      <c r="P2997" s="8"/>
      <c r="Q2997" s="12"/>
      <c r="R2997" s="37"/>
      <c r="S2997" s="8"/>
      <c r="T2997" s="7"/>
      <c r="U2997" s="12"/>
      <c r="V2997" s="12"/>
      <c r="W2997" s="14"/>
      <c r="X2997" s="8"/>
      <c r="Y2997" s="13"/>
      <c r="Z2997" s="4"/>
      <c r="AA2997" s="10"/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4"/>
      <c r="BL2997" s="1"/>
      <c r="BM2997" s="1"/>
      <c r="BN2997" s="1"/>
      <c r="BO2997" s="1"/>
      <c r="BP2997" s="1"/>
      <c r="BQ2997" s="1"/>
    </row>
    <row r="2998" spans="1:69" x14ac:dyDescent="0.15">
      <c r="A2998" s="63"/>
      <c r="B2998" s="8"/>
      <c r="C2998" s="8"/>
      <c r="D2998" s="54"/>
      <c r="E2998" s="13"/>
      <c r="F2998" s="10"/>
      <c r="G2998" s="11"/>
      <c r="H2998" s="10"/>
      <c r="I2998" s="10"/>
      <c r="J2998" s="1"/>
      <c r="K2998" s="1"/>
      <c r="L2998" s="8"/>
      <c r="M2998" s="14"/>
      <c r="N2998" s="14"/>
      <c r="O2998" s="8"/>
      <c r="P2998" s="8"/>
      <c r="Q2998" s="12"/>
      <c r="R2998" s="37"/>
      <c r="S2998" s="8"/>
      <c r="T2998" s="7"/>
      <c r="U2998" s="12"/>
      <c r="V2998" s="12"/>
      <c r="W2998" s="14"/>
      <c r="X2998" s="8"/>
      <c r="Y2998" s="13"/>
      <c r="Z2998" s="4"/>
      <c r="AA2998" s="10"/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4"/>
      <c r="BL2998" s="1"/>
      <c r="BM2998" s="1"/>
      <c r="BN2998" s="1"/>
      <c r="BO2998" s="1"/>
      <c r="BP2998" s="1"/>
      <c r="BQ2998" s="1"/>
    </row>
    <row r="2999" spans="1:69" x14ac:dyDescent="0.15">
      <c r="A2999" s="63"/>
      <c r="B2999" s="8"/>
      <c r="C2999" s="8"/>
      <c r="D2999" s="54"/>
      <c r="E2999" s="13"/>
      <c r="F2999" s="10"/>
      <c r="G2999" s="11"/>
      <c r="H2999" s="10"/>
      <c r="I2999" s="10"/>
      <c r="J2999" s="1"/>
      <c r="K2999" s="1"/>
      <c r="L2999" s="8"/>
      <c r="M2999" s="14"/>
      <c r="N2999" s="14"/>
      <c r="O2999" s="8"/>
      <c r="P2999" s="8"/>
      <c r="Q2999" s="12"/>
      <c r="R2999" s="37"/>
      <c r="S2999" s="8"/>
      <c r="T2999" s="7"/>
      <c r="U2999" s="12"/>
      <c r="V2999" s="12"/>
      <c r="W2999" s="14"/>
      <c r="X2999" s="8"/>
      <c r="Y2999" s="13"/>
      <c r="Z2999" s="4"/>
      <c r="AA2999" s="10"/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4"/>
      <c r="BL2999" s="1"/>
      <c r="BM2999" s="1"/>
      <c r="BN2999" s="1"/>
      <c r="BO2999" s="1"/>
      <c r="BP2999" s="1"/>
      <c r="BQ2999" s="1"/>
    </row>
    <row r="3000" spans="1:69" x14ac:dyDescent="0.15">
      <c r="A3000" s="63"/>
      <c r="B3000" s="8"/>
      <c r="C3000" s="8"/>
      <c r="D3000" s="54"/>
      <c r="E3000" s="13"/>
      <c r="F3000" s="10"/>
      <c r="G3000" s="11"/>
      <c r="H3000" s="10"/>
      <c r="I3000" s="10"/>
      <c r="J3000" s="1"/>
      <c r="K3000" s="1"/>
      <c r="L3000" s="8"/>
      <c r="M3000" s="14"/>
      <c r="N3000" s="14"/>
      <c r="O3000" s="8"/>
      <c r="P3000" s="8"/>
      <c r="Q3000" s="12"/>
      <c r="R3000" s="37"/>
      <c r="S3000" s="8"/>
      <c r="T3000" s="7"/>
      <c r="U3000" s="12"/>
      <c r="V3000" s="12"/>
      <c r="W3000" s="14"/>
      <c r="X3000" s="8"/>
      <c r="Y3000" s="13"/>
      <c r="Z3000" s="4"/>
      <c r="AA3000" s="10"/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4"/>
      <c r="BL3000" s="1"/>
      <c r="BM3000" s="1"/>
      <c r="BN3000" s="1"/>
      <c r="BO3000" s="1"/>
      <c r="BP3000" s="1"/>
      <c r="BQ3000" s="1"/>
    </row>
    <row r="3001" spans="1:69" x14ac:dyDescent="0.15">
      <c r="A3001" s="63"/>
      <c r="B3001" s="8"/>
      <c r="C3001" s="8"/>
      <c r="D3001" s="54"/>
      <c r="E3001" s="13"/>
      <c r="F3001" s="10"/>
      <c r="G3001" s="11"/>
      <c r="H3001" s="10"/>
      <c r="I3001" s="10"/>
      <c r="J3001" s="1"/>
      <c r="K3001" s="1"/>
      <c r="L3001" s="8"/>
      <c r="M3001" s="14"/>
      <c r="N3001" s="14"/>
      <c r="O3001" s="8"/>
      <c r="P3001" s="8"/>
      <c r="Q3001" s="12"/>
      <c r="R3001" s="37"/>
      <c r="S3001" s="8"/>
      <c r="T3001" s="7"/>
      <c r="U3001" s="12"/>
      <c r="V3001" s="12"/>
      <c r="W3001" s="14"/>
      <c r="X3001" s="8"/>
      <c r="Y3001" s="13"/>
      <c r="Z3001" s="4"/>
      <c r="AA3001" s="10"/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4"/>
      <c r="BL3001" s="1"/>
      <c r="BM3001" s="1"/>
      <c r="BN3001" s="1"/>
      <c r="BO3001" s="1"/>
      <c r="BP3001" s="1"/>
      <c r="BQ3001" s="1"/>
    </row>
    <row r="3002" spans="1:69" x14ac:dyDescent="0.15">
      <c r="A3002" s="63"/>
      <c r="B3002" s="8"/>
      <c r="C3002" s="8"/>
      <c r="D3002" s="54"/>
      <c r="E3002" s="13"/>
      <c r="F3002" s="10"/>
      <c r="G3002" s="11"/>
      <c r="H3002" s="10"/>
      <c r="I3002" s="10"/>
      <c r="J3002" s="1"/>
      <c r="K3002" s="1"/>
      <c r="L3002" s="8"/>
      <c r="M3002" s="14"/>
      <c r="N3002" s="14"/>
      <c r="O3002" s="8"/>
      <c r="P3002" s="8"/>
      <c r="Q3002" s="12"/>
      <c r="R3002" s="37"/>
      <c r="S3002" s="8"/>
      <c r="T3002" s="7"/>
      <c r="U3002" s="12"/>
      <c r="V3002" s="12"/>
      <c r="W3002" s="14"/>
      <c r="X3002" s="8"/>
      <c r="Y3002" s="13"/>
      <c r="Z3002" s="4"/>
      <c r="AA3002" s="10"/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4"/>
      <c r="BL3002" s="1"/>
      <c r="BM3002" s="1"/>
      <c r="BN3002" s="1"/>
      <c r="BO3002" s="1"/>
      <c r="BP3002" s="1"/>
      <c r="BQ3002" s="1"/>
    </row>
    <row r="3003" spans="1:69" x14ac:dyDescent="0.15">
      <c r="A3003" s="63"/>
      <c r="B3003" s="8"/>
      <c r="C3003" s="8"/>
      <c r="D3003" s="54"/>
      <c r="E3003" s="13"/>
      <c r="F3003" s="10"/>
      <c r="G3003" s="11"/>
      <c r="H3003" s="10"/>
      <c r="I3003" s="10"/>
      <c r="J3003" s="1"/>
      <c r="K3003" s="1"/>
      <c r="L3003" s="8"/>
      <c r="M3003" s="14"/>
      <c r="N3003" s="14"/>
      <c r="O3003" s="8"/>
      <c r="P3003" s="8"/>
      <c r="Q3003" s="12"/>
      <c r="R3003" s="37"/>
      <c r="S3003" s="8"/>
      <c r="T3003" s="7"/>
      <c r="U3003" s="12"/>
      <c r="V3003" s="12"/>
      <c r="W3003" s="14"/>
      <c r="X3003" s="8"/>
      <c r="Y3003" s="13"/>
      <c r="Z3003" s="4"/>
      <c r="AA3003" s="10"/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4"/>
      <c r="BL3003" s="1"/>
      <c r="BM3003" s="1"/>
      <c r="BN3003" s="1"/>
      <c r="BO3003" s="1"/>
      <c r="BP3003" s="1"/>
      <c r="BQ3003" s="1"/>
    </row>
    <row r="3004" spans="1:69" x14ac:dyDescent="0.15">
      <c r="A3004" s="63"/>
      <c r="B3004" s="8"/>
      <c r="C3004" s="8"/>
      <c r="D3004" s="54"/>
      <c r="E3004" s="13"/>
      <c r="F3004" s="10"/>
      <c r="G3004" s="11"/>
      <c r="H3004" s="10"/>
      <c r="I3004" s="10"/>
      <c r="J3004" s="1"/>
      <c r="K3004" s="1"/>
      <c r="L3004" s="8"/>
      <c r="M3004" s="14"/>
      <c r="N3004" s="14"/>
      <c r="O3004" s="8"/>
      <c r="P3004" s="8"/>
      <c r="Q3004" s="12"/>
      <c r="R3004" s="37"/>
      <c r="S3004" s="8"/>
      <c r="T3004" s="7"/>
      <c r="U3004" s="12"/>
      <c r="V3004" s="12"/>
      <c r="W3004" s="14"/>
      <c r="X3004" s="8"/>
      <c r="Y3004" s="13"/>
      <c r="Z3004" s="4"/>
      <c r="AA3004" s="10"/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4"/>
      <c r="BL3004" s="1"/>
      <c r="BM3004" s="1"/>
      <c r="BN3004" s="1"/>
      <c r="BO3004" s="1"/>
      <c r="BP3004" s="1"/>
      <c r="BQ3004" s="1"/>
    </row>
    <row r="3005" spans="1:69" x14ac:dyDescent="0.15">
      <c r="A3005" s="63"/>
      <c r="B3005" s="8"/>
      <c r="C3005" s="8"/>
      <c r="D3005" s="54"/>
      <c r="E3005" s="13"/>
      <c r="F3005" s="10"/>
      <c r="G3005" s="11"/>
      <c r="H3005" s="10"/>
      <c r="I3005" s="10"/>
      <c r="J3005" s="1"/>
      <c r="K3005" s="1"/>
      <c r="L3005" s="8"/>
      <c r="M3005" s="14"/>
      <c r="N3005" s="14"/>
      <c r="O3005" s="8"/>
      <c r="P3005" s="8"/>
      <c r="Q3005" s="12"/>
      <c r="R3005" s="37"/>
      <c r="S3005" s="8"/>
      <c r="T3005" s="7"/>
      <c r="U3005" s="12"/>
      <c r="V3005" s="12"/>
      <c r="W3005" s="14"/>
      <c r="X3005" s="8"/>
      <c r="Y3005" s="13"/>
      <c r="Z3005" s="4"/>
      <c r="AA3005" s="10"/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4"/>
      <c r="BL3005" s="1"/>
      <c r="BM3005" s="1"/>
      <c r="BN3005" s="1"/>
      <c r="BO3005" s="1"/>
      <c r="BP3005" s="1"/>
      <c r="BQ3005" s="1"/>
    </row>
    <row r="3006" spans="1:69" x14ac:dyDescent="0.15">
      <c r="A3006" s="63"/>
      <c r="B3006" s="8"/>
      <c r="C3006" s="8"/>
      <c r="D3006" s="54"/>
      <c r="E3006" s="13"/>
      <c r="F3006" s="10"/>
      <c r="G3006" s="11"/>
      <c r="H3006" s="10"/>
      <c r="I3006" s="10"/>
      <c r="J3006" s="1"/>
      <c r="K3006" s="1"/>
      <c r="L3006" s="8"/>
      <c r="M3006" s="14"/>
      <c r="N3006" s="14"/>
      <c r="O3006" s="8"/>
      <c r="P3006" s="8"/>
      <c r="Q3006" s="12"/>
      <c r="R3006" s="37"/>
      <c r="S3006" s="8"/>
      <c r="T3006" s="7"/>
      <c r="U3006" s="12"/>
      <c r="V3006" s="12"/>
      <c r="W3006" s="14"/>
      <c r="X3006" s="8"/>
      <c r="Y3006" s="13"/>
      <c r="Z3006" s="4"/>
      <c r="AA3006" s="10"/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4"/>
      <c r="BL3006" s="1"/>
      <c r="BM3006" s="1"/>
      <c r="BN3006" s="1"/>
      <c r="BO3006" s="1"/>
      <c r="BP3006" s="1"/>
      <c r="BQ3006" s="1"/>
    </row>
    <row r="3007" spans="1:69" x14ac:dyDescent="0.15">
      <c r="A3007" s="63"/>
      <c r="B3007" s="8"/>
      <c r="C3007" s="8"/>
      <c r="D3007" s="54"/>
      <c r="E3007" s="13"/>
      <c r="F3007" s="10"/>
      <c r="G3007" s="11"/>
      <c r="H3007" s="10"/>
      <c r="I3007" s="10"/>
      <c r="J3007" s="1"/>
      <c r="K3007" s="1"/>
      <c r="L3007" s="8"/>
      <c r="M3007" s="14"/>
      <c r="N3007" s="14"/>
      <c r="O3007" s="8"/>
      <c r="P3007" s="8"/>
      <c r="Q3007" s="12"/>
      <c r="R3007" s="37"/>
      <c r="S3007" s="8"/>
      <c r="T3007" s="7"/>
      <c r="U3007" s="12"/>
      <c r="V3007" s="12"/>
      <c r="W3007" s="14"/>
      <c r="X3007" s="8"/>
      <c r="Y3007" s="13"/>
      <c r="Z3007" s="4"/>
      <c r="AA3007" s="10"/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4"/>
      <c r="BL3007" s="1"/>
      <c r="BM3007" s="1"/>
      <c r="BN3007" s="1"/>
      <c r="BO3007" s="1"/>
      <c r="BP3007" s="1"/>
      <c r="BQ3007" s="1"/>
    </row>
    <row r="3008" spans="1:69" x14ac:dyDescent="0.15">
      <c r="A3008" s="63"/>
      <c r="B3008" s="8"/>
      <c r="C3008" s="8"/>
      <c r="D3008" s="54"/>
      <c r="E3008" s="13"/>
      <c r="F3008" s="10"/>
      <c r="G3008" s="11"/>
      <c r="H3008" s="10"/>
      <c r="I3008" s="10"/>
      <c r="J3008" s="1"/>
      <c r="K3008" s="1"/>
      <c r="L3008" s="8"/>
      <c r="M3008" s="14"/>
      <c r="N3008" s="14"/>
      <c r="O3008" s="8"/>
      <c r="P3008" s="8"/>
      <c r="Q3008" s="12"/>
      <c r="R3008" s="37"/>
      <c r="S3008" s="8"/>
      <c r="T3008" s="7"/>
      <c r="U3008" s="12"/>
      <c r="V3008" s="12"/>
      <c r="W3008" s="14"/>
      <c r="X3008" s="8"/>
      <c r="Y3008" s="13"/>
      <c r="Z3008" s="4"/>
      <c r="AA3008" s="10"/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4"/>
      <c r="BL3008" s="1"/>
      <c r="BM3008" s="1"/>
      <c r="BN3008" s="1"/>
      <c r="BO3008" s="1"/>
      <c r="BP3008" s="1"/>
      <c r="BQ3008" s="1"/>
    </row>
    <row r="3009" spans="1:69" x14ac:dyDescent="0.15">
      <c r="A3009" s="63"/>
      <c r="B3009" s="8"/>
      <c r="C3009" s="8"/>
      <c r="D3009" s="54"/>
      <c r="E3009" s="13"/>
      <c r="F3009" s="10"/>
      <c r="G3009" s="11"/>
      <c r="H3009" s="10"/>
      <c r="I3009" s="10"/>
      <c r="J3009" s="1"/>
      <c r="K3009" s="1"/>
      <c r="L3009" s="8"/>
      <c r="M3009" s="14"/>
      <c r="N3009" s="14"/>
      <c r="O3009" s="8"/>
      <c r="P3009" s="8"/>
      <c r="Q3009" s="12"/>
      <c r="R3009" s="37"/>
      <c r="S3009" s="8"/>
      <c r="T3009" s="7"/>
      <c r="U3009" s="12"/>
      <c r="V3009" s="12"/>
      <c r="W3009" s="14"/>
      <c r="X3009" s="8"/>
      <c r="Y3009" s="13"/>
      <c r="Z3009" s="4"/>
      <c r="AA3009" s="10"/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4"/>
      <c r="BL3009" s="1"/>
      <c r="BM3009" s="1"/>
      <c r="BN3009" s="1"/>
      <c r="BO3009" s="1"/>
      <c r="BP3009" s="1"/>
      <c r="BQ3009" s="1"/>
    </row>
    <row r="3010" spans="1:69" x14ac:dyDescent="0.15">
      <c r="A3010" s="63"/>
      <c r="B3010" s="8"/>
      <c r="C3010" s="8"/>
      <c r="D3010" s="54"/>
      <c r="E3010" s="13"/>
      <c r="F3010" s="10"/>
      <c r="G3010" s="11"/>
      <c r="H3010" s="10"/>
      <c r="I3010" s="10"/>
      <c r="J3010" s="1"/>
      <c r="K3010" s="1"/>
      <c r="L3010" s="8"/>
      <c r="M3010" s="14"/>
      <c r="N3010" s="14"/>
      <c r="O3010" s="8"/>
      <c r="P3010" s="8"/>
      <c r="Q3010" s="12"/>
      <c r="R3010" s="37"/>
      <c r="S3010" s="8"/>
      <c r="T3010" s="7"/>
      <c r="U3010" s="12"/>
      <c r="V3010" s="12"/>
      <c r="W3010" s="14"/>
      <c r="X3010" s="8"/>
      <c r="Y3010" s="13"/>
      <c r="Z3010" s="4"/>
      <c r="AA3010" s="10"/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4"/>
      <c r="BL3010" s="1"/>
      <c r="BM3010" s="1"/>
      <c r="BN3010" s="1"/>
      <c r="BO3010" s="1"/>
      <c r="BP3010" s="1"/>
      <c r="BQ3010" s="1"/>
    </row>
    <row r="3011" spans="1:69" x14ac:dyDescent="0.15">
      <c r="A3011" s="63"/>
      <c r="B3011" s="8"/>
      <c r="C3011" s="8"/>
      <c r="D3011" s="54"/>
      <c r="E3011" s="13"/>
      <c r="F3011" s="10"/>
      <c r="G3011" s="11"/>
      <c r="H3011" s="10"/>
      <c r="I3011" s="10"/>
      <c r="J3011" s="1"/>
      <c r="K3011" s="1"/>
      <c r="L3011" s="8"/>
      <c r="M3011" s="14"/>
      <c r="N3011" s="14"/>
      <c r="O3011" s="8"/>
      <c r="P3011" s="8"/>
      <c r="Q3011" s="12"/>
      <c r="R3011" s="37"/>
      <c r="S3011" s="8"/>
      <c r="T3011" s="7"/>
      <c r="U3011" s="12"/>
      <c r="V3011" s="12"/>
      <c r="W3011" s="14"/>
      <c r="X3011" s="8"/>
      <c r="Y3011" s="13"/>
      <c r="Z3011" s="4"/>
      <c r="AA3011" s="10"/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4"/>
      <c r="BL3011" s="1"/>
      <c r="BM3011" s="1"/>
      <c r="BN3011" s="1"/>
      <c r="BO3011" s="1"/>
      <c r="BP3011" s="1"/>
      <c r="BQ3011" s="1"/>
    </row>
    <row r="3012" spans="1:69" x14ac:dyDescent="0.15">
      <c r="A3012" s="63"/>
      <c r="B3012" s="8"/>
      <c r="C3012" s="8"/>
      <c r="D3012" s="54"/>
      <c r="E3012" s="13"/>
      <c r="F3012" s="10"/>
      <c r="G3012" s="11"/>
      <c r="H3012" s="10"/>
      <c r="I3012" s="10"/>
      <c r="J3012" s="1"/>
      <c r="K3012" s="1"/>
      <c r="L3012" s="8"/>
      <c r="M3012" s="14"/>
      <c r="N3012" s="14"/>
      <c r="O3012" s="8"/>
      <c r="P3012" s="8"/>
      <c r="Q3012" s="12"/>
      <c r="R3012" s="37"/>
      <c r="S3012" s="8"/>
      <c r="T3012" s="7"/>
      <c r="U3012" s="12"/>
      <c r="V3012" s="12"/>
      <c r="W3012" s="14"/>
      <c r="X3012" s="8"/>
      <c r="Y3012" s="13"/>
      <c r="Z3012" s="4"/>
      <c r="AA3012" s="10"/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4"/>
      <c r="BL3012" s="1"/>
      <c r="BM3012" s="1"/>
      <c r="BN3012" s="1"/>
      <c r="BO3012" s="1"/>
      <c r="BP3012" s="1"/>
      <c r="BQ3012" s="1"/>
    </row>
    <row r="3013" spans="1:69" x14ac:dyDescent="0.15">
      <c r="A3013" s="63"/>
      <c r="B3013" s="8"/>
      <c r="C3013" s="8"/>
      <c r="D3013" s="54"/>
      <c r="E3013" s="13"/>
      <c r="F3013" s="10"/>
      <c r="G3013" s="11"/>
      <c r="H3013" s="10"/>
      <c r="I3013" s="10"/>
      <c r="J3013" s="1"/>
      <c r="K3013" s="1"/>
      <c r="L3013" s="8"/>
      <c r="M3013" s="14"/>
      <c r="N3013" s="14"/>
      <c r="O3013" s="8"/>
      <c r="P3013" s="8"/>
      <c r="Q3013" s="12"/>
      <c r="R3013" s="37"/>
      <c r="S3013" s="8"/>
      <c r="T3013" s="7"/>
      <c r="U3013" s="12"/>
      <c r="V3013" s="12"/>
      <c r="W3013" s="14"/>
      <c r="X3013" s="8"/>
      <c r="Y3013" s="13"/>
      <c r="Z3013" s="4"/>
      <c r="AA3013" s="10"/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4"/>
      <c r="BL3013" s="1"/>
      <c r="BM3013" s="1"/>
      <c r="BN3013" s="1"/>
      <c r="BO3013" s="1"/>
      <c r="BP3013" s="1"/>
      <c r="BQ3013" s="1"/>
    </row>
    <row r="3014" spans="1:69" x14ac:dyDescent="0.15">
      <c r="A3014" s="63"/>
      <c r="B3014" s="8"/>
      <c r="C3014" s="8"/>
      <c r="D3014" s="54"/>
      <c r="E3014" s="13"/>
      <c r="F3014" s="10"/>
      <c r="G3014" s="11"/>
      <c r="H3014" s="10"/>
      <c r="I3014" s="10"/>
      <c r="J3014" s="1"/>
      <c r="K3014" s="1"/>
      <c r="L3014" s="8"/>
      <c r="M3014" s="14"/>
      <c r="N3014" s="14"/>
      <c r="O3014" s="8"/>
      <c r="P3014" s="8"/>
      <c r="Q3014" s="12"/>
      <c r="R3014" s="37"/>
      <c r="S3014" s="8"/>
      <c r="T3014" s="7"/>
      <c r="U3014" s="12"/>
      <c r="V3014" s="12"/>
      <c r="W3014" s="14"/>
      <c r="X3014" s="8"/>
      <c r="Y3014" s="13"/>
      <c r="Z3014" s="4"/>
      <c r="AA3014" s="10"/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4"/>
      <c r="BL3014" s="1"/>
      <c r="BM3014" s="1"/>
      <c r="BN3014" s="1"/>
      <c r="BO3014" s="1"/>
      <c r="BP3014" s="1"/>
      <c r="BQ3014" s="1"/>
    </row>
    <row r="3015" spans="1:69" x14ac:dyDescent="0.15">
      <c r="A3015" s="63"/>
      <c r="B3015" s="8"/>
      <c r="C3015" s="8"/>
      <c r="D3015" s="54"/>
      <c r="E3015" s="13"/>
      <c r="F3015" s="10"/>
      <c r="G3015" s="11"/>
      <c r="H3015" s="10"/>
      <c r="I3015" s="10"/>
      <c r="J3015" s="1"/>
      <c r="K3015" s="1"/>
      <c r="L3015" s="8"/>
      <c r="M3015" s="14"/>
      <c r="N3015" s="14"/>
      <c r="O3015" s="8"/>
      <c r="P3015" s="8"/>
      <c r="Q3015" s="12"/>
      <c r="R3015" s="37"/>
      <c r="S3015" s="8"/>
      <c r="T3015" s="7"/>
      <c r="U3015" s="12"/>
      <c r="V3015" s="12"/>
      <c r="W3015" s="14"/>
      <c r="X3015" s="8"/>
      <c r="Y3015" s="13"/>
      <c r="Z3015" s="4"/>
      <c r="AA3015" s="10"/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4"/>
      <c r="BL3015" s="1"/>
      <c r="BM3015" s="1"/>
      <c r="BN3015" s="1"/>
      <c r="BO3015" s="1"/>
      <c r="BP3015" s="1"/>
      <c r="BQ3015" s="1"/>
    </row>
    <row r="3016" spans="1:69" x14ac:dyDescent="0.15">
      <c r="A3016" s="63"/>
      <c r="B3016" s="8"/>
      <c r="C3016" s="8"/>
      <c r="D3016" s="54"/>
      <c r="E3016" s="13"/>
      <c r="F3016" s="10"/>
      <c r="G3016" s="11"/>
      <c r="H3016" s="10"/>
      <c r="I3016" s="10"/>
      <c r="J3016" s="1"/>
      <c r="K3016" s="1"/>
      <c r="L3016" s="8"/>
      <c r="M3016" s="14"/>
      <c r="N3016" s="14"/>
      <c r="O3016" s="8"/>
      <c r="P3016" s="8"/>
      <c r="Q3016" s="12"/>
      <c r="R3016" s="37"/>
      <c r="S3016" s="8"/>
      <c r="T3016" s="7"/>
      <c r="U3016" s="12"/>
      <c r="V3016" s="12"/>
      <c r="W3016" s="14"/>
      <c r="X3016" s="8"/>
      <c r="Y3016" s="13"/>
      <c r="Z3016" s="4"/>
      <c r="AA3016" s="10"/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4"/>
      <c r="BL3016" s="1"/>
      <c r="BM3016" s="1"/>
      <c r="BN3016" s="1"/>
      <c r="BO3016" s="1"/>
      <c r="BP3016" s="1"/>
      <c r="BQ3016" s="1"/>
    </row>
    <row r="3017" spans="1:69" x14ac:dyDescent="0.15">
      <c r="A3017" s="63"/>
      <c r="B3017" s="8"/>
      <c r="C3017" s="8"/>
      <c r="D3017" s="54"/>
      <c r="E3017" s="13"/>
      <c r="F3017" s="10"/>
      <c r="G3017" s="11"/>
      <c r="H3017" s="10"/>
      <c r="I3017" s="10"/>
      <c r="J3017" s="1"/>
      <c r="K3017" s="1"/>
      <c r="L3017" s="8"/>
      <c r="M3017" s="14"/>
      <c r="N3017" s="14"/>
      <c r="O3017" s="8"/>
      <c r="P3017" s="8"/>
      <c r="Q3017" s="12"/>
      <c r="R3017" s="37"/>
      <c r="S3017" s="8"/>
      <c r="T3017" s="7"/>
      <c r="U3017" s="12"/>
      <c r="V3017" s="12"/>
      <c r="W3017" s="14"/>
      <c r="X3017" s="8"/>
      <c r="Y3017" s="13"/>
      <c r="Z3017" s="4"/>
      <c r="AA3017" s="10"/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4"/>
      <c r="BL3017" s="1"/>
      <c r="BM3017" s="1"/>
      <c r="BN3017" s="1"/>
      <c r="BO3017" s="1"/>
      <c r="BP3017" s="1"/>
      <c r="BQ3017" s="1"/>
    </row>
    <row r="3018" spans="1:69" x14ac:dyDescent="0.15">
      <c r="A3018" s="63"/>
      <c r="B3018" s="8"/>
      <c r="C3018" s="8"/>
      <c r="D3018" s="54"/>
      <c r="E3018" s="13"/>
      <c r="F3018" s="10"/>
      <c r="G3018" s="11"/>
      <c r="H3018" s="10"/>
      <c r="I3018" s="10"/>
      <c r="J3018" s="1"/>
      <c r="K3018" s="1"/>
      <c r="L3018" s="8"/>
      <c r="M3018" s="14"/>
      <c r="N3018" s="14"/>
      <c r="O3018" s="8"/>
      <c r="P3018" s="8"/>
      <c r="Q3018" s="12"/>
      <c r="R3018" s="37"/>
      <c r="S3018" s="8"/>
      <c r="T3018" s="7"/>
      <c r="U3018" s="12"/>
      <c r="V3018" s="12"/>
      <c r="W3018" s="14"/>
      <c r="X3018" s="8"/>
      <c r="Y3018" s="13"/>
      <c r="Z3018" s="4"/>
      <c r="AA3018" s="10"/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4"/>
      <c r="BL3018" s="1"/>
      <c r="BM3018" s="1"/>
      <c r="BN3018" s="1"/>
      <c r="BO3018" s="1"/>
      <c r="BP3018" s="1"/>
      <c r="BQ3018" s="1"/>
    </row>
    <row r="3019" spans="1:69" x14ac:dyDescent="0.15">
      <c r="A3019" s="63"/>
      <c r="B3019" s="8"/>
      <c r="C3019" s="8"/>
      <c r="D3019" s="54"/>
      <c r="E3019" s="13"/>
      <c r="F3019" s="10"/>
      <c r="G3019" s="11"/>
      <c r="H3019" s="10"/>
      <c r="I3019" s="10"/>
      <c r="J3019" s="1"/>
      <c r="K3019" s="1"/>
      <c r="L3019" s="8"/>
      <c r="M3019" s="14"/>
      <c r="N3019" s="14"/>
      <c r="O3019" s="8"/>
      <c r="P3019" s="8"/>
      <c r="Q3019" s="12"/>
      <c r="R3019" s="37"/>
      <c r="S3019" s="8"/>
      <c r="T3019" s="7"/>
      <c r="U3019" s="12"/>
      <c r="V3019" s="12"/>
      <c r="W3019" s="14"/>
      <c r="X3019" s="8"/>
      <c r="Y3019" s="13"/>
      <c r="Z3019" s="4"/>
      <c r="AA3019" s="10"/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4"/>
      <c r="BL3019" s="1"/>
      <c r="BM3019" s="1"/>
      <c r="BN3019" s="1"/>
      <c r="BO3019" s="1"/>
      <c r="BP3019" s="1"/>
      <c r="BQ3019" s="1"/>
    </row>
    <row r="3020" spans="1:69" x14ac:dyDescent="0.15">
      <c r="A3020" s="63"/>
      <c r="B3020" s="8"/>
      <c r="C3020" s="8"/>
      <c r="D3020" s="54"/>
      <c r="E3020" s="13"/>
      <c r="F3020" s="10"/>
      <c r="G3020" s="11"/>
      <c r="H3020" s="10"/>
      <c r="I3020" s="10"/>
      <c r="J3020" s="1"/>
      <c r="K3020" s="1"/>
      <c r="L3020" s="8"/>
      <c r="M3020" s="14"/>
      <c r="N3020" s="14"/>
      <c r="O3020" s="8"/>
      <c r="P3020" s="8"/>
      <c r="Q3020" s="12"/>
      <c r="R3020" s="37"/>
      <c r="S3020" s="8"/>
      <c r="T3020" s="7"/>
      <c r="U3020" s="12"/>
      <c r="V3020" s="12"/>
      <c r="W3020" s="14"/>
      <c r="X3020" s="8"/>
      <c r="Y3020" s="13"/>
      <c r="Z3020" s="4"/>
      <c r="AA3020" s="10"/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4"/>
      <c r="BL3020" s="1"/>
      <c r="BM3020" s="1"/>
      <c r="BN3020" s="1"/>
      <c r="BO3020" s="1"/>
      <c r="BP3020" s="1"/>
      <c r="BQ3020" s="1"/>
    </row>
    <row r="3021" spans="1:69" x14ac:dyDescent="0.15">
      <c r="A3021" s="63"/>
      <c r="B3021" s="8"/>
      <c r="C3021" s="8"/>
      <c r="D3021" s="54"/>
      <c r="E3021" s="13"/>
      <c r="F3021" s="10"/>
      <c r="G3021" s="11"/>
      <c r="H3021" s="10"/>
      <c r="I3021" s="10"/>
      <c r="J3021" s="1"/>
      <c r="K3021" s="1"/>
      <c r="L3021" s="8"/>
      <c r="M3021" s="14"/>
      <c r="N3021" s="14"/>
      <c r="O3021" s="8"/>
      <c r="P3021" s="8"/>
      <c r="Q3021" s="12"/>
      <c r="R3021" s="37"/>
      <c r="S3021" s="8"/>
      <c r="T3021" s="7"/>
      <c r="U3021" s="12"/>
      <c r="V3021" s="12"/>
      <c r="W3021" s="14"/>
      <c r="X3021" s="8"/>
      <c r="Y3021" s="13"/>
      <c r="Z3021" s="4"/>
      <c r="AA3021" s="10"/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4"/>
      <c r="BL3021" s="1"/>
      <c r="BM3021" s="1"/>
      <c r="BN3021" s="1"/>
      <c r="BO3021" s="1"/>
      <c r="BP3021" s="1"/>
      <c r="BQ3021" s="1"/>
    </row>
    <row r="3022" spans="1:69" x14ac:dyDescent="0.15">
      <c r="A3022" s="63"/>
      <c r="B3022" s="8"/>
      <c r="C3022" s="8"/>
      <c r="D3022" s="54"/>
      <c r="E3022" s="13"/>
      <c r="F3022" s="10"/>
      <c r="G3022" s="11"/>
      <c r="H3022" s="10"/>
      <c r="I3022" s="10"/>
      <c r="J3022" s="1"/>
      <c r="K3022" s="1"/>
      <c r="L3022" s="8"/>
      <c r="M3022" s="14"/>
      <c r="N3022" s="14"/>
      <c r="O3022" s="8"/>
      <c r="P3022" s="8"/>
      <c r="Q3022" s="12"/>
      <c r="R3022" s="37"/>
      <c r="S3022" s="8"/>
      <c r="T3022" s="7"/>
      <c r="U3022" s="12"/>
      <c r="V3022" s="12"/>
      <c r="W3022" s="14"/>
      <c r="X3022" s="8"/>
      <c r="Y3022" s="13"/>
      <c r="Z3022" s="4"/>
      <c r="AA3022" s="10"/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4"/>
      <c r="BL3022" s="1"/>
      <c r="BM3022" s="1"/>
      <c r="BN3022" s="1"/>
      <c r="BO3022" s="1"/>
      <c r="BP3022" s="1"/>
      <c r="BQ3022" s="1"/>
    </row>
    <row r="3023" spans="1:69" x14ac:dyDescent="0.15">
      <c r="A3023" s="63"/>
      <c r="B3023" s="8"/>
      <c r="C3023" s="8"/>
      <c r="D3023" s="54"/>
      <c r="E3023" s="13"/>
      <c r="F3023" s="10"/>
      <c r="G3023" s="11"/>
      <c r="H3023" s="10"/>
      <c r="I3023" s="10"/>
      <c r="J3023" s="1"/>
      <c r="K3023" s="1"/>
      <c r="L3023" s="8"/>
      <c r="M3023" s="14"/>
      <c r="N3023" s="14"/>
      <c r="O3023" s="8"/>
      <c r="P3023" s="8"/>
      <c r="Q3023" s="12"/>
      <c r="R3023" s="37"/>
      <c r="S3023" s="8"/>
      <c r="T3023" s="7"/>
      <c r="U3023" s="12"/>
      <c r="V3023" s="12"/>
      <c r="W3023" s="14"/>
      <c r="X3023" s="8"/>
      <c r="Y3023" s="13"/>
      <c r="Z3023" s="4"/>
      <c r="AA3023" s="10"/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4"/>
      <c r="BL3023" s="1"/>
      <c r="BM3023" s="1"/>
      <c r="BN3023" s="1"/>
      <c r="BO3023" s="1"/>
      <c r="BP3023" s="1"/>
      <c r="BQ3023" s="1"/>
    </row>
    <row r="3024" spans="1:69" x14ac:dyDescent="0.15">
      <c r="A3024" s="63"/>
      <c r="B3024" s="8"/>
      <c r="C3024" s="8"/>
      <c r="D3024" s="54"/>
      <c r="E3024" s="13"/>
      <c r="F3024" s="10"/>
      <c r="G3024" s="11"/>
      <c r="H3024" s="10"/>
      <c r="I3024" s="10"/>
      <c r="J3024" s="1"/>
      <c r="K3024" s="1"/>
      <c r="L3024" s="8"/>
      <c r="M3024" s="14"/>
      <c r="N3024" s="14"/>
      <c r="O3024" s="8"/>
      <c r="P3024" s="8"/>
      <c r="Q3024" s="12"/>
      <c r="R3024" s="37"/>
      <c r="S3024" s="8"/>
      <c r="T3024" s="7"/>
      <c r="U3024" s="12"/>
      <c r="V3024" s="12"/>
      <c r="W3024" s="14"/>
      <c r="X3024" s="8"/>
      <c r="Y3024" s="13"/>
      <c r="Z3024" s="4"/>
      <c r="AA3024" s="10"/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4"/>
      <c r="BL3024" s="1"/>
      <c r="BM3024" s="1"/>
      <c r="BN3024" s="1"/>
      <c r="BO3024" s="1"/>
      <c r="BP3024" s="1"/>
      <c r="BQ3024" s="1"/>
    </row>
    <row r="3025" spans="1:69" x14ac:dyDescent="0.15">
      <c r="A3025" s="63"/>
      <c r="B3025" s="8"/>
      <c r="C3025" s="8"/>
      <c r="D3025" s="54"/>
      <c r="E3025" s="13"/>
      <c r="F3025" s="10"/>
      <c r="G3025" s="11"/>
      <c r="H3025" s="10"/>
      <c r="I3025" s="10"/>
      <c r="J3025" s="1"/>
      <c r="K3025" s="1"/>
      <c r="L3025" s="8"/>
      <c r="M3025" s="14"/>
      <c r="N3025" s="14"/>
      <c r="O3025" s="8"/>
      <c r="P3025" s="8"/>
      <c r="Q3025" s="12"/>
      <c r="R3025" s="37"/>
      <c r="S3025" s="8"/>
      <c r="T3025" s="7"/>
      <c r="U3025" s="12"/>
      <c r="V3025" s="12"/>
      <c r="W3025" s="14"/>
      <c r="X3025" s="8"/>
      <c r="Y3025" s="13"/>
      <c r="Z3025" s="4"/>
      <c r="AA3025" s="10"/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4"/>
      <c r="BL3025" s="1"/>
      <c r="BM3025" s="1"/>
      <c r="BN3025" s="1"/>
      <c r="BO3025" s="1"/>
      <c r="BP3025" s="1"/>
      <c r="BQ3025" s="1"/>
    </row>
    <row r="3026" spans="1:69" x14ac:dyDescent="0.15">
      <c r="A3026" s="63"/>
      <c r="B3026" s="8"/>
      <c r="C3026" s="8"/>
      <c r="D3026" s="54"/>
      <c r="E3026" s="13"/>
      <c r="F3026" s="10"/>
      <c r="G3026" s="11"/>
      <c r="H3026" s="10"/>
      <c r="I3026" s="10"/>
      <c r="J3026" s="1"/>
      <c r="K3026" s="1"/>
      <c r="L3026" s="8"/>
      <c r="M3026" s="14"/>
      <c r="N3026" s="14"/>
      <c r="O3026" s="8"/>
      <c r="P3026" s="8"/>
      <c r="Q3026" s="12"/>
      <c r="R3026" s="37"/>
      <c r="S3026" s="8"/>
      <c r="T3026" s="7"/>
      <c r="U3026" s="12"/>
      <c r="V3026" s="12"/>
      <c r="W3026" s="14"/>
      <c r="X3026" s="8"/>
      <c r="Y3026" s="13"/>
      <c r="Z3026" s="4"/>
      <c r="AA3026" s="10"/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4"/>
      <c r="BL3026" s="1"/>
      <c r="BM3026" s="1"/>
      <c r="BN3026" s="1"/>
      <c r="BO3026" s="1"/>
      <c r="BP3026" s="1"/>
      <c r="BQ3026" s="1"/>
    </row>
    <row r="3027" spans="1:69" x14ac:dyDescent="0.15">
      <c r="A3027" s="63"/>
      <c r="B3027" s="8"/>
      <c r="C3027" s="8"/>
      <c r="D3027" s="54"/>
      <c r="E3027" s="13"/>
      <c r="F3027" s="10"/>
      <c r="G3027" s="11"/>
      <c r="H3027" s="10"/>
      <c r="I3027" s="10"/>
      <c r="J3027" s="1"/>
      <c r="K3027" s="1"/>
      <c r="L3027" s="8"/>
      <c r="M3027" s="14"/>
      <c r="N3027" s="14"/>
      <c r="O3027" s="8"/>
      <c r="P3027" s="8"/>
      <c r="Q3027" s="12"/>
      <c r="R3027" s="37"/>
      <c r="S3027" s="8"/>
      <c r="T3027" s="7"/>
      <c r="U3027" s="12"/>
      <c r="V3027" s="12"/>
      <c r="W3027" s="14"/>
      <c r="X3027" s="8"/>
      <c r="Y3027" s="13"/>
      <c r="Z3027" s="4"/>
      <c r="AA3027" s="10"/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4"/>
      <c r="BL3027" s="1"/>
      <c r="BM3027" s="1"/>
      <c r="BN3027" s="1"/>
      <c r="BO3027" s="1"/>
      <c r="BP3027" s="1"/>
      <c r="BQ3027" s="1"/>
    </row>
    <row r="3028" spans="1:69" x14ac:dyDescent="0.15">
      <c r="A3028" s="63"/>
      <c r="B3028" s="8"/>
      <c r="C3028" s="8"/>
      <c r="D3028" s="54"/>
      <c r="E3028" s="13"/>
      <c r="F3028" s="10"/>
      <c r="G3028" s="11"/>
      <c r="H3028" s="10"/>
      <c r="I3028" s="10"/>
      <c r="J3028" s="1"/>
      <c r="K3028" s="1"/>
      <c r="L3028" s="8"/>
      <c r="M3028" s="14"/>
      <c r="N3028" s="14"/>
      <c r="O3028" s="8"/>
      <c r="P3028" s="8"/>
      <c r="Q3028" s="12"/>
      <c r="R3028" s="37"/>
      <c r="S3028" s="8"/>
      <c r="T3028" s="7"/>
      <c r="U3028" s="12"/>
      <c r="V3028" s="12"/>
      <c r="W3028" s="14"/>
      <c r="X3028" s="8"/>
      <c r="Y3028" s="13"/>
      <c r="Z3028" s="4"/>
      <c r="AA3028" s="10"/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4"/>
      <c r="BL3028" s="1"/>
      <c r="BM3028" s="1"/>
      <c r="BN3028" s="1"/>
      <c r="BO3028" s="1"/>
      <c r="BP3028" s="1"/>
      <c r="BQ3028" s="1"/>
    </row>
    <row r="3029" spans="1:69" x14ac:dyDescent="0.15">
      <c r="A3029" s="63"/>
      <c r="B3029" s="8"/>
      <c r="C3029" s="8"/>
      <c r="D3029" s="54"/>
      <c r="E3029" s="13"/>
      <c r="F3029" s="10"/>
      <c r="G3029" s="11"/>
      <c r="H3029" s="10"/>
      <c r="I3029" s="10"/>
      <c r="J3029" s="1"/>
      <c r="K3029" s="1"/>
      <c r="L3029" s="8"/>
      <c r="M3029" s="14"/>
      <c r="N3029" s="14"/>
      <c r="O3029" s="8"/>
      <c r="P3029" s="8"/>
      <c r="Q3029" s="12"/>
      <c r="R3029" s="37"/>
      <c r="S3029" s="8"/>
      <c r="T3029" s="7"/>
      <c r="U3029" s="12"/>
      <c r="V3029" s="12"/>
      <c r="W3029" s="14"/>
      <c r="X3029" s="8"/>
      <c r="Y3029" s="13"/>
      <c r="Z3029" s="4"/>
      <c r="AA3029" s="10"/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4"/>
      <c r="BL3029" s="1"/>
      <c r="BM3029" s="1"/>
      <c r="BN3029" s="1"/>
      <c r="BO3029" s="1"/>
      <c r="BP3029" s="1"/>
      <c r="BQ3029" s="1"/>
    </row>
    <row r="3030" spans="1:69" x14ac:dyDescent="0.15">
      <c r="A3030" s="63"/>
      <c r="B3030" s="8"/>
      <c r="C3030" s="8"/>
      <c r="D3030" s="54"/>
      <c r="E3030" s="13"/>
      <c r="F3030" s="10"/>
      <c r="G3030" s="11"/>
      <c r="H3030" s="10"/>
      <c r="I3030" s="10"/>
      <c r="J3030" s="1"/>
      <c r="K3030" s="1"/>
      <c r="L3030" s="8"/>
      <c r="M3030" s="14"/>
      <c r="N3030" s="14"/>
      <c r="O3030" s="8"/>
      <c r="P3030" s="8"/>
      <c r="Q3030" s="12"/>
      <c r="R3030" s="37"/>
      <c r="S3030" s="8"/>
      <c r="T3030" s="7"/>
      <c r="U3030" s="12"/>
      <c r="V3030" s="12"/>
      <c r="W3030" s="14"/>
      <c r="X3030" s="8"/>
      <c r="Y3030" s="13"/>
      <c r="Z3030" s="4"/>
      <c r="AA3030" s="10"/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4"/>
      <c r="BL3030" s="1"/>
      <c r="BM3030" s="1"/>
      <c r="BN3030" s="1"/>
      <c r="BO3030" s="1"/>
      <c r="BP3030" s="1"/>
      <c r="BQ3030" s="1"/>
    </row>
    <row r="3031" spans="1:69" x14ac:dyDescent="0.15">
      <c r="A3031" s="63"/>
      <c r="B3031" s="8"/>
      <c r="C3031" s="8"/>
      <c r="D3031" s="54"/>
      <c r="E3031" s="13"/>
      <c r="F3031" s="10"/>
      <c r="G3031" s="11"/>
      <c r="H3031" s="10"/>
      <c r="I3031" s="10"/>
      <c r="J3031" s="1"/>
      <c r="K3031" s="1"/>
      <c r="L3031" s="8"/>
      <c r="M3031" s="14"/>
      <c r="N3031" s="14"/>
      <c r="O3031" s="8"/>
      <c r="P3031" s="8"/>
      <c r="Q3031" s="12"/>
      <c r="R3031" s="37"/>
      <c r="S3031" s="8"/>
      <c r="T3031" s="7"/>
      <c r="U3031" s="12"/>
      <c r="V3031" s="12"/>
      <c r="W3031" s="14"/>
      <c r="X3031" s="8"/>
      <c r="Y3031" s="13"/>
      <c r="Z3031" s="4"/>
      <c r="AA3031" s="10"/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4"/>
      <c r="BL3031" s="1"/>
      <c r="BM3031" s="1"/>
      <c r="BN3031" s="1"/>
      <c r="BO3031" s="1"/>
      <c r="BP3031" s="1"/>
      <c r="BQ3031" s="1"/>
    </row>
    <row r="3032" spans="1:69" x14ac:dyDescent="0.15">
      <c r="A3032" s="63"/>
      <c r="B3032" s="8"/>
      <c r="C3032" s="8"/>
      <c r="D3032" s="54"/>
      <c r="E3032" s="13"/>
      <c r="F3032" s="10"/>
      <c r="G3032" s="11"/>
      <c r="H3032" s="10"/>
      <c r="I3032" s="10"/>
      <c r="J3032" s="1"/>
      <c r="K3032" s="1"/>
      <c r="L3032" s="8"/>
      <c r="M3032" s="14"/>
      <c r="N3032" s="14"/>
      <c r="O3032" s="8"/>
      <c r="P3032" s="8"/>
      <c r="Q3032" s="12"/>
      <c r="R3032" s="37"/>
      <c r="S3032" s="8"/>
      <c r="T3032" s="7"/>
      <c r="U3032" s="12"/>
      <c r="V3032" s="12"/>
      <c r="W3032" s="14"/>
      <c r="X3032" s="8"/>
      <c r="Y3032" s="13"/>
      <c r="Z3032" s="4"/>
      <c r="AA3032" s="10"/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4"/>
      <c r="BL3032" s="1"/>
      <c r="BM3032" s="1"/>
      <c r="BN3032" s="1"/>
      <c r="BO3032" s="1"/>
      <c r="BP3032" s="1"/>
      <c r="BQ3032" s="1"/>
    </row>
    <row r="3033" spans="1:69" x14ac:dyDescent="0.15">
      <c r="A3033" s="63"/>
      <c r="B3033" s="8"/>
      <c r="C3033" s="8"/>
      <c r="D3033" s="54"/>
      <c r="E3033" s="13"/>
      <c r="F3033" s="10"/>
      <c r="G3033" s="11"/>
      <c r="H3033" s="10"/>
      <c r="I3033" s="10"/>
      <c r="J3033" s="1"/>
      <c r="K3033" s="1"/>
      <c r="L3033" s="8"/>
      <c r="M3033" s="14"/>
      <c r="N3033" s="14"/>
      <c r="O3033" s="8"/>
      <c r="P3033" s="8"/>
      <c r="Q3033" s="12"/>
      <c r="R3033" s="37"/>
      <c r="S3033" s="8"/>
      <c r="T3033" s="7"/>
      <c r="U3033" s="12"/>
      <c r="V3033" s="12"/>
      <c r="W3033" s="14"/>
      <c r="X3033" s="8"/>
      <c r="Y3033" s="13"/>
      <c r="Z3033" s="4"/>
      <c r="AA3033" s="10"/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4"/>
      <c r="BL3033" s="1"/>
      <c r="BM3033" s="1"/>
      <c r="BN3033" s="1"/>
      <c r="BO3033" s="1"/>
      <c r="BP3033" s="1"/>
      <c r="BQ3033" s="1"/>
    </row>
    <row r="3034" spans="1:69" x14ac:dyDescent="0.15">
      <c r="A3034" s="63"/>
      <c r="B3034" s="8"/>
      <c r="C3034" s="8"/>
      <c r="D3034" s="54"/>
      <c r="E3034" s="13"/>
      <c r="F3034" s="10"/>
      <c r="G3034" s="11"/>
      <c r="H3034" s="10"/>
      <c r="I3034" s="10"/>
      <c r="J3034" s="1"/>
      <c r="K3034" s="1"/>
      <c r="L3034" s="8"/>
      <c r="M3034" s="14"/>
      <c r="N3034" s="14"/>
      <c r="O3034" s="8"/>
      <c r="P3034" s="8"/>
      <c r="Q3034" s="12"/>
      <c r="R3034" s="37"/>
      <c r="S3034" s="8"/>
      <c r="T3034" s="7"/>
      <c r="U3034" s="12"/>
      <c r="V3034" s="12"/>
      <c r="W3034" s="14"/>
      <c r="X3034" s="8"/>
      <c r="Y3034" s="13"/>
      <c r="Z3034" s="4"/>
      <c r="AA3034" s="10"/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4"/>
      <c r="BL3034" s="1"/>
      <c r="BM3034" s="1"/>
      <c r="BN3034" s="1"/>
      <c r="BO3034" s="1"/>
      <c r="BP3034" s="1"/>
      <c r="BQ3034" s="1"/>
    </row>
    <row r="3035" spans="1:69" x14ac:dyDescent="0.15">
      <c r="A3035" s="63"/>
      <c r="B3035" s="8"/>
      <c r="C3035" s="8"/>
      <c r="D3035" s="54"/>
      <c r="E3035" s="13"/>
      <c r="F3035" s="10"/>
      <c r="G3035" s="11"/>
      <c r="H3035" s="10"/>
      <c r="I3035" s="10"/>
      <c r="J3035" s="1"/>
      <c r="K3035" s="1"/>
      <c r="L3035" s="8"/>
      <c r="M3035" s="14"/>
      <c r="N3035" s="14"/>
      <c r="O3035" s="8"/>
      <c r="P3035" s="8"/>
      <c r="Q3035" s="12"/>
      <c r="R3035" s="37"/>
      <c r="S3035" s="8"/>
      <c r="T3035" s="7"/>
      <c r="U3035" s="12"/>
      <c r="V3035" s="12"/>
      <c r="W3035" s="14"/>
      <c r="X3035" s="8"/>
      <c r="Y3035" s="13"/>
      <c r="Z3035" s="4"/>
      <c r="AA3035" s="10"/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4"/>
      <c r="BL3035" s="1"/>
      <c r="BM3035" s="1"/>
      <c r="BN3035" s="1"/>
      <c r="BO3035" s="1"/>
      <c r="BP3035" s="1"/>
      <c r="BQ3035" s="1"/>
    </row>
    <row r="3036" spans="1:69" x14ac:dyDescent="0.15">
      <c r="A3036" s="63"/>
      <c r="B3036" s="8"/>
      <c r="C3036" s="8"/>
      <c r="D3036" s="54"/>
      <c r="E3036" s="13"/>
      <c r="F3036" s="10"/>
      <c r="G3036" s="11"/>
      <c r="H3036" s="10"/>
      <c r="I3036" s="10"/>
      <c r="J3036" s="1"/>
      <c r="K3036" s="1"/>
      <c r="L3036" s="8"/>
      <c r="M3036" s="14"/>
      <c r="N3036" s="14"/>
      <c r="O3036" s="8"/>
      <c r="P3036" s="8"/>
      <c r="Q3036" s="12"/>
      <c r="R3036" s="37"/>
      <c r="S3036" s="8"/>
      <c r="T3036" s="7"/>
      <c r="U3036" s="12"/>
      <c r="V3036" s="12"/>
      <c r="W3036" s="14"/>
      <c r="X3036" s="8"/>
      <c r="Y3036" s="13"/>
      <c r="Z3036" s="4"/>
      <c r="AA3036" s="10"/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4"/>
      <c r="BL3036" s="1"/>
      <c r="BM3036" s="1"/>
      <c r="BN3036" s="1"/>
      <c r="BO3036" s="1"/>
      <c r="BP3036" s="1"/>
      <c r="BQ3036" s="1"/>
    </row>
    <row r="3037" spans="1:69" x14ac:dyDescent="0.15">
      <c r="A3037" s="63"/>
      <c r="B3037" s="8"/>
      <c r="C3037" s="8"/>
      <c r="D3037" s="54"/>
      <c r="E3037" s="13"/>
      <c r="F3037" s="10"/>
      <c r="G3037" s="11"/>
      <c r="H3037" s="10"/>
      <c r="I3037" s="10"/>
      <c r="J3037" s="1"/>
      <c r="K3037" s="1"/>
      <c r="L3037" s="8"/>
      <c r="M3037" s="14"/>
      <c r="N3037" s="14"/>
      <c r="O3037" s="8"/>
      <c r="P3037" s="8"/>
      <c r="Q3037" s="12"/>
      <c r="R3037" s="37"/>
      <c r="S3037" s="8"/>
      <c r="T3037" s="7"/>
      <c r="U3037" s="12"/>
      <c r="V3037" s="12"/>
      <c r="W3037" s="14"/>
      <c r="X3037" s="8"/>
      <c r="Y3037" s="13"/>
      <c r="Z3037" s="4"/>
      <c r="AA3037" s="10"/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4"/>
      <c r="BL3037" s="1"/>
      <c r="BM3037" s="1"/>
      <c r="BN3037" s="1"/>
      <c r="BO3037" s="1"/>
      <c r="BP3037" s="1"/>
      <c r="BQ3037" s="1"/>
    </row>
    <row r="3038" spans="1:69" x14ac:dyDescent="0.15">
      <c r="A3038" s="63"/>
      <c r="B3038" s="8"/>
      <c r="C3038" s="8"/>
      <c r="D3038" s="54"/>
      <c r="E3038" s="13"/>
      <c r="F3038" s="10"/>
      <c r="G3038" s="11"/>
      <c r="H3038" s="10"/>
      <c r="I3038" s="10"/>
      <c r="J3038" s="1"/>
      <c r="K3038" s="1"/>
      <c r="L3038" s="8"/>
      <c r="M3038" s="14"/>
      <c r="N3038" s="14"/>
      <c r="O3038" s="8"/>
      <c r="P3038" s="8"/>
      <c r="Q3038" s="12"/>
      <c r="R3038" s="37"/>
      <c r="S3038" s="8"/>
      <c r="T3038" s="7"/>
      <c r="U3038" s="12"/>
      <c r="V3038" s="12"/>
      <c r="W3038" s="14"/>
      <c r="X3038" s="8"/>
      <c r="Y3038" s="13"/>
      <c r="Z3038" s="4"/>
      <c r="AA3038" s="10"/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4"/>
      <c r="BL3038" s="1"/>
      <c r="BM3038" s="1"/>
      <c r="BN3038" s="1"/>
      <c r="BO3038" s="1"/>
      <c r="BP3038" s="1"/>
      <c r="BQ3038" s="1"/>
    </row>
    <row r="3039" spans="1:69" x14ac:dyDescent="0.15">
      <c r="A3039" s="63"/>
      <c r="B3039" s="8"/>
      <c r="C3039" s="8"/>
      <c r="D3039" s="54"/>
      <c r="E3039" s="13"/>
      <c r="F3039" s="10"/>
      <c r="G3039" s="11"/>
      <c r="H3039" s="10"/>
      <c r="I3039" s="10"/>
      <c r="J3039" s="1"/>
      <c r="K3039" s="1"/>
      <c r="L3039" s="8"/>
      <c r="M3039" s="14"/>
      <c r="N3039" s="14"/>
      <c r="O3039" s="8"/>
      <c r="P3039" s="8"/>
      <c r="Q3039" s="12"/>
      <c r="R3039" s="37"/>
      <c r="S3039" s="8"/>
      <c r="T3039" s="7"/>
      <c r="U3039" s="12"/>
      <c r="V3039" s="12"/>
      <c r="W3039" s="14"/>
      <c r="X3039" s="8"/>
      <c r="Y3039" s="13"/>
      <c r="Z3039" s="4"/>
      <c r="AA3039" s="10"/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4"/>
      <c r="BL3039" s="1"/>
      <c r="BM3039" s="1"/>
      <c r="BN3039" s="1"/>
      <c r="BO3039" s="1"/>
      <c r="BP3039" s="1"/>
      <c r="BQ3039" s="1"/>
    </row>
    <row r="3040" spans="1:69" x14ac:dyDescent="0.15">
      <c r="A3040" s="63"/>
      <c r="B3040" s="8"/>
      <c r="C3040" s="8"/>
      <c r="D3040" s="54"/>
      <c r="E3040" s="13"/>
      <c r="F3040" s="10"/>
      <c r="G3040" s="11"/>
      <c r="H3040" s="10"/>
      <c r="I3040" s="10"/>
      <c r="J3040" s="1"/>
      <c r="K3040" s="1"/>
      <c r="L3040" s="8"/>
      <c r="M3040" s="14"/>
      <c r="N3040" s="14"/>
      <c r="O3040" s="8"/>
      <c r="P3040" s="8"/>
      <c r="Q3040" s="12"/>
      <c r="R3040" s="37"/>
      <c r="S3040" s="8"/>
      <c r="T3040" s="7"/>
      <c r="U3040" s="12"/>
      <c r="V3040" s="12"/>
      <c r="W3040" s="14"/>
      <c r="X3040" s="8"/>
      <c r="Y3040" s="13"/>
      <c r="Z3040" s="4"/>
      <c r="AA3040" s="10"/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4"/>
      <c r="BL3040" s="1"/>
      <c r="BM3040" s="1"/>
      <c r="BN3040" s="1"/>
      <c r="BO3040" s="1"/>
      <c r="BP3040" s="1"/>
      <c r="BQ3040" s="1"/>
    </row>
    <row r="3041" spans="1:69" x14ac:dyDescent="0.15">
      <c r="A3041" s="63"/>
      <c r="B3041" s="8"/>
      <c r="C3041" s="8"/>
      <c r="D3041" s="54"/>
      <c r="E3041" s="13"/>
      <c r="F3041" s="10"/>
      <c r="G3041" s="11"/>
      <c r="H3041" s="10"/>
      <c r="I3041" s="10"/>
      <c r="J3041" s="1"/>
      <c r="K3041" s="1"/>
      <c r="L3041" s="8"/>
      <c r="M3041" s="14"/>
      <c r="N3041" s="14"/>
      <c r="O3041" s="8"/>
      <c r="P3041" s="8"/>
      <c r="Q3041" s="12"/>
      <c r="R3041" s="37"/>
      <c r="S3041" s="8"/>
      <c r="T3041" s="7"/>
      <c r="U3041" s="12"/>
      <c r="V3041" s="12"/>
      <c r="W3041" s="14"/>
      <c r="X3041" s="8"/>
      <c r="Y3041" s="13"/>
      <c r="Z3041" s="4"/>
      <c r="AA3041" s="10"/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4"/>
      <c r="BL3041" s="1"/>
      <c r="BM3041" s="1"/>
      <c r="BN3041" s="1"/>
      <c r="BO3041" s="1"/>
      <c r="BP3041" s="1"/>
      <c r="BQ3041" s="1"/>
    </row>
    <row r="3042" spans="1:69" x14ac:dyDescent="0.15">
      <c r="A3042" s="63"/>
      <c r="B3042" s="8"/>
      <c r="C3042" s="8"/>
      <c r="D3042" s="54"/>
      <c r="E3042" s="13"/>
      <c r="F3042" s="10"/>
      <c r="G3042" s="11"/>
      <c r="H3042" s="10"/>
      <c r="I3042" s="10"/>
      <c r="J3042" s="1"/>
      <c r="K3042" s="1"/>
      <c r="L3042" s="8"/>
      <c r="M3042" s="14"/>
      <c r="N3042" s="14"/>
      <c r="O3042" s="8"/>
      <c r="P3042" s="8"/>
      <c r="Q3042" s="12"/>
      <c r="R3042" s="37"/>
      <c r="S3042" s="8"/>
      <c r="T3042" s="7"/>
      <c r="U3042" s="12"/>
      <c r="V3042" s="12"/>
      <c r="W3042" s="14"/>
      <c r="X3042" s="8"/>
      <c r="Y3042" s="13"/>
      <c r="Z3042" s="4"/>
      <c r="AA3042" s="10"/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4"/>
      <c r="BL3042" s="1"/>
      <c r="BM3042" s="1"/>
      <c r="BN3042" s="1"/>
      <c r="BO3042" s="1"/>
      <c r="BP3042" s="1"/>
      <c r="BQ3042" s="1"/>
    </row>
    <row r="3043" spans="1:69" x14ac:dyDescent="0.15">
      <c r="A3043" s="63"/>
      <c r="B3043" s="8"/>
      <c r="C3043" s="8"/>
      <c r="D3043" s="54"/>
      <c r="E3043" s="13"/>
      <c r="F3043" s="10"/>
      <c r="G3043" s="11"/>
      <c r="H3043" s="10"/>
      <c r="I3043" s="10"/>
      <c r="J3043" s="1"/>
      <c r="K3043" s="1"/>
      <c r="L3043" s="8"/>
      <c r="M3043" s="14"/>
      <c r="N3043" s="14"/>
      <c r="O3043" s="8"/>
      <c r="P3043" s="8"/>
      <c r="Q3043" s="12"/>
      <c r="R3043" s="37"/>
      <c r="S3043" s="8"/>
      <c r="T3043" s="7"/>
      <c r="U3043" s="12"/>
      <c r="V3043" s="12"/>
      <c r="W3043" s="14"/>
      <c r="X3043" s="8"/>
      <c r="Y3043" s="13"/>
      <c r="Z3043" s="4"/>
      <c r="AA3043" s="10"/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4"/>
      <c r="BL3043" s="1"/>
      <c r="BM3043" s="1"/>
      <c r="BN3043" s="1"/>
      <c r="BO3043" s="1"/>
      <c r="BP3043" s="1"/>
      <c r="BQ3043" s="1"/>
    </row>
    <row r="3044" spans="1:69" x14ac:dyDescent="0.15">
      <c r="A3044" s="63"/>
      <c r="B3044" s="8"/>
      <c r="C3044" s="8"/>
      <c r="D3044" s="54"/>
      <c r="E3044" s="13"/>
      <c r="F3044" s="10"/>
      <c r="G3044" s="11"/>
      <c r="H3044" s="10"/>
      <c r="I3044" s="10"/>
      <c r="J3044" s="1"/>
      <c r="K3044" s="1"/>
      <c r="L3044" s="8"/>
      <c r="M3044" s="14"/>
      <c r="N3044" s="14"/>
      <c r="O3044" s="8"/>
      <c r="P3044" s="8"/>
      <c r="Q3044" s="12"/>
      <c r="R3044" s="37"/>
      <c r="S3044" s="8"/>
      <c r="T3044" s="7"/>
      <c r="U3044" s="12"/>
      <c r="V3044" s="12"/>
      <c r="W3044" s="14"/>
      <c r="X3044" s="8"/>
      <c r="Y3044" s="13"/>
      <c r="Z3044" s="4"/>
      <c r="AA3044" s="10"/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4"/>
      <c r="BL3044" s="1"/>
      <c r="BM3044" s="1"/>
      <c r="BN3044" s="1"/>
      <c r="BO3044" s="1"/>
      <c r="BP3044" s="1"/>
      <c r="BQ3044" s="1"/>
    </row>
    <row r="3045" spans="1:69" x14ac:dyDescent="0.15">
      <c r="A3045" s="63"/>
      <c r="B3045" s="8"/>
      <c r="C3045" s="8"/>
      <c r="D3045" s="54"/>
      <c r="E3045" s="13"/>
      <c r="F3045" s="10"/>
      <c r="G3045" s="11"/>
      <c r="H3045" s="10"/>
      <c r="I3045" s="10"/>
      <c r="J3045" s="1"/>
      <c r="K3045" s="1"/>
      <c r="L3045" s="8"/>
      <c r="M3045" s="14"/>
      <c r="N3045" s="14"/>
      <c r="O3045" s="8"/>
      <c r="P3045" s="8"/>
      <c r="Q3045" s="12"/>
      <c r="R3045" s="37"/>
      <c r="S3045" s="8"/>
      <c r="T3045" s="7"/>
      <c r="U3045" s="12"/>
      <c r="V3045" s="12"/>
      <c r="W3045" s="14"/>
      <c r="X3045" s="8"/>
      <c r="Y3045" s="13"/>
      <c r="Z3045" s="4"/>
      <c r="AA3045" s="10"/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4"/>
      <c r="BL3045" s="1"/>
      <c r="BM3045" s="1"/>
      <c r="BN3045" s="1"/>
      <c r="BO3045" s="1"/>
      <c r="BP3045" s="1"/>
      <c r="BQ3045" s="1"/>
    </row>
    <row r="3046" spans="1:69" x14ac:dyDescent="0.15">
      <c r="A3046" s="63"/>
      <c r="B3046" s="8"/>
      <c r="C3046" s="8"/>
      <c r="D3046" s="54"/>
      <c r="E3046" s="13"/>
      <c r="F3046" s="10"/>
      <c r="G3046" s="11"/>
      <c r="H3046" s="10"/>
      <c r="I3046" s="10"/>
      <c r="J3046" s="1"/>
      <c r="K3046" s="1"/>
      <c r="L3046" s="8"/>
      <c r="M3046" s="14"/>
      <c r="N3046" s="14"/>
      <c r="O3046" s="8"/>
      <c r="P3046" s="8"/>
      <c r="Q3046" s="12"/>
      <c r="R3046" s="37"/>
      <c r="S3046" s="8"/>
      <c r="T3046" s="7"/>
      <c r="U3046" s="12"/>
      <c r="V3046" s="12"/>
      <c r="W3046" s="14"/>
      <c r="X3046" s="8"/>
      <c r="Y3046" s="13"/>
      <c r="Z3046" s="4"/>
      <c r="AA3046" s="10"/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4"/>
      <c r="BL3046" s="1"/>
      <c r="BM3046" s="1"/>
      <c r="BN3046" s="1"/>
      <c r="BO3046" s="1"/>
      <c r="BP3046" s="1"/>
      <c r="BQ3046" s="1"/>
    </row>
    <row r="3047" spans="1:69" x14ac:dyDescent="0.15">
      <c r="A3047" s="63"/>
      <c r="B3047" s="8"/>
      <c r="C3047" s="8"/>
      <c r="D3047" s="54"/>
      <c r="E3047" s="13"/>
      <c r="F3047" s="10"/>
      <c r="G3047" s="11"/>
      <c r="H3047" s="10"/>
      <c r="I3047" s="10"/>
      <c r="J3047" s="1"/>
      <c r="K3047" s="1"/>
      <c r="L3047" s="8"/>
      <c r="M3047" s="14"/>
      <c r="N3047" s="14"/>
      <c r="O3047" s="8"/>
      <c r="P3047" s="8"/>
      <c r="Q3047" s="12"/>
      <c r="R3047" s="37"/>
      <c r="S3047" s="8"/>
      <c r="T3047" s="7"/>
      <c r="U3047" s="12"/>
      <c r="V3047" s="12"/>
      <c r="W3047" s="14"/>
      <c r="X3047" s="8"/>
      <c r="Y3047" s="13"/>
      <c r="Z3047" s="4"/>
      <c r="AA3047" s="10"/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4"/>
      <c r="BL3047" s="1"/>
      <c r="BM3047" s="1"/>
      <c r="BN3047" s="1"/>
      <c r="BO3047" s="1"/>
      <c r="BP3047" s="1"/>
      <c r="BQ3047" s="1"/>
    </row>
    <row r="3048" spans="1:69" x14ac:dyDescent="0.15">
      <c r="A3048" s="63"/>
      <c r="B3048" s="8"/>
      <c r="C3048" s="8"/>
      <c r="D3048" s="54"/>
      <c r="E3048" s="13"/>
      <c r="F3048" s="10"/>
      <c r="G3048" s="11"/>
      <c r="H3048" s="10"/>
      <c r="I3048" s="10"/>
      <c r="J3048" s="1"/>
      <c r="K3048" s="1"/>
      <c r="L3048" s="8"/>
      <c r="M3048" s="14"/>
      <c r="N3048" s="14"/>
      <c r="O3048" s="8"/>
      <c r="P3048" s="8"/>
      <c r="Q3048" s="12"/>
      <c r="R3048" s="37"/>
      <c r="S3048" s="8"/>
      <c r="T3048" s="7"/>
      <c r="U3048" s="12"/>
      <c r="V3048" s="12"/>
      <c r="W3048" s="14"/>
      <c r="X3048" s="8"/>
      <c r="Y3048" s="13"/>
      <c r="Z3048" s="4"/>
      <c r="AA3048" s="10"/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4"/>
      <c r="BL3048" s="1"/>
      <c r="BM3048" s="1"/>
      <c r="BN3048" s="1"/>
      <c r="BO3048" s="1"/>
      <c r="BP3048" s="1"/>
      <c r="BQ3048" s="1"/>
    </row>
    <row r="3049" spans="1:69" x14ac:dyDescent="0.15">
      <c r="A3049" s="63"/>
      <c r="B3049" s="8"/>
      <c r="C3049" s="8"/>
      <c r="D3049" s="54"/>
      <c r="E3049" s="13"/>
      <c r="F3049" s="10"/>
      <c r="G3049" s="11"/>
      <c r="H3049" s="10"/>
      <c r="I3049" s="10"/>
      <c r="J3049" s="1"/>
      <c r="K3049" s="1"/>
      <c r="L3049" s="8"/>
      <c r="M3049" s="14"/>
      <c r="N3049" s="14"/>
      <c r="O3049" s="8"/>
      <c r="P3049" s="8"/>
      <c r="Q3049" s="12"/>
      <c r="R3049" s="37"/>
      <c r="S3049" s="8"/>
      <c r="T3049" s="7"/>
      <c r="U3049" s="12"/>
      <c r="V3049" s="12"/>
      <c r="W3049" s="14"/>
      <c r="X3049" s="8"/>
      <c r="Y3049" s="13"/>
      <c r="Z3049" s="4"/>
      <c r="AA3049" s="10"/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4"/>
      <c r="BL3049" s="1"/>
      <c r="BM3049" s="1"/>
      <c r="BN3049" s="1"/>
      <c r="BO3049" s="1"/>
      <c r="BP3049" s="1"/>
      <c r="BQ3049" s="1"/>
    </row>
    <row r="3050" spans="1:69" x14ac:dyDescent="0.15">
      <c r="A3050" s="63"/>
      <c r="B3050" s="8"/>
      <c r="C3050" s="8"/>
      <c r="D3050" s="54"/>
      <c r="E3050" s="13"/>
      <c r="F3050" s="10"/>
      <c r="G3050" s="11"/>
      <c r="H3050" s="10"/>
      <c r="I3050" s="10"/>
      <c r="J3050" s="1"/>
      <c r="K3050" s="1"/>
      <c r="L3050" s="8"/>
      <c r="M3050" s="14"/>
      <c r="N3050" s="14"/>
      <c r="O3050" s="8"/>
      <c r="P3050" s="8"/>
      <c r="Q3050" s="12"/>
      <c r="R3050" s="37"/>
      <c r="S3050" s="8"/>
      <c r="T3050" s="7"/>
      <c r="U3050" s="12"/>
      <c r="V3050" s="12"/>
      <c r="W3050" s="14"/>
      <c r="X3050" s="8"/>
      <c r="Y3050" s="13"/>
      <c r="Z3050" s="4"/>
      <c r="AA3050" s="10"/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4"/>
      <c r="BL3050" s="1"/>
      <c r="BM3050" s="1"/>
      <c r="BN3050" s="1"/>
      <c r="BO3050" s="1"/>
      <c r="BP3050" s="1"/>
      <c r="BQ3050" s="1"/>
    </row>
    <row r="3051" spans="1:69" x14ac:dyDescent="0.15">
      <c r="A3051" s="63"/>
      <c r="B3051" s="8"/>
      <c r="C3051" s="8"/>
      <c r="D3051" s="54"/>
      <c r="E3051" s="13"/>
      <c r="F3051" s="10"/>
      <c r="G3051" s="11"/>
      <c r="H3051" s="10"/>
      <c r="I3051" s="10"/>
      <c r="J3051" s="1"/>
      <c r="K3051" s="1"/>
      <c r="L3051" s="8"/>
      <c r="M3051" s="14"/>
      <c r="N3051" s="14"/>
      <c r="O3051" s="8"/>
      <c r="P3051" s="8"/>
      <c r="Q3051" s="12"/>
      <c r="R3051" s="37"/>
      <c r="S3051" s="8"/>
      <c r="T3051" s="7"/>
      <c r="U3051" s="12"/>
      <c r="V3051" s="12"/>
      <c r="W3051" s="14"/>
      <c r="X3051" s="8"/>
      <c r="Y3051" s="13"/>
      <c r="Z3051" s="4"/>
      <c r="AA3051" s="10"/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4"/>
      <c r="BL3051" s="1"/>
      <c r="BM3051" s="1"/>
      <c r="BN3051" s="1"/>
      <c r="BO3051" s="1"/>
      <c r="BP3051" s="1"/>
      <c r="BQ3051" s="1"/>
    </row>
    <row r="3052" spans="1:69" x14ac:dyDescent="0.15">
      <c r="A3052" s="63"/>
      <c r="B3052" s="8"/>
      <c r="C3052" s="8"/>
      <c r="D3052" s="54"/>
      <c r="E3052" s="13"/>
      <c r="F3052" s="10"/>
      <c r="G3052" s="11"/>
      <c r="H3052" s="10"/>
      <c r="I3052" s="10"/>
      <c r="J3052" s="1"/>
      <c r="K3052" s="1"/>
      <c r="L3052" s="8"/>
      <c r="M3052" s="14"/>
      <c r="N3052" s="14"/>
      <c r="O3052" s="8"/>
      <c r="P3052" s="8"/>
      <c r="Q3052" s="12"/>
      <c r="R3052" s="37"/>
      <c r="S3052" s="8"/>
      <c r="T3052" s="7"/>
      <c r="U3052" s="12"/>
      <c r="V3052" s="12"/>
      <c r="W3052" s="14"/>
      <c r="X3052" s="8"/>
      <c r="Y3052" s="13"/>
      <c r="Z3052" s="4"/>
      <c r="AA3052" s="10"/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4"/>
      <c r="BL3052" s="1"/>
      <c r="BM3052" s="1"/>
      <c r="BN3052" s="1"/>
      <c r="BO3052" s="1"/>
      <c r="BP3052" s="1"/>
      <c r="BQ3052" s="1"/>
    </row>
    <row r="3053" spans="1:69" x14ac:dyDescent="0.15">
      <c r="A3053" s="63"/>
      <c r="B3053" s="8"/>
      <c r="C3053" s="8"/>
      <c r="D3053" s="54"/>
      <c r="E3053" s="13"/>
      <c r="F3053" s="10"/>
      <c r="G3053" s="11"/>
      <c r="H3053" s="10"/>
      <c r="I3053" s="10"/>
      <c r="J3053" s="1"/>
      <c r="K3053" s="1"/>
      <c r="L3053" s="8"/>
      <c r="M3053" s="14"/>
      <c r="N3053" s="14"/>
      <c r="O3053" s="8"/>
      <c r="P3053" s="8"/>
      <c r="Q3053" s="12"/>
      <c r="R3053" s="37"/>
      <c r="S3053" s="8"/>
      <c r="T3053" s="7"/>
      <c r="U3053" s="12"/>
      <c r="V3053" s="12"/>
      <c r="W3053" s="14"/>
      <c r="X3053" s="8"/>
      <c r="Y3053" s="13"/>
      <c r="Z3053" s="4"/>
      <c r="AA3053" s="10"/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4"/>
      <c r="BL3053" s="1"/>
      <c r="BM3053" s="1"/>
      <c r="BN3053" s="1"/>
      <c r="BO3053" s="1"/>
      <c r="BP3053" s="1"/>
      <c r="BQ3053" s="1"/>
    </row>
    <row r="3054" spans="1:69" x14ac:dyDescent="0.15">
      <c r="A3054" s="63"/>
      <c r="B3054" s="8"/>
      <c r="C3054" s="8"/>
      <c r="D3054" s="54"/>
      <c r="E3054" s="13"/>
      <c r="F3054" s="10"/>
      <c r="G3054" s="11"/>
      <c r="H3054" s="10"/>
      <c r="I3054" s="10"/>
      <c r="J3054" s="1"/>
      <c r="K3054" s="1"/>
      <c r="L3054" s="8"/>
      <c r="M3054" s="14"/>
      <c r="N3054" s="14"/>
      <c r="O3054" s="8"/>
      <c r="P3054" s="8"/>
      <c r="Q3054" s="12"/>
      <c r="R3054" s="37"/>
      <c r="S3054" s="8"/>
      <c r="T3054" s="7"/>
      <c r="U3054" s="12"/>
      <c r="V3054" s="12"/>
      <c r="W3054" s="14"/>
      <c r="X3054" s="8"/>
      <c r="Y3054" s="13"/>
      <c r="Z3054" s="4"/>
      <c r="AA3054" s="10"/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4"/>
      <c r="BL3054" s="1"/>
      <c r="BM3054" s="1"/>
      <c r="BN3054" s="1"/>
      <c r="BO3054" s="1"/>
      <c r="BP3054" s="1"/>
      <c r="BQ3054" s="1"/>
    </row>
    <row r="3055" spans="1:69" x14ac:dyDescent="0.15">
      <c r="A3055" s="63"/>
      <c r="B3055" s="8"/>
      <c r="C3055" s="8"/>
      <c r="D3055" s="54"/>
      <c r="E3055" s="13"/>
      <c r="F3055" s="10"/>
      <c r="G3055" s="11"/>
      <c r="H3055" s="10"/>
      <c r="I3055" s="10"/>
      <c r="J3055" s="1"/>
      <c r="K3055" s="1"/>
      <c r="L3055" s="8"/>
      <c r="M3055" s="14"/>
      <c r="N3055" s="14"/>
      <c r="O3055" s="8"/>
      <c r="P3055" s="8"/>
      <c r="Q3055" s="12"/>
      <c r="R3055" s="37"/>
      <c r="S3055" s="8"/>
      <c r="T3055" s="7"/>
      <c r="U3055" s="12"/>
      <c r="V3055" s="12"/>
      <c r="W3055" s="14"/>
      <c r="X3055" s="8"/>
      <c r="Y3055" s="13"/>
      <c r="Z3055" s="4"/>
      <c r="AA3055" s="10"/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4"/>
      <c r="BL3055" s="1"/>
      <c r="BM3055" s="1"/>
      <c r="BN3055" s="1"/>
      <c r="BO3055" s="1"/>
      <c r="BP3055" s="1"/>
      <c r="BQ3055" s="1"/>
    </row>
    <row r="3056" spans="1:69" x14ac:dyDescent="0.15">
      <c r="A3056" s="63"/>
      <c r="B3056" s="8"/>
      <c r="C3056" s="8"/>
      <c r="D3056" s="54"/>
      <c r="E3056" s="13"/>
      <c r="F3056" s="10"/>
      <c r="G3056" s="11"/>
      <c r="H3056" s="10"/>
      <c r="I3056" s="10"/>
      <c r="J3056" s="1"/>
      <c r="K3056" s="1"/>
      <c r="L3056" s="8"/>
      <c r="M3056" s="14"/>
      <c r="N3056" s="14"/>
      <c r="O3056" s="8"/>
      <c r="P3056" s="8"/>
      <c r="Q3056" s="12"/>
      <c r="R3056" s="37"/>
      <c r="S3056" s="8"/>
      <c r="T3056" s="7"/>
      <c r="U3056" s="12"/>
      <c r="V3056" s="12"/>
      <c r="W3056" s="14"/>
      <c r="X3056" s="8"/>
      <c r="Y3056" s="13"/>
      <c r="Z3056" s="4"/>
      <c r="AA3056" s="10"/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4"/>
      <c r="BL3056" s="1"/>
      <c r="BM3056" s="1"/>
      <c r="BN3056" s="1"/>
      <c r="BO3056" s="1"/>
      <c r="BP3056" s="1"/>
      <c r="BQ3056" s="1"/>
    </row>
    <row r="3057" spans="1:69" x14ac:dyDescent="0.15">
      <c r="A3057" s="63"/>
      <c r="B3057" s="8"/>
      <c r="C3057" s="8"/>
      <c r="D3057" s="54"/>
      <c r="E3057" s="13"/>
      <c r="F3057" s="10"/>
      <c r="G3057" s="11"/>
      <c r="H3057" s="10"/>
      <c r="I3057" s="10"/>
      <c r="J3057" s="1"/>
      <c r="K3057" s="1"/>
      <c r="L3057" s="8"/>
      <c r="M3057" s="14"/>
      <c r="N3057" s="14"/>
      <c r="O3057" s="8"/>
      <c r="P3057" s="8"/>
      <c r="Q3057" s="12"/>
      <c r="R3057" s="37"/>
      <c r="S3057" s="8"/>
      <c r="T3057" s="7"/>
      <c r="U3057" s="12"/>
      <c r="V3057" s="12"/>
      <c r="W3057" s="14"/>
      <c r="X3057" s="8"/>
      <c r="Y3057" s="13"/>
      <c r="Z3057" s="4"/>
      <c r="AA3057" s="10"/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4"/>
      <c r="BL3057" s="1"/>
      <c r="BM3057" s="1"/>
      <c r="BN3057" s="1"/>
      <c r="BO3057" s="1"/>
      <c r="BP3057" s="1"/>
      <c r="BQ3057" s="1"/>
    </row>
    <row r="3058" spans="1:69" x14ac:dyDescent="0.15">
      <c r="A3058" s="63"/>
      <c r="B3058" s="8"/>
      <c r="C3058" s="8"/>
      <c r="D3058" s="54"/>
      <c r="E3058" s="13"/>
      <c r="F3058" s="10"/>
      <c r="G3058" s="11"/>
      <c r="H3058" s="10"/>
      <c r="I3058" s="10"/>
      <c r="J3058" s="1"/>
      <c r="K3058" s="1"/>
      <c r="L3058" s="8"/>
      <c r="M3058" s="14"/>
      <c r="N3058" s="14"/>
      <c r="O3058" s="8"/>
      <c r="P3058" s="8"/>
      <c r="Q3058" s="12"/>
      <c r="R3058" s="37"/>
      <c r="S3058" s="8"/>
      <c r="T3058" s="7"/>
      <c r="U3058" s="12"/>
      <c r="V3058" s="12"/>
      <c r="W3058" s="14"/>
      <c r="X3058" s="8"/>
      <c r="Y3058" s="13"/>
      <c r="Z3058" s="4"/>
      <c r="AA3058" s="10"/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4"/>
      <c r="BL3058" s="1"/>
      <c r="BM3058" s="1"/>
      <c r="BN3058" s="1"/>
      <c r="BO3058" s="1"/>
      <c r="BP3058" s="1"/>
      <c r="BQ3058" s="1"/>
    </row>
    <row r="3059" spans="1:69" x14ac:dyDescent="0.15">
      <c r="A3059" s="63"/>
      <c r="B3059" s="8"/>
      <c r="C3059" s="8"/>
      <c r="D3059" s="54"/>
      <c r="E3059" s="13"/>
      <c r="F3059" s="10"/>
      <c r="G3059" s="11"/>
      <c r="H3059" s="10"/>
      <c r="I3059" s="10"/>
      <c r="J3059" s="1"/>
      <c r="K3059" s="1"/>
      <c r="L3059" s="8"/>
      <c r="M3059" s="14"/>
      <c r="N3059" s="14"/>
      <c r="O3059" s="8"/>
      <c r="P3059" s="8"/>
      <c r="Q3059" s="12"/>
      <c r="R3059" s="37"/>
      <c r="S3059" s="8"/>
      <c r="T3059" s="7"/>
      <c r="U3059" s="12"/>
      <c r="V3059" s="12"/>
      <c r="W3059" s="14"/>
      <c r="X3059" s="8"/>
      <c r="Y3059" s="13"/>
      <c r="Z3059" s="4"/>
      <c r="AA3059" s="10"/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4"/>
      <c r="BL3059" s="1"/>
      <c r="BM3059" s="1"/>
      <c r="BN3059" s="1"/>
      <c r="BO3059" s="1"/>
      <c r="BP3059" s="1"/>
      <c r="BQ3059" s="1"/>
    </row>
    <row r="3060" spans="1:69" x14ac:dyDescent="0.15">
      <c r="A3060" s="63"/>
      <c r="B3060" s="8"/>
      <c r="C3060" s="8"/>
      <c r="D3060" s="54"/>
      <c r="E3060" s="13"/>
      <c r="F3060" s="10"/>
      <c r="G3060" s="11"/>
      <c r="H3060" s="10"/>
      <c r="I3060" s="10"/>
      <c r="J3060" s="1"/>
      <c r="K3060" s="1"/>
      <c r="L3060" s="8"/>
      <c r="M3060" s="14"/>
      <c r="N3060" s="14"/>
      <c r="O3060" s="8"/>
      <c r="P3060" s="8"/>
      <c r="Q3060" s="12"/>
      <c r="R3060" s="37"/>
      <c r="S3060" s="8"/>
      <c r="T3060" s="7"/>
      <c r="U3060" s="12"/>
      <c r="V3060" s="12"/>
      <c r="W3060" s="14"/>
      <c r="X3060" s="8"/>
      <c r="Y3060" s="13"/>
      <c r="Z3060" s="4"/>
      <c r="AA3060" s="10"/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4"/>
      <c r="BL3060" s="1"/>
      <c r="BM3060" s="1"/>
      <c r="BN3060" s="1"/>
      <c r="BO3060" s="1"/>
      <c r="BP3060" s="1"/>
      <c r="BQ3060" s="1"/>
    </row>
    <row r="3061" spans="1:69" x14ac:dyDescent="0.15">
      <c r="A3061" s="63"/>
      <c r="B3061" s="8"/>
      <c r="C3061" s="8"/>
      <c r="D3061" s="54"/>
      <c r="E3061" s="13"/>
      <c r="F3061" s="10"/>
      <c r="G3061" s="11"/>
      <c r="H3061" s="10"/>
      <c r="I3061" s="10"/>
      <c r="J3061" s="1"/>
      <c r="K3061" s="1"/>
      <c r="L3061" s="8"/>
      <c r="M3061" s="14"/>
      <c r="N3061" s="14"/>
      <c r="O3061" s="8"/>
      <c r="P3061" s="8"/>
      <c r="Q3061" s="12"/>
      <c r="R3061" s="37"/>
      <c r="S3061" s="8"/>
      <c r="T3061" s="7"/>
      <c r="U3061" s="12"/>
      <c r="V3061" s="12"/>
      <c r="W3061" s="14"/>
      <c r="X3061" s="8"/>
      <c r="Y3061" s="13"/>
      <c r="Z3061" s="4"/>
      <c r="AA3061" s="10"/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4"/>
      <c r="BL3061" s="1"/>
      <c r="BM3061" s="1"/>
      <c r="BN3061" s="1"/>
      <c r="BO3061" s="1"/>
      <c r="BP3061" s="1"/>
      <c r="BQ3061" s="1"/>
    </row>
    <row r="3062" spans="1:69" x14ac:dyDescent="0.15">
      <c r="A3062" s="63"/>
      <c r="B3062" s="8"/>
      <c r="C3062" s="8"/>
      <c r="D3062" s="54"/>
      <c r="E3062" s="13"/>
      <c r="F3062" s="10"/>
      <c r="G3062" s="11"/>
      <c r="H3062" s="10"/>
      <c r="I3062" s="10"/>
      <c r="J3062" s="1"/>
      <c r="K3062" s="1"/>
      <c r="L3062" s="8"/>
      <c r="M3062" s="14"/>
      <c r="N3062" s="14"/>
      <c r="O3062" s="8"/>
      <c r="P3062" s="8"/>
      <c r="Q3062" s="12"/>
      <c r="R3062" s="37"/>
      <c r="S3062" s="8"/>
      <c r="T3062" s="7"/>
      <c r="U3062" s="12"/>
      <c r="V3062" s="12"/>
      <c r="W3062" s="14"/>
      <c r="X3062" s="8"/>
      <c r="Y3062" s="13"/>
      <c r="Z3062" s="4"/>
      <c r="AA3062" s="10"/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4"/>
      <c r="BL3062" s="1"/>
      <c r="BM3062" s="1"/>
      <c r="BN3062" s="1"/>
      <c r="BO3062" s="1"/>
      <c r="BP3062" s="1"/>
      <c r="BQ3062" s="1"/>
    </row>
    <row r="3063" spans="1:69" x14ac:dyDescent="0.15">
      <c r="A3063" s="63"/>
      <c r="B3063" s="8"/>
      <c r="C3063" s="8"/>
      <c r="D3063" s="54"/>
      <c r="E3063" s="13"/>
      <c r="F3063" s="10"/>
      <c r="G3063" s="11"/>
      <c r="H3063" s="10"/>
      <c r="I3063" s="10"/>
      <c r="J3063" s="1"/>
      <c r="K3063" s="1"/>
      <c r="L3063" s="8"/>
      <c r="M3063" s="14"/>
      <c r="N3063" s="14"/>
      <c r="O3063" s="8"/>
      <c r="P3063" s="8"/>
      <c r="Q3063" s="12"/>
      <c r="R3063" s="37"/>
      <c r="S3063" s="8"/>
      <c r="T3063" s="7"/>
      <c r="U3063" s="12"/>
      <c r="V3063" s="12"/>
      <c r="W3063" s="14"/>
      <c r="X3063" s="8"/>
      <c r="Y3063" s="13"/>
      <c r="Z3063" s="4"/>
      <c r="AA3063" s="10"/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4"/>
      <c r="BL3063" s="1"/>
      <c r="BM3063" s="1"/>
      <c r="BN3063" s="1"/>
      <c r="BO3063" s="1"/>
      <c r="BP3063" s="1"/>
      <c r="BQ3063" s="1"/>
    </row>
    <row r="3064" spans="1:69" x14ac:dyDescent="0.15">
      <c r="A3064" s="63"/>
      <c r="B3064" s="8"/>
      <c r="C3064" s="8"/>
      <c r="D3064" s="54"/>
      <c r="E3064" s="13"/>
      <c r="F3064" s="10"/>
      <c r="G3064" s="11"/>
      <c r="H3064" s="10"/>
      <c r="I3064" s="10"/>
      <c r="J3064" s="1"/>
      <c r="K3064" s="1"/>
      <c r="L3064" s="8"/>
      <c r="M3064" s="14"/>
      <c r="N3064" s="14"/>
      <c r="O3064" s="8"/>
      <c r="P3064" s="8"/>
      <c r="Q3064" s="12"/>
      <c r="R3064" s="37"/>
      <c r="S3064" s="8"/>
      <c r="T3064" s="7"/>
      <c r="U3064" s="12"/>
      <c r="V3064" s="12"/>
      <c r="W3064" s="14"/>
      <c r="X3064" s="8"/>
      <c r="Y3064" s="13"/>
      <c r="Z3064" s="4"/>
      <c r="AA3064" s="10"/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4"/>
      <c r="BL3064" s="1"/>
      <c r="BM3064" s="1"/>
      <c r="BN3064" s="1"/>
      <c r="BO3064" s="1"/>
      <c r="BP3064" s="1"/>
      <c r="BQ3064" s="1"/>
    </row>
    <row r="3065" spans="1:69" x14ac:dyDescent="0.15">
      <c r="A3065" s="63"/>
      <c r="B3065" s="8"/>
      <c r="C3065" s="8"/>
      <c r="D3065" s="54"/>
      <c r="E3065" s="13"/>
      <c r="F3065" s="10"/>
      <c r="G3065" s="11"/>
      <c r="H3065" s="10"/>
      <c r="I3065" s="10"/>
      <c r="J3065" s="1"/>
      <c r="K3065" s="1"/>
      <c r="L3065" s="8"/>
      <c r="M3065" s="14"/>
      <c r="N3065" s="14"/>
      <c r="O3065" s="8"/>
      <c r="P3065" s="8"/>
      <c r="Q3065" s="12"/>
      <c r="R3065" s="37"/>
      <c r="S3065" s="8"/>
      <c r="T3065" s="7"/>
      <c r="U3065" s="12"/>
      <c r="V3065" s="12"/>
      <c r="W3065" s="14"/>
      <c r="X3065" s="8"/>
      <c r="Y3065" s="13"/>
      <c r="Z3065" s="4"/>
      <c r="AA3065" s="10"/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4"/>
      <c r="BL3065" s="1"/>
      <c r="BM3065" s="1"/>
      <c r="BN3065" s="1"/>
      <c r="BO3065" s="1"/>
      <c r="BP3065" s="1"/>
      <c r="BQ3065" s="1"/>
    </row>
    <row r="3066" spans="1:69" x14ac:dyDescent="0.15">
      <c r="A3066" s="63"/>
      <c r="B3066" s="8"/>
      <c r="C3066" s="8"/>
      <c r="D3066" s="54"/>
      <c r="E3066" s="13"/>
      <c r="F3066" s="10"/>
      <c r="G3066" s="11"/>
      <c r="H3066" s="10"/>
      <c r="I3066" s="10"/>
      <c r="J3066" s="1"/>
      <c r="K3066" s="1"/>
      <c r="L3066" s="8"/>
      <c r="M3066" s="14"/>
      <c r="N3066" s="14"/>
      <c r="O3066" s="8"/>
      <c r="P3066" s="8"/>
      <c r="Q3066" s="12"/>
      <c r="R3066" s="37"/>
      <c r="S3066" s="8"/>
      <c r="T3066" s="7"/>
      <c r="U3066" s="12"/>
      <c r="V3066" s="12"/>
      <c r="W3066" s="14"/>
      <c r="X3066" s="8"/>
      <c r="Y3066" s="13"/>
      <c r="Z3066" s="4"/>
      <c r="AA3066" s="10"/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4"/>
      <c r="BL3066" s="1"/>
      <c r="BM3066" s="1"/>
      <c r="BN3066" s="1"/>
      <c r="BO3066" s="1"/>
      <c r="BP3066" s="1"/>
      <c r="BQ3066" s="1"/>
    </row>
    <row r="3067" spans="1:69" x14ac:dyDescent="0.15">
      <c r="A3067" s="63"/>
      <c r="B3067" s="8"/>
      <c r="C3067" s="8"/>
      <c r="D3067" s="54"/>
      <c r="E3067" s="13"/>
      <c r="F3067" s="10"/>
      <c r="G3067" s="11"/>
      <c r="H3067" s="10"/>
      <c r="I3067" s="10"/>
      <c r="J3067" s="1"/>
      <c r="K3067" s="1"/>
      <c r="L3067" s="8"/>
      <c r="M3067" s="14"/>
      <c r="N3067" s="14"/>
      <c r="O3067" s="8"/>
      <c r="P3067" s="8"/>
      <c r="Q3067" s="12"/>
      <c r="R3067" s="37"/>
      <c r="S3067" s="8"/>
      <c r="T3067" s="7"/>
      <c r="U3067" s="12"/>
      <c r="V3067" s="12"/>
      <c r="W3067" s="14"/>
      <c r="X3067" s="8"/>
      <c r="Y3067" s="13"/>
      <c r="Z3067" s="4"/>
      <c r="AA3067" s="10"/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4"/>
      <c r="BL3067" s="1"/>
      <c r="BM3067" s="1"/>
      <c r="BN3067" s="1"/>
      <c r="BO3067" s="1"/>
      <c r="BP3067" s="1"/>
      <c r="BQ3067" s="1"/>
    </row>
    <row r="3068" spans="1:69" x14ac:dyDescent="0.15">
      <c r="A3068" s="63"/>
      <c r="B3068" s="8"/>
      <c r="C3068" s="8"/>
      <c r="D3068" s="54"/>
      <c r="E3068" s="13"/>
      <c r="F3068" s="10"/>
      <c r="G3068" s="11"/>
      <c r="H3068" s="10"/>
      <c r="I3068" s="10"/>
      <c r="J3068" s="1"/>
      <c r="K3068" s="1"/>
      <c r="L3068" s="8"/>
      <c r="M3068" s="14"/>
      <c r="N3068" s="14"/>
      <c r="O3068" s="8"/>
      <c r="P3068" s="8"/>
      <c r="Q3068" s="12"/>
      <c r="R3068" s="37"/>
      <c r="S3068" s="8"/>
      <c r="T3068" s="7"/>
      <c r="U3068" s="12"/>
      <c r="V3068" s="12"/>
      <c r="W3068" s="14"/>
      <c r="X3068" s="8"/>
      <c r="Y3068" s="13"/>
      <c r="Z3068" s="4"/>
      <c r="AA3068" s="10"/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4"/>
      <c r="BL3068" s="1"/>
      <c r="BM3068" s="1"/>
      <c r="BN3068" s="1"/>
      <c r="BO3068" s="1"/>
      <c r="BP3068" s="1"/>
      <c r="BQ3068" s="1"/>
    </row>
    <row r="3069" spans="1:69" x14ac:dyDescent="0.15">
      <c r="A3069" s="63"/>
      <c r="B3069" s="8"/>
      <c r="C3069" s="8"/>
      <c r="D3069" s="54"/>
      <c r="E3069" s="13"/>
      <c r="F3069" s="10"/>
      <c r="G3069" s="11"/>
      <c r="H3069" s="10"/>
      <c r="I3069" s="10"/>
      <c r="J3069" s="1"/>
      <c r="K3069" s="1"/>
      <c r="L3069" s="8"/>
      <c r="M3069" s="14"/>
      <c r="N3069" s="14"/>
      <c r="O3069" s="8"/>
      <c r="P3069" s="8"/>
      <c r="Q3069" s="12"/>
      <c r="R3069" s="37"/>
      <c r="S3069" s="8"/>
      <c r="T3069" s="7"/>
      <c r="U3069" s="12"/>
      <c r="V3069" s="12"/>
      <c r="W3069" s="14"/>
      <c r="X3069" s="8"/>
      <c r="Y3069" s="13"/>
      <c r="Z3069" s="4"/>
      <c r="AA3069" s="10"/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4"/>
      <c r="BL3069" s="1"/>
      <c r="BM3069" s="1"/>
      <c r="BN3069" s="1"/>
      <c r="BO3069" s="1"/>
      <c r="BP3069" s="1"/>
      <c r="BQ3069" s="1"/>
    </row>
    <row r="3070" spans="1:69" x14ac:dyDescent="0.15">
      <c r="A3070" s="63"/>
      <c r="B3070" s="8"/>
      <c r="C3070" s="8"/>
      <c r="D3070" s="54"/>
      <c r="E3070" s="13"/>
      <c r="F3070" s="10"/>
      <c r="G3070" s="11"/>
      <c r="H3070" s="10"/>
      <c r="I3070" s="10"/>
      <c r="J3070" s="1"/>
      <c r="K3070" s="1"/>
      <c r="L3070" s="8"/>
      <c r="M3070" s="14"/>
      <c r="N3070" s="14"/>
      <c r="O3070" s="8"/>
      <c r="P3070" s="8"/>
      <c r="Q3070" s="12"/>
      <c r="R3070" s="37"/>
      <c r="S3070" s="8"/>
      <c r="T3070" s="7"/>
      <c r="U3070" s="12"/>
      <c r="V3070" s="12"/>
      <c r="W3070" s="14"/>
      <c r="X3070" s="8"/>
      <c r="Y3070" s="13"/>
      <c r="Z3070" s="4"/>
      <c r="AA3070" s="10"/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4"/>
      <c r="BL3070" s="1"/>
      <c r="BM3070" s="1"/>
      <c r="BN3070" s="1"/>
      <c r="BO3070" s="1"/>
      <c r="BP3070" s="1"/>
      <c r="BQ3070" s="1"/>
    </row>
    <row r="3071" spans="1:69" x14ac:dyDescent="0.15">
      <c r="A3071" s="63"/>
      <c r="B3071" s="8"/>
      <c r="C3071" s="8"/>
      <c r="D3071" s="54"/>
      <c r="E3071" s="13"/>
      <c r="F3071" s="10"/>
      <c r="G3071" s="11"/>
      <c r="H3071" s="10"/>
      <c r="I3071" s="10"/>
      <c r="J3071" s="1"/>
      <c r="K3071" s="1"/>
      <c r="L3071" s="8"/>
      <c r="M3071" s="14"/>
      <c r="N3071" s="14"/>
      <c r="O3071" s="8"/>
      <c r="P3071" s="8"/>
      <c r="Q3071" s="12"/>
      <c r="R3071" s="37"/>
      <c r="S3071" s="8"/>
      <c r="T3071" s="7"/>
      <c r="U3071" s="12"/>
      <c r="V3071" s="12"/>
      <c r="W3071" s="14"/>
      <c r="X3071" s="8"/>
      <c r="Y3071" s="13"/>
      <c r="Z3071" s="4"/>
      <c r="AA3071" s="10"/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4"/>
      <c r="BL3071" s="1"/>
      <c r="BM3071" s="1"/>
      <c r="BN3071" s="1"/>
      <c r="BO3071" s="1"/>
      <c r="BP3071" s="1"/>
      <c r="BQ3071" s="1"/>
    </row>
    <row r="3072" spans="1:69" x14ac:dyDescent="0.15">
      <c r="A3072" s="63"/>
      <c r="B3072" s="8"/>
      <c r="C3072" s="8"/>
      <c r="D3072" s="54"/>
      <c r="E3072" s="13"/>
      <c r="F3072" s="10"/>
      <c r="G3072" s="11"/>
      <c r="H3072" s="10"/>
      <c r="I3072" s="10"/>
      <c r="J3072" s="1"/>
      <c r="K3072" s="1"/>
      <c r="L3072" s="8"/>
      <c r="M3072" s="14"/>
      <c r="N3072" s="14"/>
      <c r="O3072" s="8"/>
      <c r="P3072" s="8"/>
      <c r="Q3072" s="12"/>
      <c r="R3072" s="37"/>
      <c r="S3072" s="8"/>
      <c r="T3072" s="7"/>
      <c r="U3072" s="12"/>
      <c r="V3072" s="12"/>
      <c r="W3072" s="14"/>
      <c r="X3072" s="8"/>
      <c r="Y3072" s="13"/>
      <c r="Z3072" s="4"/>
      <c r="AA3072" s="10"/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4"/>
      <c r="BL3072" s="1"/>
      <c r="BM3072" s="1"/>
      <c r="BN3072" s="1"/>
      <c r="BO3072" s="1"/>
      <c r="BP3072" s="1"/>
      <c r="BQ3072" s="1"/>
    </row>
    <row r="3073" spans="1:69" x14ac:dyDescent="0.15">
      <c r="A3073" s="63"/>
      <c r="B3073" s="8"/>
      <c r="C3073" s="8"/>
      <c r="D3073" s="54"/>
      <c r="E3073" s="13"/>
      <c r="F3073" s="10"/>
      <c r="G3073" s="11"/>
      <c r="H3073" s="10"/>
      <c r="I3073" s="10"/>
      <c r="J3073" s="1"/>
      <c r="K3073" s="1"/>
      <c r="L3073" s="8"/>
      <c r="M3073" s="14"/>
      <c r="N3073" s="14"/>
      <c r="O3073" s="8"/>
      <c r="P3073" s="8"/>
      <c r="Q3073" s="12"/>
      <c r="R3073" s="37"/>
      <c r="S3073" s="8"/>
      <c r="T3073" s="7"/>
      <c r="U3073" s="12"/>
      <c r="V3073" s="12"/>
      <c r="W3073" s="14"/>
      <c r="X3073" s="8"/>
      <c r="Y3073" s="13"/>
      <c r="Z3073" s="4"/>
      <c r="AA3073" s="10"/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4"/>
      <c r="BL3073" s="1"/>
      <c r="BM3073" s="1"/>
      <c r="BN3073" s="1"/>
      <c r="BO3073" s="1"/>
      <c r="BP3073" s="1"/>
      <c r="BQ3073" s="1"/>
    </row>
    <row r="3074" spans="1:69" x14ac:dyDescent="0.15">
      <c r="A3074" s="63"/>
      <c r="B3074" s="8"/>
      <c r="C3074" s="8"/>
      <c r="D3074" s="54"/>
      <c r="E3074" s="13"/>
      <c r="F3074" s="10"/>
      <c r="G3074" s="11"/>
      <c r="H3074" s="10"/>
      <c r="I3074" s="10"/>
      <c r="J3074" s="1"/>
      <c r="K3074" s="1"/>
      <c r="L3074" s="8"/>
      <c r="M3074" s="14"/>
      <c r="N3074" s="14"/>
      <c r="O3074" s="8"/>
      <c r="P3074" s="8"/>
      <c r="Q3074" s="12"/>
      <c r="R3074" s="37"/>
      <c r="S3074" s="8"/>
      <c r="T3074" s="7"/>
      <c r="U3074" s="12"/>
      <c r="V3074" s="12"/>
      <c r="W3074" s="14"/>
      <c r="X3074" s="8"/>
      <c r="Y3074" s="13"/>
      <c r="Z3074" s="4"/>
      <c r="AA3074" s="10"/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4"/>
      <c r="BL3074" s="1"/>
      <c r="BM3074" s="1"/>
      <c r="BN3074" s="1"/>
      <c r="BO3074" s="1"/>
      <c r="BP3074" s="1"/>
      <c r="BQ3074" s="1"/>
    </row>
    <row r="3075" spans="1:69" x14ac:dyDescent="0.15">
      <c r="A3075" s="63"/>
      <c r="B3075" s="8"/>
      <c r="C3075" s="8"/>
      <c r="D3075" s="54"/>
      <c r="E3075" s="13"/>
      <c r="F3075" s="10"/>
      <c r="G3075" s="11"/>
      <c r="H3075" s="10"/>
      <c r="I3075" s="10"/>
      <c r="J3075" s="1"/>
      <c r="K3075" s="1"/>
      <c r="L3075" s="8"/>
      <c r="M3075" s="14"/>
      <c r="N3075" s="14"/>
      <c r="O3075" s="8"/>
      <c r="P3075" s="8"/>
      <c r="Q3075" s="12"/>
      <c r="R3075" s="37"/>
      <c r="S3075" s="8"/>
      <c r="T3075" s="7"/>
      <c r="U3075" s="12"/>
      <c r="V3075" s="12"/>
      <c r="W3075" s="14"/>
      <c r="X3075" s="8"/>
      <c r="Y3075" s="13"/>
      <c r="Z3075" s="4"/>
      <c r="AA3075" s="10"/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4"/>
      <c r="BL3075" s="1"/>
      <c r="BM3075" s="1"/>
      <c r="BN3075" s="1"/>
      <c r="BO3075" s="1"/>
      <c r="BP3075" s="1"/>
      <c r="BQ3075" s="1"/>
    </row>
    <row r="3076" spans="1:69" x14ac:dyDescent="0.15">
      <c r="A3076" s="63"/>
      <c r="B3076" s="8"/>
      <c r="C3076" s="8"/>
      <c r="D3076" s="54"/>
      <c r="E3076" s="13"/>
      <c r="F3076" s="10"/>
      <c r="G3076" s="11"/>
      <c r="H3076" s="10"/>
      <c r="I3076" s="10"/>
      <c r="J3076" s="1"/>
      <c r="K3076" s="1"/>
      <c r="L3076" s="8"/>
      <c r="M3076" s="14"/>
      <c r="N3076" s="14"/>
      <c r="O3076" s="8"/>
      <c r="P3076" s="8"/>
      <c r="Q3076" s="12"/>
      <c r="R3076" s="37"/>
      <c r="S3076" s="8"/>
      <c r="T3076" s="7"/>
      <c r="U3076" s="12"/>
      <c r="V3076" s="12"/>
      <c r="W3076" s="14"/>
      <c r="X3076" s="8"/>
      <c r="Y3076" s="13"/>
      <c r="Z3076" s="4"/>
      <c r="AA3076" s="10"/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4"/>
      <c r="BL3076" s="1"/>
      <c r="BM3076" s="1"/>
      <c r="BN3076" s="1"/>
      <c r="BO3076" s="1"/>
      <c r="BP3076" s="1"/>
      <c r="BQ3076" s="1"/>
    </row>
    <row r="3077" spans="1:69" x14ac:dyDescent="0.15">
      <c r="A3077" s="63"/>
      <c r="B3077" s="8"/>
      <c r="C3077" s="8"/>
      <c r="D3077" s="54"/>
      <c r="E3077" s="13"/>
      <c r="F3077" s="10"/>
      <c r="G3077" s="11"/>
      <c r="H3077" s="10"/>
      <c r="I3077" s="10"/>
      <c r="J3077" s="1"/>
      <c r="K3077" s="1"/>
      <c r="L3077" s="8"/>
      <c r="M3077" s="14"/>
      <c r="N3077" s="14"/>
      <c r="O3077" s="8"/>
      <c r="P3077" s="8"/>
      <c r="Q3077" s="12"/>
      <c r="R3077" s="37"/>
      <c r="S3077" s="8"/>
      <c r="T3077" s="7"/>
      <c r="U3077" s="12"/>
      <c r="V3077" s="12"/>
      <c r="W3077" s="14"/>
      <c r="X3077" s="8"/>
      <c r="Y3077" s="13"/>
      <c r="Z3077" s="4"/>
      <c r="AA3077" s="10"/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4"/>
      <c r="BL3077" s="1"/>
      <c r="BM3077" s="1"/>
      <c r="BN3077" s="1"/>
      <c r="BO3077" s="1"/>
      <c r="BP3077" s="1"/>
      <c r="BQ3077" s="1"/>
    </row>
    <row r="3078" spans="1:69" x14ac:dyDescent="0.15">
      <c r="A3078" s="63"/>
      <c r="B3078" s="8"/>
      <c r="C3078" s="8"/>
      <c r="D3078" s="54"/>
      <c r="E3078" s="13"/>
      <c r="F3078" s="10"/>
      <c r="G3078" s="11"/>
      <c r="H3078" s="10"/>
      <c r="I3078" s="10"/>
      <c r="J3078" s="1"/>
      <c r="K3078" s="1"/>
      <c r="L3078" s="8"/>
      <c r="M3078" s="14"/>
      <c r="N3078" s="14"/>
      <c r="O3078" s="8"/>
      <c r="P3078" s="8"/>
      <c r="Q3078" s="12"/>
      <c r="R3078" s="37"/>
      <c r="S3078" s="8"/>
      <c r="T3078" s="7"/>
      <c r="U3078" s="12"/>
      <c r="V3078" s="12"/>
      <c r="W3078" s="14"/>
      <c r="X3078" s="8"/>
      <c r="Y3078" s="13"/>
      <c r="Z3078" s="4"/>
      <c r="AA3078" s="10"/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4"/>
      <c r="BL3078" s="1"/>
      <c r="BM3078" s="1"/>
      <c r="BN3078" s="1"/>
      <c r="BO3078" s="1"/>
      <c r="BP3078" s="1"/>
      <c r="BQ3078" s="1"/>
    </row>
    <row r="3079" spans="1:69" x14ac:dyDescent="0.15">
      <c r="A3079" s="63"/>
      <c r="B3079" s="8"/>
      <c r="C3079" s="8"/>
      <c r="D3079" s="54"/>
      <c r="E3079" s="13"/>
      <c r="F3079" s="10"/>
      <c r="G3079" s="11"/>
      <c r="H3079" s="10"/>
      <c r="I3079" s="10"/>
      <c r="J3079" s="1"/>
      <c r="K3079" s="1"/>
      <c r="L3079" s="8"/>
      <c r="M3079" s="14"/>
      <c r="N3079" s="14"/>
      <c r="O3079" s="8"/>
      <c r="P3079" s="8"/>
      <c r="Q3079" s="12"/>
      <c r="R3079" s="37"/>
      <c r="S3079" s="8"/>
      <c r="T3079" s="7"/>
      <c r="U3079" s="12"/>
      <c r="V3079" s="12"/>
      <c r="W3079" s="14"/>
      <c r="X3079" s="8"/>
      <c r="Y3079" s="13"/>
      <c r="Z3079" s="4"/>
      <c r="AA3079" s="10"/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4"/>
      <c r="BL3079" s="1"/>
      <c r="BM3079" s="1"/>
      <c r="BN3079" s="1"/>
      <c r="BO3079" s="1"/>
      <c r="BP3079" s="1"/>
      <c r="BQ3079" s="1"/>
    </row>
    <row r="3080" spans="1:69" x14ac:dyDescent="0.15">
      <c r="A3080" s="63"/>
      <c r="B3080" s="8"/>
      <c r="C3080" s="8"/>
      <c r="D3080" s="54"/>
      <c r="E3080" s="13"/>
      <c r="F3080" s="10"/>
      <c r="G3080" s="11"/>
      <c r="H3080" s="10"/>
      <c r="I3080" s="10"/>
      <c r="J3080" s="1"/>
      <c r="K3080" s="1"/>
      <c r="L3080" s="8"/>
      <c r="M3080" s="14"/>
      <c r="N3080" s="14"/>
      <c r="O3080" s="8"/>
      <c r="P3080" s="8"/>
      <c r="Q3080" s="12"/>
      <c r="R3080" s="37"/>
      <c r="S3080" s="8"/>
      <c r="T3080" s="7"/>
      <c r="U3080" s="12"/>
      <c r="V3080" s="12"/>
      <c r="W3080" s="14"/>
      <c r="X3080" s="8"/>
      <c r="Y3080" s="13"/>
      <c r="Z3080" s="4"/>
      <c r="AA3080" s="10"/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4"/>
      <c r="BL3080" s="1"/>
      <c r="BM3080" s="1"/>
      <c r="BN3080" s="1"/>
      <c r="BO3080" s="1"/>
      <c r="BP3080" s="1"/>
      <c r="BQ3080" s="1"/>
    </row>
    <row r="3081" spans="1:69" x14ac:dyDescent="0.15">
      <c r="A3081" s="63"/>
      <c r="B3081" s="8"/>
      <c r="C3081" s="8"/>
      <c r="D3081" s="54"/>
      <c r="E3081" s="13"/>
      <c r="F3081" s="10"/>
      <c r="G3081" s="11"/>
      <c r="H3081" s="10"/>
      <c r="I3081" s="10"/>
      <c r="J3081" s="1"/>
      <c r="K3081" s="1"/>
      <c r="L3081" s="8"/>
      <c r="M3081" s="14"/>
      <c r="N3081" s="14"/>
      <c r="O3081" s="8"/>
      <c r="P3081" s="8"/>
      <c r="Q3081" s="12"/>
      <c r="R3081" s="37"/>
      <c r="S3081" s="8"/>
      <c r="T3081" s="7"/>
      <c r="U3081" s="12"/>
      <c r="V3081" s="12"/>
      <c r="W3081" s="14"/>
      <c r="X3081" s="8"/>
      <c r="Y3081" s="13"/>
      <c r="Z3081" s="4"/>
      <c r="AA3081" s="10"/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4"/>
      <c r="BL3081" s="1"/>
      <c r="BM3081" s="1"/>
      <c r="BN3081" s="1"/>
      <c r="BO3081" s="1"/>
      <c r="BP3081" s="1"/>
      <c r="BQ3081" s="1"/>
    </row>
    <row r="3082" spans="1:69" x14ac:dyDescent="0.15">
      <c r="A3082" s="63"/>
      <c r="B3082" s="8"/>
      <c r="C3082" s="8"/>
      <c r="D3082" s="54"/>
      <c r="E3082" s="13"/>
      <c r="F3082" s="10"/>
      <c r="G3082" s="11"/>
      <c r="H3082" s="10"/>
      <c r="I3082" s="10"/>
      <c r="J3082" s="1"/>
      <c r="K3082" s="1"/>
      <c r="L3082" s="8"/>
      <c r="M3082" s="14"/>
      <c r="N3082" s="14"/>
      <c r="O3082" s="8"/>
      <c r="P3082" s="8"/>
      <c r="Q3082" s="12"/>
      <c r="R3082" s="37"/>
      <c r="S3082" s="8"/>
      <c r="T3082" s="7"/>
      <c r="U3082" s="12"/>
      <c r="V3082" s="12"/>
      <c r="W3082" s="14"/>
      <c r="X3082" s="8"/>
      <c r="Y3082" s="13"/>
      <c r="Z3082" s="4"/>
      <c r="AA3082" s="10"/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4"/>
      <c r="BL3082" s="1"/>
      <c r="BM3082" s="1"/>
      <c r="BN3082" s="1"/>
      <c r="BO3082" s="1"/>
      <c r="BP3082" s="1"/>
      <c r="BQ3082" s="1"/>
    </row>
    <row r="3083" spans="1:69" x14ac:dyDescent="0.15">
      <c r="A3083" s="63"/>
      <c r="B3083" s="8"/>
      <c r="C3083" s="8"/>
      <c r="D3083" s="54"/>
      <c r="E3083" s="13"/>
      <c r="F3083" s="10"/>
      <c r="G3083" s="11"/>
      <c r="H3083" s="10"/>
      <c r="I3083" s="10"/>
      <c r="J3083" s="1"/>
      <c r="K3083" s="1"/>
      <c r="L3083" s="8"/>
      <c r="M3083" s="14"/>
      <c r="N3083" s="14"/>
      <c r="O3083" s="8"/>
      <c r="P3083" s="8"/>
      <c r="Q3083" s="12"/>
      <c r="R3083" s="37"/>
      <c r="S3083" s="8"/>
      <c r="T3083" s="7"/>
      <c r="U3083" s="12"/>
      <c r="V3083" s="12"/>
      <c r="W3083" s="14"/>
      <c r="X3083" s="8"/>
      <c r="Y3083" s="13"/>
      <c r="Z3083" s="4"/>
      <c r="AA3083" s="10"/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4"/>
      <c r="BL3083" s="1"/>
      <c r="BM3083" s="1"/>
      <c r="BN3083" s="1"/>
      <c r="BO3083" s="1"/>
      <c r="BP3083" s="1"/>
      <c r="BQ3083" s="1"/>
    </row>
    <row r="3084" spans="1:69" x14ac:dyDescent="0.15">
      <c r="A3084" s="63"/>
      <c r="B3084" s="8"/>
      <c r="C3084" s="8"/>
      <c r="D3084" s="54"/>
      <c r="E3084" s="13"/>
      <c r="F3084" s="10"/>
      <c r="G3084" s="11"/>
      <c r="H3084" s="10"/>
      <c r="I3084" s="10"/>
      <c r="J3084" s="1"/>
      <c r="K3084" s="1"/>
      <c r="L3084" s="8"/>
      <c r="M3084" s="14"/>
      <c r="N3084" s="14"/>
      <c r="O3084" s="8"/>
      <c r="P3084" s="8"/>
      <c r="Q3084" s="12"/>
      <c r="R3084" s="37"/>
      <c r="S3084" s="8"/>
      <c r="T3084" s="7"/>
      <c r="U3084" s="12"/>
      <c r="V3084" s="12"/>
      <c r="W3084" s="14"/>
      <c r="X3084" s="8"/>
      <c r="Y3084" s="13"/>
      <c r="Z3084" s="4"/>
      <c r="AA3084" s="10"/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4"/>
      <c r="BL3084" s="1"/>
      <c r="BM3084" s="1"/>
      <c r="BN3084" s="1"/>
      <c r="BO3084" s="1"/>
      <c r="BP3084" s="1"/>
      <c r="BQ3084" s="1"/>
    </row>
    <row r="3085" spans="1:69" x14ac:dyDescent="0.15">
      <c r="A3085" s="63"/>
      <c r="B3085" s="8"/>
      <c r="C3085" s="8"/>
      <c r="D3085" s="54"/>
      <c r="E3085" s="13"/>
      <c r="F3085" s="10"/>
      <c r="G3085" s="11"/>
      <c r="H3085" s="10"/>
      <c r="I3085" s="10"/>
      <c r="J3085" s="1"/>
      <c r="K3085" s="1"/>
      <c r="L3085" s="8"/>
      <c r="M3085" s="14"/>
      <c r="N3085" s="14"/>
      <c r="O3085" s="8"/>
      <c r="P3085" s="8"/>
      <c r="Q3085" s="12"/>
      <c r="R3085" s="37"/>
      <c r="S3085" s="8"/>
      <c r="T3085" s="7"/>
      <c r="U3085" s="12"/>
      <c r="V3085" s="12"/>
      <c r="W3085" s="14"/>
      <c r="X3085" s="8"/>
      <c r="Y3085" s="13"/>
      <c r="Z3085" s="4"/>
      <c r="AA3085" s="10"/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4"/>
      <c r="BL3085" s="1"/>
      <c r="BM3085" s="1"/>
      <c r="BN3085" s="1"/>
      <c r="BO3085" s="1"/>
      <c r="BP3085" s="1"/>
      <c r="BQ3085" s="1"/>
    </row>
    <row r="3086" spans="1:69" x14ac:dyDescent="0.15">
      <c r="A3086" s="63"/>
      <c r="B3086" s="8"/>
      <c r="C3086" s="8"/>
      <c r="D3086" s="54"/>
      <c r="E3086" s="13"/>
      <c r="F3086" s="10"/>
      <c r="G3086" s="11"/>
      <c r="H3086" s="10"/>
      <c r="I3086" s="10"/>
      <c r="J3086" s="1"/>
      <c r="K3086" s="1"/>
      <c r="L3086" s="8"/>
      <c r="M3086" s="14"/>
      <c r="N3086" s="14"/>
      <c r="O3086" s="8"/>
      <c r="P3086" s="8"/>
      <c r="Q3086" s="12"/>
      <c r="R3086" s="37"/>
      <c r="S3086" s="8"/>
      <c r="T3086" s="7"/>
      <c r="U3086" s="12"/>
      <c r="V3086" s="12"/>
      <c r="W3086" s="14"/>
      <c r="X3086" s="8"/>
      <c r="Y3086" s="13"/>
      <c r="Z3086" s="4"/>
      <c r="AA3086" s="10"/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4"/>
      <c r="BL3086" s="1"/>
      <c r="BM3086" s="1"/>
      <c r="BN3086" s="1"/>
      <c r="BO3086" s="1"/>
      <c r="BP3086" s="1"/>
      <c r="BQ3086" s="1"/>
    </row>
    <row r="3087" spans="1:69" x14ac:dyDescent="0.15">
      <c r="A3087" s="63"/>
      <c r="B3087" s="8"/>
      <c r="C3087" s="8"/>
      <c r="D3087" s="54"/>
      <c r="E3087" s="13"/>
      <c r="F3087" s="10"/>
      <c r="G3087" s="11"/>
      <c r="H3087" s="10"/>
      <c r="I3087" s="10"/>
      <c r="J3087" s="1"/>
      <c r="K3087" s="1"/>
      <c r="L3087" s="8"/>
      <c r="M3087" s="14"/>
      <c r="N3087" s="14"/>
      <c r="O3087" s="8"/>
      <c r="P3087" s="8"/>
      <c r="Q3087" s="12"/>
      <c r="R3087" s="37"/>
      <c r="S3087" s="8"/>
      <c r="T3087" s="7"/>
      <c r="U3087" s="12"/>
      <c r="V3087" s="12"/>
      <c r="W3087" s="14"/>
      <c r="X3087" s="8"/>
      <c r="Y3087" s="13"/>
      <c r="Z3087" s="4"/>
      <c r="AA3087" s="10"/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4"/>
      <c r="BL3087" s="1"/>
      <c r="BM3087" s="1"/>
      <c r="BN3087" s="1"/>
      <c r="BO3087" s="1"/>
      <c r="BP3087" s="1"/>
      <c r="BQ3087" s="1"/>
    </row>
    <row r="3088" spans="1:69" x14ac:dyDescent="0.15">
      <c r="A3088" s="63"/>
      <c r="B3088" s="8"/>
      <c r="C3088" s="8"/>
      <c r="D3088" s="54"/>
      <c r="E3088" s="13"/>
      <c r="F3088" s="10"/>
      <c r="G3088" s="11"/>
      <c r="H3088" s="10"/>
      <c r="I3088" s="10"/>
      <c r="J3088" s="1"/>
      <c r="K3088" s="1"/>
      <c r="L3088" s="8"/>
      <c r="M3088" s="14"/>
      <c r="N3088" s="14"/>
      <c r="O3088" s="8"/>
      <c r="P3088" s="8"/>
      <c r="Q3088" s="12"/>
      <c r="R3088" s="37"/>
      <c r="S3088" s="8"/>
      <c r="T3088" s="7"/>
      <c r="U3088" s="12"/>
      <c r="V3088" s="12"/>
      <c r="W3088" s="14"/>
      <c r="X3088" s="8"/>
      <c r="Y3088" s="13"/>
      <c r="Z3088" s="4"/>
      <c r="AA3088" s="10"/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4"/>
      <c r="BL3088" s="1"/>
      <c r="BM3088" s="1"/>
      <c r="BN3088" s="1"/>
      <c r="BO3088" s="1"/>
      <c r="BP3088" s="1"/>
      <c r="BQ3088" s="1"/>
    </row>
    <row r="3089" spans="1:69" x14ac:dyDescent="0.15">
      <c r="A3089" s="63"/>
      <c r="B3089" s="8"/>
      <c r="C3089" s="8"/>
      <c r="D3089" s="54"/>
      <c r="E3089" s="13"/>
      <c r="F3089" s="10"/>
      <c r="G3089" s="11"/>
      <c r="H3089" s="10"/>
      <c r="I3089" s="10"/>
      <c r="J3089" s="1"/>
      <c r="K3089" s="1"/>
      <c r="L3089" s="8"/>
      <c r="M3089" s="14"/>
      <c r="N3089" s="14"/>
      <c r="O3089" s="8"/>
      <c r="P3089" s="8"/>
      <c r="Q3089" s="12"/>
      <c r="R3089" s="37"/>
      <c r="S3089" s="8"/>
      <c r="T3089" s="7"/>
      <c r="U3089" s="12"/>
      <c r="V3089" s="12"/>
      <c r="W3089" s="14"/>
      <c r="X3089" s="8"/>
      <c r="Y3089" s="13"/>
      <c r="Z3089" s="4"/>
      <c r="AA3089" s="10"/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4"/>
      <c r="BL3089" s="1"/>
      <c r="BM3089" s="1"/>
      <c r="BN3089" s="1"/>
      <c r="BO3089" s="1"/>
      <c r="BP3089" s="1"/>
      <c r="BQ3089" s="1"/>
    </row>
    <row r="3090" spans="1:69" x14ac:dyDescent="0.15">
      <c r="A3090" s="63"/>
      <c r="B3090" s="8"/>
      <c r="C3090" s="8"/>
      <c r="D3090" s="54"/>
      <c r="E3090" s="13"/>
      <c r="F3090" s="10"/>
      <c r="G3090" s="11"/>
      <c r="H3090" s="10"/>
      <c r="I3090" s="10"/>
      <c r="J3090" s="1"/>
      <c r="K3090" s="1"/>
      <c r="L3090" s="8"/>
      <c r="M3090" s="14"/>
      <c r="N3090" s="14"/>
      <c r="O3090" s="8"/>
      <c r="P3090" s="8"/>
      <c r="Q3090" s="12"/>
      <c r="R3090" s="37"/>
      <c r="S3090" s="8"/>
      <c r="T3090" s="7"/>
      <c r="U3090" s="12"/>
      <c r="V3090" s="12"/>
      <c r="W3090" s="14"/>
      <c r="X3090" s="8"/>
      <c r="Y3090" s="13"/>
      <c r="Z3090" s="4"/>
      <c r="AA3090" s="10"/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4"/>
      <c r="BL3090" s="1"/>
      <c r="BM3090" s="1"/>
      <c r="BN3090" s="1"/>
      <c r="BO3090" s="1"/>
      <c r="BP3090" s="1"/>
      <c r="BQ3090" s="1"/>
    </row>
    <row r="3091" spans="1:69" x14ac:dyDescent="0.15">
      <c r="A3091" s="63"/>
      <c r="B3091" s="8"/>
      <c r="C3091" s="8"/>
      <c r="D3091" s="54"/>
      <c r="E3091" s="13"/>
      <c r="F3091" s="10"/>
      <c r="G3091" s="11"/>
      <c r="H3091" s="10"/>
      <c r="I3091" s="10"/>
      <c r="J3091" s="1"/>
      <c r="K3091" s="1"/>
      <c r="L3091" s="8"/>
      <c r="M3091" s="14"/>
      <c r="N3091" s="14"/>
      <c r="O3091" s="8"/>
      <c r="P3091" s="8"/>
      <c r="Q3091" s="12"/>
      <c r="R3091" s="37"/>
      <c r="S3091" s="8"/>
      <c r="T3091" s="7"/>
      <c r="U3091" s="12"/>
      <c r="V3091" s="12"/>
      <c r="W3091" s="14"/>
      <c r="X3091" s="8"/>
      <c r="Y3091" s="13"/>
      <c r="Z3091" s="4"/>
      <c r="AA3091" s="10"/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4"/>
      <c r="BL3091" s="1"/>
      <c r="BM3091" s="1"/>
      <c r="BN3091" s="1"/>
      <c r="BO3091" s="1"/>
      <c r="BP3091" s="1"/>
      <c r="BQ3091" s="1"/>
    </row>
    <row r="3092" spans="1:69" x14ac:dyDescent="0.15">
      <c r="A3092" s="63"/>
      <c r="B3092" s="8"/>
      <c r="C3092" s="8"/>
      <c r="D3092" s="54"/>
      <c r="E3092" s="13"/>
      <c r="F3092" s="10"/>
      <c r="G3092" s="11"/>
      <c r="H3092" s="10"/>
      <c r="I3092" s="10"/>
      <c r="J3092" s="1"/>
      <c r="K3092" s="1"/>
      <c r="L3092" s="8"/>
      <c r="M3092" s="14"/>
      <c r="N3092" s="14"/>
      <c r="O3092" s="8"/>
      <c r="P3092" s="8"/>
      <c r="Q3092" s="12"/>
      <c r="R3092" s="37"/>
      <c r="S3092" s="8"/>
      <c r="T3092" s="7"/>
      <c r="U3092" s="12"/>
      <c r="V3092" s="12"/>
      <c r="W3092" s="14"/>
      <c r="X3092" s="8"/>
      <c r="Y3092" s="13"/>
      <c r="Z3092" s="4"/>
      <c r="AA3092" s="10"/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4"/>
      <c r="BL3092" s="1"/>
      <c r="BM3092" s="1"/>
      <c r="BN3092" s="1"/>
      <c r="BO3092" s="1"/>
      <c r="BP3092" s="1"/>
      <c r="BQ3092" s="1"/>
    </row>
    <row r="3093" spans="1:69" x14ac:dyDescent="0.15">
      <c r="A3093" s="63"/>
      <c r="B3093" s="8"/>
      <c r="C3093" s="8"/>
      <c r="D3093" s="54"/>
      <c r="E3093" s="13"/>
      <c r="F3093" s="10"/>
      <c r="G3093" s="11"/>
      <c r="H3093" s="10"/>
      <c r="I3093" s="10"/>
      <c r="J3093" s="1"/>
      <c r="K3093" s="1"/>
      <c r="L3093" s="8"/>
      <c r="M3093" s="14"/>
      <c r="N3093" s="14"/>
      <c r="O3093" s="8"/>
      <c r="P3093" s="8"/>
      <c r="Q3093" s="12"/>
      <c r="R3093" s="37"/>
      <c r="S3093" s="8"/>
      <c r="T3093" s="7"/>
      <c r="U3093" s="12"/>
      <c r="V3093" s="12"/>
      <c r="W3093" s="14"/>
      <c r="X3093" s="8"/>
      <c r="Y3093" s="13"/>
      <c r="Z3093" s="4"/>
      <c r="AA3093" s="10"/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4"/>
      <c r="BL3093" s="1"/>
      <c r="BM3093" s="1"/>
      <c r="BN3093" s="1"/>
      <c r="BO3093" s="1"/>
      <c r="BP3093" s="1"/>
      <c r="BQ3093" s="1"/>
    </row>
    <row r="3094" spans="1:69" x14ac:dyDescent="0.15">
      <c r="A3094" s="63"/>
      <c r="B3094" s="8"/>
      <c r="C3094" s="8"/>
      <c r="D3094" s="54"/>
      <c r="E3094" s="13"/>
      <c r="F3094" s="10"/>
      <c r="G3094" s="11"/>
      <c r="H3094" s="10"/>
      <c r="I3094" s="10"/>
      <c r="J3094" s="1"/>
      <c r="K3094" s="1"/>
      <c r="L3094" s="8"/>
      <c r="M3094" s="14"/>
      <c r="N3094" s="14"/>
      <c r="O3094" s="8"/>
      <c r="P3094" s="8"/>
      <c r="Q3094" s="12"/>
      <c r="R3094" s="37"/>
      <c r="S3094" s="8"/>
      <c r="T3094" s="7"/>
      <c r="U3094" s="12"/>
      <c r="V3094" s="12"/>
      <c r="W3094" s="14"/>
      <c r="X3094" s="8"/>
      <c r="Y3094" s="13"/>
      <c r="Z3094" s="4"/>
      <c r="AA3094" s="10"/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4"/>
      <c r="BL3094" s="1"/>
      <c r="BM3094" s="1"/>
      <c r="BN3094" s="1"/>
      <c r="BO3094" s="1"/>
      <c r="BP3094" s="1"/>
      <c r="BQ3094" s="1"/>
    </row>
    <row r="3095" spans="1:69" x14ac:dyDescent="0.15">
      <c r="A3095" s="63"/>
      <c r="B3095" s="8"/>
      <c r="C3095" s="8"/>
      <c r="D3095" s="54"/>
      <c r="E3095" s="13"/>
      <c r="F3095" s="10"/>
      <c r="G3095" s="11"/>
      <c r="H3095" s="10"/>
      <c r="I3095" s="10"/>
      <c r="J3095" s="1"/>
      <c r="K3095" s="1"/>
      <c r="L3095" s="8"/>
      <c r="M3095" s="14"/>
      <c r="N3095" s="14"/>
      <c r="O3095" s="8"/>
      <c r="P3095" s="8"/>
      <c r="Q3095" s="12"/>
      <c r="R3095" s="37"/>
      <c r="S3095" s="8"/>
      <c r="T3095" s="7"/>
      <c r="U3095" s="12"/>
      <c r="V3095" s="12"/>
      <c r="W3095" s="14"/>
      <c r="X3095" s="8"/>
      <c r="Y3095" s="13"/>
      <c r="Z3095" s="4"/>
      <c r="AA3095" s="10"/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4"/>
      <c r="BL3095" s="1"/>
      <c r="BM3095" s="1"/>
      <c r="BN3095" s="1"/>
      <c r="BO3095" s="1"/>
      <c r="BP3095" s="1"/>
      <c r="BQ3095" s="1"/>
    </row>
    <row r="3096" spans="1:69" x14ac:dyDescent="0.15">
      <c r="A3096" s="63"/>
      <c r="B3096" s="8"/>
      <c r="C3096" s="8"/>
      <c r="D3096" s="54"/>
      <c r="E3096" s="13"/>
      <c r="F3096" s="10"/>
      <c r="G3096" s="11"/>
      <c r="H3096" s="10"/>
      <c r="I3096" s="10"/>
      <c r="J3096" s="1"/>
      <c r="K3096" s="1"/>
      <c r="L3096" s="8"/>
      <c r="M3096" s="14"/>
      <c r="N3096" s="14"/>
      <c r="O3096" s="8"/>
      <c r="P3096" s="8"/>
      <c r="Q3096" s="12"/>
      <c r="R3096" s="37"/>
      <c r="S3096" s="8"/>
      <c r="T3096" s="7"/>
      <c r="U3096" s="12"/>
      <c r="V3096" s="12"/>
      <c r="W3096" s="14"/>
      <c r="X3096" s="8"/>
      <c r="Y3096" s="13"/>
      <c r="Z3096" s="4"/>
      <c r="AA3096" s="10"/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4"/>
      <c r="BL3096" s="1"/>
      <c r="BM3096" s="1"/>
      <c r="BN3096" s="1"/>
      <c r="BO3096" s="1"/>
      <c r="BP3096" s="1"/>
      <c r="BQ3096" s="1"/>
    </row>
    <row r="3097" spans="1:69" x14ac:dyDescent="0.15">
      <c r="A3097" s="63"/>
      <c r="B3097" s="8"/>
      <c r="C3097" s="8"/>
      <c r="D3097" s="54"/>
      <c r="E3097" s="13"/>
      <c r="F3097" s="10"/>
      <c r="G3097" s="11"/>
      <c r="H3097" s="10"/>
      <c r="I3097" s="10"/>
      <c r="J3097" s="1"/>
      <c r="K3097" s="1"/>
      <c r="L3097" s="8"/>
      <c r="M3097" s="14"/>
      <c r="N3097" s="14"/>
      <c r="O3097" s="8"/>
      <c r="P3097" s="8"/>
      <c r="Q3097" s="12"/>
      <c r="R3097" s="37"/>
      <c r="S3097" s="8"/>
      <c r="T3097" s="7"/>
      <c r="U3097" s="12"/>
      <c r="V3097" s="12"/>
      <c r="W3097" s="14"/>
      <c r="X3097" s="8"/>
      <c r="Y3097" s="13"/>
      <c r="Z3097" s="4"/>
      <c r="AA3097" s="10"/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4"/>
      <c r="BL3097" s="1"/>
      <c r="BM3097" s="1"/>
      <c r="BN3097" s="1"/>
      <c r="BO3097" s="1"/>
      <c r="BP3097" s="1"/>
      <c r="BQ3097" s="1"/>
    </row>
    <row r="3098" spans="1:69" x14ac:dyDescent="0.15">
      <c r="A3098" s="63"/>
      <c r="B3098" s="8"/>
      <c r="C3098" s="8"/>
      <c r="D3098" s="54"/>
      <c r="E3098" s="13"/>
      <c r="F3098" s="10"/>
      <c r="G3098" s="11"/>
      <c r="H3098" s="10"/>
      <c r="I3098" s="10"/>
      <c r="J3098" s="1"/>
      <c r="K3098" s="1"/>
      <c r="L3098" s="8"/>
      <c r="M3098" s="14"/>
      <c r="N3098" s="14"/>
      <c r="O3098" s="8"/>
      <c r="P3098" s="8"/>
      <c r="Q3098" s="12"/>
      <c r="R3098" s="37"/>
      <c r="S3098" s="8"/>
      <c r="T3098" s="7"/>
      <c r="U3098" s="12"/>
      <c r="V3098" s="12"/>
      <c r="W3098" s="14"/>
      <c r="X3098" s="8"/>
      <c r="Y3098" s="13"/>
      <c r="Z3098" s="4"/>
      <c r="AA3098" s="10"/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4"/>
      <c r="BL3098" s="1"/>
      <c r="BM3098" s="1"/>
      <c r="BN3098" s="1"/>
      <c r="BO3098" s="1"/>
      <c r="BP3098" s="1"/>
      <c r="BQ3098" s="1"/>
    </row>
    <row r="3099" spans="1:69" x14ac:dyDescent="0.15">
      <c r="A3099" s="63"/>
      <c r="B3099" s="8"/>
      <c r="C3099" s="8"/>
      <c r="D3099" s="54"/>
      <c r="E3099" s="13"/>
      <c r="F3099" s="10"/>
      <c r="G3099" s="11"/>
      <c r="H3099" s="10"/>
      <c r="I3099" s="10"/>
      <c r="J3099" s="1"/>
      <c r="K3099" s="1"/>
      <c r="L3099" s="8"/>
      <c r="M3099" s="14"/>
      <c r="N3099" s="14"/>
      <c r="O3099" s="8"/>
      <c r="P3099" s="8"/>
      <c r="Q3099" s="12"/>
      <c r="R3099" s="37"/>
      <c r="S3099" s="8"/>
      <c r="T3099" s="7"/>
      <c r="U3099" s="12"/>
      <c r="V3099" s="12"/>
      <c r="W3099" s="14"/>
      <c r="X3099" s="8"/>
      <c r="Y3099" s="13"/>
      <c r="Z3099" s="4"/>
      <c r="AA3099" s="10"/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4"/>
      <c r="BL3099" s="1"/>
      <c r="BM3099" s="1"/>
      <c r="BN3099" s="1"/>
      <c r="BO3099" s="1"/>
      <c r="BP3099" s="1"/>
      <c r="BQ3099" s="1"/>
    </row>
    <row r="3100" spans="1:69" x14ac:dyDescent="0.15">
      <c r="A3100" s="63"/>
      <c r="B3100" s="8"/>
      <c r="C3100" s="8"/>
      <c r="D3100" s="54"/>
      <c r="E3100" s="13"/>
      <c r="F3100" s="10"/>
      <c r="G3100" s="11"/>
      <c r="H3100" s="10"/>
      <c r="I3100" s="10"/>
      <c r="J3100" s="1"/>
      <c r="K3100" s="1"/>
      <c r="L3100" s="8"/>
      <c r="M3100" s="14"/>
      <c r="N3100" s="14"/>
      <c r="O3100" s="8"/>
      <c r="P3100" s="8"/>
      <c r="Q3100" s="12"/>
      <c r="R3100" s="37"/>
      <c r="S3100" s="8"/>
      <c r="T3100" s="7"/>
      <c r="U3100" s="12"/>
      <c r="V3100" s="12"/>
      <c r="W3100" s="14"/>
      <c r="X3100" s="8"/>
      <c r="Y3100" s="13"/>
      <c r="Z3100" s="4"/>
      <c r="AA3100" s="10"/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4"/>
      <c r="BL3100" s="1"/>
      <c r="BM3100" s="1"/>
      <c r="BN3100" s="1"/>
      <c r="BO3100" s="1"/>
      <c r="BP3100" s="1"/>
      <c r="BQ3100" s="1"/>
    </row>
    <row r="3101" spans="1:69" x14ac:dyDescent="0.15">
      <c r="A3101" s="63"/>
      <c r="B3101" s="8"/>
      <c r="C3101" s="8"/>
      <c r="D3101" s="54"/>
      <c r="E3101" s="13"/>
      <c r="F3101" s="10"/>
      <c r="G3101" s="11"/>
      <c r="H3101" s="10"/>
      <c r="I3101" s="10"/>
      <c r="J3101" s="1"/>
      <c r="K3101" s="1"/>
      <c r="L3101" s="8"/>
      <c r="M3101" s="14"/>
      <c r="N3101" s="14"/>
      <c r="O3101" s="8"/>
      <c r="P3101" s="8"/>
      <c r="Q3101" s="12"/>
      <c r="R3101" s="37"/>
      <c r="S3101" s="8"/>
      <c r="T3101" s="7"/>
      <c r="U3101" s="12"/>
      <c r="V3101" s="12"/>
      <c r="W3101" s="14"/>
      <c r="X3101" s="8"/>
      <c r="Y3101" s="13"/>
      <c r="Z3101" s="4"/>
      <c r="AA3101" s="10"/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4"/>
      <c r="BL3101" s="1"/>
      <c r="BM3101" s="1"/>
      <c r="BN3101" s="1"/>
      <c r="BO3101" s="1"/>
      <c r="BP3101" s="1"/>
      <c r="BQ3101" s="1"/>
    </row>
    <row r="3102" spans="1:69" x14ac:dyDescent="0.15">
      <c r="A3102" s="63"/>
      <c r="B3102" s="8"/>
      <c r="C3102" s="8"/>
      <c r="D3102" s="54"/>
      <c r="E3102" s="13"/>
      <c r="F3102" s="10"/>
      <c r="G3102" s="11"/>
      <c r="H3102" s="10"/>
      <c r="I3102" s="10"/>
      <c r="J3102" s="1"/>
      <c r="K3102" s="1"/>
      <c r="L3102" s="8"/>
      <c r="M3102" s="14"/>
      <c r="N3102" s="14"/>
      <c r="O3102" s="8"/>
      <c r="P3102" s="8"/>
      <c r="Q3102" s="12"/>
      <c r="R3102" s="37"/>
      <c r="S3102" s="8"/>
      <c r="T3102" s="7"/>
      <c r="U3102" s="12"/>
      <c r="V3102" s="12"/>
      <c r="W3102" s="14"/>
      <c r="X3102" s="8"/>
      <c r="Y3102" s="13"/>
      <c r="Z3102" s="4"/>
      <c r="AA3102" s="10"/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4"/>
      <c r="BL3102" s="1"/>
      <c r="BM3102" s="1"/>
      <c r="BN3102" s="1"/>
      <c r="BO3102" s="1"/>
      <c r="BP3102" s="1"/>
      <c r="BQ3102" s="1"/>
    </row>
    <row r="3103" spans="1:69" x14ac:dyDescent="0.15">
      <c r="A3103" s="63"/>
      <c r="B3103" s="8"/>
      <c r="C3103" s="8"/>
      <c r="D3103" s="54"/>
      <c r="E3103" s="13"/>
      <c r="F3103" s="10"/>
      <c r="G3103" s="11"/>
      <c r="H3103" s="10"/>
      <c r="I3103" s="10"/>
      <c r="J3103" s="1"/>
      <c r="K3103" s="1"/>
      <c r="L3103" s="8"/>
      <c r="M3103" s="14"/>
      <c r="N3103" s="14"/>
      <c r="O3103" s="8"/>
      <c r="P3103" s="8"/>
      <c r="Q3103" s="12"/>
      <c r="R3103" s="37"/>
      <c r="S3103" s="8"/>
      <c r="T3103" s="7"/>
      <c r="U3103" s="12"/>
      <c r="V3103" s="12"/>
      <c r="W3103" s="14"/>
      <c r="X3103" s="8"/>
      <c r="Y3103" s="13"/>
      <c r="Z3103" s="4"/>
      <c r="AA3103" s="10"/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4"/>
      <c r="BL3103" s="1"/>
      <c r="BM3103" s="1"/>
      <c r="BN3103" s="1"/>
      <c r="BO3103" s="1"/>
      <c r="BP3103" s="1"/>
      <c r="BQ3103" s="1"/>
    </row>
    <row r="3104" spans="1:69" x14ac:dyDescent="0.15">
      <c r="A3104" s="63"/>
      <c r="B3104" s="8"/>
      <c r="C3104" s="8"/>
      <c r="D3104" s="54"/>
      <c r="E3104" s="13"/>
      <c r="F3104" s="10"/>
      <c r="G3104" s="11"/>
      <c r="H3104" s="10"/>
      <c r="I3104" s="10"/>
      <c r="J3104" s="1"/>
      <c r="K3104" s="1"/>
      <c r="L3104" s="8"/>
      <c r="M3104" s="14"/>
      <c r="N3104" s="14"/>
      <c r="O3104" s="8"/>
      <c r="P3104" s="8"/>
      <c r="Q3104" s="12"/>
      <c r="R3104" s="37"/>
      <c r="S3104" s="8"/>
      <c r="T3104" s="7"/>
      <c r="U3104" s="12"/>
      <c r="V3104" s="12"/>
      <c r="W3104" s="14"/>
      <c r="X3104" s="8"/>
      <c r="Y3104" s="13"/>
      <c r="Z3104" s="4"/>
      <c r="AA3104" s="10"/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4"/>
      <c r="BL3104" s="1"/>
      <c r="BM3104" s="1"/>
      <c r="BN3104" s="1"/>
      <c r="BO3104" s="1"/>
      <c r="BP3104" s="1"/>
      <c r="BQ3104" s="1"/>
    </row>
    <row r="3105" spans="1:69" x14ac:dyDescent="0.15">
      <c r="A3105" s="63"/>
      <c r="B3105" s="8"/>
      <c r="C3105" s="8"/>
      <c r="D3105" s="54"/>
      <c r="E3105" s="13"/>
      <c r="F3105" s="10"/>
      <c r="G3105" s="11"/>
      <c r="H3105" s="10"/>
      <c r="I3105" s="10"/>
      <c r="J3105" s="1"/>
      <c r="K3105" s="1"/>
      <c r="L3105" s="8"/>
      <c r="M3105" s="14"/>
      <c r="N3105" s="14"/>
      <c r="O3105" s="8"/>
      <c r="P3105" s="8"/>
      <c r="Q3105" s="12"/>
      <c r="R3105" s="37"/>
      <c r="S3105" s="8"/>
      <c r="T3105" s="7"/>
      <c r="U3105" s="12"/>
      <c r="V3105" s="12"/>
      <c r="W3105" s="14"/>
      <c r="X3105" s="8"/>
      <c r="Y3105" s="13"/>
      <c r="Z3105" s="4"/>
      <c r="AA3105" s="10"/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4"/>
      <c r="BL3105" s="1"/>
      <c r="BM3105" s="1"/>
      <c r="BN3105" s="1"/>
      <c r="BO3105" s="1"/>
      <c r="BP3105" s="1"/>
      <c r="BQ3105" s="1"/>
    </row>
    <row r="3106" spans="1:69" x14ac:dyDescent="0.15">
      <c r="A3106" s="63"/>
      <c r="B3106" s="8"/>
      <c r="C3106" s="8"/>
      <c r="D3106" s="54"/>
      <c r="E3106" s="13"/>
      <c r="F3106" s="10"/>
      <c r="G3106" s="11"/>
      <c r="H3106" s="10"/>
      <c r="I3106" s="10"/>
      <c r="J3106" s="1"/>
      <c r="K3106" s="1"/>
      <c r="L3106" s="8"/>
      <c r="M3106" s="14"/>
      <c r="N3106" s="14"/>
      <c r="O3106" s="8"/>
      <c r="P3106" s="8"/>
      <c r="Q3106" s="12"/>
      <c r="R3106" s="37"/>
      <c r="S3106" s="8"/>
      <c r="T3106" s="7"/>
      <c r="U3106" s="12"/>
      <c r="V3106" s="12"/>
      <c r="W3106" s="14"/>
      <c r="X3106" s="8"/>
      <c r="Y3106" s="13"/>
      <c r="Z3106" s="4"/>
      <c r="AA3106" s="10"/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4"/>
      <c r="BL3106" s="1"/>
      <c r="BM3106" s="1"/>
      <c r="BN3106" s="1"/>
      <c r="BO3106" s="1"/>
      <c r="BP3106" s="1"/>
      <c r="BQ3106" s="1"/>
    </row>
    <row r="3107" spans="1:69" x14ac:dyDescent="0.15">
      <c r="A3107" s="63"/>
      <c r="B3107" s="8"/>
      <c r="C3107" s="8"/>
      <c r="D3107" s="54"/>
      <c r="E3107" s="13"/>
      <c r="F3107" s="10"/>
      <c r="G3107" s="11"/>
      <c r="H3107" s="10"/>
      <c r="I3107" s="10"/>
      <c r="J3107" s="1"/>
      <c r="K3107" s="1"/>
      <c r="L3107" s="8"/>
      <c r="M3107" s="14"/>
      <c r="N3107" s="14"/>
      <c r="O3107" s="8"/>
      <c r="P3107" s="8"/>
      <c r="Q3107" s="12"/>
      <c r="R3107" s="37"/>
      <c r="S3107" s="8"/>
      <c r="T3107" s="7"/>
      <c r="U3107" s="12"/>
      <c r="V3107" s="12"/>
      <c r="W3107" s="14"/>
      <c r="X3107" s="8"/>
      <c r="Y3107" s="13"/>
      <c r="Z3107" s="4"/>
      <c r="AA3107" s="10"/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4"/>
      <c r="BL3107" s="1"/>
      <c r="BM3107" s="1"/>
      <c r="BN3107" s="1"/>
      <c r="BO3107" s="1"/>
      <c r="BP3107" s="1"/>
      <c r="BQ3107" s="1"/>
    </row>
    <row r="3108" spans="1:69" x14ac:dyDescent="0.15">
      <c r="A3108" s="63"/>
      <c r="B3108" s="8"/>
      <c r="C3108" s="8"/>
      <c r="D3108" s="54"/>
      <c r="E3108" s="13"/>
      <c r="F3108" s="10"/>
      <c r="G3108" s="11"/>
      <c r="H3108" s="10"/>
      <c r="I3108" s="10"/>
      <c r="J3108" s="1"/>
      <c r="K3108" s="1"/>
      <c r="L3108" s="8"/>
      <c r="M3108" s="14"/>
      <c r="N3108" s="14"/>
      <c r="O3108" s="8"/>
      <c r="P3108" s="8"/>
      <c r="Q3108" s="12"/>
      <c r="R3108" s="37"/>
      <c r="S3108" s="8"/>
      <c r="T3108" s="7"/>
      <c r="U3108" s="12"/>
      <c r="V3108" s="12"/>
      <c r="W3108" s="14"/>
      <c r="X3108" s="8"/>
      <c r="Y3108" s="13"/>
      <c r="Z3108" s="4"/>
      <c r="AA3108" s="10"/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4"/>
      <c r="BL3108" s="1"/>
      <c r="BM3108" s="1"/>
      <c r="BN3108" s="1"/>
      <c r="BO3108" s="1"/>
      <c r="BP3108" s="1"/>
      <c r="BQ3108" s="1"/>
    </row>
    <row r="3109" spans="1:69" x14ac:dyDescent="0.15">
      <c r="A3109" s="63"/>
      <c r="B3109" s="8"/>
      <c r="C3109" s="8"/>
      <c r="D3109" s="54"/>
      <c r="E3109" s="13"/>
      <c r="F3109" s="10"/>
      <c r="G3109" s="11"/>
      <c r="H3109" s="10"/>
      <c r="I3109" s="10"/>
      <c r="J3109" s="1"/>
      <c r="K3109" s="1"/>
      <c r="L3109" s="8"/>
      <c r="M3109" s="14"/>
      <c r="N3109" s="14"/>
      <c r="O3109" s="8"/>
      <c r="P3109" s="8"/>
      <c r="Q3109" s="12"/>
      <c r="R3109" s="37"/>
      <c r="S3109" s="8"/>
      <c r="T3109" s="7"/>
      <c r="U3109" s="12"/>
      <c r="V3109" s="12"/>
      <c r="W3109" s="14"/>
      <c r="X3109" s="8"/>
      <c r="Y3109" s="13"/>
      <c r="Z3109" s="4"/>
      <c r="AA3109" s="10"/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4"/>
      <c r="BL3109" s="1"/>
      <c r="BM3109" s="1"/>
      <c r="BN3109" s="1"/>
      <c r="BO3109" s="1"/>
      <c r="BP3109" s="1"/>
      <c r="BQ3109" s="1"/>
    </row>
    <row r="3110" spans="1:69" x14ac:dyDescent="0.15">
      <c r="A3110" s="63"/>
      <c r="B3110" s="8"/>
      <c r="C3110" s="8"/>
      <c r="D3110" s="54"/>
      <c r="E3110" s="13"/>
      <c r="F3110" s="10"/>
      <c r="G3110" s="11"/>
      <c r="H3110" s="10"/>
      <c r="I3110" s="10"/>
      <c r="J3110" s="1"/>
      <c r="K3110" s="1"/>
      <c r="L3110" s="8"/>
      <c r="M3110" s="14"/>
      <c r="N3110" s="14"/>
      <c r="O3110" s="8"/>
      <c r="P3110" s="8"/>
      <c r="Q3110" s="12"/>
      <c r="R3110" s="37"/>
      <c r="S3110" s="8"/>
      <c r="T3110" s="7"/>
      <c r="U3110" s="12"/>
      <c r="V3110" s="12"/>
      <c r="W3110" s="14"/>
      <c r="X3110" s="8"/>
      <c r="Y3110" s="13"/>
      <c r="Z3110" s="4"/>
      <c r="AA3110" s="10"/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4"/>
      <c r="BL3110" s="1"/>
      <c r="BM3110" s="1"/>
      <c r="BN3110" s="1"/>
      <c r="BO3110" s="1"/>
      <c r="BP3110" s="1"/>
      <c r="BQ3110" s="1"/>
    </row>
    <row r="3111" spans="1:69" x14ac:dyDescent="0.15">
      <c r="A3111" s="63"/>
      <c r="B3111" s="8"/>
      <c r="C3111" s="8"/>
      <c r="D3111" s="54"/>
      <c r="E3111" s="13"/>
      <c r="F3111" s="10"/>
      <c r="G3111" s="11"/>
      <c r="H3111" s="10"/>
      <c r="I3111" s="10"/>
      <c r="J3111" s="1"/>
      <c r="K3111" s="1"/>
      <c r="L3111" s="8"/>
      <c r="M3111" s="14"/>
      <c r="N3111" s="14"/>
      <c r="O3111" s="8"/>
      <c r="P3111" s="8"/>
      <c r="Q3111" s="12"/>
      <c r="R3111" s="37"/>
      <c r="S3111" s="8"/>
      <c r="T3111" s="7"/>
      <c r="U3111" s="12"/>
      <c r="V3111" s="12"/>
      <c r="W3111" s="14"/>
      <c r="X3111" s="8"/>
      <c r="Y3111" s="13"/>
      <c r="Z3111" s="4"/>
      <c r="AA3111" s="10"/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4"/>
      <c r="BL3111" s="1"/>
      <c r="BM3111" s="1"/>
      <c r="BN3111" s="1"/>
      <c r="BO3111" s="1"/>
      <c r="BP3111" s="1"/>
      <c r="BQ3111" s="1"/>
    </row>
    <row r="3112" spans="1:69" x14ac:dyDescent="0.15">
      <c r="A3112" s="63"/>
      <c r="B3112" s="8"/>
      <c r="C3112" s="8"/>
      <c r="D3112" s="54"/>
      <c r="E3112" s="13"/>
      <c r="F3112" s="10"/>
      <c r="G3112" s="11"/>
      <c r="H3112" s="10"/>
      <c r="I3112" s="10"/>
      <c r="J3112" s="1"/>
      <c r="K3112" s="1"/>
      <c r="L3112" s="8"/>
      <c r="M3112" s="14"/>
      <c r="N3112" s="14"/>
      <c r="O3112" s="8"/>
      <c r="P3112" s="8"/>
      <c r="Q3112" s="12"/>
      <c r="R3112" s="37"/>
      <c r="S3112" s="8"/>
      <c r="T3112" s="7"/>
      <c r="U3112" s="12"/>
      <c r="V3112" s="12"/>
      <c r="W3112" s="14"/>
      <c r="X3112" s="8"/>
      <c r="Y3112" s="13"/>
      <c r="Z3112" s="4"/>
      <c r="AA3112" s="10"/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4"/>
      <c r="BL3112" s="1"/>
      <c r="BM3112" s="1"/>
      <c r="BN3112" s="1"/>
      <c r="BO3112" s="1"/>
      <c r="BP3112" s="1"/>
      <c r="BQ3112" s="1"/>
    </row>
    <row r="3113" spans="1:69" x14ac:dyDescent="0.15">
      <c r="A3113" s="63"/>
      <c r="B3113" s="8"/>
      <c r="C3113" s="8"/>
      <c r="D3113" s="54"/>
      <c r="E3113" s="13"/>
      <c r="F3113" s="10"/>
      <c r="G3113" s="11"/>
      <c r="H3113" s="10"/>
      <c r="I3113" s="10"/>
      <c r="J3113" s="1"/>
      <c r="K3113" s="1"/>
      <c r="L3113" s="8"/>
      <c r="M3113" s="14"/>
      <c r="N3113" s="14"/>
      <c r="O3113" s="8"/>
      <c r="P3113" s="8"/>
      <c r="Q3113" s="12"/>
      <c r="R3113" s="37"/>
      <c r="S3113" s="8"/>
      <c r="T3113" s="7"/>
      <c r="U3113" s="12"/>
      <c r="V3113" s="12"/>
      <c r="W3113" s="14"/>
      <c r="X3113" s="8"/>
      <c r="Y3113" s="13"/>
      <c r="Z3113" s="4"/>
      <c r="AA3113" s="10"/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4"/>
      <c r="BL3113" s="1"/>
      <c r="BM3113" s="1"/>
      <c r="BN3113" s="1"/>
      <c r="BO3113" s="1"/>
      <c r="BP3113" s="1"/>
      <c r="BQ3113" s="1"/>
    </row>
    <row r="3114" spans="1:69" x14ac:dyDescent="0.15">
      <c r="A3114" s="63"/>
      <c r="B3114" s="8"/>
      <c r="C3114" s="8"/>
      <c r="D3114" s="54"/>
      <c r="E3114" s="13"/>
      <c r="F3114" s="10"/>
      <c r="G3114" s="11"/>
      <c r="H3114" s="10"/>
      <c r="I3114" s="10"/>
      <c r="J3114" s="1"/>
      <c r="K3114" s="1"/>
      <c r="L3114" s="8"/>
      <c r="M3114" s="14"/>
      <c r="N3114" s="14"/>
      <c r="O3114" s="8"/>
      <c r="P3114" s="8"/>
      <c r="Q3114" s="12"/>
      <c r="R3114" s="37"/>
      <c r="S3114" s="8"/>
      <c r="T3114" s="7"/>
      <c r="U3114" s="12"/>
      <c r="V3114" s="12"/>
      <c r="W3114" s="14"/>
      <c r="X3114" s="8"/>
      <c r="Y3114" s="13"/>
      <c r="Z3114" s="4"/>
      <c r="AA3114" s="10"/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4"/>
      <c r="BL3114" s="1"/>
      <c r="BM3114" s="1"/>
      <c r="BN3114" s="1"/>
      <c r="BO3114" s="1"/>
      <c r="BP3114" s="1"/>
      <c r="BQ3114" s="1"/>
    </row>
    <row r="3115" spans="1:69" x14ac:dyDescent="0.15">
      <c r="A3115" s="63"/>
      <c r="B3115" s="8"/>
      <c r="C3115" s="8"/>
      <c r="D3115" s="54"/>
      <c r="E3115" s="13"/>
      <c r="F3115" s="10"/>
      <c r="G3115" s="11"/>
      <c r="H3115" s="10"/>
      <c r="I3115" s="10"/>
      <c r="J3115" s="1"/>
      <c r="K3115" s="1"/>
      <c r="L3115" s="8"/>
      <c r="M3115" s="14"/>
      <c r="N3115" s="14"/>
      <c r="O3115" s="8"/>
      <c r="P3115" s="8"/>
      <c r="Q3115" s="12"/>
      <c r="R3115" s="37"/>
      <c r="S3115" s="8"/>
      <c r="T3115" s="7"/>
      <c r="U3115" s="12"/>
      <c r="V3115" s="12"/>
      <c r="W3115" s="14"/>
      <c r="X3115" s="8"/>
      <c r="Y3115" s="13"/>
      <c r="Z3115" s="4"/>
      <c r="AA3115" s="10"/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4"/>
      <c r="BL3115" s="1"/>
      <c r="BM3115" s="1"/>
      <c r="BN3115" s="1"/>
      <c r="BO3115" s="1"/>
      <c r="BP3115" s="1"/>
      <c r="BQ3115" s="1"/>
    </row>
    <row r="3116" spans="1:69" x14ac:dyDescent="0.15">
      <c r="A3116" s="63"/>
      <c r="B3116" s="8"/>
      <c r="C3116" s="8"/>
      <c r="D3116" s="54"/>
      <c r="E3116" s="13"/>
      <c r="F3116" s="10"/>
      <c r="G3116" s="11"/>
      <c r="H3116" s="10"/>
      <c r="I3116" s="10"/>
      <c r="J3116" s="1"/>
      <c r="K3116" s="1"/>
      <c r="L3116" s="8"/>
      <c r="M3116" s="14"/>
      <c r="N3116" s="14"/>
      <c r="O3116" s="8"/>
      <c r="P3116" s="8"/>
      <c r="Q3116" s="12"/>
      <c r="R3116" s="37"/>
      <c r="S3116" s="8"/>
      <c r="T3116" s="7"/>
      <c r="U3116" s="12"/>
      <c r="V3116" s="12"/>
      <c r="W3116" s="14"/>
      <c r="X3116" s="8"/>
      <c r="Y3116" s="13"/>
      <c r="Z3116" s="4"/>
      <c r="AA3116" s="10"/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4"/>
      <c r="BL3116" s="1"/>
      <c r="BM3116" s="1"/>
      <c r="BN3116" s="1"/>
      <c r="BO3116" s="1"/>
      <c r="BP3116" s="1"/>
      <c r="BQ3116" s="1"/>
    </row>
    <row r="3117" spans="1:69" x14ac:dyDescent="0.15">
      <c r="A3117" s="63"/>
      <c r="B3117" s="8"/>
      <c r="C3117" s="8"/>
      <c r="D3117" s="54"/>
      <c r="E3117" s="13"/>
      <c r="F3117" s="10"/>
      <c r="G3117" s="11"/>
      <c r="H3117" s="10"/>
      <c r="I3117" s="10"/>
      <c r="J3117" s="1"/>
      <c r="K3117" s="1"/>
      <c r="L3117" s="8"/>
      <c r="M3117" s="14"/>
      <c r="N3117" s="14"/>
      <c r="O3117" s="8"/>
      <c r="P3117" s="8"/>
      <c r="Q3117" s="12"/>
      <c r="R3117" s="37"/>
      <c r="S3117" s="8"/>
      <c r="T3117" s="7"/>
      <c r="U3117" s="12"/>
      <c r="V3117" s="12"/>
      <c r="W3117" s="14"/>
      <c r="X3117" s="8"/>
      <c r="Y3117" s="13"/>
      <c r="Z3117" s="4"/>
      <c r="AA3117" s="10"/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4"/>
      <c r="BL3117" s="1"/>
      <c r="BM3117" s="1"/>
      <c r="BN3117" s="1"/>
      <c r="BO3117" s="1"/>
      <c r="BP3117" s="1"/>
      <c r="BQ3117" s="1"/>
    </row>
    <row r="3118" spans="1:69" x14ac:dyDescent="0.15">
      <c r="A3118" s="63"/>
      <c r="B3118" s="8"/>
      <c r="C3118" s="8"/>
      <c r="D3118" s="54"/>
      <c r="E3118" s="13"/>
      <c r="F3118" s="10"/>
      <c r="G3118" s="11"/>
      <c r="H3118" s="10"/>
      <c r="I3118" s="10"/>
      <c r="J3118" s="1"/>
      <c r="K3118" s="1"/>
      <c r="L3118" s="8"/>
      <c r="M3118" s="14"/>
      <c r="N3118" s="14"/>
      <c r="O3118" s="8"/>
      <c r="P3118" s="8"/>
      <c r="Q3118" s="12"/>
      <c r="R3118" s="37"/>
      <c r="S3118" s="8"/>
      <c r="T3118" s="7"/>
      <c r="U3118" s="12"/>
      <c r="V3118" s="12"/>
      <c r="W3118" s="14"/>
      <c r="X3118" s="8"/>
      <c r="Y3118" s="13"/>
      <c r="Z3118" s="4"/>
      <c r="AA3118" s="10"/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4"/>
      <c r="BL3118" s="1"/>
      <c r="BM3118" s="1"/>
      <c r="BN3118" s="1"/>
      <c r="BO3118" s="1"/>
      <c r="BP3118" s="1"/>
      <c r="BQ3118" s="1"/>
    </row>
    <row r="3119" spans="1:69" x14ac:dyDescent="0.15">
      <c r="A3119" s="63"/>
      <c r="B3119" s="8"/>
      <c r="C3119" s="8"/>
      <c r="D3119" s="54"/>
      <c r="E3119" s="13"/>
      <c r="F3119" s="10"/>
      <c r="G3119" s="11"/>
      <c r="H3119" s="10"/>
      <c r="I3119" s="10"/>
      <c r="J3119" s="1"/>
      <c r="K3119" s="1"/>
      <c r="L3119" s="8"/>
      <c r="M3119" s="14"/>
      <c r="N3119" s="14"/>
      <c r="O3119" s="8"/>
      <c r="P3119" s="8"/>
      <c r="Q3119" s="12"/>
      <c r="R3119" s="37"/>
      <c r="S3119" s="8"/>
      <c r="T3119" s="7"/>
      <c r="U3119" s="12"/>
      <c r="V3119" s="12"/>
      <c r="W3119" s="14"/>
      <c r="X3119" s="8"/>
      <c r="Y3119" s="13"/>
      <c r="Z3119" s="4"/>
      <c r="AA3119" s="10"/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4"/>
      <c r="BL3119" s="1"/>
      <c r="BM3119" s="1"/>
      <c r="BN3119" s="1"/>
      <c r="BO3119" s="1"/>
      <c r="BP3119" s="1"/>
      <c r="BQ3119" s="1"/>
    </row>
    <row r="3120" spans="1:69" x14ac:dyDescent="0.15">
      <c r="A3120" s="63"/>
      <c r="B3120" s="8"/>
      <c r="C3120" s="8"/>
      <c r="D3120" s="54"/>
      <c r="E3120" s="13"/>
      <c r="F3120" s="10"/>
      <c r="G3120" s="11"/>
      <c r="H3120" s="10"/>
      <c r="I3120" s="10"/>
      <c r="J3120" s="1"/>
      <c r="K3120" s="1"/>
      <c r="L3120" s="8"/>
      <c r="M3120" s="14"/>
      <c r="N3120" s="14"/>
      <c r="O3120" s="8"/>
      <c r="P3120" s="8"/>
      <c r="Q3120" s="12"/>
      <c r="R3120" s="37"/>
      <c r="S3120" s="8"/>
      <c r="T3120" s="7"/>
      <c r="U3120" s="12"/>
      <c r="V3120" s="12"/>
      <c r="W3120" s="14"/>
      <c r="X3120" s="8"/>
      <c r="Y3120" s="13"/>
      <c r="Z3120" s="4"/>
      <c r="AA3120" s="10"/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4"/>
      <c r="BL3120" s="1"/>
      <c r="BM3120" s="1"/>
      <c r="BN3120" s="1"/>
      <c r="BO3120" s="1"/>
      <c r="BP3120" s="1"/>
      <c r="BQ3120" s="1"/>
    </row>
    <row r="3121" spans="1:69" x14ac:dyDescent="0.15">
      <c r="A3121" s="63"/>
      <c r="B3121" s="8"/>
      <c r="C3121" s="8"/>
      <c r="D3121" s="54"/>
      <c r="E3121" s="13"/>
      <c r="F3121" s="10"/>
      <c r="G3121" s="11"/>
      <c r="H3121" s="10"/>
      <c r="I3121" s="10"/>
      <c r="J3121" s="1"/>
      <c r="K3121" s="1"/>
      <c r="L3121" s="8"/>
      <c r="M3121" s="14"/>
      <c r="N3121" s="14"/>
      <c r="O3121" s="8"/>
      <c r="P3121" s="8"/>
      <c r="Q3121" s="12"/>
      <c r="R3121" s="37"/>
      <c r="S3121" s="8"/>
      <c r="T3121" s="7"/>
      <c r="U3121" s="12"/>
      <c r="V3121" s="12"/>
      <c r="W3121" s="14"/>
      <c r="X3121" s="8"/>
      <c r="Y3121" s="13"/>
      <c r="Z3121" s="4"/>
      <c r="AA3121" s="10"/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4"/>
      <c r="BL3121" s="1"/>
      <c r="BM3121" s="1"/>
      <c r="BN3121" s="1"/>
      <c r="BO3121" s="1"/>
      <c r="BP3121" s="1"/>
      <c r="BQ3121" s="1"/>
    </row>
    <row r="3122" spans="1:69" x14ac:dyDescent="0.15">
      <c r="A3122" s="63"/>
      <c r="B3122" s="8"/>
      <c r="C3122" s="8"/>
      <c r="D3122" s="54"/>
      <c r="E3122" s="13"/>
      <c r="F3122" s="10"/>
      <c r="G3122" s="11"/>
      <c r="H3122" s="10"/>
      <c r="I3122" s="10"/>
      <c r="J3122" s="1"/>
      <c r="K3122" s="1"/>
      <c r="L3122" s="8"/>
      <c r="M3122" s="14"/>
      <c r="N3122" s="14"/>
      <c r="O3122" s="8"/>
      <c r="P3122" s="8"/>
      <c r="Q3122" s="12"/>
      <c r="R3122" s="37"/>
      <c r="S3122" s="8"/>
      <c r="T3122" s="7"/>
      <c r="U3122" s="12"/>
      <c r="V3122" s="12"/>
      <c r="W3122" s="14"/>
      <c r="X3122" s="8"/>
      <c r="Y3122" s="13"/>
      <c r="Z3122" s="4"/>
      <c r="AA3122" s="10"/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4"/>
      <c r="BL3122" s="1"/>
      <c r="BM3122" s="1"/>
      <c r="BN3122" s="1"/>
      <c r="BO3122" s="1"/>
      <c r="BP3122" s="1"/>
      <c r="BQ3122" s="1"/>
    </row>
    <row r="3123" spans="1:69" x14ac:dyDescent="0.15">
      <c r="A3123" s="63"/>
      <c r="B3123" s="8"/>
      <c r="C3123" s="8"/>
      <c r="D3123" s="54"/>
      <c r="E3123" s="13"/>
      <c r="F3123" s="10"/>
      <c r="G3123" s="11"/>
      <c r="H3123" s="10"/>
      <c r="I3123" s="10"/>
      <c r="J3123" s="1"/>
      <c r="K3123" s="1"/>
      <c r="L3123" s="8"/>
      <c r="M3123" s="14"/>
      <c r="N3123" s="14"/>
      <c r="O3123" s="8"/>
      <c r="P3123" s="8"/>
      <c r="Q3123" s="12"/>
      <c r="R3123" s="37"/>
      <c r="S3123" s="8"/>
      <c r="T3123" s="7"/>
      <c r="U3123" s="12"/>
      <c r="V3123" s="12"/>
      <c r="W3123" s="14"/>
      <c r="X3123" s="8"/>
      <c r="Y3123" s="13"/>
      <c r="Z3123" s="4"/>
      <c r="AA3123" s="10"/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4"/>
      <c r="BL3123" s="1"/>
      <c r="BM3123" s="1"/>
      <c r="BN3123" s="1"/>
      <c r="BO3123" s="1"/>
      <c r="BP3123" s="1"/>
      <c r="BQ3123" s="1"/>
    </row>
    <row r="3124" spans="1:69" x14ac:dyDescent="0.15">
      <c r="A3124" s="63"/>
      <c r="B3124" s="8"/>
      <c r="C3124" s="8"/>
      <c r="D3124" s="54"/>
      <c r="E3124" s="13"/>
      <c r="F3124" s="10"/>
      <c r="G3124" s="11"/>
      <c r="H3124" s="10"/>
      <c r="I3124" s="10"/>
      <c r="J3124" s="1"/>
      <c r="K3124" s="1"/>
      <c r="L3124" s="8"/>
      <c r="M3124" s="14"/>
      <c r="N3124" s="14"/>
      <c r="O3124" s="8"/>
      <c r="P3124" s="8"/>
      <c r="Q3124" s="12"/>
      <c r="R3124" s="37"/>
      <c r="S3124" s="8"/>
      <c r="T3124" s="7"/>
      <c r="U3124" s="12"/>
      <c r="V3124" s="12"/>
      <c r="W3124" s="14"/>
      <c r="X3124" s="8"/>
      <c r="Y3124" s="13"/>
      <c r="Z3124" s="4"/>
      <c r="AA3124" s="10"/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4"/>
      <c r="BL3124" s="1"/>
      <c r="BM3124" s="1"/>
      <c r="BN3124" s="1"/>
      <c r="BO3124" s="1"/>
      <c r="BP3124" s="1"/>
      <c r="BQ3124" s="1"/>
    </row>
    <row r="3125" spans="1:69" x14ac:dyDescent="0.15">
      <c r="A3125" s="63"/>
      <c r="B3125" s="8"/>
      <c r="C3125" s="8"/>
      <c r="D3125" s="54"/>
      <c r="E3125" s="13"/>
      <c r="F3125" s="10"/>
      <c r="G3125" s="11"/>
      <c r="H3125" s="10"/>
      <c r="I3125" s="10"/>
      <c r="J3125" s="1"/>
      <c r="K3125" s="1"/>
      <c r="L3125" s="8"/>
      <c r="M3125" s="14"/>
      <c r="N3125" s="14"/>
      <c r="O3125" s="8"/>
      <c r="P3125" s="8"/>
      <c r="Q3125" s="12"/>
      <c r="R3125" s="37"/>
      <c r="S3125" s="8"/>
      <c r="T3125" s="7"/>
      <c r="U3125" s="12"/>
      <c r="V3125" s="12"/>
      <c r="W3125" s="14"/>
      <c r="X3125" s="8"/>
      <c r="Y3125" s="13"/>
      <c r="Z3125" s="4"/>
      <c r="AA3125" s="10"/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4"/>
      <c r="BL3125" s="1"/>
      <c r="BM3125" s="1"/>
      <c r="BN3125" s="1"/>
      <c r="BO3125" s="1"/>
      <c r="BP3125" s="1"/>
      <c r="BQ3125" s="1"/>
    </row>
    <row r="3126" spans="1:69" x14ac:dyDescent="0.15">
      <c r="A3126" s="63"/>
      <c r="B3126" s="8"/>
      <c r="C3126" s="8"/>
      <c r="D3126" s="54"/>
      <c r="E3126" s="13"/>
      <c r="F3126" s="10"/>
      <c r="G3126" s="11"/>
      <c r="H3126" s="10"/>
      <c r="I3126" s="10"/>
      <c r="J3126" s="1"/>
      <c r="K3126" s="1"/>
      <c r="L3126" s="8"/>
      <c r="M3126" s="14"/>
      <c r="N3126" s="14"/>
      <c r="O3126" s="8"/>
      <c r="P3126" s="8"/>
      <c r="Q3126" s="12"/>
      <c r="R3126" s="37"/>
      <c r="S3126" s="8"/>
      <c r="T3126" s="7"/>
      <c r="U3126" s="12"/>
      <c r="V3126" s="12"/>
      <c r="W3126" s="14"/>
      <c r="X3126" s="8"/>
      <c r="Y3126" s="13"/>
      <c r="Z3126" s="4"/>
      <c r="AA3126" s="10"/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4"/>
      <c r="BL3126" s="1"/>
      <c r="BM3126" s="1"/>
      <c r="BN3126" s="1"/>
      <c r="BO3126" s="1"/>
      <c r="BP3126" s="1"/>
      <c r="BQ3126" s="1"/>
    </row>
    <row r="3127" spans="1:69" x14ac:dyDescent="0.15">
      <c r="A3127" s="63"/>
      <c r="B3127" s="8"/>
      <c r="C3127" s="8"/>
      <c r="D3127" s="54"/>
      <c r="E3127" s="13"/>
      <c r="F3127" s="10"/>
      <c r="G3127" s="11"/>
      <c r="H3127" s="10"/>
      <c r="I3127" s="10"/>
      <c r="J3127" s="1"/>
      <c r="K3127" s="1"/>
      <c r="L3127" s="8"/>
      <c r="M3127" s="14"/>
      <c r="N3127" s="14"/>
      <c r="O3127" s="8"/>
      <c r="P3127" s="8"/>
      <c r="Q3127" s="12"/>
      <c r="R3127" s="37"/>
      <c r="S3127" s="8"/>
      <c r="T3127" s="7"/>
      <c r="U3127" s="12"/>
      <c r="V3127" s="12"/>
      <c r="W3127" s="14"/>
      <c r="X3127" s="8"/>
      <c r="Y3127" s="13"/>
      <c r="Z3127" s="4"/>
      <c r="AA3127" s="10"/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4"/>
      <c r="BL3127" s="1"/>
      <c r="BM3127" s="1"/>
      <c r="BN3127" s="1"/>
      <c r="BO3127" s="1"/>
      <c r="BP3127" s="1"/>
      <c r="BQ3127" s="1"/>
    </row>
    <row r="3128" spans="1:69" x14ac:dyDescent="0.15">
      <c r="A3128" s="63"/>
      <c r="B3128" s="8"/>
      <c r="C3128" s="8"/>
      <c r="D3128" s="54"/>
      <c r="E3128" s="13"/>
      <c r="F3128" s="10"/>
      <c r="G3128" s="11"/>
      <c r="H3128" s="10"/>
      <c r="I3128" s="10"/>
      <c r="J3128" s="1"/>
      <c r="K3128" s="1"/>
      <c r="L3128" s="8"/>
      <c r="M3128" s="14"/>
      <c r="N3128" s="14"/>
      <c r="O3128" s="8"/>
      <c r="P3128" s="8"/>
      <c r="Q3128" s="12"/>
      <c r="R3128" s="37"/>
      <c r="S3128" s="8"/>
      <c r="T3128" s="7"/>
      <c r="U3128" s="12"/>
      <c r="V3128" s="12"/>
      <c r="W3128" s="14"/>
      <c r="X3128" s="8"/>
      <c r="Y3128" s="13"/>
      <c r="Z3128" s="4"/>
      <c r="AA3128" s="10"/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4"/>
      <c r="BL3128" s="1"/>
      <c r="BM3128" s="1"/>
      <c r="BN3128" s="1"/>
      <c r="BO3128" s="1"/>
      <c r="BP3128" s="1"/>
      <c r="BQ3128" s="1"/>
    </row>
    <row r="3129" spans="1:69" x14ac:dyDescent="0.15">
      <c r="A3129" s="63"/>
      <c r="B3129" s="8"/>
      <c r="C3129" s="8"/>
      <c r="D3129" s="54"/>
      <c r="E3129" s="13"/>
      <c r="F3129" s="10"/>
      <c r="G3129" s="11"/>
      <c r="H3129" s="10"/>
      <c r="I3129" s="10"/>
      <c r="J3129" s="1"/>
      <c r="K3129" s="1"/>
      <c r="L3129" s="8"/>
      <c r="M3129" s="14"/>
      <c r="N3129" s="14"/>
      <c r="O3129" s="8"/>
      <c r="P3129" s="8"/>
      <c r="Q3129" s="12"/>
      <c r="R3129" s="37"/>
      <c r="S3129" s="8"/>
      <c r="T3129" s="7"/>
      <c r="U3129" s="12"/>
      <c r="V3129" s="12"/>
      <c r="W3129" s="14"/>
      <c r="X3129" s="8"/>
      <c r="Y3129" s="13"/>
      <c r="Z3129" s="4"/>
      <c r="AA3129" s="10"/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4"/>
      <c r="BL3129" s="1"/>
      <c r="BM3129" s="1"/>
      <c r="BN3129" s="1"/>
      <c r="BO3129" s="1"/>
      <c r="BP3129" s="1"/>
      <c r="BQ3129" s="1"/>
    </row>
    <row r="3130" spans="1:69" x14ac:dyDescent="0.15">
      <c r="A3130" s="63"/>
      <c r="B3130" s="8"/>
      <c r="C3130" s="8"/>
      <c r="D3130" s="54"/>
      <c r="E3130" s="13"/>
      <c r="F3130" s="10"/>
      <c r="G3130" s="11"/>
      <c r="H3130" s="10"/>
      <c r="I3130" s="10"/>
      <c r="J3130" s="1"/>
      <c r="K3130" s="1"/>
      <c r="L3130" s="8"/>
      <c r="M3130" s="14"/>
      <c r="N3130" s="14"/>
      <c r="O3130" s="8"/>
      <c r="P3130" s="8"/>
      <c r="Q3130" s="12"/>
      <c r="R3130" s="37"/>
      <c r="S3130" s="8"/>
      <c r="T3130" s="7"/>
      <c r="U3130" s="12"/>
      <c r="V3130" s="12"/>
      <c r="W3130" s="14"/>
      <c r="X3130" s="8"/>
      <c r="Y3130" s="13"/>
      <c r="Z3130" s="4"/>
      <c r="AA3130" s="10"/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4"/>
      <c r="BL3130" s="1"/>
      <c r="BM3130" s="1"/>
      <c r="BN3130" s="1"/>
      <c r="BO3130" s="1"/>
      <c r="BP3130" s="1"/>
      <c r="BQ3130" s="1"/>
    </row>
    <row r="3131" spans="1:69" x14ac:dyDescent="0.15">
      <c r="A3131" s="63"/>
      <c r="B3131" s="8"/>
      <c r="C3131" s="8"/>
      <c r="D3131" s="54"/>
      <c r="E3131" s="13"/>
      <c r="F3131" s="10"/>
      <c r="G3131" s="11"/>
      <c r="H3131" s="10"/>
      <c r="I3131" s="10"/>
      <c r="J3131" s="1"/>
      <c r="K3131" s="1"/>
      <c r="L3131" s="8"/>
      <c r="M3131" s="14"/>
      <c r="N3131" s="14"/>
      <c r="O3131" s="8"/>
      <c r="P3131" s="8"/>
      <c r="Q3131" s="12"/>
      <c r="R3131" s="37"/>
      <c r="S3131" s="8"/>
      <c r="T3131" s="7"/>
      <c r="U3131" s="12"/>
      <c r="V3131" s="12"/>
      <c r="W3131" s="14"/>
      <c r="X3131" s="8"/>
      <c r="Y3131" s="13"/>
      <c r="Z3131" s="4"/>
      <c r="AA3131" s="10"/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4"/>
      <c r="BL3131" s="1"/>
      <c r="BM3131" s="1"/>
      <c r="BN3131" s="1"/>
      <c r="BO3131" s="1"/>
      <c r="BP3131" s="1"/>
      <c r="BQ3131" s="1"/>
    </row>
    <row r="3132" spans="1:69" x14ac:dyDescent="0.15">
      <c r="A3132" s="63"/>
      <c r="B3132" s="8"/>
      <c r="C3132" s="8"/>
      <c r="D3132" s="54"/>
      <c r="E3132" s="13"/>
      <c r="F3132" s="10"/>
      <c r="G3132" s="11"/>
      <c r="H3132" s="10"/>
      <c r="I3132" s="10"/>
      <c r="J3132" s="1"/>
      <c r="K3132" s="1"/>
      <c r="L3132" s="8"/>
      <c r="M3132" s="14"/>
      <c r="N3132" s="14"/>
      <c r="O3132" s="8"/>
      <c r="P3132" s="8"/>
      <c r="Q3132" s="12"/>
      <c r="R3132" s="37"/>
      <c r="S3132" s="8"/>
      <c r="T3132" s="7"/>
      <c r="U3132" s="12"/>
      <c r="V3132" s="12"/>
      <c r="W3132" s="14"/>
      <c r="X3132" s="8"/>
      <c r="Y3132" s="13"/>
      <c r="Z3132" s="4"/>
      <c r="AA3132" s="10"/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4"/>
      <c r="BL3132" s="1"/>
      <c r="BM3132" s="1"/>
      <c r="BN3132" s="1"/>
      <c r="BO3132" s="1"/>
      <c r="BP3132" s="1"/>
      <c r="BQ3132" s="1"/>
    </row>
    <row r="3133" spans="1:69" x14ac:dyDescent="0.15">
      <c r="A3133" s="63"/>
      <c r="B3133" s="8"/>
      <c r="C3133" s="8"/>
      <c r="D3133" s="54"/>
      <c r="E3133" s="13"/>
      <c r="F3133" s="10"/>
      <c r="G3133" s="11"/>
      <c r="H3133" s="10"/>
      <c r="I3133" s="10"/>
      <c r="J3133" s="1"/>
      <c r="K3133" s="1"/>
      <c r="L3133" s="8"/>
      <c r="M3133" s="14"/>
      <c r="N3133" s="14"/>
      <c r="O3133" s="8"/>
      <c r="P3133" s="8"/>
      <c r="Q3133" s="12"/>
      <c r="R3133" s="37"/>
      <c r="S3133" s="8"/>
      <c r="T3133" s="7"/>
      <c r="U3133" s="12"/>
      <c r="V3133" s="12"/>
      <c r="W3133" s="14"/>
      <c r="X3133" s="8"/>
      <c r="Y3133" s="13"/>
      <c r="Z3133" s="4"/>
      <c r="AA3133" s="10"/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4"/>
      <c r="BL3133" s="1"/>
      <c r="BM3133" s="1"/>
      <c r="BN3133" s="1"/>
      <c r="BO3133" s="1"/>
      <c r="BP3133" s="1"/>
      <c r="BQ3133" s="1"/>
    </row>
    <row r="3134" spans="1:69" x14ac:dyDescent="0.15">
      <c r="A3134" s="63"/>
      <c r="B3134" s="8"/>
      <c r="C3134" s="8"/>
      <c r="D3134" s="54"/>
      <c r="E3134" s="13"/>
      <c r="F3134" s="10"/>
      <c r="G3134" s="11"/>
      <c r="H3134" s="10"/>
      <c r="I3134" s="10"/>
      <c r="J3134" s="1"/>
      <c r="K3134" s="1"/>
      <c r="L3134" s="8"/>
      <c r="M3134" s="14"/>
      <c r="N3134" s="14"/>
      <c r="O3134" s="8"/>
      <c r="P3134" s="8"/>
      <c r="Q3134" s="12"/>
      <c r="R3134" s="37"/>
      <c r="S3134" s="8"/>
      <c r="T3134" s="7"/>
      <c r="U3134" s="12"/>
      <c r="V3134" s="12"/>
      <c r="W3134" s="14"/>
      <c r="X3134" s="8"/>
      <c r="Y3134" s="13"/>
      <c r="Z3134" s="4"/>
      <c r="AA3134" s="10"/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4"/>
      <c r="BL3134" s="1"/>
      <c r="BM3134" s="1"/>
      <c r="BN3134" s="1"/>
      <c r="BO3134" s="1"/>
      <c r="BP3134" s="1"/>
      <c r="BQ3134" s="1"/>
    </row>
    <row r="3135" spans="1:69" x14ac:dyDescent="0.15">
      <c r="A3135" s="63"/>
      <c r="B3135" s="8"/>
      <c r="C3135" s="8"/>
      <c r="D3135" s="54"/>
      <c r="E3135" s="13"/>
      <c r="F3135" s="10"/>
      <c r="G3135" s="11"/>
      <c r="H3135" s="10"/>
      <c r="I3135" s="10"/>
      <c r="J3135" s="1"/>
      <c r="K3135" s="1"/>
      <c r="L3135" s="8"/>
      <c r="M3135" s="14"/>
      <c r="N3135" s="14"/>
      <c r="O3135" s="8"/>
      <c r="P3135" s="8"/>
      <c r="Q3135" s="12"/>
      <c r="R3135" s="37"/>
      <c r="S3135" s="8"/>
      <c r="T3135" s="7"/>
      <c r="U3135" s="12"/>
      <c r="V3135" s="12"/>
      <c r="W3135" s="14"/>
      <c r="X3135" s="8"/>
      <c r="Y3135" s="13"/>
      <c r="Z3135" s="4"/>
      <c r="AA3135" s="10"/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4"/>
      <c r="BL3135" s="1"/>
      <c r="BM3135" s="1"/>
      <c r="BN3135" s="1"/>
      <c r="BO3135" s="1"/>
      <c r="BP3135" s="1"/>
      <c r="BQ3135" s="1"/>
    </row>
    <row r="3136" spans="1:69" x14ac:dyDescent="0.15">
      <c r="A3136" s="63"/>
      <c r="B3136" s="8"/>
      <c r="C3136" s="8"/>
      <c r="D3136" s="54"/>
      <c r="E3136" s="13"/>
      <c r="F3136" s="10"/>
      <c r="G3136" s="11"/>
      <c r="H3136" s="10"/>
      <c r="I3136" s="10"/>
      <c r="J3136" s="1"/>
      <c r="K3136" s="1"/>
      <c r="L3136" s="8"/>
      <c r="M3136" s="14"/>
      <c r="N3136" s="14"/>
      <c r="O3136" s="8"/>
      <c r="P3136" s="8"/>
      <c r="Q3136" s="12"/>
      <c r="R3136" s="37"/>
      <c r="S3136" s="8"/>
      <c r="T3136" s="7"/>
      <c r="U3136" s="12"/>
      <c r="V3136" s="12"/>
      <c r="W3136" s="14"/>
      <c r="X3136" s="8"/>
      <c r="Y3136" s="13"/>
      <c r="Z3136" s="4"/>
      <c r="AA3136" s="10"/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4"/>
      <c r="BL3136" s="1"/>
      <c r="BM3136" s="1"/>
      <c r="BN3136" s="1"/>
      <c r="BO3136" s="1"/>
      <c r="BP3136" s="1"/>
      <c r="BQ3136" s="1"/>
    </row>
    <row r="3137" spans="1:69" x14ac:dyDescent="0.15">
      <c r="A3137" s="63"/>
      <c r="B3137" s="8"/>
      <c r="C3137" s="8"/>
      <c r="D3137" s="54"/>
      <c r="E3137" s="13"/>
      <c r="F3137" s="10"/>
      <c r="G3137" s="11"/>
      <c r="H3137" s="10"/>
      <c r="I3137" s="10"/>
      <c r="J3137" s="1"/>
      <c r="K3137" s="1"/>
      <c r="L3137" s="8"/>
      <c r="M3137" s="14"/>
      <c r="N3137" s="14"/>
      <c r="O3137" s="8"/>
      <c r="P3137" s="8"/>
      <c r="Q3137" s="12"/>
      <c r="R3137" s="37"/>
      <c r="S3137" s="8"/>
      <c r="T3137" s="7"/>
      <c r="U3137" s="12"/>
      <c r="V3137" s="12"/>
      <c r="W3137" s="14"/>
      <c r="X3137" s="8"/>
      <c r="Y3137" s="13"/>
      <c r="Z3137" s="4"/>
      <c r="AA3137" s="10"/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4"/>
      <c r="BL3137" s="1"/>
      <c r="BM3137" s="1"/>
      <c r="BN3137" s="1"/>
      <c r="BO3137" s="1"/>
      <c r="BP3137" s="1"/>
      <c r="BQ3137" s="1"/>
    </row>
    <row r="3138" spans="1:69" x14ac:dyDescent="0.15">
      <c r="A3138" s="63"/>
      <c r="B3138" s="8"/>
      <c r="C3138" s="8"/>
      <c r="D3138" s="54"/>
      <c r="E3138" s="13"/>
      <c r="F3138" s="10"/>
      <c r="G3138" s="11"/>
      <c r="H3138" s="10"/>
      <c r="I3138" s="10"/>
      <c r="J3138" s="1"/>
      <c r="K3138" s="1"/>
      <c r="L3138" s="8"/>
      <c r="M3138" s="14"/>
      <c r="N3138" s="14"/>
      <c r="O3138" s="8"/>
      <c r="P3138" s="8"/>
      <c r="Q3138" s="12"/>
      <c r="R3138" s="37"/>
      <c r="S3138" s="8"/>
      <c r="T3138" s="7"/>
      <c r="U3138" s="12"/>
      <c r="V3138" s="12"/>
      <c r="W3138" s="14"/>
      <c r="X3138" s="8"/>
      <c r="Y3138" s="13"/>
      <c r="Z3138" s="4"/>
      <c r="AA3138" s="10"/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4"/>
      <c r="BL3138" s="1"/>
      <c r="BM3138" s="1"/>
      <c r="BN3138" s="1"/>
      <c r="BO3138" s="1"/>
      <c r="BP3138" s="1"/>
      <c r="BQ3138" s="1"/>
    </row>
    <row r="3139" spans="1:69" x14ac:dyDescent="0.15">
      <c r="A3139" s="63"/>
      <c r="B3139" s="8"/>
      <c r="C3139" s="8"/>
      <c r="D3139" s="54"/>
      <c r="E3139" s="13"/>
      <c r="F3139" s="10"/>
      <c r="G3139" s="11"/>
      <c r="H3139" s="10"/>
      <c r="I3139" s="10"/>
      <c r="J3139" s="1"/>
      <c r="K3139" s="1"/>
      <c r="L3139" s="8"/>
      <c r="M3139" s="14"/>
      <c r="N3139" s="14"/>
      <c r="O3139" s="8"/>
      <c r="P3139" s="8"/>
      <c r="Q3139" s="12"/>
      <c r="R3139" s="37"/>
      <c r="S3139" s="8"/>
      <c r="T3139" s="7"/>
      <c r="U3139" s="12"/>
      <c r="V3139" s="12"/>
      <c r="W3139" s="14"/>
      <c r="X3139" s="8"/>
      <c r="Y3139" s="13"/>
      <c r="Z3139" s="4"/>
      <c r="AA3139" s="10"/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4"/>
      <c r="BL3139" s="1"/>
      <c r="BM3139" s="1"/>
      <c r="BN3139" s="1"/>
      <c r="BO3139" s="1"/>
      <c r="BP3139" s="1"/>
      <c r="BQ3139" s="1"/>
    </row>
    <row r="3140" spans="1:69" x14ac:dyDescent="0.15">
      <c r="A3140" s="63"/>
      <c r="B3140" s="8"/>
      <c r="C3140" s="8"/>
      <c r="D3140" s="54"/>
      <c r="E3140" s="13"/>
      <c r="F3140" s="10"/>
      <c r="G3140" s="11"/>
      <c r="H3140" s="10"/>
      <c r="I3140" s="10"/>
      <c r="J3140" s="1"/>
      <c r="K3140" s="1"/>
      <c r="L3140" s="8"/>
      <c r="M3140" s="14"/>
      <c r="N3140" s="14"/>
      <c r="O3140" s="8"/>
      <c r="P3140" s="8"/>
      <c r="Q3140" s="12"/>
      <c r="R3140" s="37"/>
      <c r="S3140" s="8"/>
      <c r="T3140" s="7"/>
      <c r="U3140" s="12"/>
      <c r="V3140" s="12"/>
      <c r="W3140" s="14"/>
      <c r="X3140" s="8"/>
      <c r="Y3140" s="13"/>
      <c r="Z3140" s="4"/>
      <c r="AA3140" s="10"/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4"/>
      <c r="BL3140" s="1"/>
      <c r="BM3140" s="1"/>
      <c r="BN3140" s="1"/>
      <c r="BO3140" s="1"/>
      <c r="BP3140" s="1"/>
      <c r="BQ3140" s="1"/>
    </row>
    <row r="3141" spans="1:69" x14ac:dyDescent="0.15">
      <c r="A3141" s="63"/>
      <c r="B3141" s="8"/>
      <c r="C3141" s="8"/>
      <c r="D3141" s="54"/>
      <c r="E3141" s="13"/>
      <c r="F3141" s="10"/>
      <c r="G3141" s="11"/>
      <c r="H3141" s="10"/>
      <c r="I3141" s="10"/>
      <c r="J3141" s="1"/>
      <c r="K3141" s="1"/>
      <c r="L3141" s="8"/>
      <c r="M3141" s="14"/>
      <c r="N3141" s="14"/>
      <c r="O3141" s="8"/>
      <c r="P3141" s="8"/>
      <c r="Q3141" s="12"/>
      <c r="R3141" s="37"/>
      <c r="S3141" s="8"/>
      <c r="T3141" s="7"/>
      <c r="U3141" s="12"/>
      <c r="V3141" s="12"/>
      <c r="W3141" s="14"/>
      <c r="X3141" s="8"/>
      <c r="Y3141" s="13"/>
      <c r="Z3141" s="4"/>
      <c r="AA3141" s="10"/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4"/>
      <c r="BL3141" s="1"/>
      <c r="BM3141" s="1"/>
      <c r="BN3141" s="1"/>
      <c r="BO3141" s="1"/>
      <c r="BP3141" s="1"/>
      <c r="BQ3141" s="1"/>
    </row>
    <row r="3142" spans="1:69" x14ac:dyDescent="0.15">
      <c r="A3142" s="63"/>
      <c r="B3142" s="8"/>
      <c r="C3142" s="8"/>
      <c r="D3142" s="54"/>
      <c r="E3142" s="13"/>
      <c r="F3142" s="10"/>
      <c r="G3142" s="11"/>
      <c r="H3142" s="10"/>
      <c r="I3142" s="10"/>
      <c r="J3142" s="1"/>
      <c r="K3142" s="1"/>
      <c r="L3142" s="8"/>
      <c r="M3142" s="14"/>
      <c r="N3142" s="14"/>
      <c r="O3142" s="8"/>
      <c r="P3142" s="8"/>
      <c r="Q3142" s="12"/>
      <c r="R3142" s="37"/>
      <c r="S3142" s="8"/>
      <c r="T3142" s="7"/>
      <c r="U3142" s="12"/>
      <c r="V3142" s="12"/>
      <c r="W3142" s="14"/>
      <c r="X3142" s="8"/>
      <c r="Y3142" s="13"/>
      <c r="Z3142" s="4"/>
      <c r="AA3142" s="10"/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4"/>
      <c r="BL3142" s="1"/>
      <c r="BM3142" s="1"/>
      <c r="BN3142" s="1"/>
      <c r="BO3142" s="1"/>
      <c r="BP3142" s="1"/>
      <c r="BQ3142" s="1"/>
    </row>
    <row r="3143" spans="1:69" x14ac:dyDescent="0.15">
      <c r="A3143" s="63"/>
      <c r="B3143" s="8"/>
      <c r="C3143" s="8"/>
      <c r="D3143" s="54"/>
      <c r="E3143" s="13"/>
      <c r="F3143" s="10"/>
      <c r="G3143" s="11"/>
      <c r="H3143" s="10"/>
      <c r="I3143" s="10"/>
      <c r="J3143" s="1"/>
      <c r="K3143" s="1"/>
      <c r="L3143" s="8"/>
      <c r="M3143" s="14"/>
      <c r="N3143" s="14"/>
      <c r="O3143" s="8"/>
      <c r="P3143" s="8"/>
      <c r="Q3143" s="12"/>
      <c r="R3143" s="37"/>
      <c r="S3143" s="8"/>
      <c r="T3143" s="7"/>
      <c r="U3143" s="12"/>
      <c r="V3143" s="12"/>
      <c r="W3143" s="14"/>
      <c r="X3143" s="8"/>
      <c r="Y3143" s="13"/>
      <c r="Z3143" s="4"/>
      <c r="AA3143" s="10"/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4"/>
      <c r="BL3143" s="1"/>
      <c r="BM3143" s="1"/>
      <c r="BN3143" s="1"/>
      <c r="BO3143" s="1"/>
      <c r="BP3143" s="1"/>
      <c r="BQ3143" s="1"/>
    </row>
    <row r="3144" spans="1:69" x14ac:dyDescent="0.15">
      <c r="A3144" s="63"/>
      <c r="B3144" s="8"/>
      <c r="C3144" s="8"/>
      <c r="D3144" s="54"/>
      <c r="E3144" s="13"/>
      <c r="F3144" s="10"/>
      <c r="G3144" s="11"/>
      <c r="H3144" s="10"/>
      <c r="I3144" s="10"/>
      <c r="J3144" s="1"/>
      <c r="K3144" s="1"/>
      <c r="L3144" s="8"/>
      <c r="M3144" s="14"/>
      <c r="N3144" s="14"/>
      <c r="O3144" s="8"/>
      <c r="P3144" s="8"/>
      <c r="Q3144" s="12"/>
      <c r="R3144" s="37"/>
      <c r="S3144" s="8"/>
      <c r="T3144" s="7"/>
      <c r="U3144" s="12"/>
      <c r="V3144" s="12"/>
      <c r="W3144" s="14"/>
      <c r="X3144" s="8"/>
      <c r="Y3144" s="13"/>
      <c r="Z3144" s="4"/>
      <c r="AA3144" s="10"/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4"/>
      <c r="BL3144" s="1"/>
      <c r="BM3144" s="1"/>
      <c r="BN3144" s="1"/>
      <c r="BO3144" s="1"/>
      <c r="BP3144" s="1"/>
      <c r="BQ3144" s="1"/>
    </row>
    <row r="3145" spans="1:69" x14ac:dyDescent="0.15">
      <c r="A3145" s="63"/>
      <c r="B3145" s="8"/>
      <c r="C3145" s="8"/>
      <c r="D3145" s="54"/>
      <c r="E3145" s="13"/>
      <c r="F3145" s="10"/>
      <c r="G3145" s="11"/>
      <c r="H3145" s="10"/>
      <c r="I3145" s="10"/>
      <c r="J3145" s="1"/>
      <c r="K3145" s="1"/>
      <c r="L3145" s="8"/>
      <c r="M3145" s="14"/>
      <c r="N3145" s="14"/>
      <c r="O3145" s="8"/>
      <c r="P3145" s="8"/>
      <c r="Q3145" s="12"/>
      <c r="R3145" s="37"/>
      <c r="S3145" s="8"/>
      <c r="T3145" s="7"/>
      <c r="U3145" s="12"/>
      <c r="V3145" s="12"/>
      <c r="W3145" s="14"/>
      <c r="X3145" s="8"/>
      <c r="Y3145" s="13"/>
      <c r="Z3145" s="4"/>
      <c r="AA3145" s="10"/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4"/>
      <c r="BL3145" s="1"/>
      <c r="BM3145" s="1"/>
      <c r="BN3145" s="1"/>
      <c r="BO3145" s="1"/>
      <c r="BP3145" s="1"/>
      <c r="BQ3145" s="1"/>
    </row>
    <row r="3146" spans="1:69" x14ac:dyDescent="0.15">
      <c r="A3146" s="63"/>
      <c r="B3146" s="8"/>
      <c r="C3146" s="8"/>
      <c r="D3146" s="54"/>
      <c r="E3146" s="13"/>
      <c r="F3146" s="10"/>
      <c r="G3146" s="11"/>
      <c r="H3146" s="10"/>
      <c r="I3146" s="10"/>
      <c r="J3146" s="1"/>
      <c r="K3146" s="1"/>
      <c r="L3146" s="8"/>
      <c r="M3146" s="14"/>
      <c r="N3146" s="14"/>
      <c r="O3146" s="8"/>
      <c r="P3146" s="8"/>
      <c r="Q3146" s="12"/>
      <c r="R3146" s="37"/>
      <c r="S3146" s="8"/>
      <c r="T3146" s="7"/>
      <c r="U3146" s="12"/>
      <c r="V3146" s="12"/>
      <c r="W3146" s="14"/>
      <c r="X3146" s="8"/>
      <c r="Y3146" s="13"/>
      <c r="Z3146" s="4"/>
      <c r="AA3146" s="10"/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4"/>
      <c r="BL3146" s="1"/>
      <c r="BM3146" s="1"/>
      <c r="BN3146" s="1"/>
      <c r="BO3146" s="1"/>
      <c r="BP3146" s="1"/>
      <c r="BQ3146" s="1"/>
    </row>
    <row r="3147" spans="1:69" x14ac:dyDescent="0.15">
      <c r="A3147" s="63"/>
      <c r="B3147" s="8"/>
      <c r="C3147" s="8"/>
      <c r="D3147" s="54"/>
      <c r="E3147" s="13"/>
      <c r="F3147" s="10"/>
      <c r="G3147" s="11"/>
      <c r="H3147" s="10"/>
      <c r="I3147" s="10"/>
      <c r="J3147" s="1"/>
      <c r="K3147" s="1"/>
      <c r="L3147" s="8"/>
      <c r="M3147" s="14"/>
      <c r="N3147" s="14"/>
      <c r="O3147" s="8"/>
      <c r="P3147" s="8"/>
      <c r="Q3147" s="12"/>
      <c r="R3147" s="37"/>
      <c r="S3147" s="8"/>
      <c r="T3147" s="7"/>
      <c r="U3147" s="12"/>
      <c r="V3147" s="12"/>
      <c r="W3147" s="14"/>
      <c r="X3147" s="8"/>
      <c r="Y3147" s="13"/>
      <c r="Z3147" s="4"/>
      <c r="AA3147" s="10"/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4"/>
      <c r="BL3147" s="1"/>
      <c r="BM3147" s="1"/>
      <c r="BN3147" s="1"/>
      <c r="BO3147" s="1"/>
      <c r="BP3147" s="1"/>
      <c r="BQ3147" s="1"/>
    </row>
    <row r="3148" spans="1:69" x14ac:dyDescent="0.15">
      <c r="A3148" s="63"/>
      <c r="B3148" s="8"/>
      <c r="C3148" s="8"/>
      <c r="D3148" s="54"/>
      <c r="E3148" s="13"/>
      <c r="F3148" s="10"/>
      <c r="G3148" s="11"/>
      <c r="H3148" s="10"/>
      <c r="I3148" s="10"/>
      <c r="J3148" s="1"/>
      <c r="K3148" s="1"/>
      <c r="L3148" s="8"/>
      <c r="M3148" s="14"/>
      <c r="N3148" s="14"/>
      <c r="O3148" s="8"/>
      <c r="P3148" s="8"/>
      <c r="Q3148" s="12"/>
      <c r="R3148" s="37"/>
      <c r="S3148" s="8"/>
      <c r="T3148" s="7"/>
      <c r="U3148" s="12"/>
      <c r="V3148" s="12"/>
      <c r="W3148" s="14"/>
      <c r="X3148" s="8"/>
      <c r="Y3148" s="13"/>
      <c r="Z3148" s="4"/>
      <c r="AA3148" s="10"/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4"/>
      <c r="BL3148" s="1"/>
      <c r="BM3148" s="1"/>
      <c r="BN3148" s="1"/>
      <c r="BO3148" s="1"/>
      <c r="BP3148" s="1"/>
      <c r="BQ3148" s="1"/>
    </row>
    <row r="3149" spans="1:69" x14ac:dyDescent="0.15">
      <c r="A3149" s="63"/>
      <c r="B3149" s="8"/>
      <c r="C3149" s="8"/>
      <c r="D3149" s="54"/>
      <c r="E3149" s="13"/>
      <c r="F3149" s="10"/>
      <c r="G3149" s="11"/>
      <c r="H3149" s="10"/>
      <c r="I3149" s="10"/>
      <c r="J3149" s="1"/>
      <c r="K3149" s="1"/>
      <c r="L3149" s="8"/>
      <c r="M3149" s="14"/>
      <c r="N3149" s="14"/>
      <c r="O3149" s="8"/>
      <c r="P3149" s="8"/>
      <c r="Q3149" s="12"/>
      <c r="R3149" s="37"/>
      <c r="S3149" s="8"/>
      <c r="T3149" s="7"/>
      <c r="U3149" s="12"/>
      <c r="V3149" s="12"/>
      <c r="W3149" s="14"/>
      <c r="X3149" s="8"/>
      <c r="Y3149" s="13"/>
      <c r="Z3149" s="4"/>
      <c r="AA3149" s="10"/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4"/>
      <c r="BL3149" s="1"/>
      <c r="BM3149" s="1"/>
      <c r="BN3149" s="1"/>
      <c r="BO3149" s="1"/>
      <c r="BP3149" s="1"/>
      <c r="BQ3149" s="1"/>
    </row>
    <row r="3150" spans="1:69" x14ac:dyDescent="0.15">
      <c r="A3150" s="63"/>
      <c r="B3150" s="8"/>
      <c r="C3150" s="8"/>
      <c r="D3150" s="54"/>
      <c r="E3150" s="13"/>
      <c r="F3150" s="10"/>
      <c r="G3150" s="11"/>
      <c r="H3150" s="10"/>
      <c r="I3150" s="10"/>
      <c r="J3150" s="1"/>
      <c r="K3150" s="1"/>
      <c r="L3150" s="8"/>
      <c r="M3150" s="14"/>
      <c r="N3150" s="14"/>
      <c r="O3150" s="8"/>
      <c r="P3150" s="8"/>
      <c r="Q3150" s="12"/>
      <c r="R3150" s="37"/>
      <c r="S3150" s="8"/>
      <c r="T3150" s="7"/>
      <c r="U3150" s="12"/>
      <c r="V3150" s="12"/>
      <c r="W3150" s="14"/>
      <c r="X3150" s="8"/>
      <c r="Y3150" s="13"/>
      <c r="Z3150" s="4"/>
      <c r="AA3150" s="10"/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4"/>
      <c r="BL3150" s="1"/>
      <c r="BM3150" s="1"/>
      <c r="BN3150" s="1"/>
      <c r="BO3150" s="1"/>
      <c r="BP3150" s="1"/>
      <c r="BQ3150" s="1"/>
    </row>
    <row r="3151" spans="1:69" x14ac:dyDescent="0.15">
      <c r="A3151" s="63"/>
      <c r="B3151" s="8"/>
      <c r="C3151" s="8"/>
      <c r="D3151" s="54"/>
      <c r="E3151" s="13"/>
      <c r="F3151" s="10"/>
      <c r="G3151" s="11"/>
      <c r="H3151" s="10"/>
      <c r="I3151" s="10"/>
      <c r="J3151" s="1"/>
      <c r="K3151" s="1"/>
      <c r="L3151" s="8"/>
      <c r="M3151" s="14"/>
      <c r="N3151" s="14"/>
      <c r="O3151" s="8"/>
      <c r="P3151" s="8"/>
      <c r="Q3151" s="12"/>
      <c r="R3151" s="37"/>
      <c r="S3151" s="8"/>
      <c r="T3151" s="7"/>
      <c r="U3151" s="12"/>
      <c r="V3151" s="12"/>
      <c r="W3151" s="14"/>
      <c r="X3151" s="8"/>
      <c r="Y3151" s="13"/>
      <c r="Z3151" s="4"/>
      <c r="AA3151" s="10"/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4"/>
      <c r="BL3151" s="1"/>
      <c r="BM3151" s="1"/>
      <c r="BN3151" s="1"/>
      <c r="BO3151" s="1"/>
      <c r="BP3151" s="1"/>
      <c r="BQ3151" s="1"/>
    </row>
    <row r="3152" spans="1:69" x14ac:dyDescent="0.15">
      <c r="A3152" s="63"/>
      <c r="B3152" s="8"/>
      <c r="C3152" s="8"/>
      <c r="D3152" s="54"/>
      <c r="E3152" s="13"/>
      <c r="F3152" s="10"/>
      <c r="G3152" s="11"/>
      <c r="H3152" s="10"/>
      <c r="I3152" s="10"/>
      <c r="J3152" s="1"/>
      <c r="K3152" s="1"/>
      <c r="L3152" s="8"/>
      <c r="M3152" s="14"/>
      <c r="N3152" s="14"/>
      <c r="O3152" s="8"/>
      <c r="P3152" s="8"/>
      <c r="Q3152" s="12"/>
      <c r="R3152" s="37"/>
      <c r="S3152" s="8"/>
      <c r="T3152" s="7"/>
      <c r="U3152" s="12"/>
      <c r="V3152" s="12"/>
      <c r="W3152" s="14"/>
      <c r="X3152" s="8"/>
      <c r="Y3152" s="13"/>
      <c r="Z3152" s="4"/>
      <c r="AA3152" s="10"/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4"/>
      <c r="BL3152" s="1"/>
      <c r="BM3152" s="1"/>
      <c r="BN3152" s="1"/>
      <c r="BO3152" s="1"/>
      <c r="BP3152" s="1"/>
      <c r="BQ3152" s="1"/>
    </row>
    <row r="3153" spans="1:69" x14ac:dyDescent="0.15">
      <c r="A3153" s="63"/>
      <c r="B3153" s="8"/>
      <c r="C3153" s="8"/>
      <c r="D3153" s="54"/>
      <c r="E3153" s="13"/>
      <c r="F3153" s="10"/>
      <c r="G3153" s="11"/>
      <c r="H3153" s="10"/>
      <c r="I3153" s="10"/>
      <c r="J3153" s="1"/>
      <c r="K3153" s="1"/>
      <c r="L3153" s="8"/>
      <c r="M3153" s="14"/>
      <c r="N3153" s="14"/>
      <c r="O3153" s="8"/>
      <c r="P3153" s="8"/>
      <c r="Q3153" s="12"/>
      <c r="R3153" s="37"/>
      <c r="S3153" s="8"/>
      <c r="T3153" s="7"/>
      <c r="U3153" s="12"/>
      <c r="V3153" s="12"/>
      <c r="W3153" s="14"/>
      <c r="X3153" s="8"/>
      <c r="Y3153" s="13"/>
      <c r="Z3153" s="4"/>
      <c r="AA3153" s="10"/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4"/>
      <c r="BL3153" s="1"/>
      <c r="BM3153" s="1"/>
      <c r="BN3153" s="1"/>
      <c r="BO3153" s="1"/>
      <c r="BP3153" s="1"/>
      <c r="BQ3153" s="1"/>
    </row>
    <row r="3154" spans="1:69" x14ac:dyDescent="0.15">
      <c r="A3154" s="63"/>
      <c r="B3154" s="8"/>
      <c r="C3154" s="8"/>
      <c r="D3154" s="54"/>
      <c r="E3154" s="13"/>
      <c r="F3154" s="10"/>
      <c r="G3154" s="11"/>
      <c r="H3154" s="10"/>
      <c r="I3154" s="10"/>
      <c r="J3154" s="1"/>
      <c r="K3154" s="1"/>
      <c r="L3154" s="8"/>
      <c r="M3154" s="14"/>
      <c r="N3154" s="14"/>
      <c r="O3154" s="8"/>
      <c r="P3154" s="8"/>
      <c r="Q3154" s="12"/>
      <c r="R3154" s="37"/>
      <c r="S3154" s="8"/>
      <c r="T3154" s="7"/>
      <c r="U3154" s="12"/>
      <c r="V3154" s="12"/>
      <c r="W3154" s="14"/>
      <c r="X3154" s="8"/>
      <c r="Y3154" s="13"/>
      <c r="Z3154" s="4"/>
      <c r="AA3154" s="10"/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4"/>
      <c r="BL3154" s="1"/>
      <c r="BM3154" s="1"/>
      <c r="BN3154" s="1"/>
      <c r="BO3154" s="1"/>
      <c r="BP3154" s="1"/>
      <c r="BQ3154" s="1"/>
    </row>
    <row r="3155" spans="1:69" x14ac:dyDescent="0.15">
      <c r="A3155" s="63"/>
      <c r="B3155" s="8"/>
      <c r="C3155" s="8"/>
      <c r="D3155" s="54"/>
      <c r="E3155" s="13"/>
      <c r="F3155" s="10"/>
      <c r="G3155" s="11"/>
      <c r="H3155" s="10"/>
      <c r="I3155" s="10"/>
      <c r="J3155" s="1"/>
      <c r="K3155" s="1"/>
      <c r="L3155" s="8"/>
      <c r="M3155" s="14"/>
      <c r="N3155" s="14"/>
      <c r="O3155" s="8"/>
      <c r="P3155" s="8"/>
      <c r="Q3155" s="12"/>
      <c r="R3155" s="37"/>
      <c r="S3155" s="8"/>
      <c r="T3155" s="7"/>
      <c r="U3155" s="12"/>
      <c r="V3155" s="12"/>
      <c r="W3155" s="14"/>
      <c r="X3155" s="8"/>
      <c r="Y3155" s="13"/>
      <c r="Z3155" s="4"/>
      <c r="AA3155" s="10"/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4"/>
      <c r="BL3155" s="1"/>
      <c r="BM3155" s="1"/>
      <c r="BN3155" s="1"/>
      <c r="BO3155" s="1"/>
      <c r="BP3155" s="1"/>
      <c r="BQ3155" s="1"/>
    </row>
    <row r="3156" spans="1:69" x14ac:dyDescent="0.15">
      <c r="A3156" s="63"/>
      <c r="B3156" s="8"/>
      <c r="C3156" s="8"/>
      <c r="D3156" s="54"/>
      <c r="E3156" s="13"/>
      <c r="F3156" s="10"/>
      <c r="G3156" s="11"/>
      <c r="H3156" s="10"/>
      <c r="I3156" s="10"/>
      <c r="J3156" s="1"/>
      <c r="K3156" s="1"/>
      <c r="L3156" s="8"/>
      <c r="M3156" s="14"/>
      <c r="N3156" s="14"/>
      <c r="O3156" s="8"/>
      <c r="P3156" s="8"/>
      <c r="Q3156" s="12"/>
      <c r="R3156" s="37"/>
      <c r="S3156" s="8"/>
      <c r="T3156" s="7"/>
      <c r="U3156" s="12"/>
      <c r="V3156" s="12"/>
      <c r="W3156" s="14"/>
      <c r="X3156" s="8"/>
      <c r="Y3156" s="13"/>
      <c r="Z3156" s="4"/>
      <c r="AA3156" s="10"/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4"/>
      <c r="BL3156" s="1"/>
      <c r="BM3156" s="1"/>
      <c r="BN3156" s="1"/>
      <c r="BO3156" s="1"/>
      <c r="BP3156" s="1"/>
      <c r="BQ3156" s="1"/>
    </row>
    <row r="3157" spans="1:69" x14ac:dyDescent="0.15">
      <c r="A3157" s="63"/>
      <c r="B3157" s="8"/>
      <c r="C3157" s="8"/>
      <c r="D3157" s="54"/>
      <c r="E3157" s="13"/>
      <c r="F3157" s="10"/>
      <c r="G3157" s="11"/>
      <c r="H3157" s="10"/>
      <c r="I3157" s="10"/>
      <c r="J3157" s="1"/>
      <c r="K3157" s="1"/>
      <c r="L3157" s="8"/>
      <c r="M3157" s="14"/>
      <c r="N3157" s="14"/>
      <c r="O3157" s="8"/>
      <c r="P3157" s="8"/>
      <c r="Q3157" s="12"/>
      <c r="R3157" s="37"/>
      <c r="S3157" s="8"/>
      <c r="T3157" s="7"/>
      <c r="U3157" s="12"/>
      <c r="V3157" s="12"/>
      <c r="W3157" s="14"/>
      <c r="X3157" s="8"/>
      <c r="Y3157" s="13"/>
      <c r="Z3157" s="4"/>
      <c r="AA3157" s="10"/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4"/>
      <c r="BL3157" s="1"/>
      <c r="BM3157" s="1"/>
      <c r="BN3157" s="1"/>
      <c r="BO3157" s="1"/>
      <c r="BP3157" s="1"/>
      <c r="BQ3157" s="1"/>
    </row>
    <row r="3158" spans="1:69" x14ac:dyDescent="0.15">
      <c r="A3158" s="63"/>
      <c r="B3158" s="8"/>
      <c r="C3158" s="8"/>
      <c r="D3158" s="54"/>
      <c r="E3158" s="13"/>
      <c r="F3158" s="10"/>
      <c r="G3158" s="11"/>
      <c r="H3158" s="10"/>
      <c r="I3158" s="10"/>
      <c r="J3158" s="1"/>
      <c r="K3158" s="1"/>
      <c r="L3158" s="8"/>
      <c r="M3158" s="14"/>
      <c r="N3158" s="14"/>
      <c r="O3158" s="8"/>
      <c r="P3158" s="8"/>
      <c r="Q3158" s="12"/>
      <c r="R3158" s="37"/>
      <c r="S3158" s="8"/>
      <c r="T3158" s="7"/>
      <c r="U3158" s="12"/>
      <c r="V3158" s="12"/>
      <c r="W3158" s="14"/>
      <c r="X3158" s="8"/>
      <c r="Y3158" s="13"/>
      <c r="Z3158" s="4"/>
      <c r="AA3158" s="10"/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4"/>
      <c r="BL3158" s="1"/>
      <c r="BM3158" s="1"/>
      <c r="BN3158" s="1"/>
      <c r="BO3158" s="1"/>
      <c r="BP3158" s="1"/>
      <c r="BQ3158" s="1"/>
    </row>
    <row r="3159" spans="1:69" x14ac:dyDescent="0.15">
      <c r="A3159" s="63"/>
      <c r="B3159" s="8"/>
      <c r="C3159" s="8"/>
      <c r="D3159" s="54"/>
      <c r="E3159" s="13"/>
      <c r="F3159" s="10"/>
      <c r="G3159" s="11"/>
      <c r="H3159" s="10"/>
      <c r="I3159" s="10"/>
      <c r="J3159" s="1"/>
      <c r="K3159" s="1"/>
      <c r="L3159" s="8"/>
      <c r="M3159" s="14"/>
      <c r="N3159" s="14"/>
      <c r="O3159" s="8"/>
      <c r="P3159" s="8"/>
      <c r="Q3159" s="12"/>
      <c r="R3159" s="37"/>
      <c r="S3159" s="8"/>
      <c r="T3159" s="7"/>
      <c r="U3159" s="12"/>
      <c r="V3159" s="12"/>
      <c r="W3159" s="14"/>
      <c r="X3159" s="8"/>
      <c r="Y3159" s="13"/>
      <c r="Z3159" s="4"/>
      <c r="AA3159" s="10"/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4"/>
      <c r="BL3159" s="1"/>
      <c r="BM3159" s="1"/>
      <c r="BN3159" s="1"/>
      <c r="BO3159" s="1"/>
      <c r="BP3159" s="1"/>
      <c r="BQ3159" s="1"/>
    </row>
    <row r="3160" spans="1:69" x14ac:dyDescent="0.15">
      <c r="A3160" s="63"/>
      <c r="B3160" s="8"/>
      <c r="C3160" s="8"/>
      <c r="D3160" s="54"/>
      <c r="E3160" s="13"/>
      <c r="F3160" s="10"/>
      <c r="G3160" s="11"/>
      <c r="H3160" s="10"/>
      <c r="I3160" s="10"/>
      <c r="J3160" s="1"/>
      <c r="K3160" s="1"/>
      <c r="L3160" s="8"/>
      <c r="M3160" s="14"/>
      <c r="N3160" s="14"/>
      <c r="O3160" s="8"/>
      <c r="P3160" s="8"/>
      <c r="Q3160" s="12"/>
      <c r="R3160" s="37"/>
      <c r="S3160" s="8"/>
      <c r="T3160" s="7"/>
      <c r="U3160" s="12"/>
      <c r="V3160" s="12"/>
      <c r="W3160" s="14"/>
      <c r="X3160" s="8"/>
      <c r="Y3160" s="13"/>
      <c r="Z3160" s="4"/>
      <c r="AA3160" s="10"/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4"/>
      <c r="BL3160" s="1"/>
      <c r="BM3160" s="1"/>
      <c r="BN3160" s="1"/>
      <c r="BO3160" s="1"/>
      <c r="BP3160" s="1"/>
      <c r="BQ3160" s="1"/>
    </row>
    <row r="3161" spans="1:69" x14ac:dyDescent="0.15">
      <c r="A3161" s="63"/>
      <c r="B3161" s="8"/>
      <c r="C3161" s="8"/>
      <c r="D3161" s="54"/>
      <c r="E3161" s="13"/>
      <c r="F3161" s="10"/>
      <c r="G3161" s="11"/>
      <c r="H3161" s="10"/>
      <c r="I3161" s="10"/>
      <c r="J3161" s="1"/>
      <c r="K3161" s="1"/>
      <c r="L3161" s="8"/>
      <c r="M3161" s="14"/>
      <c r="N3161" s="14"/>
      <c r="O3161" s="8"/>
      <c r="P3161" s="8"/>
      <c r="Q3161" s="12"/>
      <c r="R3161" s="37"/>
      <c r="S3161" s="8"/>
      <c r="T3161" s="7"/>
      <c r="U3161" s="12"/>
      <c r="V3161" s="12"/>
      <c r="W3161" s="14"/>
      <c r="X3161" s="8"/>
      <c r="Y3161" s="13"/>
      <c r="Z3161" s="4"/>
      <c r="AA3161" s="10"/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4"/>
      <c r="BL3161" s="1"/>
      <c r="BM3161" s="1"/>
      <c r="BN3161" s="1"/>
      <c r="BO3161" s="1"/>
      <c r="BP3161" s="1"/>
      <c r="BQ3161" s="1"/>
    </row>
    <row r="3162" spans="1:69" x14ac:dyDescent="0.15">
      <c r="A3162" s="63"/>
      <c r="B3162" s="8"/>
      <c r="C3162" s="8"/>
      <c r="D3162" s="54"/>
      <c r="E3162" s="13"/>
      <c r="F3162" s="10"/>
      <c r="G3162" s="11"/>
      <c r="H3162" s="10"/>
      <c r="I3162" s="10"/>
      <c r="J3162" s="1"/>
      <c r="K3162" s="1"/>
      <c r="L3162" s="8"/>
      <c r="M3162" s="14"/>
      <c r="N3162" s="14"/>
      <c r="O3162" s="8"/>
      <c r="P3162" s="8"/>
      <c r="Q3162" s="12"/>
      <c r="R3162" s="37"/>
      <c r="S3162" s="8"/>
      <c r="T3162" s="7"/>
      <c r="U3162" s="12"/>
      <c r="V3162" s="12"/>
      <c r="W3162" s="14"/>
      <c r="X3162" s="8"/>
      <c r="Y3162" s="13"/>
      <c r="Z3162" s="4"/>
      <c r="AA3162" s="10"/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4"/>
      <c r="BL3162" s="1"/>
      <c r="BM3162" s="1"/>
      <c r="BN3162" s="1"/>
      <c r="BO3162" s="1"/>
      <c r="BP3162" s="1"/>
      <c r="BQ3162" s="1"/>
    </row>
    <row r="3163" spans="1:69" x14ac:dyDescent="0.15">
      <c r="A3163" s="63"/>
      <c r="B3163" s="8"/>
      <c r="C3163" s="8"/>
      <c r="D3163" s="54"/>
      <c r="E3163" s="13"/>
      <c r="F3163" s="10"/>
      <c r="G3163" s="11"/>
      <c r="H3163" s="10"/>
      <c r="I3163" s="10"/>
      <c r="J3163" s="1"/>
      <c r="K3163" s="1"/>
      <c r="L3163" s="8"/>
      <c r="M3163" s="14"/>
      <c r="N3163" s="14"/>
      <c r="O3163" s="8"/>
      <c r="P3163" s="8"/>
      <c r="Q3163" s="12"/>
      <c r="R3163" s="37"/>
      <c r="S3163" s="8"/>
      <c r="T3163" s="7"/>
      <c r="U3163" s="12"/>
      <c r="V3163" s="12"/>
      <c r="W3163" s="14"/>
      <c r="X3163" s="8"/>
      <c r="Y3163" s="13"/>
      <c r="Z3163" s="4"/>
      <c r="AA3163" s="10"/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4"/>
      <c r="BL3163" s="1"/>
      <c r="BM3163" s="1"/>
      <c r="BN3163" s="1"/>
      <c r="BO3163" s="1"/>
      <c r="BP3163" s="1"/>
      <c r="BQ3163" s="1"/>
    </row>
    <row r="3164" spans="1:69" x14ac:dyDescent="0.15">
      <c r="A3164" s="63"/>
      <c r="B3164" s="8"/>
      <c r="C3164" s="8"/>
      <c r="D3164" s="54"/>
      <c r="E3164" s="13"/>
      <c r="F3164" s="10"/>
      <c r="G3164" s="11"/>
      <c r="H3164" s="10"/>
      <c r="I3164" s="10"/>
      <c r="J3164" s="1"/>
      <c r="K3164" s="1"/>
      <c r="L3164" s="8"/>
      <c r="M3164" s="14"/>
      <c r="N3164" s="14"/>
      <c r="O3164" s="8"/>
      <c r="P3164" s="8"/>
      <c r="Q3164" s="12"/>
      <c r="R3164" s="37"/>
      <c r="S3164" s="8"/>
      <c r="T3164" s="7"/>
      <c r="U3164" s="12"/>
      <c r="V3164" s="12"/>
      <c r="W3164" s="14"/>
      <c r="X3164" s="8"/>
      <c r="Y3164" s="13"/>
      <c r="Z3164" s="4"/>
      <c r="AA3164" s="10"/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4"/>
      <c r="BL3164" s="1"/>
      <c r="BM3164" s="1"/>
      <c r="BN3164" s="1"/>
      <c r="BO3164" s="1"/>
      <c r="BP3164" s="1"/>
      <c r="BQ3164" s="1"/>
    </row>
    <row r="3165" spans="1:69" x14ac:dyDescent="0.15">
      <c r="A3165" s="63"/>
      <c r="B3165" s="8"/>
      <c r="C3165" s="8"/>
      <c r="D3165" s="54"/>
      <c r="E3165" s="13"/>
      <c r="F3165" s="10"/>
      <c r="G3165" s="11"/>
      <c r="H3165" s="10"/>
      <c r="I3165" s="10"/>
      <c r="J3165" s="1"/>
      <c r="K3165" s="1"/>
      <c r="L3165" s="8"/>
      <c r="M3165" s="14"/>
      <c r="N3165" s="14"/>
      <c r="O3165" s="8"/>
      <c r="P3165" s="8"/>
      <c r="Q3165" s="12"/>
      <c r="R3165" s="37"/>
      <c r="S3165" s="8"/>
      <c r="T3165" s="7"/>
      <c r="U3165" s="12"/>
      <c r="V3165" s="12"/>
      <c r="W3165" s="14"/>
      <c r="X3165" s="8"/>
      <c r="Y3165" s="13"/>
      <c r="Z3165" s="4"/>
      <c r="AA3165" s="10"/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4"/>
      <c r="BL3165" s="1"/>
      <c r="BM3165" s="1"/>
      <c r="BN3165" s="1"/>
      <c r="BO3165" s="1"/>
      <c r="BP3165" s="1"/>
      <c r="BQ3165" s="1"/>
    </row>
    <row r="3166" spans="1:69" x14ac:dyDescent="0.15">
      <c r="A3166" s="63"/>
      <c r="B3166" s="8"/>
      <c r="C3166" s="8"/>
      <c r="D3166" s="54"/>
      <c r="E3166" s="13"/>
      <c r="F3166" s="10"/>
      <c r="G3166" s="11"/>
      <c r="H3166" s="10"/>
      <c r="I3166" s="10"/>
      <c r="J3166" s="1"/>
      <c r="K3166" s="1"/>
      <c r="L3166" s="8"/>
      <c r="M3166" s="14"/>
      <c r="N3166" s="14"/>
      <c r="O3166" s="8"/>
      <c r="P3166" s="8"/>
      <c r="Q3166" s="12"/>
      <c r="R3166" s="37"/>
      <c r="S3166" s="8"/>
      <c r="T3166" s="7"/>
      <c r="U3166" s="12"/>
      <c r="V3166" s="12"/>
      <c r="W3166" s="14"/>
      <c r="X3166" s="8"/>
      <c r="Y3166" s="13"/>
      <c r="Z3166" s="4"/>
      <c r="AA3166" s="10"/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4"/>
      <c r="BL3166" s="1"/>
      <c r="BM3166" s="1"/>
      <c r="BN3166" s="1"/>
      <c r="BO3166" s="1"/>
      <c r="BP3166" s="1"/>
      <c r="BQ3166" s="1"/>
    </row>
    <row r="3167" spans="1:69" x14ac:dyDescent="0.15">
      <c r="A3167" s="63"/>
      <c r="B3167" s="8"/>
      <c r="C3167" s="8"/>
      <c r="D3167" s="54"/>
      <c r="E3167" s="13"/>
      <c r="F3167" s="10"/>
      <c r="G3167" s="11"/>
      <c r="H3167" s="10"/>
      <c r="I3167" s="10"/>
      <c r="J3167" s="1"/>
      <c r="K3167" s="1"/>
      <c r="L3167" s="8"/>
      <c r="M3167" s="14"/>
      <c r="N3167" s="14"/>
      <c r="O3167" s="8"/>
      <c r="P3167" s="8"/>
      <c r="Q3167" s="12"/>
      <c r="R3167" s="37"/>
      <c r="S3167" s="8"/>
      <c r="T3167" s="7"/>
      <c r="U3167" s="12"/>
      <c r="V3167" s="12"/>
      <c r="W3167" s="14"/>
      <c r="X3167" s="8"/>
      <c r="Y3167" s="13"/>
      <c r="Z3167" s="4"/>
      <c r="AA3167" s="10"/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4"/>
      <c r="BL3167" s="1"/>
      <c r="BM3167" s="1"/>
      <c r="BN3167" s="1"/>
      <c r="BO3167" s="1"/>
      <c r="BP3167" s="1"/>
      <c r="BQ3167" s="1"/>
    </row>
    <row r="3168" spans="1:69" x14ac:dyDescent="0.15">
      <c r="A3168" s="63"/>
      <c r="B3168" s="8"/>
      <c r="C3168" s="8"/>
      <c r="D3168" s="54"/>
      <c r="E3168" s="13"/>
      <c r="F3168" s="10"/>
      <c r="G3168" s="11"/>
      <c r="H3168" s="10"/>
      <c r="I3168" s="10"/>
      <c r="J3168" s="1"/>
      <c r="K3168" s="1"/>
      <c r="L3168" s="8"/>
      <c r="M3168" s="14"/>
      <c r="N3168" s="14"/>
      <c r="O3168" s="8"/>
      <c r="P3168" s="8"/>
      <c r="Q3168" s="12"/>
      <c r="R3168" s="37"/>
      <c r="S3168" s="8"/>
      <c r="T3168" s="7"/>
      <c r="U3168" s="12"/>
      <c r="V3168" s="12"/>
      <c r="W3168" s="14"/>
      <c r="X3168" s="8"/>
      <c r="Y3168" s="13"/>
      <c r="Z3168" s="4"/>
      <c r="AA3168" s="10"/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4"/>
      <c r="BL3168" s="1"/>
      <c r="BM3168" s="1"/>
      <c r="BN3168" s="1"/>
      <c r="BO3168" s="1"/>
      <c r="BP3168" s="1"/>
      <c r="BQ3168" s="1"/>
    </row>
    <row r="3169" spans="1:69" x14ac:dyDescent="0.15">
      <c r="A3169" s="63"/>
      <c r="B3169" s="8"/>
      <c r="C3169" s="8"/>
      <c r="D3169" s="54"/>
      <c r="E3169" s="13"/>
      <c r="F3169" s="10"/>
      <c r="G3169" s="11"/>
      <c r="H3169" s="10"/>
      <c r="I3169" s="10"/>
      <c r="J3169" s="1"/>
      <c r="K3169" s="1"/>
      <c r="L3169" s="8"/>
      <c r="M3169" s="14"/>
      <c r="N3169" s="14"/>
      <c r="O3169" s="8"/>
      <c r="P3169" s="8"/>
      <c r="Q3169" s="12"/>
      <c r="R3169" s="37"/>
      <c r="S3169" s="8"/>
      <c r="T3169" s="7"/>
      <c r="U3169" s="12"/>
      <c r="V3169" s="12"/>
      <c r="W3169" s="14"/>
      <c r="X3169" s="8"/>
      <c r="Y3169" s="13"/>
      <c r="Z3169" s="4"/>
      <c r="AA3169" s="10"/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4"/>
      <c r="BL3169" s="1"/>
      <c r="BM3169" s="1"/>
      <c r="BN3169" s="1"/>
      <c r="BO3169" s="1"/>
      <c r="BP3169" s="1"/>
      <c r="BQ3169" s="1"/>
    </row>
    <row r="3170" spans="1:69" x14ac:dyDescent="0.15">
      <c r="A3170" s="63"/>
      <c r="B3170" s="8"/>
      <c r="C3170" s="8"/>
      <c r="D3170" s="54"/>
      <c r="E3170" s="13"/>
      <c r="F3170" s="10"/>
      <c r="G3170" s="11"/>
      <c r="H3170" s="10"/>
      <c r="I3170" s="10"/>
      <c r="J3170" s="1"/>
      <c r="K3170" s="1"/>
      <c r="L3170" s="8"/>
      <c r="M3170" s="14"/>
      <c r="N3170" s="14"/>
      <c r="O3170" s="8"/>
      <c r="P3170" s="8"/>
      <c r="Q3170" s="12"/>
      <c r="R3170" s="37"/>
      <c r="S3170" s="8"/>
      <c r="T3170" s="7"/>
      <c r="U3170" s="12"/>
      <c r="V3170" s="12"/>
      <c r="W3170" s="14"/>
      <c r="X3170" s="8"/>
      <c r="Y3170" s="13"/>
      <c r="Z3170" s="4"/>
      <c r="AA3170" s="10"/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4"/>
      <c r="BL3170" s="1"/>
      <c r="BM3170" s="1"/>
      <c r="BN3170" s="1"/>
      <c r="BO3170" s="1"/>
      <c r="BP3170" s="1"/>
      <c r="BQ3170" s="1"/>
    </row>
    <row r="3171" spans="1:69" x14ac:dyDescent="0.15">
      <c r="A3171" s="63"/>
      <c r="B3171" s="8"/>
      <c r="C3171" s="8"/>
      <c r="D3171" s="54"/>
      <c r="E3171" s="13"/>
      <c r="F3171" s="10"/>
      <c r="G3171" s="11"/>
      <c r="H3171" s="10"/>
      <c r="I3171" s="10"/>
      <c r="J3171" s="1"/>
      <c r="K3171" s="1"/>
      <c r="L3171" s="8"/>
      <c r="M3171" s="14"/>
      <c r="N3171" s="14"/>
      <c r="O3171" s="8"/>
      <c r="P3171" s="8"/>
      <c r="Q3171" s="12"/>
      <c r="R3171" s="37"/>
      <c r="S3171" s="8"/>
      <c r="T3171" s="7"/>
      <c r="U3171" s="12"/>
      <c r="V3171" s="12"/>
      <c r="W3171" s="14"/>
      <c r="X3171" s="8"/>
      <c r="Y3171" s="13"/>
      <c r="Z3171" s="4"/>
      <c r="AA3171" s="10"/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4"/>
      <c r="BL3171" s="1"/>
      <c r="BM3171" s="1"/>
      <c r="BN3171" s="1"/>
      <c r="BO3171" s="1"/>
      <c r="BP3171" s="1"/>
      <c r="BQ3171" s="1"/>
    </row>
    <row r="3172" spans="1:69" x14ac:dyDescent="0.15">
      <c r="A3172" s="63"/>
      <c r="B3172" s="8"/>
      <c r="C3172" s="8"/>
      <c r="D3172" s="54"/>
      <c r="E3172" s="13"/>
      <c r="F3172" s="10"/>
      <c r="G3172" s="11"/>
      <c r="H3172" s="10"/>
      <c r="I3172" s="10"/>
      <c r="J3172" s="1"/>
      <c r="K3172" s="1"/>
      <c r="L3172" s="8"/>
      <c r="M3172" s="14"/>
      <c r="N3172" s="14"/>
      <c r="O3172" s="8"/>
      <c r="P3172" s="8"/>
      <c r="Q3172" s="12"/>
      <c r="R3172" s="37"/>
      <c r="S3172" s="8"/>
      <c r="T3172" s="7"/>
      <c r="U3172" s="12"/>
      <c r="V3172" s="12"/>
      <c r="W3172" s="14"/>
      <c r="X3172" s="8"/>
      <c r="Y3172" s="13"/>
      <c r="Z3172" s="4"/>
      <c r="AA3172" s="10"/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4"/>
      <c r="BL3172" s="1"/>
      <c r="BM3172" s="1"/>
      <c r="BN3172" s="1"/>
      <c r="BO3172" s="1"/>
      <c r="BP3172" s="1"/>
      <c r="BQ3172" s="1"/>
    </row>
    <row r="3173" spans="1:69" x14ac:dyDescent="0.15">
      <c r="A3173" s="63"/>
      <c r="B3173" s="8"/>
      <c r="C3173" s="8"/>
      <c r="D3173" s="54"/>
      <c r="E3173" s="13"/>
      <c r="F3173" s="10"/>
      <c r="G3173" s="11"/>
      <c r="H3173" s="10"/>
      <c r="I3173" s="10"/>
      <c r="J3173" s="1"/>
      <c r="K3173" s="1"/>
      <c r="L3173" s="8"/>
      <c r="M3173" s="14"/>
      <c r="N3173" s="14"/>
      <c r="O3173" s="8"/>
      <c r="P3173" s="8"/>
      <c r="Q3173" s="12"/>
      <c r="R3173" s="37"/>
      <c r="S3173" s="8"/>
      <c r="T3173" s="7"/>
      <c r="U3173" s="12"/>
      <c r="V3173" s="12"/>
      <c r="W3173" s="14"/>
      <c r="X3173" s="8"/>
      <c r="Y3173" s="13"/>
      <c r="Z3173" s="4"/>
      <c r="AA3173" s="10"/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4"/>
      <c r="BL3173" s="1"/>
      <c r="BM3173" s="1"/>
      <c r="BN3173" s="1"/>
      <c r="BO3173" s="1"/>
      <c r="BP3173" s="1"/>
      <c r="BQ3173" s="1"/>
    </row>
    <row r="3174" spans="1:69" x14ac:dyDescent="0.15">
      <c r="A3174" s="63"/>
      <c r="B3174" s="8"/>
      <c r="C3174" s="8"/>
      <c r="D3174" s="54"/>
      <c r="E3174" s="13"/>
      <c r="F3174" s="10"/>
      <c r="G3174" s="11"/>
      <c r="H3174" s="10"/>
      <c r="I3174" s="10"/>
      <c r="J3174" s="1"/>
      <c r="K3174" s="1"/>
      <c r="L3174" s="8"/>
      <c r="M3174" s="14"/>
      <c r="N3174" s="14"/>
      <c r="O3174" s="8"/>
      <c r="P3174" s="8"/>
      <c r="Q3174" s="12"/>
      <c r="R3174" s="37"/>
      <c r="S3174" s="8"/>
      <c r="T3174" s="7"/>
      <c r="U3174" s="12"/>
      <c r="V3174" s="12"/>
      <c r="W3174" s="14"/>
      <c r="X3174" s="8"/>
      <c r="Y3174" s="13"/>
      <c r="Z3174" s="4"/>
      <c r="AA3174" s="10"/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4"/>
      <c r="BL3174" s="1"/>
      <c r="BM3174" s="1"/>
      <c r="BN3174" s="1"/>
      <c r="BO3174" s="1"/>
      <c r="BP3174" s="1"/>
      <c r="BQ3174" s="1"/>
    </row>
    <row r="3175" spans="1:69" x14ac:dyDescent="0.15">
      <c r="A3175" s="63"/>
      <c r="B3175" s="8"/>
      <c r="C3175" s="8"/>
      <c r="D3175" s="54"/>
      <c r="E3175" s="13"/>
      <c r="F3175" s="10"/>
      <c r="G3175" s="11"/>
      <c r="H3175" s="10"/>
      <c r="I3175" s="10"/>
      <c r="J3175" s="1"/>
      <c r="K3175" s="1"/>
      <c r="L3175" s="8"/>
      <c r="M3175" s="14"/>
      <c r="N3175" s="14"/>
      <c r="O3175" s="8"/>
      <c r="P3175" s="8"/>
      <c r="Q3175" s="12"/>
      <c r="R3175" s="37"/>
      <c r="S3175" s="8"/>
      <c r="T3175" s="7"/>
      <c r="U3175" s="12"/>
      <c r="V3175" s="12"/>
      <c r="W3175" s="14"/>
      <c r="X3175" s="8"/>
      <c r="Y3175" s="13"/>
      <c r="Z3175" s="4"/>
      <c r="AA3175" s="10"/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4"/>
      <c r="BL3175" s="1"/>
      <c r="BM3175" s="1"/>
      <c r="BN3175" s="1"/>
      <c r="BO3175" s="1"/>
      <c r="BP3175" s="1"/>
      <c r="BQ3175" s="1"/>
    </row>
    <row r="3176" spans="1:69" x14ac:dyDescent="0.15">
      <c r="A3176" s="63"/>
      <c r="B3176" s="8"/>
      <c r="C3176" s="8"/>
      <c r="D3176" s="54"/>
      <c r="E3176" s="13"/>
      <c r="F3176" s="10"/>
      <c r="G3176" s="11"/>
      <c r="H3176" s="10"/>
      <c r="I3176" s="10"/>
      <c r="J3176" s="1"/>
      <c r="K3176" s="1"/>
      <c r="L3176" s="8"/>
      <c r="M3176" s="14"/>
      <c r="N3176" s="14"/>
      <c r="O3176" s="8"/>
      <c r="P3176" s="8"/>
      <c r="Q3176" s="12"/>
      <c r="R3176" s="37"/>
      <c r="S3176" s="8"/>
      <c r="T3176" s="7"/>
      <c r="U3176" s="12"/>
      <c r="V3176" s="12"/>
      <c r="W3176" s="14"/>
      <c r="X3176" s="8"/>
      <c r="Y3176" s="13"/>
      <c r="Z3176" s="4"/>
      <c r="AA3176" s="10"/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4"/>
      <c r="BL3176" s="1"/>
      <c r="BM3176" s="1"/>
      <c r="BN3176" s="1"/>
      <c r="BO3176" s="1"/>
      <c r="BP3176" s="1"/>
      <c r="BQ3176" s="1"/>
    </row>
    <row r="3177" spans="1:69" x14ac:dyDescent="0.15">
      <c r="A3177" s="63"/>
      <c r="B3177" s="8"/>
      <c r="C3177" s="8"/>
      <c r="D3177" s="54"/>
      <c r="E3177" s="13"/>
      <c r="F3177" s="10"/>
      <c r="G3177" s="11"/>
      <c r="H3177" s="10"/>
      <c r="I3177" s="10"/>
      <c r="J3177" s="1"/>
      <c r="K3177" s="1"/>
      <c r="L3177" s="8"/>
      <c r="M3177" s="14"/>
      <c r="N3177" s="14"/>
      <c r="O3177" s="8"/>
      <c r="P3177" s="8"/>
      <c r="Q3177" s="12"/>
      <c r="R3177" s="37"/>
      <c r="S3177" s="8"/>
      <c r="T3177" s="7"/>
      <c r="U3177" s="12"/>
      <c r="V3177" s="12"/>
      <c r="W3177" s="14"/>
      <c r="X3177" s="8"/>
      <c r="Y3177" s="13"/>
      <c r="Z3177" s="4"/>
      <c r="AA3177" s="10"/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4"/>
      <c r="BL3177" s="1"/>
      <c r="BM3177" s="1"/>
      <c r="BN3177" s="1"/>
      <c r="BO3177" s="1"/>
      <c r="BP3177" s="1"/>
      <c r="BQ3177" s="1"/>
    </row>
    <row r="3178" spans="1:69" x14ac:dyDescent="0.15">
      <c r="A3178" s="63"/>
      <c r="B3178" s="8"/>
      <c r="C3178" s="8"/>
      <c r="D3178" s="54"/>
      <c r="E3178" s="13"/>
      <c r="F3178" s="10"/>
      <c r="G3178" s="11"/>
      <c r="H3178" s="10"/>
      <c r="I3178" s="10"/>
      <c r="J3178" s="1"/>
      <c r="K3178" s="1"/>
      <c r="L3178" s="8"/>
      <c r="M3178" s="14"/>
      <c r="N3178" s="14"/>
      <c r="O3178" s="8"/>
      <c r="P3178" s="8"/>
      <c r="Q3178" s="12"/>
      <c r="R3178" s="37"/>
      <c r="S3178" s="8"/>
      <c r="T3178" s="7"/>
      <c r="U3178" s="12"/>
      <c r="V3178" s="12"/>
      <c r="W3178" s="14"/>
      <c r="X3178" s="8"/>
      <c r="Y3178" s="13"/>
      <c r="Z3178" s="4"/>
      <c r="AA3178" s="10"/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4"/>
      <c r="BL3178" s="1"/>
      <c r="BM3178" s="1"/>
      <c r="BN3178" s="1"/>
      <c r="BO3178" s="1"/>
      <c r="BP3178" s="1"/>
      <c r="BQ3178" s="1"/>
    </row>
    <row r="3179" spans="1:69" x14ac:dyDescent="0.15">
      <c r="A3179" s="63"/>
      <c r="B3179" s="8"/>
      <c r="C3179" s="8"/>
      <c r="D3179" s="54"/>
      <c r="E3179" s="13"/>
      <c r="F3179" s="10"/>
      <c r="G3179" s="11"/>
      <c r="H3179" s="10"/>
      <c r="I3179" s="10"/>
      <c r="J3179" s="1"/>
      <c r="K3179" s="1"/>
      <c r="L3179" s="8"/>
      <c r="M3179" s="14"/>
      <c r="N3179" s="14"/>
      <c r="O3179" s="8"/>
      <c r="P3179" s="8"/>
      <c r="Q3179" s="12"/>
      <c r="R3179" s="37"/>
      <c r="S3179" s="8"/>
      <c r="T3179" s="7"/>
      <c r="U3179" s="12"/>
      <c r="V3179" s="12"/>
      <c r="W3179" s="14"/>
      <c r="X3179" s="8"/>
      <c r="Y3179" s="13"/>
      <c r="Z3179" s="4"/>
      <c r="AA3179" s="10"/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4"/>
      <c r="BL3179" s="1"/>
      <c r="BM3179" s="1"/>
      <c r="BN3179" s="1"/>
      <c r="BO3179" s="1"/>
      <c r="BP3179" s="1"/>
      <c r="BQ3179" s="1"/>
    </row>
    <row r="3180" spans="1:69" x14ac:dyDescent="0.15">
      <c r="A3180" s="63"/>
      <c r="B3180" s="8"/>
      <c r="C3180" s="8"/>
      <c r="D3180" s="54"/>
      <c r="E3180" s="13"/>
      <c r="F3180" s="10"/>
      <c r="G3180" s="11"/>
      <c r="H3180" s="10"/>
      <c r="I3180" s="10"/>
      <c r="J3180" s="1"/>
      <c r="K3180" s="1"/>
      <c r="L3180" s="8"/>
      <c r="M3180" s="14"/>
      <c r="N3180" s="14"/>
      <c r="O3180" s="8"/>
      <c r="P3180" s="8"/>
      <c r="Q3180" s="12"/>
      <c r="R3180" s="37"/>
      <c r="S3180" s="8"/>
      <c r="T3180" s="7"/>
      <c r="U3180" s="12"/>
      <c r="V3180" s="12"/>
      <c r="W3180" s="14"/>
      <c r="X3180" s="8"/>
      <c r="Y3180" s="13"/>
      <c r="Z3180" s="4"/>
      <c r="AA3180" s="10"/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4"/>
      <c r="BL3180" s="1"/>
      <c r="BM3180" s="1"/>
      <c r="BN3180" s="1"/>
      <c r="BO3180" s="1"/>
      <c r="BP3180" s="1"/>
      <c r="BQ3180" s="1"/>
    </row>
    <row r="3181" spans="1:69" x14ac:dyDescent="0.15">
      <c r="A3181" s="63"/>
      <c r="B3181" s="8"/>
      <c r="C3181" s="8"/>
      <c r="D3181" s="54"/>
      <c r="E3181" s="13"/>
      <c r="F3181" s="10"/>
      <c r="G3181" s="11"/>
      <c r="H3181" s="10"/>
      <c r="I3181" s="10"/>
      <c r="J3181" s="1"/>
      <c r="K3181" s="1"/>
      <c r="L3181" s="8"/>
      <c r="M3181" s="14"/>
      <c r="N3181" s="14"/>
      <c r="O3181" s="8"/>
      <c r="P3181" s="8"/>
      <c r="Q3181" s="12"/>
      <c r="R3181" s="37"/>
      <c r="S3181" s="8"/>
      <c r="T3181" s="7"/>
      <c r="U3181" s="12"/>
      <c r="V3181" s="12"/>
      <c r="W3181" s="14"/>
      <c r="X3181" s="8"/>
      <c r="Y3181" s="13"/>
      <c r="Z3181" s="4"/>
      <c r="AA3181" s="10"/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4"/>
      <c r="BL3181" s="1"/>
      <c r="BM3181" s="1"/>
      <c r="BN3181" s="1"/>
      <c r="BO3181" s="1"/>
      <c r="BP3181" s="1"/>
      <c r="BQ3181" s="1"/>
    </row>
    <row r="3182" spans="1:69" x14ac:dyDescent="0.15">
      <c r="A3182" s="63"/>
      <c r="B3182" s="8"/>
      <c r="C3182" s="8"/>
      <c r="D3182" s="54"/>
      <c r="E3182" s="13"/>
      <c r="F3182" s="10"/>
      <c r="G3182" s="11"/>
      <c r="H3182" s="10"/>
      <c r="I3182" s="10"/>
      <c r="J3182" s="1"/>
      <c r="K3182" s="1"/>
      <c r="L3182" s="8"/>
      <c r="M3182" s="14"/>
      <c r="N3182" s="14"/>
      <c r="O3182" s="8"/>
      <c r="P3182" s="8"/>
      <c r="Q3182" s="12"/>
      <c r="R3182" s="37"/>
      <c r="S3182" s="8"/>
      <c r="T3182" s="7"/>
      <c r="U3182" s="12"/>
      <c r="V3182" s="12"/>
      <c r="W3182" s="14"/>
      <c r="X3182" s="8"/>
      <c r="Y3182" s="13"/>
      <c r="Z3182" s="4"/>
      <c r="AA3182" s="10"/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4"/>
      <c r="BL3182" s="1"/>
      <c r="BM3182" s="1"/>
      <c r="BN3182" s="1"/>
      <c r="BO3182" s="1"/>
      <c r="BP3182" s="1"/>
      <c r="BQ3182" s="1"/>
    </row>
    <row r="3183" spans="1:69" x14ac:dyDescent="0.15">
      <c r="A3183" s="63"/>
      <c r="B3183" s="8"/>
      <c r="C3183" s="8"/>
      <c r="D3183" s="54"/>
      <c r="E3183" s="13"/>
      <c r="F3183" s="10"/>
      <c r="G3183" s="11"/>
      <c r="H3183" s="10"/>
      <c r="I3183" s="10"/>
      <c r="J3183" s="1"/>
      <c r="K3183" s="1"/>
      <c r="L3183" s="8"/>
      <c r="M3183" s="14"/>
      <c r="N3183" s="14"/>
      <c r="O3183" s="8"/>
      <c r="P3183" s="8"/>
      <c r="Q3183" s="12"/>
      <c r="R3183" s="37"/>
      <c r="S3183" s="8"/>
      <c r="T3183" s="7"/>
      <c r="U3183" s="12"/>
      <c r="V3183" s="12"/>
      <c r="W3183" s="14"/>
      <c r="X3183" s="8"/>
      <c r="Y3183" s="13"/>
      <c r="Z3183" s="4"/>
      <c r="AA3183" s="10"/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4"/>
      <c r="BL3183" s="1"/>
      <c r="BM3183" s="1"/>
      <c r="BN3183" s="1"/>
      <c r="BO3183" s="1"/>
      <c r="BP3183" s="1"/>
      <c r="BQ3183" s="1"/>
    </row>
    <row r="3184" spans="1:69" x14ac:dyDescent="0.15">
      <c r="A3184" s="63"/>
      <c r="B3184" s="8"/>
      <c r="C3184" s="8"/>
      <c r="D3184" s="54"/>
      <c r="E3184" s="13"/>
      <c r="F3184" s="10"/>
      <c r="G3184" s="11"/>
      <c r="H3184" s="10"/>
      <c r="I3184" s="10"/>
      <c r="J3184" s="1"/>
      <c r="K3184" s="1"/>
      <c r="L3184" s="8"/>
      <c r="M3184" s="14"/>
      <c r="N3184" s="14"/>
      <c r="O3184" s="8"/>
      <c r="P3184" s="8"/>
      <c r="Q3184" s="12"/>
      <c r="R3184" s="37"/>
      <c r="S3184" s="8"/>
      <c r="T3184" s="7"/>
      <c r="U3184" s="12"/>
      <c r="V3184" s="12"/>
      <c r="W3184" s="14"/>
      <c r="X3184" s="8"/>
      <c r="Y3184" s="13"/>
      <c r="Z3184" s="4"/>
      <c r="AA3184" s="10"/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4"/>
      <c r="BL3184" s="1"/>
      <c r="BM3184" s="1"/>
      <c r="BN3184" s="1"/>
      <c r="BO3184" s="1"/>
      <c r="BP3184" s="1"/>
      <c r="BQ3184" s="1"/>
    </row>
    <row r="3185" spans="1:69" x14ac:dyDescent="0.15">
      <c r="A3185" s="63"/>
      <c r="B3185" s="8"/>
      <c r="C3185" s="8"/>
      <c r="D3185" s="54"/>
      <c r="E3185" s="13"/>
      <c r="F3185" s="10"/>
      <c r="G3185" s="11"/>
      <c r="H3185" s="10"/>
      <c r="I3185" s="10"/>
      <c r="J3185" s="1"/>
      <c r="K3185" s="1"/>
      <c r="L3185" s="8"/>
      <c r="M3185" s="14"/>
      <c r="N3185" s="14"/>
      <c r="O3185" s="8"/>
      <c r="P3185" s="8"/>
      <c r="Q3185" s="12"/>
      <c r="R3185" s="37"/>
      <c r="S3185" s="8"/>
      <c r="T3185" s="7"/>
      <c r="U3185" s="12"/>
      <c r="V3185" s="12"/>
      <c r="W3185" s="14"/>
      <c r="X3185" s="8"/>
      <c r="Y3185" s="13"/>
      <c r="Z3185" s="4"/>
      <c r="AA3185" s="10"/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4"/>
      <c r="BL3185" s="1"/>
      <c r="BM3185" s="1"/>
      <c r="BN3185" s="1"/>
      <c r="BO3185" s="1"/>
      <c r="BP3185" s="1"/>
      <c r="BQ3185" s="1"/>
    </row>
    <row r="3186" spans="1:69" x14ac:dyDescent="0.15">
      <c r="A3186" s="63"/>
      <c r="B3186" s="8"/>
      <c r="C3186" s="8"/>
      <c r="D3186" s="54"/>
      <c r="E3186" s="13"/>
      <c r="F3186" s="10"/>
      <c r="G3186" s="11"/>
      <c r="H3186" s="10"/>
      <c r="I3186" s="10"/>
      <c r="J3186" s="1"/>
      <c r="K3186" s="1"/>
      <c r="L3186" s="8"/>
      <c r="M3186" s="14"/>
      <c r="N3186" s="14"/>
      <c r="O3186" s="8"/>
      <c r="P3186" s="8"/>
      <c r="Q3186" s="12"/>
      <c r="R3186" s="37"/>
      <c r="S3186" s="8"/>
      <c r="T3186" s="7"/>
      <c r="U3186" s="12"/>
      <c r="V3186" s="12"/>
      <c r="W3186" s="14"/>
      <c r="X3186" s="8"/>
      <c r="Y3186" s="13"/>
      <c r="Z3186" s="4"/>
      <c r="AA3186" s="10"/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4"/>
      <c r="BL3186" s="1"/>
      <c r="BM3186" s="1"/>
      <c r="BN3186" s="1"/>
      <c r="BO3186" s="1"/>
      <c r="BP3186" s="1"/>
      <c r="BQ3186" s="1"/>
    </row>
    <row r="3187" spans="1:69" x14ac:dyDescent="0.15">
      <c r="A3187" s="63"/>
      <c r="B3187" s="8"/>
      <c r="C3187" s="8"/>
      <c r="D3187" s="54"/>
      <c r="E3187" s="13"/>
      <c r="F3187" s="10"/>
      <c r="G3187" s="11"/>
      <c r="H3187" s="10"/>
      <c r="I3187" s="10"/>
      <c r="J3187" s="1"/>
      <c r="K3187" s="1"/>
      <c r="L3187" s="8"/>
      <c r="M3187" s="14"/>
      <c r="N3187" s="14"/>
      <c r="O3187" s="8"/>
      <c r="P3187" s="8"/>
      <c r="Q3187" s="12"/>
      <c r="R3187" s="37"/>
      <c r="S3187" s="8"/>
      <c r="T3187" s="7"/>
      <c r="U3187" s="12"/>
      <c r="V3187" s="12"/>
      <c r="W3187" s="14"/>
      <c r="X3187" s="8"/>
      <c r="Y3187" s="13"/>
      <c r="Z3187" s="4"/>
      <c r="AA3187" s="10"/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4"/>
      <c r="BL3187" s="1"/>
      <c r="BM3187" s="1"/>
      <c r="BN3187" s="1"/>
      <c r="BO3187" s="1"/>
      <c r="BP3187" s="1"/>
      <c r="BQ3187" s="1"/>
    </row>
    <row r="3188" spans="1:69" x14ac:dyDescent="0.15">
      <c r="A3188" s="63"/>
      <c r="B3188" s="8"/>
      <c r="C3188" s="8"/>
      <c r="D3188" s="54"/>
      <c r="E3188" s="13"/>
      <c r="F3188" s="10"/>
      <c r="G3188" s="11"/>
      <c r="H3188" s="10"/>
      <c r="I3188" s="10"/>
      <c r="J3188" s="1"/>
      <c r="K3188" s="1"/>
      <c r="L3188" s="8"/>
      <c r="M3188" s="14"/>
      <c r="N3188" s="14"/>
      <c r="O3188" s="8"/>
      <c r="P3188" s="8"/>
      <c r="Q3188" s="12"/>
      <c r="R3188" s="37"/>
      <c r="S3188" s="8"/>
      <c r="T3188" s="7"/>
      <c r="U3188" s="12"/>
      <c r="V3188" s="12"/>
      <c r="W3188" s="14"/>
      <c r="X3188" s="8"/>
      <c r="Y3188" s="13"/>
      <c r="Z3188" s="4"/>
      <c r="AA3188" s="10"/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4"/>
      <c r="BL3188" s="1"/>
      <c r="BM3188" s="1"/>
      <c r="BN3188" s="1"/>
      <c r="BO3188" s="1"/>
      <c r="BP3188" s="1"/>
      <c r="BQ3188" s="1"/>
    </row>
    <row r="3189" spans="1:69" x14ac:dyDescent="0.15">
      <c r="A3189" s="63"/>
      <c r="B3189" s="8"/>
      <c r="C3189" s="8"/>
      <c r="D3189" s="54"/>
      <c r="E3189" s="13"/>
      <c r="F3189" s="10"/>
      <c r="G3189" s="11"/>
      <c r="H3189" s="10"/>
      <c r="I3189" s="10"/>
      <c r="J3189" s="1"/>
      <c r="K3189" s="1"/>
      <c r="L3189" s="8"/>
      <c r="M3189" s="14"/>
      <c r="N3189" s="14"/>
      <c r="O3189" s="8"/>
      <c r="P3189" s="8"/>
      <c r="Q3189" s="12"/>
      <c r="R3189" s="37"/>
      <c r="S3189" s="8"/>
      <c r="T3189" s="7"/>
      <c r="U3189" s="12"/>
      <c r="V3189" s="12"/>
      <c r="W3189" s="14"/>
      <c r="X3189" s="8"/>
      <c r="Y3189" s="13"/>
      <c r="Z3189" s="4"/>
      <c r="AA3189" s="10"/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4"/>
      <c r="BL3189" s="1"/>
      <c r="BM3189" s="1"/>
      <c r="BN3189" s="1"/>
      <c r="BO3189" s="1"/>
      <c r="BP3189" s="1"/>
      <c r="BQ3189" s="1"/>
    </row>
    <row r="3190" spans="1:69" x14ac:dyDescent="0.15">
      <c r="A3190" s="63"/>
      <c r="B3190" s="8"/>
      <c r="C3190" s="8"/>
      <c r="D3190" s="54"/>
      <c r="E3190" s="13"/>
      <c r="F3190" s="10"/>
      <c r="G3190" s="11"/>
      <c r="H3190" s="10"/>
      <c r="I3190" s="10"/>
      <c r="J3190" s="1"/>
      <c r="K3190" s="1"/>
      <c r="L3190" s="8"/>
      <c r="M3190" s="14"/>
      <c r="N3190" s="14"/>
      <c r="O3190" s="8"/>
      <c r="P3190" s="8"/>
      <c r="Q3190" s="12"/>
      <c r="R3190" s="37"/>
      <c r="S3190" s="8"/>
      <c r="T3190" s="7"/>
      <c r="U3190" s="12"/>
      <c r="V3190" s="12"/>
      <c r="W3190" s="14"/>
      <c r="X3190" s="8"/>
      <c r="Y3190" s="13"/>
      <c r="Z3190" s="4"/>
      <c r="AA3190" s="10"/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4"/>
      <c r="BL3190" s="1"/>
      <c r="BM3190" s="1"/>
      <c r="BN3190" s="1"/>
      <c r="BO3190" s="1"/>
      <c r="BP3190" s="1"/>
      <c r="BQ3190" s="1"/>
    </row>
    <row r="3191" spans="1:69" x14ac:dyDescent="0.15">
      <c r="A3191" s="63"/>
      <c r="B3191" s="8"/>
      <c r="C3191" s="8"/>
      <c r="D3191" s="54"/>
      <c r="E3191" s="13"/>
      <c r="F3191" s="10"/>
      <c r="G3191" s="11"/>
      <c r="H3191" s="10"/>
      <c r="I3191" s="10"/>
      <c r="J3191" s="1"/>
      <c r="K3191" s="1"/>
      <c r="L3191" s="8"/>
      <c r="M3191" s="14"/>
      <c r="N3191" s="14"/>
      <c r="O3191" s="8"/>
      <c r="P3191" s="8"/>
      <c r="Q3191" s="12"/>
      <c r="R3191" s="37"/>
      <c r="S3191" s="8"/>
      <c r="T3191" s="7"/>
      <c r="U3191" s="12"/>
      <c r="V3191" s="12"/>
      <c r="W3191" s="14"/>
      <c r="X3191" s="8"/>
      <c r="Y3191" s="13"/>
      <c r="Z3191" s="4"/>
      <c r="AA3191" s="10"/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4"/>
      <c r="BL3191" s="1"/>
      <c r="BM3191" s="1"/>
      <c r="BN3191" s="1"/>
      <c r="BO3191" s="1"/>
      <c r="BP3191" s="1"/>
      <c r="BQ3191" s="1"/>
    </row>
    <row r="3192" spans="1:69" x14ac:dyDescent="0.15">
      <c r="A3192" s="63"/>
      <c r="B3192" s="8"/>
      <c r="C3192" s="8"/>
      <c r="D3192" s="54"/>
      <c r="E3192" s="13"/>
      <c r="F3192" s="10"/>
      <c r="G3192" s="11"/>
      <c r="H3192" s="10"/>
      <c r="I3192" s="10"/>
      <c r="J3192" s="1"/>
      <c r="K3192" s="1"/>
      <c r="L3192" s="8"/>
      <c r="M3192" s="14"/>
      <c r="N3192" s="14"/>
      <c r="O3192" s="8"/>
      <c r="P3192" s="8"/>
      <c r="Q3192" s="12"/>
      <c r="R3192" s="37"/>
      <c r="S3192" s="8"/>
      <c r="T3192" s="7"/>
      <c r="U3192" s="12"/>
      <c r="V3192" s="12"/>
      <c r="W3192" s="14"/>
      <c r="X3192" s="8"/>
      <c r="Y3192" s="13"/>
      <c r="Z3192" s="4"/>
      <c r="AA3192" s="10"/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4"/>
      <c r="BL3192" s="1"/>
      <c r="BM3192" s="1"/>
      <c r="BN3192" s="1"/>
      <c r="BO3192" s="1"/>
      <c r="BP3192" s="1"/>
      <c r="BQ3192" s="1"/>
    </row>
    <row r="3193" spans="1:69" x14ac:dyDescent="0.15">
      <c r="A3193" s="63"/>
      <c r="B3193" s="8"/>
      <c r="C3193" s="8"/>
      <c r="D3193" s="54"/>
      <c r="E3193" s="13"/>
      <c r="F3193" s="10"/>
      <c r="G3193" s="11"/>
      <c r="H3193" s="10"/>
      <c r="I3193" s="10"/>
      <c r="J3193" s="1"/>
      <c r="K3193" s="1"/>
      <c r="L3193" s="8"/>
      <c r="M3193" s="14"/>
      <c r="N3193" s="14"/>
      <c r="O3193" s="8"/>
      <c r="P3193" s="8"/>
      <c r="Q3193" s="12"/>
      <c r="R3193" s="37"/>
      <c r="S3193" s="8"/>
      <c r="T3193" s="7"/>
      <c r="U3193" s="12"/>
      <c r="V3193" s="12"/>
      <c r="W3193" s="14"/>
      <c r="X3193" s="8"/>
      <c r="Y3193" s="13"/>
      <c r="Z3193" s="4"/>
      <c r="AA3193" s="10"/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4"/>
      <c r="BL3193" s="1"/>
      <c r="BM3193" s="1"/>
      <c r="BN3193" s="1"/>
      <c r="BO3193" s="1"/>
      <c r="BP3193" s="1"/>
      <c r="BQ3193" s="1"/>
    </row>
    <row r="3194" spans="1:69" x14ac:dyDescent="0.15">
      <c r="A3194" s="63"/>
      <c r="B3194" s="8"/>
      <c r="C3194" s="8"/>
      <c r="D3194" s="54"/>
      <c r="E3194" s="13"/>
      <c r="F3194" s="10"/>
      <c r="G3194" s="11"/>
      <c r="H3194" s="10"/>
      <c r="I3194" s="10"/>
      <c r="J3194" s="1"/>
      <c r="K3194" s="1"/>
      <c r="L3194" s="8"/>
      <c r="M3194" s="14"/>
      <c r="N3194" s="14"/>
      <c r="O3194" s="8"/>
      <c r="P3194" s="8"/>
      <c r="Q3194" s="12"/>
      <c r="R3194" s="37"/>
      <c r="S3194" s="8"/>
      <c r="T3194" s="7"/>
      <c r="U3194" s="12"/>
      <c r="V3194" s="12"/>
      <c r="W3194" s="14"/>
      <c r="X3194" s="8"/>
      <c r="Y3194" s="13"/>
      <c r="Z3194" s="4"/>
      <c r="AA3194" s="10"/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4"/>
      <c r="BL3194" s="1"/>
      <c r="BM3194" s="1"/>
      <c r="BN3194" s="1"/>
      <c r="BO3194" s="1"/>
      <c r="BP3194" s="1"/>
      <c r="BQ3194" s="1"/>
    </row>
    <row r="3195" spans="1:69" x14ac:dyDescent="0.15">
      <c r="A3195" s="63"/>
      <c r="B3195" s="8"/>
      <c r="C3195" s="8"/>
      <c r="D3195" s="54"/>
      <c r="E3195" s="13"/>
      <c r="F3195" s="10"/>
      <c r="G3195" s="11"/>
      <c r="H3195" s="10"/>
      <c r="I3195" s="10"/>
      <c r="J3195" s="1"/>
      <c r="K3195" s="1"/>
      <c r="L3195" s="8"/>
      <c r="M3195" s="14"/>
      <c r="N3195" s="14"/>
      <c r="O3195" s="8"/>
      <c r="P3195" s="8"/>
      <c r="Q3195" s="12"/>
      <c r="R3195" s="37"/>
      <c r="S3195" s="8"/>
      <c r="T3195" s="7"/>
      <c r="U3195" s="12"/>
      <c r="V3195" s="12"/>
      <c r="W3195" s="14"/>
      <c r="X3195" s="8"/>
      <c r="Y3195" s="13"/>
      <c r="Z3195" s="4"/>
      <c r="AA3195" s="10"/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4"/>
      <c r="BL3195" s="1"/>
      <c r="BM3195" s="1"/>
      <c r="BN3195" s="1"/>
      <c r="BO3195" s="1"/>
      <c r="BP3195" s="1"/>
      <c r="BQ3195" s="1"/>
    </row>
    <row r="3196" spans="1:69" x14ac:dyDescent="0.15">
      <c r="A3196" s="63"/>
      <c r="B3196" s="8"/>
      <c r="C3196" s="8"/>
      <c r="D3196" s="54"/>
      <c r="E3196" s="13"/>
      <c r="F3196" s="10"/>
      <c r="G3196" s="11"/>
      <c r="H3196" s="10"/>
      <c r="I3196" s="10"/>
      <c r="J3196" s="1"/>
      <c r="K3196" s="1"/>
      <c r="L3196" s="8"/>
      <c r="M3196" s="14"/>
      <c r="N3196" s="14"/>
      <c r="O3196" s="8"/>
      <c r="P3196" s="8"/>
      <c r="Q3196" s="12"/>
      <c r="R3196" s="37"/>
      <c r="S3196" s="8"/>
      <c r="T3196" s="7"/>
      <c r="U3196" s="12"/>
      <c r="V3196" s="12"/>
      <c r="W3196" s="14"/>
      <c r="X3196" s="8"/>
      <c r="Y3196" s="13"/>
      <c r="Z3196" s="4"/>
      <c r="AA3196" s="10"/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4"/>
      <c r="BL3196" s="1"/>
      <c r="BM3196" s="1"/>
      <c r="BN3196" s="1"/>
      <c r="BO3196" s="1"/>
      <c r="BP3196" s="1"/>
      <c r="BQ3196" s="1"/>
    </row>
    <row r="3197" spans="1:69" x14ac:dyDescent="0.15">
      <c r="A3197" s="63"/>
      <c r="B3197" s="8"/>
      <c r="C3197" s="8"/>
      <c r="D3197" s="54"/>
      <c r="E3197" s="13"/>
      <c r="F3197" s="10"/>
      <c r="G3197" s="11"/>
      <c r="H3197" s="10"/>
      <c r="I3197" s="10"/>
      <c r="J3197" s="1"/>
      <c r="K3197" s="1"/>
      <c r="L3197" s="8"/>
      <c r="M3197" s="14"/>
      <c r="N3197" s="14"/>
      <c r="O3197" s="8"/>
      <c r="P3197" s="8"/>
      <c r="Q3197" s="12"/>
      <c r="R3197" s="37"/>
      <c r="S3197" s="8"/>
      <c r="T3197" s="7"/>
      <c r="U3197" s="12"/>
      <c r="V3197" s="12"/>
      <c r="W3197" s="14"/>
      <c r="X3197" s="8"/>
      <c r="Y3197" s="13"/>
      <c r="Z3197" s="4"/>
      <c r="AA3197" s="10"/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4"/>
      <c r="BL3197" s="1"/>
      <c r="BM3197" s="1"/>
      <c r="BN3197" s="1"/>
      <c r="BO3197" s="1"/>
      <c r="BP3197" s="1"/>
      <c r="BQ3197" s="1"/>
    </row>
    <row r="3198" spans="1:69" x14ac:dyDescent="0.15">
      <c r="A3198" s="63"/>
      <c r="B3198" s="8"/>
      <c r="C3198" s="8"/>
      <c r="D3198" s="54"/>
      <c r="E3198" s="13"/>
      <c r="F3198" s="10"/>
      <c r="G3198" s="11"/>
      <c r="H3198" s="10"/>
      <c r="I3198" s="10"/>
      <c r="J3198" s="1"/>
      <c r="K3198" s="1"/>
      <c r="L3198" s="8"/>
      <c r="M3198" s="14"/>
      <c r="N3198" s="14"/>
      <c r="O3198" s="8"/>
      <c r="P3198" s="8"/>
      <c r="Q3198" s="12"/>
      <c r="R3198" s="37"/>
      <c r="S3198" s="8"/>
      <c r="T3198" s="7"/>
      <c r="U3198" s="12"/>
      <c r="V3198" s="12"/>
      <c r="W3198" s="14"/>
      <c r="X3198" s="8"/>
      <c r="Y3198" s="13"/>
      <c r="Z3198" s="4"/>
      <c r="AA3198" s="10"/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4"/>
      <c r="BL3198" s="1"/>
      <c r="BM3198" s="1"/>
      <c r="BN3198" s="1"/>
      <c r="BO3198" s="1"/>
      <c r="BP3198" s="1"/>
      <c r="BQ3198" s="1"/>
    </row>
    <row r="3199" spans="1:69" x14ac:dyDescent="0.15">
      <c r="A3199" s="63"/>
      <c r="B3199" s="8"/>
      <c r="C3199" s="8"/>
      <c r="D3199" s="54"/>
      <c r="E3199" s="13"/>
      <c r="F3199" s="10"/>
      <c r="G3199" s="11"/>
      <c r="H3199" s="10"/>
      <c r="I3199" s="10"/>
      <c r="J3199" s="1"/>
      <c r="K3199" s="1"/>
      <c r="L3199" s="8"/>
      <c r="M3199" s="14"/>
      <c r="N3199" s="14"/>
      <c r="O3199" s="8"/>
      <c r="P3199" s="8"/>
      <c r="Q3199" s="12"/>
      <c r="R3199" s="37"/>
      <c r="S3199" s="8"/>
      <c r="T3199" s="7"/>
      <c r="U3199" s="12"/>
      <c r="V3199" s="12"/>
      <c r="W3199" s="14"/>
      <c r="X3199" s="8"/>
      <c r="Y3199" s="13"/>
      <c r="Z3199" s="4"/>
      <c r="AA3199" s="10"/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4"/>
      <c r="BL3199" s="1"/>
      <c r="BM3199" s="1"/>
      <c r="BN3199" s="1"/>
      <c r="BO3199" s="1"/>
      <c r="BP3199" s="1"/>
      <c r="BQ3199" s="1"/>
    </row>
    <row r="3200" spans="1:69" x14ac:dyDescent="0.15">
      <c r="A3200" s="63"/>
      <c r="B3200" s="8"/>
      <c r="C3200" s="8"/>
      <c r="D3200" s="54"/>
      <c r="E3200" s="13"/>
      <c r="F3200" s="10"/>
      <c r="G3200" s="11"/>
      <c r="H3200" s="10"/>
      <c r="I3200" s="10"/>
      <c r="J3200" s="1"/>
      <c r="K3200" s="1"/>
      <c r="L3200" s="8"/>
      <c r="M3200" s="14"/>
      <c r="N3200" s="14"/>
      <c r="O3200" s="8"/>
      <c r="P3200" s="8"/>
      <c r="Q3200" s="12"/>
      <c r="R3200" s="37"/>
      <c r="S3200" s="8"/>
      <c r="T3200" s="7"/>
      <c r="U3200" s="12"/>
      <c r="V3200" s="12"/>
      <c r="W3200" s="14"/>
      <c r="X3200" s="8"/>
      <c r="Y3200" s="13"/>
      <c r="Z3200" s="4"/>
      <c r="AA3200" s="10"/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4"/>
      <c r="BL3200" s="1"/>
      <c r="BM3200" s="1"/>
      <c r="BN3200" s="1"/>
      <c r="BO3200" s="1"/>
      <c r="BP3200" s="1"/>
      <c r="BQ3200" s="1"/>
    </row>
    <row r="3201" spans="1:69" x14ac:dyDescent="0.15">
      <c r="A3201" s="63"/>
      <c r="B3201" s="8"/>
      <c r="C3201" s="8"/>
      <c r="D3201" s="54"/>
      <c r="E3201" s="13"/>
      <c r="F3201" s="10"/>
      <c r="G3201" s="11"/>
      <c r="H3201" s="10"/>
      <c r="I3201" s="10"/>
      <c r="J3201" s="1"/>
      <c r="K3201" s="1"/>
      <c r="L3201" s="8"/>
      <c r="M3201" s="14"/>
      <c r="N3201" s="14"/>
      <c r="O3201" s="8"/>
      <c r="P3201" s="8"/>
      <c r="Q3201" s="12"/>
      <c r="R3201" s="37"/>
      <c r="S3201" s="8"/>
      <c r="T3201" s="7"/>
      <c r="U3201" s="12"/>
      <c r="V3201" s="12"/>
      <c r="W3201" s="14"/>
      <c r="X3201" s="8"/>
      <c r="Y3201" s="13"/>
      <c r="Z3201" s="4"/>
      <c r="AA3201" s="10"/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4"/>
      <c r="BL3201" s="1"/>
      <c r="BM3201" s="1"/>
      <c r="BN3201" s="1"/>
      <c r="BO3201" s="1"/>
      <c r="BP3201" s="1"/>
      <c r="BQ3201" s="1"/>
    </row>
    <row r="3202" spans="1:69" x14ac:dyDescent="0.15">
      <c r="A3202" s="63"/>
      <c r="B3202" s="8"/>
      <c r="C3202" s="8"/>
      <c r="D3202" s="54"/>
      <c r="E3202" s="13"/>
      <c r="F3202" s="10"/>
      <c r="G3202" s="11"/>
      <c r="H3202" s="10"/>
      <c r="I3202" s="10"/>
      <c r="J3202" s="1"/>
      <c r="K3202" s="1"/>
      <c r="L3202" s="8"/>
      <c r="M3202" s="14"/>
      <c r="N3202" s="14"/>
      <c r="O3202" s="8"/>
      <c r="P3202" s="8"/>
      <c r="Q3202" s="12"/>
      <c r="R3202" s="37"/>
      <c r="S3202" s="8"/>
      <c r="T3202" s="7"/>
      <c r="U3202" s="12"/>
      <c r="V3202" s="12"/>
      <c r="W3202" s="14"/>
      <c r="X3202" s="8"/>
      <c r="Y3202" s="13"/>
      <c r="Z3202" s="4"/>
      <c r="AA3202" s="10"/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4"/>
      <c r="BL3202" s="1"/>
      <c r="BM3202" s="1"/>
      <c r="BN3202" s="1"/>
      <c r="BO3202" s="1"/>
      <c r="BP3202" s="1"/>
      <c r="BQ3202" s="1"/>
    </row>
    <row r="3203" spans="1:69" x14ac:dyDescent="0.15">
      <c r="A3203" s="63"/>
      <c r="B3203" s="8"/>
      <c r="C3203" s="8"/>
      <c r="D3203" s="54"/>
      <c r="E3203" s="13"/>
      <c r="F3203" s="10"/>
      <c r="G3203" s="11"/>
      <c r="H3203" s="10"/>
      <c r="I3203" s="10"/>
      <c r="J3203" s="1"/>
      <c r="K3203" s="1"/>
      <c r="L3203" s="8"/>
      <c r="M3203" s="14"/>
      <c r="N3203" s="14"/>
      <c r="O3203" s="8"/>
      <c r="P3203" s="8"/>
      <c r="Q3203" s="12"/>
      <c r="R3203" s="37"/>
      <c r="S3203" s="8"/>
      <c r="T3203" s="7"/>
      <c r="U3203" s="12"/>
      <c r="V3203" s="12"/>
      <c r="W3203" s="14"/>
      <c r="X3203" s="8"/>
      <c r="Y3203" s="13"/>
      <c r="Z3203" s="4"/>
      <c r="AA3203" s="10"/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4"/>
      <c r="BL3203" s="1"/>
      <c r="BM3203" s="1"/>
      <c r="BN3203" s="1"/>
      <c r="BO3203" s="1"/>
      <c r="BP3203" s="1"/>
      <c r="BQ3203" s="1"/>
    </row>
    <row r="3204" spans="1:69" x14ac:dyDescent="0.15">
      <c r="A3204" s="63"/>
      <c r="B3204" s="8"/>
      <c r="C3204" s="8"/>
      <c r="D3204" s="54"/>
      <c r="E3204" s="13"/>
      <c r="F3204" s="10"/>
      <c r="G3204" s="11"/>
      <c r="H3204" s="10"/>
      <c r="I3204" s="10"/>
      <c r="J3204" s="1"/>
      <c r="K3204" s="1"/>
      <c r="L3204" s="8"/>
      <c r="M3204" s="14"/>
      <c r="N3204" s="14"/>
      <c r="O3204" s="8"/>
      <c r="P3204" s="8"/>
      <c r="Q3204" s="12"/>
      <c r="R3204" s="37"/>
      <c r="S3204" s="8"/>
      <c r="T3204" s="7"/>
      <c r="U3204" s="12"/>
      <c r="V3204" s="12"/>
      <c r="W3204" s="14"/>
      <c r="X3204" s="8"/>
      <c r="Y3204" s="13"/>
      <c r="Z3204" s="4"/>
      <c r="AA3204" s="10"/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4"/>
      <c r="BL3204" s="1"/>
      <c r="BM3204" s="1"/>
      <c r="BN3204" s="1"/>
      <c r="BO3204" s="1"/>
      <c r="BP3204" s="1"/>
      <c r="BQ3204" s="1"/>
    </row>
    <row r="3205" spans="1:69" x14ac:dyDescent="0.15">
      <c r="A3205" s="63"/>
      <c r="B3205" s="8"/>
      <c r="C3205" s="8"/>
      <c r="D3205" s="54"/>
      <c r="E3205" s="13"/>
      <c r="F3205" s="10"/>
      <c r="G3205" s="11"/>
      <c r="H3205" s="10"/>
      <c r="I3205" s="10"/>
      <c r="J3205" s="1"/>
      <c r="K3205" s="1"/>
      <c r="L3205" s="8"/>
      <c r="M3205" s="14"/>
      <c r="N3205" s="14"/>
      <c r="O3205" s="8"/>
      <c r="P3205" s="8"/>
      <c r="Q3205" s="12"/>
      <c r="R3205" s="37"/>
      <c r="S3205" s="8"/>
      <c r="T3205" s="7"/>
      <c r="U3205" s="12"/>
      <c r="V3205" s="12"/>
      <c r="W3205" s="14"/>
      <c r="X3205" s="8"/>
      <c r="Y3205" s="13"/>
      <c r="Z3205" s="4"/>
      <c r="AA3205" s="10"/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4"/>
      <c r="BL3205" s="1"/>
      <c r="BM3205" s="1"/>
      <c r="BN3205" s="1"/>
      <c r="BO3205" s="1"/>
      <c r="BP3205" s="1"/>
      <c r="BQ3205" s="1"/>
    </row>
    <row r="3206" spans="1:69" x14ac:dyDescent="0.15">
      <c r="A3206" s="63"/>
      <c r="B3206" s="8"/>
      <c r="C3206" s="8"/>
      <c r="D3206" s="54"/>
      <c r="E3206" s="13"/>
      <c r="F3206" s="10"/>
      <c r="G3206" s="11"/>
      <c r="H3206" s="10"/>
      <c r="I3206" s="10"/>
      <c r="J3206" s="1"/>
      <c r="K3206" s="1"/>
      <c r="L3206" s="8"/>
      <c r="M3206" s="14"/>
      <c r="N3206" s="14"/>
      <c r="O3206" s="8"/>
      <c r="P3206" s="8"/>
      <c r="Q3206" s="12"/>
      <c r="R3206" s="37"/>
      <c r="S3206" s="8"/>
      <c r="T3206" s="7"/>
      <c r="U3206" s="12"/>
      <c r="V3206" s="12"/>
      <c r="W3206" s="14"/>
      <c r="X3206" s="8"/>
      <c r="Y3206" s="13"/>
      <c r="Z3206" s="4"/>
      <c r="AA3206" s="10"/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4"/>
      <c r="BL3206" s="1"/>
      <c r="BM3206" s="1"/>
      <c r="BN3206" s="1"/>
      <c r="BO3206" s="1"/>
      <c r="BP3206" s="1"/>
      <c r="BQ3206" s="1"/>
    </row>
    <row r="3207" spans="1:69" x14ac:dyDescent="0.15">
      <c r="A3207" s="63"/>
      <c r="B3207" s="8"/>
      <c r="C3207" s="8"/>
      <c r="D3207" s="54"/>
      <c r="E3207" s="13"/>
      <c r="F3207" s="10"/>
      <c r="G3207" s="11"/>
      <c r="H3207" s="10"/>
      <c r="I3207" s="10"/>
      <c r="J3207" s="1"/>
      <c r="K3207" s="1"/>
      <c r="L3207" s="8"/>
      <c r="M3207" s="14"/>
      <c r="N3207" s="14"/>
      <c r="O3207" s="8"/>
      <c r="P3207" s="8"/>
      <c r="Q3207" s="12"/>
      <c r="R3207" s="37"/>
      <c r="S3207" s="8"/>
      <c r="T3207" s="7"/>
      <c r="U3207" s="12"/>
      <c r="V3207" s="12"/>
      <c r="W3207" s="14"/>
      <c r="X3207" s="8"/>
      <c r="Y3207" s="13"/>
      <c r="Z3207" s="4"/>
      <c r="AA3207" s="10"/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4"/>
      <c r="BL3207" s="1"/>
      <c r="BM3207" s="1"/>
      <c r="BN3207" s="1"/>
      <c r="BO3207" s="1"/>
      <c r="BP3207" s="1"/>
      <c r="BQ3207" s="1"/>
    </row>
    <row r="3208" spans="1:69" x14ac:dyDescent="0.15">
      <c r="A3208" s="63"/>
      <c r="B3208" s="8"/>
      <c r="C3208" s="8"/>
      <c r="D3208" s="54"/>
      <c r="E3208" s="13"/>
      <c r="F3208" s="10"/>
      <c r="G3208" s="11"/>
      <c r="H3208" s="10"/>
      <c r="I3208" s="10"/>
      <c r="J3208" s="1"/>
      <c r="K3208" s="1"/>
      <c r="L3208" s="8"/>
      <c r="M3208" s="14"/>
      <c r="N3208" s="14"/>
      <c r="O3208" s="8"/>
      <c r="P3208" s="8"/>
      <c r="Q3208" s="12"/>
      <c r="R3208" s="37"/>
      <c r="S3208" s="8"/>
      <c r="T3208" s="7"/>
      <c r="U3208" s="12"/>
      <c r="V3208" s="12"/>
      <c r="W3208" s="14"/>
      <c r="X3208" s="8"/>
      <c r="Y3208" s="13"/>
      <c r="Z3208" s="4"/>
      <c r="AA3208" s="10"/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4"/>
      <c r="BL3208" s="1"/>
      <c r="BM3208" s="1"/>
      <c r="BN3208" s="1"/>
      <c r="BO3208" s="1"/>
      <c r="BP3208" s="1"/>
      <c r="BQ3208" s="1"/>
    </row>
    <row r="3209" spans="1:69" x14ac:dyDescent="0.15">
      <c r="A3209" s="63"/>
      <c r="B3209" s="8"/>
      <c r="C3209" s="8"/>
      <c r="D3209" s="54"/>
      <c r="E3209" s="13"/>
      <c r="F3209" s="10"/>
      <c r="G3209" s="11"/>
      <c r="H3209" s="10"/>
      <c r="I3209" s="10"/>
      <c r="J3209" s="1"/>
      <c r="K3209" s="1"/>
      <c r="L3209" s="8"/>
      <c r="M3209" s="14"/>
      <c r="N3209" s="14"/>
      <c r="O3209" s="8"/>
      <c r="P3209" s="8"/>
      <c r="Q3209" s="12"/>
      <c r="R3209" s="37"/>
      <c r="S3209" s="8"/>
      <c r="T3209" s="7"/>
      <c r="U3209" s="12"/>
      <c r="V3209" s="12"/>
      <c r="W3209" s="14"/>
      <c r="X3209" s="8"/>
      <c r="Y3209" s="13"/>
      <c r="Z3209" s="4"/>
      <c r="AA3209" s="10"/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4"/>
      <c r="BL3209" s="1"/>
      <c r="BM3209" s="1"/>
      <c r="BN3209" s="1"/>
      <c r="BO3209" s="1"/>
      <c r="BP3209" s="1"/>
      <c r="BQ3209" s="1"/>
    </row>
    <row r="3210" spans="1:69" x14ac:dyDescent="0.15">
      <c r="A3210" s="63"/>
      <c r="B3210" s="8"/>
      <c r="C3210" s="8"/>
      <c r="D3210" s="54"/>
      <c r="E3210" s="13"/>
      <c r="F3210" s="10"/>
      <c r="G3210" s="11"/>
      <c r="H3210" s="10"/>
      <c r="I3210" s="10"/>
      <c r="J3210" s="1"/>
      <c r="K3210" s="1"/>
      <c r="L3210" s="8"/>
      <c r="M3210" s="14"/>
      <c r="N3210" s="14"/>
      <c r="O3210" s="8"/>
      <c r="P3210" s="8"/>
      <c r="Q3210" s="12"/>
      <c r="R3210" s="37"/>
      <c r="S3210" s="8"/>
      <c r="T3210" s="7"/>
      <c r="U3210" s="12"/>
      <c r="V3210" s="12"/>
      <c r="W3210" s="14"/>
      <c r="X3210" s="8"/>
      <c r="Y3210" s="13"/>
      <c r="Z3210" s="4"/>
      <c r="AA3210" s="10"/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4"/>
      <c r="BL3210" s="1"/>
      <c r="BM3210" s="1"/>
      <c r="BN3210" s="1"/>
      <c r="BO3210" s="1"/>
      <c r="BP3210" s="1"/>
      <c r="BQ3210" s="1"/>
    </row>
    <row r="3211" spans="1:69" x14ac:dyDescent="0.15">
      <c r="A3211" s="63"/>
      <c r="B3211" s="8"/>
      <c r="C3211" s="8"/>
      <c r="D3211" s="54"/>
      <c r="E3211" s="13"/>
      <c r="F3211" s="10"/>
      <c r="G3211" s="11"/>
      <c r="H3211" s="10"/>
      <c r="I3211" s="10"/>
      <c r="J3211" s="1"/>
      <c r="K3211" s="1"/>
      <c r="L3211" s="8"/>
      <c r="M3211" s="14"/>
      <c r="N3211" s="14"/>
      <c r="O3211" s="8"/>
      <c r="P3211" s="8"/>
      <c r="Q3211" s="12"/>
      <c r="R3211" s="37"/>
      <c r="S3211" s="8"/>
      <c r="T3211" s="7"/>
      <c r="U3211" s="12"/>
      <c r="V3211" s="12"/>
      <c r="W3211" s="14"/>
      <c r="X3211" s="8"/>
      <c r="Y3211" s="13"/>
      <c r="Z3211" s="4"/>
      <c r="AA3211" s="10"/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4"/>
      <c r="BL3211" s="1"/>
      <c r="BM3211" s="1"/>
      <c r="BN3211" s="1"/>
      <c r="BO3211" s="1"/>
      <c r="BP3211" s="1"/>
      <c r="BQ3211" s="1"/>
    </row>
    <row r="3212" spans="1:69" x14ac:dyDescent="0.15">
      <c r="A3212" s="63"/>
      <c r="B3212" s="8"/>
      <c r="C3212" s="8"/>
      <c r="D3212" s="54"/>
      <c r="E3212" s="13"/>
      <c r="F3212" s="10"/>
      <c r="G3212" s="11"/>
      <c r="H3212" s="10"/>
      <c r="I3212" s="10"/>
      <c r="J3212" s="1"/>
      <c r="K3212" s="1"/>
      <c r="L3212" s="8"/>
      <c r="M3212" s="14"/>
      <c r="N3212" s="14"/>
      <c r="O3212" s="8"/>
      <c r="P3212" s="8"/>
      <c r="Q3212" s="12"/>
      <c r="R3212" s="37"/>
      <c r="S3212" s="8"/>
      <c r="T3212" s="7"/>
      <c r="U3212" s="12"/>
      <c r="V3212" s="12"/>
      <c r="W3212" s="14"/>
      <c r="X3212" s="8"/>
      <c r="Y3212" s="13"/>
      <c r="Z3212" s="4"/>
      <c r="AA3212" s="10"/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4"/>
      <c r="BL3212" s="1"/>
      <c r="BM3212" s="1"/>
      <c r="BN3212" s="1"/>
      <c r="BO3212" s="1"/>
      <c r="BP3212" s="1"/>
      <c r="BQ3212" s="1"/>
    </row>
    <row r="3213" spans="1:69" x14ac:dyDescent="0.15">
      <c r="A3213" s="63"/>
      <c r="B3213" s="8"/>
      <c r="C3213" s="8"/>
      <c r="D3213" s="54"/>
      <c r="E3213" s="13"/>
      <c r="F3213" s="10"/>
      <c r="G3213" s="11"/>
      <c r="H3213" s="10"/>
      <c r="I3213" s="10"/>
      <c r="J3213" s="1"/>
      <c r="K3213" s="1"/>
      <c r="L3213" s="8"/>
      <c r="M3213" s="14"/>
      <c r="N3213" s="14"/>
      <c r="O3213" s="8"/>
      <c r="P3213" s="8"/>
      <c r="Q3213" s="12"/>
      <c r="R3213" s="37"/>
      <c r="S3213" s="8"/>
      <c r="T3213" s="7"/>
      <c r="U3213" s="12"/>
      <c r="V3213" s="12"/>
      <c r="W3213" s="14"/>
      <c r="X3213" s="8"/>
      <c r="Y3213" s="13"/>
      <c r="Z3213" s="4"/>
      <c r="AA3213" s="10"/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4"/>
      <c r="BL3213" s="1"/>
      <c r="BM3213" s="1"/>
      <c r="BN3213" s="1"/>
      <c r="BO3213" s="1"/>
      <c r="BP3213" s="1"/>
      <c r="BQ3213" s="1"/>
    </row>
    <row r="3214" spans="1:69" x14ac:dyDescent="0.15">
      <c r="A3214" s="63"/>
      <c r="B3214" s="8"/>
      <c r="C3214" s="8"/>
      <c r="D3214" s="54"/>
      <c r="E3214" s="13"/>
      <c r="F3214" s="10"/>
      <c r="G3214" s="11"/>
      <c r="H3214" s="10"/>
      <c r="I3214" s="10"/>
      <c r="J3214" s="1"/>
      <c r="K3214" s="1"/>
      <c r="L3214" s="8"/>
      <c r="M3214" s="14"/>
      <c r="N3214" s="14"/>
      <c r="O3214" s="8"/>
      <c r="P3214" s="8"/>
      <c r="Q3214" s="12"/>
      <c r="R3214" s="37"/>
      <c r="S3214" s="8"/>
      <c r="T3214" s="7"/>
      <c r="U3214" s="12"/>
      <c r="V3214" s="12"/>
      <c r="W3214" s="14"/>
      <c r="X3214" s="8"/>
      <c r="Y3214" s="13"/>
      <c r="Z3214" s="4"/>
      <c r="AA3214" s="10"/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4"/>
      <c r="BL3214" s="1"/>
      <c r="BM3214" s="1"/>
      <c r="BN3214" s="1"/>
      <c r="BO3214" s="1"/>
      <c r="BP3214" s="1"/>
      <c r="BQ3214" s="1"/>
    </row>
    <row r="3215" spans="1:69" x14ac:dyDescent="0.15">
      <c r="A3215" s="63"/>
      <c r="B3215" s="8"/>
      <c r="C3215" s="8"/>
      <c r="D3215" s="54"/>
      <c r="E3215" s="13"/>
      <c r="F3215" s="10"/>
      <c r="G3215" s="11"/>
      <c r="H3215" s="10"/>
      <c r="I3215" s="10"/>
      <c r="J3215" s="1"/>
      <c r="K3215" s="1"/>
      <c r="L3215" s="8"/>
      <c r="M3215" s="14"/>
      <c r="N3215" s="14"/>
      <c r="O3215" s="8"/>
      <c r="P3215" s="8"/>
      <c r="Q3215" s="12"/>
      <c r="R3215" s="37"/>
      <c r="S3215" s="8"/>
      <c r="T3215" s="7"/>
      <c r="U3215" s="12"/>
      <c r="V3215" s="12"/>
      <c r="W3215" s="14"/>
      <c r="X3215" s="8"/>
      <c r="Y3215" s="13"/>
      <c r="Z3215" s="4"/>
      <c r="AA3215" s="10"/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4"/>
      <c r="BL3215" s="1"/>
      <c r="BM3215" s="1"/>
      <c r="BN3215" s="1"/>
      <c r="BO3215" s="1"/>
      <c r="BP3215" s="1"/>
      <c r="BQ3215" s="1"/>
    </row>
    <row r="3216" spans="1:69" x14ac:dyDescent="0.15">
      <c r="A3216" s="63"/>
      <c r="B3216" s="8"/>
      <c r="C3216" s="8"/>
      <c r="D3216" s="54"/>
      <c r="E3216" s="13"/>
      <c r="F3216" s="10"/>
      <c r="G3216" s="11"/>
      <c r="H3216" s="10"/>
      <c r="I3216" s="10"/>
      <c r="J3216" s="1"/>
      <c r="K3216" s="1"/>
      <c r="L3216" s="8"/>
      <c r="M3216" s="14"/>
      <c r="N3216" s="14"/>
      <c r="O3216" s="8"/>
      <c r="P3216" s="8"/>
      <c r="Q3216" s="12"/>
      <c r="R3216" s="37"/>
      <c r="S3216" s="8"/>
      <c r="T3216" s="7"/>
      <c r="U3216" s="12"/>
      <c r="V3216" s="12"/>
      <c r="W3216" s="14"/>
      <c r="X3216" s="8"/>
      <c r="Y3216" s="13"/>
      <c r="Z3216" s="4"/>
      <c r="AA3216" s="10"/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4"/>
      <c r="BL3216" s="1"/>
      <c r="BM3216" s="1"/>
      <c r="BN3216" s="1"/>
      <c r="BO3216" s="1"/>
      <c r="BP3216" s="1"/>
      <c r="BQ3216" s="1"/>
    </row>
    <row r="3217" spans="1:69" x14ac:dyDescent="0.15">
      <c r="A3217" s="63"/>
      <c r="B3217" s="8"/>
      <c r="C3217" s="8"/>
      <c r="D3217" s="54"/>
      <c r="E3217" s="13"/>
      <c r="F3217" s="10"/>
      <c r="G3217" s="11"/>
      <c r="H3217" s="10"/>
      <c r="I3217" s="10"/>
      <c r="J3217" s="1"/>
      <c r="K3217" s="1"/>
      <c r="L3217" s="8"/>
      <c r="M3217" s="14"/>
      <c r="N3217" s="14"/>
      <c r="O3217" s="8"/>
      <c r="P3217" s="8"/>
      <c r="Q3217" s="12"/>
      <c r="R3217" s="37"/>
      <c r="S3217" s="8"/>
      <c r="T3217" s="7"/>
      <c r="U3217" s="12"/>
      <c r="V3217" s="12"/>
      <c r="W3217" s="14"/>
      <c r="X3217" s="8"/>
      <c r="Y3217" s="13"/>
      <c r="Z3217" s="4"/>
      <c r="AA3217" s="10"/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4"/>
      <c r="BL3217" s="1"/>
      <c r="BM3217" s="1"/>
      <c r="BN3217" s="1"/>
      <c r="BO3217" s="1"/>
      <c r="BP3217" s="1"/>
      <c r="BQ3217" s="1"/>
    </row>
    <row r="3218" spans="1:69" x14ac:dyDescent="0.15">
      <c r="A3218" s="63"/>
      <c r="B3218" s="8"/>
      <c r="C3218" s="8"/>
      <c r="D3218" s="54"/>
      <c r="E3218" s="13"/>
      <c r="F3218" s="10"/>
      <c r="G3218" s="11"/>
      <c r="H3218" s="10"/>
      <c r="I3218" s="10"/>
      <c r="J3218" s="1"/>
      <c r="K3218" s="1"/>
      <c r="L3218" s="8"/>
      <c r="M3218" s="14"/>
      <c r="N3218" s="14"/>
      <c r="O3218" s="8"/>
      <c r="P3218" s="8"/>
      <c r="Q3218" s="12"/>
      <c r="R3218" s="37"/>
      <c r="S3218" s="8"/>
      <c r="T3218" s="7"/>
      <c r="U3218" s="12"/>
      <c r="V3218" s="12"/>
      <c r="W3218" s="14"/>
      <c r="X3218" s="8"/>
      <c r="Y3218" s="13"/>
      <c r="Z3218" s="4"/>
      <c r="AA3218" s="10"/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4"/>
      <c r="BL3218" s="1"/>
      <c r="BM3218" s="1"/>
      <c r="BN3218" s="1"/>
      <c r="BO3218" s="1"/>
      <c r="BP3218" s="1"/>
      <c r="BQ3218" s="1"/>
    </row>
    <row r="3219" spans="1:69" x14ac:dyDescent="0.15">
      <c r="A3219" s="63"/>
      <c r="B3219" s="8"/>
      <c r="C3219" s="8"/>
      <c r="D3219" s="54"/>
      <c r="E3219" s="13"/>
      <c r="F3219" s="10"/>
      <c r="G3219" s="11"/>
      <c r="H3219" s="10"/>
      <c r="I3219" s="10"/>
      <c r="J3219" s="1"/>
      <c r="K3219" s="1"/>
      <c r="L3219" s="8"/>
      <c r="M3219" s="14"/>
      <c r="N3219" s="14"/>
      <c r="O3219" s="8"/>
      <c r="P3219" s="8"/>
      <c r="Q3219" s="12"/>
      <c r="R3219" s="37"/>
      <c r="S3219" s="8"/>
      <c r="T3219" s="7"/>
      <c r="U3219" s="12"/>
      <c r="V3219" s="12"/>
      <c r="W3219" s="14"/>
      <c r="X3219" s="8"/>
      <c r="Y3219" s="13"/>
      <c r="Z3219" s="4"/>
      <c r="AA3219" s="10"/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4"/>
      <c r="BL3219" s="1"/>
      <c r="BM3219" s="1"/>
      <c r="BN3219" s="1"/>
      <c r="BO3219" s="1"/>
      <c r="BP3219" s="1"/>
      <c r="BQ3219" s="1"/>
    </row>
    <row r="3220" spans="1:69" x14ac:dyDescent="0.15">
      <c r="A3220" s="63"/>
      <c r="B3220" s="8"/>
      <c r="C3220" s="8"/>
      <c r="D3220" s="54"/>
      <c r="E3220" s="13"/>
      <c r="F3220" s="10"/>
      <c r="G3220" s="11"/>
      <c r="H3220" s="10"/>
      <c r="I3220" s="10"/>
      <c r="J3220" s="1"/>
      <c r="K3220" s="1"/>
      <c r="L3220" s="8"/>
      <c r="M3220" s="14"/>
      <c r="N3220" s="14"/>
      <c r="O3220" s="8"/>
      <c r="P3220" s="8"/>
      <c r="Q3220" s="12"/>
      <c r="R3220" s="37"/>
      <c r="S3220" s="8"/>
      <c r="T3220" s="7"/>
      <c r="U3220" s="12"/>
      <c r="V3220" s="12"/>
      <c r="W3220" s="14"/>
      <c r="X3220" s="8"/>
      <c r="Y3220" s="13"/>
      <c r="Z3220" s="4"/>
      <c r="AA3220" s="10"/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4"/>
      <c r="BL3220" s="1"/>
      <c r="BM3220" s="1"/>
      <c r="BN3220" s="1"/>
      <c r="BO3220" s="1"/>
      <c r="BP3220" s="1"/>
      <c r="BQ3220" s="1"/>
    </row>
    <row r="3221" spans="1:69" x14ac:dyDescent="0.15">
      <c r="A3221" s="63"/>
      <c r="B3221" s="8"/>
      <c r="C3221" s="8"/>
      <c r="D3221" s="54"/>
      <c r="E3221" s="13"/>
      <c r="F3221" s="10"/>
      <c r="G3221" s="11"/>
      <c r="H3221" s="10"/>
      <c r="I3221" s="10"/>
      <c r="J3221" s="1"/>
      <c r="K3221" s="1"/>
      <c r="L3221" s="8"/>
      <c r="M3221" s="14"/>
      <c r="N3221" s="14"/>
      <c r="O3221" s="8"/>
      <c r="P3221" s="8"/>
      <c r="Q3221" s="12"/>
      <c r="R3221" s="37"/>
      <c r="S3221" s="8"/>
      <c r="T3221" s="7"/>
      <c r="U3221" s="12"/>
      <c r="V3221" s="12"/>
      <c r="W3221" s="14"/>
      <c r="X3221" s="8"/>
      <c r="Y3221" s="13"/>
      <c r="Z3221" s="4"/>
      <c r="AA3221" s="10"/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4"/>
      <c r="BL3221" s="1"/>
      <c r="BM3221" s="1"/>
      <c r="BN3221" s="1"/>
      <c r="BO3221" s="1"/>
      <c r="BP3221" s="1"/>
      <c r="BQ3221" s="1"/>
    </row>
    <row r="3222" spans="1:69" x14ac:dyDescent="0.15">
      <c r="A3222" s="63"/>
      <c r="B3222" s="8"/>
      <c r="C3222" s="8"/>
      <c r="D3222" s="54"/>
      <c r="E3222" s="13"/>
      <c r="F3222" s="10"/>
      <c r="G3222" s="11"/>
      <c r="H3222" s="10"/>
      <c r="I3222" s="10"/>
      <c r="J3222" s="1"/>
      <c r="K3222" s="1"/>
      <c r="L3222" s="8"/>
      <c r="M3222" s="14"/>
      <c r="N3222" s="14"/>
      <c r="O3222" s="8"/>
      <c r="P3222" s="8"/>
      <c r="Q3222" s="12"/>
      <c r="R3222" s="37"/>
      <c r="S3222" s="8"/>
      <c r="T3222" s="7"/>
      <c r="U3222" s="12"/>
      <c r="V3222" s="12"/>
      <c r="W3222" s="14"/>
      <c r="X3222" s="8"/>
      <c r="Y3222" s="13"/>
      <c r="Z3222" s="4"/>
      <c r="AA3222" s="10"/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4"/>
      <c r="BL3222" s="1"/>
      <c r="BM3222" s="1"/>
      <c r="BN3222" s="1"/>
      <c r="BO3222" s="1"/>
      <c r="BP3222" s="1"/>
      <c r="BQ3222" s="1"/>
    </row>
    <row r="3223" spans="1:69" x14ac:dyDescent="0.15">
      <c r="A3223" s="63"/>
      <c r="B3223" s="8"/>
      <c r="C3223" s="8"/>
      <c r="D3223" s="54"/>
      <c r="E3223" s="13"/>
      <c r="F3223" s="10"/>
      <c r="G3223" s="11"/>
      <c r="H3223" s="10"/>
      <c r="I3223" s="10"/>
      <c r="J3223" s="1"/>
      <c r="K3223" s="1"/>
      <c r="L3223" s="8"/>
      <c r="M3223" s="14"/>
      <c r="N3223" s="14"/>
      <c r="O3223" s="8"/>
      <c r="P3223" s="8"/>
      <c r="Q3223" s="12"/>
      <c r="R3223" s="37"/>
      <c r="S3223" s="8"/>
      <c r="T3223" s="7"/>
      <c r="U3223" s="12"/>
      <c r="V3223" s="12"/>
      <c r="W3223" s="14"/>
      <c r="X3223" s="8"/>
      <c r="Y3223" s="13"/>
      <c r="Z3223" s="4"/>
      <c r="AA3223" s="10"/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4"/>
      <c r="BL3223" s="1"/>
      <c r="BM3223" s="1"/>
      <c r="BN3223" s="1"/>
      <c r="BO3223" s="1"/>
      <c r="BP3223" s="1"/>
      <c r="BQ3223" s="1"/>
    </row>
    <row r="3224" spans="1:69" x14ac:dyDescent="0.15">
      <c r="A3224" s="63"/>
      <c r="B3224" s="8"/>
      <c r="C3224" s="8"/>
      <c r="D3224" s="54"/>
      <c r="E3224" s="13"/>
      <c r="F3224" s="10"/>
      <c r="G3224" s="11"/>
      <c r="H3224" s="10"/>
      <c r="I3224" s="10"/>
      <c r="J3224" s="1"/>
      <c r="K3224" s="1"/>
      <c r="L3224" s="8"/>
      <c r="M3224" s="14"/>
      <c r="N3224" s="14"/>
      <c r="O3224" s="8"/>
      <c r="P3224" s="8"/>
      <c r="Q3224" s="12"/>
      <c r="R3224" s="37"/>
      <c r="S3224" s="8"/>
      <c r="T3224" s="7"/>
      <c r="U3224" s="12"/>
      <c r="V3224" s="12"/>
      <c r="W3224" s="14"/>
      <c r="X3224" s="8"/>
      <c r="Y3224" s="13"/>
      <c r="Z3224" s="4"/>
      <c r="AA3224" s="10"/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4"/>
      <c r="BL3224" s="1"/>
      <c r="BM3224" s="1"/>
      <c r="BN3224" s="1"/>
      <c r="BO3224" s="1"/>
      <c r="BP3224" s="1"/>
      <c r="BQ3224" s="1"/>
    </row>
    <row r="3225" spans="1:69" x14ac:dyDescent="0.15">
      <c r="A3225" s="63"/>
      <c r="B3225" s="8"/>
      <c r="C3225" s="8"/>
      <c r="D3225" s="54"/>
      <c r="E3225" s="13"/>
      <c r="F3225" s="10"/>
      <c r="G3225" s="11"/>
      <c r="H3225" s="10"/>
      <c r="I3225" s="10"/>
      <c r="J3225" s="1"/>
      <c r="K3225" s="1"/>
      <c r="L3225" s="8"/>
      <c r="M3225" s="14"/>
      <c r="N3225" s="14"/>
      <c r="O3225" s="8"/>
      <c r="P3225" s="8"/>
      <c r="Q3225" s="12"/>
      <c r="R3225" s="37"/>
      <c r="S3225" s="8"/>
      <c r="T3225" s="7"/>
      <c r="U3225" s="12"/>
      <c r="V3225" s="12"/>
      <c r="W3225" s="14"/>
      <c r="X3225" s="8"/>
      <c r="Y3225" s="13"/>
      <c r="Z3225" s="4"/>
      <c r="AA3225" s="10"/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4"/>
      <c r="BL3225" s="1"/>
      <c r="BM3225" s="1"/>
      <c r="BN3225" s="1"/>
      <c r="BO3225" s="1"/>
      <c r="BP3225" s="1"/>
      <c r="BQ3225" s="1"/>
    </row>
    <row r="3226" spans="1:69" x14ac:dyDescent="0.15">
      <c r="A3226" s="63"/>
      <c r="B3226" s="8"/>
      <c r="C3226" s="8"/>
      <c r="D3226" s="54"/>
      <c r="E3226" s="13"/>
      <c r="F3226" s="10"/>
      <c r="G3226" s="11"/>
      <c r="H3226" s="10"/>
      <c r="I3226" s="10"/>
      <c r="J3226" s="1"/>
      <c r="K3226" s="1"/>
      <c r="L3226" s="8"/>
      <c r="M3226" s="14"/>
      <c r="N3226" s="14"/>
      <c r="O3226" s="8"/>
      <c r="P3226" s="8"/>
      <c r="Q3226" s="12"/>
      <c r="R3226" s="37"/>
      <c r="S3226" s="8"/>
      <c r="T3226" s="7"/>
      <c r="U3226" s="12"/>
      <c r="V3226" s="12"/>
      <c r="W3226" s="14"/>
      <c r="X3226" s="8"/>
      <c r="Y3226" s="13"/>
      <c r="Z3226" s="4"/>
      <c r="AA3226" s="10"/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4"/>
      <c r="BL3226" s="1"/>
      <c r="BM3226" s="1"/>
      <c r="BN3226" s="1"/>
      <c r="BO3226" s="1"/>
      <c r="BP3226" s="1"/>
      <c r="BQ3226" s="1"/>
    </row>
    <row r="3227" spans="1:69" x14ac:dyDescent="0.15">
      <c r="A3227" s="63"/>
      <c r="B3227" s="8"/>
      <c r="C3227" s="8"/>
      <c r="D3227" s="54"/>
      <c r="E3227" s="13"/>
      <c r="F3227" s="10"/>
      <c r="G3227" s="11"/>
      <c r="H3227" s="10"/>
      <c r="I3227" s="10"/>
      <c r="J3227" s="1"/>
      <c r="K3227" s="1"/>
      <c r="L3227" s="8"/>
      <c r="M3227" s="14"/>
      <c r="N3227" s="14"/>
      <c r="O3227" s="8"/>
      <c r="P3227" s="8"/>
      <c r="Q3227" s="12"/>
      <c r="R3227" s="37"/>
      <c r="S3227" s="8"/>
      <c r="T3227" s="7"/>
      <c r="U3227" s="12"/>
      <c r="V3227" s="12"/>
      <c r="W3227" s="14"/>
      <c r="X3227" s="8"/>
      <c r="Y3227" s="13"/>
      <c r="Z3227" s="4"/>
      <c r="AA3227" s="10"/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4"/>
      <c r="BL3227" s="1"/>
      <c r="BM3227" s="1"/>
      <c r="BN3227" s="1"/>
      <c r="BO3227" s="1"/>
      <c r="BP3227" s="1"/>
      <c r="BQ3227" s="1"/>
    </row>
    <row r="3228" spans="1:69" x14ac:dyDescent="0.15">
      <c r="A3228" s="63"/>
      <c r="B3228" s="8"/>
      <c r="C3228" s="8"/>
      <c r="D3228" s="54"/>
      <c r="E3228" s="13"/>
      <c r="F3228" s="10"/>
      <c r="G3228" s="11"/>
      <c r="H3228" s="10"/>
      <c r="I3228" s="10"/>
      <c r="J3228" s="1"/>
      <c r="K3228" s="1"/>
      <c r="L3228" s="8"/>
      <c r="M3228" s="14"/>
      <c r="N3228" s="14"/>
      <c r="O3228" s="8"/>
      <c r="P3228" s="8"/>
      <c r="Q3228" s="12"/>
      <c r="R3228" s="37"/>
      <c r="S3228" s="8"/>
      <c r="T3228" s="7"/>
      <c r="U3228" s="12"/>
      <c r="V3228" s="12"/>
      <c r="W3228" s="14"/>
      <c r="X3228" s="8"/>
      <c r="Y3228" s="13"/>
      <c r="Z3228" s="4"/>
      <c r="AA3228" s="10"/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4"/>
      <c r="BL3228" s="1"/>
      <c r="BM3228" s="1"/>
      <c r="BN3228" s="1"/>
      <c r="BO3228" s="1"/>
      <c r="BP3228" s="1"/>
      <c r="BQ3228" s="1"/>
    </row>
    <row r="3229" spans="1:69" x14ac:dyDescent="0.15">
      <c r="A3229" s="63"/>
      <c r="B3229" s="8"/>
      <c r="C3229" s="8"/>
      <c r="D3229" s="54"/>
      <c r="E3229" s="13"/>
      <c r="F3229" s="10"/>
      <c r="G3229" s="11"/>
      <c r="H3229" s="10"/>
      <c r="I3229" s="10"/>
      <c r="J3229" s="1"/>
      <c r="K3229" s="1"/>
      <c r="L3229" s="8"/>
      <c r="M3229" s="14"/>
      <c r="N3229" s="14"/>
      <c r="O3229" s="8"/>
      <c r="P3229" s="8"/>
      <c r="Q3229" s="12"/>
      <c r="R3229" s="37"/>
      <c r="S3229" s="8"/>
      <c r="T3229" s="7"/>
      <c r="U3229" s="12"/>
      <c r="V3229" s="12"/>
      <c r="W3229" s="14"/>
      <c r="X3229" s="8"/>
      <c r="Y3229" s="13"/>
      <c r="Z3229" s="4"/>
      <c r="AA3229" s="10"/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4"/>
      <c r="BL3229" s="1"/>
      <c r="BM3229" s="1"/>
      <c r="BN3229" s="1"/>
      <c r="BO3229" s="1"/>
      <c r="BP3229" s="1"/>
      <c r="BQ3229" s="1"/>
    </row>
    <row r="3230" spans="1:69" x14ac:dyDescent="0.15">
      <c r="A3230" s="63"/>
      <c r="B3230" s="8"/>
      <c r="C3230" s="8"/>
      <c r="D3230" s="54"/>
      <c r="E3230" s="13"/>
      <c r="F3230" s="10"/>
      <c r="G3230" s="11"/>
      <c r="H3230" s="10"/>
      <c r="I3230" s="10"/>
      <c r="J3230" s="1"/>
      <c r="K3230" s="1"/>
      <c r="L3230" s="8"/>
      <c r="M3230" s="14"/>
      <c r="N3230" s="14"/>
      <c r="O3230" s="8"/>
      <c r="P3230" s="8"/>
      <c r="Q3230" s="12"/>
      <c r="R3230" s="37"/>
      <c r="S3230" s="8"/>
      <c r="T3230" s="7"/>
      <c r="U3230" s="12"/>
      <c r="V3230" s="12"/>
      <c r="W3230" s="14"/>
      <c r="X3230" s="8"/>
      <c r="Y3230" s="13"/>
      <c r="Z3230" s="4"/>
      <c r="AA3230" s="10"/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4"/>
      <c r="BL3230" s="1"/>
      <c r="BM3230" s="1"/>
      <c r="BN3230" s="1"/>
      <c r="BO3230" s="1"/>
      <c r="BP3230" s="1"/>
      <c r="BQ3230" s="1"/>
    </row>
    <row r="3231" spans="1:69" x14ac:dyDescent="0.15">
      <c r="A3231" s="63"/>
      <c r="B3231" s="8"/>
      <c r="C3231" s="8"/>
      <c r="D3231" s="54"/>
      <c r="E3231" s="13"/>
      <c r="F3231" s="10"/>
      <c r="G3231" s="11"/>
      <c r="H3231" s="10"/>
      <c r="I3231" s="10"/>
      <c r="J3231" s="1"/>
      <c r="K3231" s="1"/>
      <c r="L3231" s="8"/>
      <c r="M3231" s="14"/>
      <c r="N3231" s="14"/>
      <c r="O3231" s="8"/>
      <c r="P3231" s="8"/>
      <c r="Q3231" s="12"/>
      <c r="R3231" s="37"/>
      <c r="S3231" s="8"/>
      <c r="T3231" s="7"/>
      <c r="U3231" s="12"/>
      <c r="V3231" s="12"/>
      <c r="W3231" s="14"/>
      <c r="X3231" s="8"/>
      <c r="Y3231" s="13"/>
      <c r="Z3231" s="4"/>
      <c r="AA3231" s="10"/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4"/>
      <c r="BL3231" s="1"/>
      <c r="BM3231" s="1"/>
      <c r="BN3231" s="1"/>
      <c r="BO3231" s="1"/>
      <c r="BP3231" s="1"/>
      <c r="BQ3231" s="1"/>
    </row>
    <row r="3232" spans="1:69" x14ac:dyDescent="0.15">
      <c r="A3232" s="63"/>
      <c r="B3232" s="8"/>
      <c r="C3232" s="8"/>
      <c r="D3232" s="54"/>
      <c r="E3232" s="13"/>
      <c r="F3232" s="10"/>
      <c r="G3232" s="11"/>
      <c r="H3232" s="10"/>
      <c r="I3232" s="10"/>
      <c r="J3232" s="1"/>
      <c r="K3232" s="1"/>
      <c r="L3232" s="8"/>
      <c r="M3232" s="14"/>
      <c r="N3232" s="14"/>
      <c r="O3232" s="8"/>
      <c r="P3232" s="8"/>
      <c r="Q3232" s="12"/>
      <c r="R3232" s="37"/>
      <c r="S3232" s="8"/>
      <c r="T3232" s="7"/>
      <c r="U3232" s="12"/>
      <c r="V3232" s="12"/>
      <c r="W3232" s="14"/>
      <c r="X3232" s="8"/>
      <c r="Y3232" s="13"/>
      <c r="Z3232" s="4"/>
      <c r="AA3232" s="10"/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4"/>
      <c r="BL3232" s="1"/>
      <c r="BM3232" s="1"/>
      <c r="BN3232" s="1"/>
      <c r="BO3232" s="1"/>
      <c r="BP3232" s="1"/>
      <c r="BQ3232" s="1"/>
    </row>
    <row r="3233" spans="1:69" x14ac:dyDescent="0.15">
      <c r="A3233" s="63"/>
      <c r="B3233" s="8"/>
      <c r="C3233" s="8"/>
      <c r="D3233" s="54"/>
      <c r="E3233" s="13"/>
      <c r="F3233" s="10"/>
      <c r="G3233" s="11"/>
      <c r="H3233" s="10"/>
      <c r="I3233" s="10"/>
      <c r="J3233" s="1"/>
      <c r="K3233" s="1"/>
      <c r="L3233" s="8"/>
      <c r="M3233" s="14"/>
      <c r="N3233" s="14"/>
      <c r="O3233" s="8"/>
      <c r="P3233" s="8"/>
      <c r="Q3233" s="12"/>
      <c r="R3233" s="37"/>
      <c r="S3233" s="8"/>
      <c r="T3233" s="7"/>
      <c r="U3233" s="12"/>
      <c r="V3233" s="12"/>
      <c r="W3233" s="14"/>
      <c r="X3233" s="8"/>
      <c r="Y3233" s="13"/>
      <c r="Z3233" s="4"/>
      <c r="AA3233" s="10"/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4"/>
      <c r="BL3233" s="1"/>
      <c r="BM3233" s="1"/>
      <c r="BN3233" s="1"/>
      <c r="BO3233" s="1"/>
      <c r="BP3233" s="1"/>
      <c r="BQ3233" s="1"/>
    </row>
    <row r="3234" spans="1:69" x14ac:dyDescent="0.15">
      <c r="A3234" s="63"/>
      <c r="B3234" s="8"/>
      <c r="C3234" s="8"/>
      <c r="D3234" s="54"/>
      <c r="E3234" s="13"/>
      <c r="F3234" s="10"/>
      <c r="G3234" s="11"/>
      <c r="H3234" s="10"/>
      <c r="I3234" s="10"/>
      <c r="J3234" s="1"/>
      <c r="K3234" s="1"/>
      <c r="L3234" s="8"/>
      <c r="M3234" s="14"/>
      <c r="N3234" s="14"/>
      <c r="O3234" s="8"/>
      <c r="P3234" s="8"/>
      <c r="Q3234" s="12"/>
      <c r="R3234" s="37"/>
      <c r="S3234" s="8"/>
      <c r="T3234" s="7"/>
      <c r="U3234" s="12"/>
      <c r="V3234" s="12"/>
      <c r="W3234" s="14"/>
      <c r="X3234" s="8"/>
      <c r="Y3234" s="13"/>
      <c r="Z3234" s="4"/>
      <c r="AA3234" s="10"/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4"/>
      <c r="BL3234" s="1"/>
      <c r="BM3234" s="1"/>
      <c r="BN3234" s="1"/>
      <c r="BO3234" s="1"/>
      <c r="BP3234" s="1"/>
      <c r="BQ3234" s="1"/>
    </row>
    <row r="3235" spans="1:69" x14ac:dyDescent="0.15">
      <c r="A3235" s="63"/>
      <c r="B3235" s="8"/>
      <c r="C3235" s="8"/>
      <c r="D3235" s="54"/>
      <c r="E3235" s="13"/>
      <c r="F3235" s="10"/>
      <c r="G3235" s="11"/>
      <c r="H3235" s="10"/>
      <c r="I3235" s="10"/>
      <c r="J3235" s="1"/>
      <c r="K3235" s="1"/>
      <c r="L3235" s="8"/>
      <c r="M3235" s="14"/>
      <c r="N3235" s="14"/>
      <c r="O3235" s="8"/>
      <c r="P3235" s="8"/>
      <c r="Q3235" s="12"/>
      <c r="R3235" s="37"/>
      <c r="S3235" s="8"/>
      <c r="T3235" s="7"/>
      <c r="U3235" s="12"/>
      <c r="V3235" s="12"/>
      <c r="W3235" s="14"/>
      <c r="X3235" s="8"/>
      <c r="Y3235" s="13"/>
      <c r="Z3235" s="4"/>
      <c r="AA3235" s="10"/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4"/>
      <c r="BL3235" s="1"/>
      <c r="BM3235" s="1"/>
      <c r="BN3235" s="1"/>
      <c r="BO3235" s="1"/>
      <c r="BP3235" s="1"/>
      <c r="BQ3235" s="1"/>
    </row>
    <row r="3236" spans="1:69" x14ac:dyDescent="0.15">
      <c r="A3236" s="63"/>
      <c r="B3236" s="8"/>
      <c r="C3236" s="8"/>
      <c r="D3236" s="54"/>
      <c r="E3236" s="13"/>
      <c r="F3236" s="10"/>
      <c r="G3236" s="11"/>
      <c r="H3236" s="10"/>
      <c r="I3236" s="10"/>
      <c r="J3236" s="1"/>
      <c r="K3236" s="1"/>
      <c r="L3236" s="8"/>
      <c r="M3236" s="14"/>
      <c r="N3236" s="14"/>
      <c r="O3236" s="8"/>
      <c r="P3236" s="8"/>
      <c r="Q3236" s="12"/>
      <c r="R3236" s="37"/>
      <c r="S3236" s="8"/>
      <c r="T3236" s="7"/>
      <c r="U3236" s="12"/>
      <c r="V3236" s="12"/>
      <c r="W3236" s="14"/>
      <c r="X3236" s="8"/>
      <c r="Y3236" s="13"/>
      <c r="Z3236" s="4"/>
      <c r="AA3236" s="10"/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4"/>
      <c r="BL3236" s="1"/>
      <c r="BM3236" s="1"/>
      <c r="BN3236" s="1"/>
      <c r="BO3236" s="1"/>
      <c r="BP3236" s="1"/>
      <c r="BQ3236" s="1"/>
    </row>
    <row r="3237" spans="1:69" x14ac:dyDescent="0.15">
      <c r="A3237" s="63"/>
      <c r="B3237" s="8"/>
      <c r="C3237" s="8"/>
      <c r="D3237" s="54"/>
      <c r="E3237" s="13"/>
      <c r="F3237" s="10"/>
      <c r="G3237" s="11"/>
      <c r="H3237" s="10"/>
      <c r="I3237" s="10"/>
      <c r="J3237" s="1"/>
      <c r="K3237" s="1"/>
      <c r="L3237" s="8"/>
      <c r="M3237" s="14"/>
      <c r="N3237" s="14"/>
      <c r="O3237" s="8"/>
      <c r="P3237" s="8"/>
      <c r="Q3237" s="12"/>
      <c r="R3237" s="37"/>
      <c r="S3237" s="8"/>
      <c r="T3237" s="7"/>
      <c r="U3237" s="12"/>
      <c r="V3237" s="12"/>
      <c r="W3237" s="14"/>
      <c r="X3237" s="8"/>
      <c r="Y3237" s="13"/>
      <c r="Z3237" s="4"/>
      <c r="AA3237" s="10"/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4"/>
      <c r="BL3237" s="1"/>
      <c r="BM3237" s="1"/>
      <c r="BN3237" s="1"/>
      <c r="BO3237" s="1"/>
      <c r="BP3237" s="1"/>
      <c r="BQ3237" s="1"/>
    </row>
    <row r="3238" spans="1:69" x14ac:dyDescent="0.15">
      <c r="A3238" s="63"/>
      <c r="B3238" s="8"/>
      <c r="C3238" s="8"/>
      <c r="D3238" s="54"/>
      <c r="E3238" s="13"/>
      <c r="F3238" s="10"/>
      <c r="G3238" s="11"/>
      <c r="H3238" s="10"/>
      <c r="I3238" s="10"/>
      <c r="J3238" s="1"/>
      <c r="K3238" s="1"/>
      <c r="L3238" s="8"/>
      <c r="M3238" s="14"/>
      <c r="N3238" s="14"/>
      <c r="O3238" s="8"/>
      <c r="P3238" s="8"/>
      <c r="Q3238" s="12"/>
      <c r="R3238" s="37"/>
      <c r="S3238" s="8"/>
      <c r="T3238" s="7"/>
      <c r="U3238" s="12"/>
      <c r="V3238" s="12"/>
      <c r="W3238" s="14"/>
      <c r="X3238" s="8"/>
      <c r="Y3238" s="13"/>
      <c r="Z3238" s="4"/>
      <c r="AA3238" s="10"/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4"/>
      <c r="BL3238" s="1"/>
      <c r="BM3238" s="1"/>
      <c r="BN3238" s="1"/>
      <c r="BO3238" s="1"/>
      <c r="BP3238" s="1"/>
      <c r="BQ3238" s="1"/>
    </row>
    <row r="3239" spans="1:69" x14ac:dyDescent="0.15">
      <c r="A3239" s="63"/>
      <c r="B3239" s="8"/>
      <c r="C3239" s="8"/>
      <c r="D3239" s="54"/>
      <c r="E3239" s="13"/>
      <c r="F3239" s="10"/>
      <c r="G3239" s="11"/>
      <c r="H3239" s="10"/>
      <c r="I3239" s="10"/>
      <c r="J3239" s="1"/>
      <c r="K3239" s="1"/>
      <c r="L3239" s="8"/>
      <c r="M3239" s="14"/>
      <c r="N3239" s="14"/>
      <c r="O3239" s="8"/>
      <c r="P3239" s="8"/>
      <c r="Q3239" s="12"/>
      <c r="R3239" s="37"/>
      <c r="S3239" s="8"/>
      <c r="T3239" s="7"/>
      <c r="U3239" s="12"/>
      <c r="V3239" s="12"/>
      <c r="W3239" s="14"/>
      <c r="X3239" s="8"/>
      <c r="Y3239" s="13"/>
      <c r="Z3239" s="4"/>
      <c r="AA3239" s="10"/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4"/>
      <c r="BL3239" s="1"/>
      <c r="BM3239" s="1"/>
      <c r="BN3239" s="1"/>
      <c r="BO3239" s="1"/>
      <c r="BP3239" s="1"/>
      <c r="BQ3239" s="1"/>
    </row>
    <row r="3240" spans="1:69" x14ac:dyDescent="0.15">
      <c r="A3240" s="63"/>
      <c r="B3240" s="8"/>
      <c r="C3240" s="8"/>
      <c r="D3240" s="54"/>
      <c r="E3240" s="13"/>
      <c r="F3240" s="10"/>
      <c r="G3240" s="11"/>
      <c r="H3240" s="10"/>
      <c r="I3240" s="10"/>
      <c r="J3240" s="1"/>
      <c r="K3240" s="1"/>
      <c r="L3240" s="8"/>
      <c r="M3240" s="14"/>
      <c r="N3240" s="14"/>
      <c r="O3240" s="8"/>
      <c r="P3240" s="8"/>
      <c r="Q3240" s="12"/>
      <c r="R3240" s="37"/>
      <c r="S3240" s="8"/>
      <c r="T3240" s="7"/>
      <c r="U3240" s="12"/>
      <c r="V3240" s="12"/>
      <c r="W3240" s="14"/>
      <c r="X3240" s="8"/>
      <c r="Y3240" s="13"/>
      <c r="Z3240" s="4"/>
      <c r="AA3240" s="10"/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4"/>
      <c r="BL3240" s="1"/>
      <c r="BM3240" s="1"/>
      <c r="BN3240" s="1"/>
      <c r="BO3240" s="1"/>
      <c r="BP3240" s="1"/>
      <c r="BQ3240" s="1"/>
    </row>
    <row r="3241" spans="1:69" x14ac:dyDescent="0.15">
      <c r="A3241" s="63"/>
      <c r="B3241" s="8"/>
      <c r="C3241" s="8"/>
      <c r="D3241" s="54"/>
      <c r="E3241" s="13"/>
      <c r="F3241" s="10"/>
      <c r="G3241" s="11"/>
      <c r="H3241" s="10"/>
      <c r="I3241" s="10"/>
      <c r="J3241" s="1"/>
      <c r="K3241" s="1"/>
      <c r="L3241" s="8"/>
      <c r="M3241" s="14"/>
      <c r="N3241" s="14"/>
      <c r="O3241" s="8"/>
      <c r="P3241" s="8"/>
      <c r="Q3241" s="12"/>
      <c r="R3241" s="37"/>
      <c r="S3241" s="8"/>
      <c r="T3241" s="7"/>
      <c r="U3241" s="12"/>
      <c r="V3241" s="12"/>
      <c r="W3241" s="14"/>
      <c r="X3241" s="8"/>
      <c r="Y3241" s="13"/>
      <c r="Z3241" s="4"/>
      <c r="AA3241" s="10"/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4"/>
      <c r="BL3241" s="1"/>
      <c r="BM3241" s="1"/>
      <c r="BN3241" s="1"/>
      <c r="BO3241" s="1"/>
      <c r="BP3241" s="1"/>
      <c r="BQ3241" s="1"/>
    </row>
    <row r="3242" spans="1:69" x14ac:dyDescent="0.15">
      <c r="A3242" s="63"/>
      <c r="B3242" s="8"/>
      <c r="C3242" s="8"/>
      <c r="D3242" s="54"/>
      <c r="E3242" s="13"/>
      <c r="F3242" s="10"/>
      <c r="G3242" s="11"/>
      <c r="H3242" s="10"/>
      <c r="I3242" s="10"/>
      <c r="J3242" s="1"/>
      <c r="K3242" s="1"/>
      <c r="L3242" s="8"/>
      <c r="M3242" s="14"/>
      <c r="N3242" s="14"/>
      <c r="O3242" s="8"/>
      <c r="P3242" s="8"/>
      <c r="Q3242" s="12"/>
      <c r="R3242" s="37"/>
      <c r="S3242" s="8"/>
      <c r="T3242" s="7"/>
      <c r="U3242" s="12"/>
      <c r="V3242" s="12"/>
      <c r="W3242" s="14"/>
      <c r="X3242" s="8"/>
      <c r="Y3242" s="13"/>
      <c r="Z3242" s="4"/>
      <c r="AA3242" s="10"/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4"/>
      <c r="BL3242" s="1"/>
      <c r="BM3242" s="1"/>
      <c r="BN3242" s="1"/>
      <c r="BO3242" s="1"/>
      <c r="BP3242" s="1"/>
      <c r="BQ3242" s="1"/>
    </row>
    <row r="3243" spans="1:69" x14ac:dyDescent="0.15">
      <c r="A3243" s="63"/>
      <c r="B3243" s="8"/>
      <c r="C3243" s="8"/>
      <c r="D3243" s="54"/>
      <c r="E3243" s="13"/>
      <c r="F3243" s="10"/>
      <c r="G3243" s="11"/>
      <c r="H3243" s="10"/>
      <c r="I3243" s="10"/>
      <c r="J3243" s="1"/>
      <c r="K3243" s="1"/>
      <c r="L3243" s="8"/>
      <c r="M3243" s="14"/>
      <c r="N3243" s="14"/>
      <c r="O3243" s="8"/>
      <c r="P3243" s="8"/>
      <c r="Q3243" s="12"/>
      <c r="R3243" s="37"/>
      <c r="S3243" s="8"/>
      <c r="T3243" s="7"/>
      <c r="U3243" s="12"/>
      <c r="V3243" s="12"/>
      <c r="W3243" s="14"/>
      <c r="X3243" s="8"/>
      <c r="Y3243" s="13"/>
      <c r="Z3243" s="4"/>
      <c r="AA3243" s="10"/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4"/>
      <c r="BL3243" s="1"/>
      <c r="BM3243" s="1"/>
      <c r="BN3243" s="1"/>
      <c r="BO3243" s="1"/>
      <c r="BP3243" s="1"/>
      <c r="BQ3243" s="1"/>
    </row>
    <row r="3244" spans="1:69" x14ac:dyDescent="0.15">
      <c r="A3244" s="63"/>
      <c r="B3244" s="8"/>
      <c r="C3244" s="8"/>
      <c r="D3244" s="54"/>
      <c r="E3244" s="13"/>
      <c r="F3244" s="10"/>
      <c r="G3244" s="11"/>
      <c r="H3244" s="10"/>
      <c r="I3244" s="10"/>
      <c r="J3244" s="1"/>
      <c r="K3244" s="1"/>
      <c r="L3244" s="8"/>
      <c r="M3244" s="14"/>
      <c r="N3244" s="14"/>
      <c r="O3244" s="8"/>
      <c r="P3244" s="8"/>
      <c r="Q3244" s="12"/>
      <c r="R3244" s="37"/>
      <c r="S3244" s="8"/>
      <c r="T3244" s="7"/>
      <c r="U3244" s="12"/>
      <c r="V3244" s="12"/>
      <c r="W3244" s="14"/>
      <c r="X3244" s="8"/>
      <c r="Y3244" s="13"/>
      <c r="Z3244" s="4"/>
      <c r="AA3244" s="10"/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4"/>
      <c r="BL3244" s="1"/>
      <c r="BM3244" s="1"/>
      <c r="BN3244" s="1"/>
      <c r="BO3244" s="1"/>
      <c r="BP3244" s="1"/>
      <c r="BQ3244" s="1"/>
    </row>
    <row r="3245" spans="1:69" x14ac:dyDescent="0.15">
      <c r="A3245" s="63"/>
      <c r="B3245" s="8"/>
      <c r="C3245" s="8"/>
      <c r="D3245" s="54"/>
      <c r="E3245" s="13"/>
      <c r="F3245" s="10"/>
      <c r="G3245" s="11"/>
      <c r="H3245" s="10"/>
      <c r="I3245" s="10"/>
      <c r="J3245" s="1"/>
      <c r="K3245" s="1"/>
      <c r="L3245" s="8"/>
      <c r="M3245" s="14"/>
      <c r="N3245" s="14"/>
      <c r="O3245" s="8"/>
      <c r="P3245" s="8"/>
      <c r="Q3245" s="12"/>
      <c r="R3245" s="37"/>
      <c r="S3245" s="8"/>
      <c r="T3245" s="7"/>
      <c r="U3245" s="12"/>
      <c r="V3245" s="12"/>
      <c r="W3245" s="14"/>
      <c r="X3245" s="8"/>
      <c r="Y3245" s="13"/>
      <c r="Z3245" s="4"/>
      <c r="AA3245" s="10"/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4"/>
      <c r="BL3245" s="1"/>
      <c r="BM3245" s="1"/>
      <c r="BN3245" s="1"/>
      <c r="BO3245" s="1"/>
      <c r="BP3245" s="1"/>
      <c r="BQ3245" s="1"/>
    </row>
    <row r="3246" spans="1:69" x14ac:dyDescent="0.15">
      <c r="A3246" s="63"/>
      <c r="B3246" s="8"/>
      <c r="C3246" s="8"/>
      <c r="D3246" s="54"/>
      <c r="E3246" s="13"/>
      <c r="F3246" s="10"/>
      <c r="G3246" s="11"/>
      <c r="H3246" s="10"/>
      <c r="I3246" s="10"/>
      <c r="J3246" s="1"/>
      <c r="K3246" s="1"/>
      <c r="L3246" s="8"/>
      <c r="M3246" s="14"/>
      <c r="N3246" s="14"/>
      <c r="O3246" s="8"/>
      <c r="P3246" s="8"/>
      <c r="Q3246" s="12"/>
      <c r="R3246" s="37"/>
      <c r="S3246" s="8"/>
      <c r="T3246" s="7"/>
      <c r="U3246" s="12"/>
      <c r="V3246" s="12"/>
      <c r="W3246" s="14"/>
      <c r="X3246" s="8"/>
      <c r="Y3246" s="13"/>
      <c r="Z3246" s="4"/>
      <c r="AA3246" s="10"/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4"/>
      <c r="BL3246" s="1"/>
      <c r="BM3246" s="1"/>
      <c r="BN3246" s="1"/>
      <c r="BO3246" s="1"/>
      <c r="BP3246" s="1"/>
      <c r="BQ3246" s="1"/>
    </row>
    <row r="3247" spans="1:69" x14ac:dyDescent="0.15">
      <c r="A3247" s="63"/>
      <c r="B3247" s="8"/>
      <c r="C3247" s="8"/>
      <c r="D3247" s="54"/>
      <c r="E3247" s="13"/>
      <c r="F3247" s="10"/>
      <c r="G3247" s="11"/>
      <c r="H3247" s="10"/>
      <c r="I3247" s="10"/>
      <c r="J3247" s="1"/>
      <c r="K3247" s="1"/>
      <c r="L3247" s="8"/>
      <c r="M3247" s="14"/>
      <c r="N3247" s="14"/>
      <c r="O3247" s="8"/>
      <c r="P3247" s="8"/>
      <c r="Q3247" s="12"/>
      <c r="R3247" s="37"/>
      <c r="S3247" s="8"/>
      <c r="T3247" s="7"/>
      <c r="U3247" s="12"/>
      <c r="V3247" s="12"/>
      <c r="W3247" s="14"/>
      <c r="X3247" s="8"/>
      <c r="Y3247" s="13"/>
      <c r="Z3247" s="4"/>
      <c r="AA3247" s="10"/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4"/>
      <c r="BL3247" s="1"/>
      <c r="BM3247" s="1"/>
      <c r="BN3247" s="1"/>
      <c r="BO3247" s="1"/>
      <c r="BP3247" s="1"/>
      <c r="BQ3247" s="1"/>
    </row>
    <row r="3248" spans="1:69" x14ac:dyDescent="0.15">
      <c r="A3248" s="63"/>
      <c r="B3248" s="8"/>
      <c r="C3248" s="8"/>
      <c r="D3248" s="54"/>
      <c r="E3248" s="13"/>
      <c r="F3248" s="10"/>
      <c r="G3248" s="11"/>
      <c r="H3248" s="10"/>
      <c r="I3248" s="10"/>
      <c r="J3248" s="1"/>
      <c r="K3248" s="1"/>
      <c r="L3248" s="8"/>
      <c r="M3248" s="14"/>
      <c r="N3248" s="14"/>
      <c r="O3248" s="8"/>
      <c r="P3248" s="8"/>
      <c r="Q3248" s="12"/>
      <c r="R3248" s="37"/>
      <c r="S3248" s="8"/>
      <c r="T3248" s="7"/>
      <c r="U3248" s="12"/>
      <c r="V3248" s="12"/>
      <c r="W3248" s="14"/>
      <c r="X3248" s="8"/>
      <c r="Y3248" s="13"/>
      <c r="Z3248" s="4"/>
      <c r="AA3248" s="10"/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4"/>
      <c r="BL3248" s="1"/>
      <c r="BM3248" s="1"/>
      <c r="BN3248" s="1"/>
      <c r="BO3248" s="1"/>
      <c r="BP3248" s="1"/>
      <c r="BQ3248" s="1"/>
    </row>
    <row r="3249" spans="1:69" x14ac:dyDescent="0.15">
      <c r="A3249" s="63"/>
      <c r="B3249" s="8"/>
      <c r="C3249" s="8"/>
      <c r="D3249" s="54"/>
      <c r="E3249" s="13"/>
      <c r="F3249" s="10"/>
      <c r="G3249" s="11"/>
      <c r="H3249" s="10"/>
      <c r="I3249" s="10"/>
      <c r="J3249" s="1"/>
      <c r="K3249" s="1"/>
      <c r="L3249" s="8"/>
      <c r="M3249" s="14"/>
      <c r="N3249" s="14"/>
      <c r="O3249" s="8"/>
      <c r="P3249" s="8"/>
      <c r="Q3249" s="12"/>
      <c r="R3249" s="37"/>
      <c r="S3249" s="8"/>
      <c r="T3249" s="7"/>
      <c r="U3249" s="12"/>
      <c r="V3249" s="12"/>
      <c r="W3249" s="14"/>
      <c r="X3249" s="8"/>
      <c r="Y3249" s="13"/>
      <c r="Z3249" s="4"/>
      <c r="AA3249" s="10"/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4"/>
      <c r="BL3249" s="1"/>
      <c r="BM3249" s="1"/>
      <c r="BN3249" s="1"/>
      <c r="BO3249" s="1"/>
      <c r="BP3249" s="1"/>
      <c r="BQ3249" s="1"/>
    </row>
    <row r="3250" spans="1:69" x14ac:dyDescent="0.15">
      <c r="A3250" s="63"/>
      <c r="B3250" s="8"/>
      <c r="C3250" s="8"/>
      <c r="D3250" s="54"/>
      <c r="E3250" s="13"/>
      <c r="F3250" s="10"/>
      <c r="G3250" s="11"/>
      <c r="H3250" s="10"/>
      <c r="I3250" s="10"/>
      <c r="J3250" s="1"/>
      <c r="K3250" s="1"/>
      <c r="L3250" s="8"/>
      <c r="M3250" s="14"/>
      <c r="N3250" s="14"/>
      <c r="O3250" s="8"/>
      <c r="P3250" s="8"/>
      <c r="Q3250" s="12"/>
      <c r="R3250" s="37"/>
      <c r="S3250" s="8"/>
      <c r="T3250" s="7"/>
      <c r="U3250" s="12"/>
      <c r="V3250" s="12"/>
      <c r="W3250" s="14"/>
      <c r="X3250" s="8"/>
      <c r="Y3250" s="13"/>
      <c r="Z3250" s="4"/>
      <c r="AA3250" s="10"/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4"/>
      <c r="BL3250" s="1"/>
      <c r="BM3250" s="1"/>
      <c r="BN3250" s="1"/>
      <c r="BO3250" s="1"/>
      <c r="BP3250" s="1"/>
      <c r="BQ3250" s="1"/>
    </row>
    <row r="3251" spans="1:69" x14ac:dyDescent="0.15">
      <c r="A3251" s="63"/>
      <c r="B3251" s="8"/>
      <c r="C3251" s="8"/>
      <c r="D3251" s="54"/>
      <c r="E3251" s="13"/>
      <c r="F3251" s="10"/>
      <c r="G3251" s="11"/>
      <c r="H3251" s="10"/>
      <c r="I3251" s="10"/>
      <c r="J3251" s="1"/>
      <c r="K3251" s="1"/>
      <c r="L3251" s="8"/>
      <c r="M3251" s="14"/>
      <c r="N3251" s="14"/>
      <c r="O3251" s="8"/>
      <c r="P3251" s="8"/>
      <c r="Q3251" s="12"/>
      <c r="R3251" s="37"/>
      <c r="S3251" s="8"/>
      <c r="T3251" s="7"/>
      <c r="U3251" s="12"/>
      <c r="V3251" s="12"/>
      <c r="W3251" s="14"/>
      <c r="X3251" s="8"/>
      <c r="Y3251" s="13"/>
      <c r="Z3251" s="4"/>
      <c r="AA3251" s="10"/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4"/>
      <c r="BL3251" s="1"/>
      <c r="BM3251" s="1"/>
      <c r="BN3251" s="1"/>
      <c r="BO3251" s="1"/>
      <c r="BP3251" s="1"/>
      <c r="BQ3251" s="1"/>
    </row>
    <row r="3252" spans="1:69" x14ac:dyDescent="0.15">
      <c r="A3252" s="63"/>
      <c r="B3252" s="8"/>
      <c r="C3252" s="8"/>
      <c r="D3252" s="54"/>
      <c r="E3252" s="13"/>
      <c r="F3252" s="10"/>
      <c r="G3252" s="11"/>
      <c r="H3252" s="10"/>
      <c r="I3252" s="10"/>
      <c r="J3252" s="1"/>
      <c r="K3252" s="1"/>
      <c r="L3252" s="8"/>
      <c r="M3252" s="14"/>
      <c r="N3252" s="14"/>
      <c r="O3252" s="8"/>
      <c r="P3252" s="8"/>
      <c r="Q3252" s="12"/>
      <c r="R3252" s="37"/>
      <c r="S3252" s="8"/>
      <c r="T3252" s="7"/>
      <c r="U3252" s="12"/>
      <c r="V3252" s="12"/>
      <c r="W3252" s="14"/>
      <c r="X3252" s="8"/>
      <c r="Y3252" s="13"/>
      <c r="Z3252" s="4"/>
      <c r="AA3252" s="10"/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4"/>
      <c r="BL3252" s="1"/>
      <c r="BM3252" s="1"/>
      <c r="BN3252" s="1"/>
      <c r="BO3252" s="1"/>
      <c r="BP3252" s="1"/>
      <c r="BQ3252" s="1"/>
    </row>
    <row r="3253" spans="1:69" x14ac:dyDescent="0.15">
      <c r="A3253" s="63"/>
      <c r="B3253" s="8"/>
      <c r="C3253" s="8"/>
      <c r="D3253" s="54"/>
      <c r="E3253" s="13"/>
      <c r="F3253" s="10"/>
      <c r="G3253" s="11"/>
      <c r="H3253" s="10"/>
      <c r="I3253" s="10"/>
      <c r="J3253" s="1"/>
      <c r="K3253" s="1"/>
      <c r="L3253" s="8"/>
      <c r="M3253" s="14"/>
      <c r="N3253" s="14"/>
      <c r="O3253" s="8"/>
      <c r="P3253" s="8"/>
      <c r="Q3253" s="12"/>
      <c r="R3253" s="37"/>
      <c r="S3253" s="8"/>
      <c r="T3253" s="7"/>
      <c r="U3253" s="12"/>
      <c r="V3253" s="12"/>
      <c r="W3253" s="14"/>
      <c r="X3253" s="8"/>
      <c r="Y3253" s="13"/>
      <c r="Z3253" s="4"/>
      <c r="AA3253" s="10"/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4"/>
      <c r="BL3253" s="1"/>
      <c r="BM3253" s="1"/>
      <c r="BN3253" s="1"/>
      <c r="BO3253" s="1"/>
      <c r="BP3253" s="1"/>
      <c r="BQ3253" s="1"/>
    </row>
    <row r="3254" spans="1:69" x14ac:dyDescent="0.15">
      <c r="A3254" s="63"/>
      <c r="B3254" s="8"/>
      <c r="C3254" s="8"/>
      <c r="D3254" s="54"/>
      <c r="E3254" s="13"/>
      <c r="F3254" s="10"/>
      <c r="G3254" s="11"/>
      <c r="H3254" s="10"/>
      <c r="I3254" s="10"/>
      <c r="J3254" s="1"/>
      <c r="K3254" s="1"/>
      <c r="L3254" s="8"/>
      <c r="M3254" s="14"/>
      <c r="N3254" s="14"/>
      <c r="O3254" s="8"/>
      <c r="P3254" s="8"/>
      <c r="Q3254" s="12"/>
      <c r="R3254" s="37"/>
      <c r="S3254" s="8"/>
      <c r="T3254" s="7"/>
      <c r="U3254" s="12"/>
      <c r="V3254" s="12"/>
      <c r="W3254" s="14"/>
      <c r="X3254" s="8"/>
      <c r="Y3254" s="13"/>
      <c r="Z3254" s="4"/>
      <c r="AA3254" s="10"/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4"/>
      <c r="BL3254" s="1"/>
      <c r="BM3254" s="1"/>
      <c r="BN3254" s="1"/>
      <c r="BO3254" s="1"/>
      <c r="BP3254" s="1"/>
      <c r="BQ3254" s="1"/>
    </row>
    <row r="3255" spans="1:69" x14ac:dyDescent="0.15">
      <c r="A3255" s="63"/>
      <c r="B3255" s="8"/>
      <c r="C3255" s="8"/>
      <c r="D3255" s="54"/>
      <c r="E3255" s="13"/>
      <c r="F3255" s="10"/>
      <c r="G3255" s="11"/>
      <c r="H3255" s="10"/>
      <c r="I3255" s="10"/>
      <c r="J3255" s="1"/>
      <c r="K3255" s="1"/>
      <c r="L3255" s="8"/>
      <c r="M3255" s="14"/>
      <c r="N3255" s="14"/>
      <c r="O3255" s="8"/>
      <c r="P3255" s="8"/>
      <c r="Q3255" s="12"/>
      <c r="R3255" s="37"/>
      <c r="S3255" s="8"/>
      <c r="T3255" s="7"/>
      <c r="U3255" s="12"/>
      <c r="V3255" s="12"/>
      <c r="W3255" s="14"/>
      <c r="X3255" s="8"/>
      <c r="Y3255" s="13"/>
      <c r="Z3255" s="4"/>
      <c r="AA3255" s="10"/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4"/>
      <c r="BL3255" s="1"/>
      <c r="BM3255" s="1"/>
      <c r="BN3255" s="1"/>
      <c r="BO3255" s="1"/>
      <c r="BP3255" s="1"/>
      <c r="BQ3255" s="1"/>
    </row>
    <row r="3256" spans="1:69" x14ac:dyDescent="0.15">
      <c r="A3256" s="63"/>
      <c r="B3256" s="8"/>
      <c r="C3256" s="8"/>
      <c r="D3256" s="54"/>
      <c r="E3256" s="13"/>
      <c r="F3256" s="10"/>
      <c r="G3256" s="11"/>
      <c r="H3256" s="10"/>
      <c r="I3256" s="10"/>
      <c r="J3256" s="1"/>
      <c r="K3256" s="1"/>
      <c r="L3256" s="8"/>
      <c r="M3256" s="14"/>
      <c r="N3256" s="14"/>
      <c r="O3256" s="8"/>
      <c r="P3256" s="8"/>
      <c r="Q3256" s="12"/>
      <c r="R3256" s="37"/>
      <c r="S3256" s="8"/>
      <c r="T3256" s="7"/>
      <c r="U3256" s="12"/>
      <c r="V3256" s="12"/>
      <c r="W3256" s="14"/>
      <c r="X3256" s="8"/>
      <c r="Y3256" s="13"/>
      <c r="Z3256" s="4"/>
      <c r="AA3256" s="10"/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4"/>
      <c r="BL3256" s="1"/>
      <c r="BM3256" s="1"/>
      <c r="BN3256" s="1"/>
      <c r="BO3256" s="1"/>
      <c r="BP3256" s="1"/>
      <c r="BQ3256" s="1"/>
    </row>
    <row r="3257" spans="1:69" x14ac:dyDescent="0.15">
      <c r="A3257" s="63"/>
      <c r="B3257" s="8"/>
      <c r="C3257" s="8"/>
      <c r="D3257" s="54"/>
      <c r="E3257" s="13"/>
      <c r="F3257" s="10"/>
      <c r="G3257" s="11"/>
      <c r="H3257" s="10"/>
      <c r="I3257" s="10"/>
      <c r="J3257" s="1"/>
      <c r="K3257" s="1"/>
      <c r="L3257" s="8"/>
      <c r="M3257" s="14"/>
      <c r="N3257" s="14"/>
      <c r="O3257" s="8"/>
      <c r="P3257" s="8"/>
      <c r="Q3257" s="12"/>
      <c r="R3257" s="37"/>
      <c r="S3257" s="8"/>
      <c r="T3257" s="7"/>
      <c r="U3257" s="12"/>
      <c r="V3257" s="12"/>
      <c r="W3257" s="14"/>
      <c r="X3257" s="8"/>
      <c r="Y3257" s="13"/>
      <c r="Z3257" s="4"/>
      <c r="AA3257" s="10"/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4"/>
      <c r="BL3257" s="1"/>
      <c r="BM3257" s="1"/>
      <c r="BN3257" s="1"/>
      <c r="BO3257" s="1"/>
      <c r="BP3257" s="1"/>
      <c r="BQ3257" s="1"/>
    </row>
    <row r="3258" spans="1:69" x14ac:dyDescent="0.15">
      <c r="A3258" s="63"/>
      <c r="B3258" s="8"/>
      <c r="C3258" s="8"/>
      <c r="D3258" s="54"/>
      <c r="E3258" s="13"/>
      <c r="F3258" s="10"/>
      <c r="G3258" s="11"/>
      <c r="H3258" s="10"/>
      <c r="I3258" s="10"/>
      <c r="J3258" s="1"/>
      <c r="K3258" s="1"/>
      <c r="L3258" s="8"/>
      <c r="M3258" s="14"/>
      <c r="N3258" s="14"/>
      <c r="O3258" s="8"/>
      <c r="P3258" s="8"/>
      <c r="Q3258" s="12"/>
      <c r="R3258" s="37"/>
      <c r="S3258" s="8"/>
      <c r="T3258" s="7"/>
      <c r="U3258" s="12"/>
      <c r="V3258" s="12"/>
      <c r="W3258" s="14"/>
      <c r="X3258" s="8"/>
      <c r="Y3258" s="13"/>
      <c r="Z3258" s="4"/>
      <c r="AA3258" s="10"/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4"/>
      <c r="BL3258" s="1"/>
      <c r="BM3258" s="1"/>
      <c r="BN3258" s="1"/>
      <c r="BO3258" s="1"/>
      <c r="BP3258" s="1"/>
      <c r="BQ3258" s="1"/>
    </row>
    <row r="3259" spans="1:69" x14ac:dyDescent="0.15">
      <c r="A3259" s="63"/>
      <c r="B3259" s="8"/>
      <c r="C3259" s="8"/>
      <c r="D3259" s="54"/>
      <c r="E3259" s="13"/>
      <c r="F3259" s="10"/>
      <c r="G3259" s="11"/>
      <c r="H3259" s="10"/>
      <c r="I3259" s="10"/>
      <c r="J3259" s="1"/>
      <c r="K3259" s="1"/>
      <c r="L3259" s="8"/>
      <c r="M3259" s="14"/>
      <c r="N3259" s="14"/>
      <c r="O3259" s="8"/>
      <c r="P3259" s="8"/>
      <c r="Q3259" s="12"/>
      <c r="R3259" s="37"/>
      <c r="S3259" s="8"/>
      <c r="T3259" s="7"/>
      <c r="U3259" s="12"/>
      <c r="V3259" s="12"/>
      <c r="W3259" s="14"/>
      <c r="X3259" s="8"/>
      <c r="Y3259" s="13"/>
      <c r="Z3259" s="4"/>
      <c r="AA3259" s="10"/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4"/>
      <c r="BL3259" s="1"/>
      <c r="BM3259" s="1"/>
      <c r="BN3259" s="1"/>
      <c r="BO3259" s="1"/>
      <c r="BP3259" s="1"/>
      <c r="BQ3259" s="1"/>
    </row>
    <row r="3260" spans="1:69" x14ac:dyDescent="0.15">
      <c r="A3260" s="63"/>
      <c r="B3260" s="8"/>
      <c r="C3260" s="8"/>
      <c r="D3260" s="54"/>
      <c r="E3260" s="13"/>
      <c r="F3260" s="10"/>
      <c r="G3260" s="11"/>
      <c r="H3260" s="10"/>
      <c r="I3260" s="10"/>
      <c r="J3260" s="1"/>
      <c r="K3260" s="1"/>
      <c r="L3260" s="8"/>
      <c r="M3260" s="14"/>
      <c r="N3260" s="14"/>
      <c r="O3260" s="8"/>
      <c r="P3260" s="8"/>
      <c r="Q3260" s="12"/>
      <c r="R3260" s="37"/>
      <c r="S3260" s="8"/>
      <c r="T3260" s="7"/>
      <c r="U3260" s="12"/>
      <c r="V3260" s="12"/>
      <c r="W3260" s="14"/>
      <c r="X3260" s="8"/>
      <c r="Y3260" s="13"/>
      <c r="Z3260" s="4"/>
      <c r="AA3260" s="10"/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4"/>
      <c r="BL3260" s="1"/>
      <c r="BM3260" s="1"/>
      <c r="BN3260" s="1"/>
      <c r="BO3260" s="1"/>
      <c r="BP3260" s="1"/>
      <c r="BQ3260" s="1"/>
    </row>
    <row r="3261" spans="1:69" x14ac:dyDescent="0.15">
      <c r="A3261" s="63"/>
      <c r="B3261" s="8"/>
      <c r="C3261" s="8"/>
      <c r="D3261" s="54"/>
      <c r="E3261" s="13"/>
      <c r="F3261" s="10"/>
      <c r="G3261" s="11"/>
      <c r="H3261" s="10"/>
      <c r="I3261" s="10"/>
      <c r="J3261" s="1"/>
      <c r="K3261" s="1"/>
      <c r="L3261" s="8"/>
      <c r="M3261" s="14"/>
      <c r="N3261" s="14"/>
      <c r="O3261" s="8"/>
      <c r="P3261" s="8"/>
      <c r="Q3261" s="12"/>
      <c r="R3261" s="37"/>
      <c r="S3261" s="8"/>
      <c r="T3261" s="7"/>
      <c r="U3261" s="12"/>
      <c r="V3261" s="12"/>
      <c r="W3261" s="14"/>
      <c r="X3261" s="8"/>
      <c r="Y3261" s="13"/>
      <c r="Z3261" s="4"/>
      <c r="AA3261" s="10"/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4"/>
      <c r="BL3261" s="1"/>
      <c r="BM3261" s="1"/>
      <c r="BN3261" s="1"/>
      <c r="BO3261" s="1"/>
      <c r="BP3261" s="1"/>
      <c r="BQ3261" s="1"/>
    </row>
    <row r="3262" spans="1:69" x14ac:dyDescent="0.15">
      <c r="A3262" s="63"/>
      <c r="B3262" s="8"/>
      <c r="C3262" s="8"/>
      <c r="D3262" s="54"/>
      <c r="E3262" s="13"/>
      <c r="F3262" s="10"/>
      <c r="G3262" s="11"/>
      <c r="H3262" s="10"/>
      <c r="I3262" s="10"/>
      <c r="J3262" s="1"/>
      <c r="K3262" s="1"/>
      <c r="L3262" s="8"/>
      <c r="M3262" s="14"/>
      <c r="N3262" s="14"/>
      <c r="O3262" s="8"/>
      <c r="P3262" s="8"/>
      <c r="Q3262" s="12"/>
      <c r="R3262" s="37"/>
      <c r="S3262" s="8"/>
      <c r="T3262" s="7"/>
      <c r="U3262" s="12"/>
      <c r="V3262" s="12"/>
      <c r="W3262" s="14"/>
      <c r="X3262" s="8"/>
      <c r="Y3262" s="13"/>
      <c r="Z3262" s="4"/>
      <c r="AA3262" s="10"/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4"/>
      <c r="BL3262" s="1"/>
      <c r="BM3262" s="1"/>
      <c r="BN3262" s="1"/>
      <c r="BO3262" s="1"/>
      <c r="BP3262" s="1"/>
      <c r="BQ3262" s="1"/>
    </row>
    <row r="3263" spans="1:69" x14ac:dyDescent="0.15">
      <c r="A3263" s="63"/>
      <c r="B3263" s="8"/>
      <c r="C3263" s="8"/>
      <c r="D3263" s="54"/>
      <c r="E3263" s="13"/>
      <c r="F3263" s="10"/>
      <c r="G3263" s="11"/>
      <c r="H3263" s="10"/>
      <c r="I3263" s="10"/>
      <c r="J3263" s="1"/>
      <c r="K3263" s="1"/>
      <c r="L3263" s="8"/>
      <c r="M3263" s="14"/>
      <c r="N3263" s="14"/>
      <c r="O3263" s="8"/>
      <c r="P3263" s="8"/>
      <c r="Q3263" s="12"/>
      <c r="R3263" s="37"/>
      <c r="S3263" s="8"/>
      <c r="T3263" s="7"/>
      <c r="U3263" s="12"/>
      <c r="V3263" s="12"/>
      <c r="W3263" s="14"/>
      <c r="X3263" s="8"/>
      <c r="Y3263" s="13"/>
      <c r="Z3263" s="4"/>
      <c r="AA3263" s="10"/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4"/>
      <c r="BL3263" s="1"/>
      <c r="BM3263" s="1"/>
      <c r="BN3263" s="1"/>
      <c r="BO3263" s="1"/>
      <c r="BP3263" s="1"/>
      <c r="BQ3263" s="1"/>
    </row>
    <row r="3264" spans="1:69" x14ac:dyDescent="0.15">
      <c r="A3264" s="63"/>
      <c r="B3264" s="8"/>
      <c r="C3264" s="8"/>
      <c r="D3264" s="54"/>
      <c r="E3264" s="13"/>
      <c r="F3264" s="10"/>
      <c r="G3264" s="11"/>
      <c r="H3264" s="10"/>
      <c r="I3264" s="10"/>
      <c r="J3264" s="1"/>
      <c r="K3264" s="1"/>
      <c r="L3264" s="8"/>
      <c r="M3264" s="14"/>
      <c r="N3264" s="14"/>
      <c r="O3264" s="8"/>
      <c r="P3264" s="8"/>
      <c r="Q3264" s="12"/>
      <c r="R3264" s="37"/>
      <c r="S3264" s="8"/>
      <c r="T3264" s="7"/>
      <c r="U3264" s="12"/>
      <c r="V3264" s="12"/>
      <c r="W3264" s="14"/>
      <c r="X3264" s="8"/>
      <c r="Y3264" s="13"/>
      <c r="Z3264" s="4"/>
      <c r="AA3264" s="10"/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4"/>
      <c r="BL3264" s="1"/>
      <c r="BM3264" s="1"/>
      <c r="BN3264" s="1"/>
      <c r="BO3264" s="1"/>
      <c r="BP3264" s="1"/>
      <c r="BQ3264" s="1"/>
    </row>
    <row r="3265" spans="1:69" x14ac:dyDescent="0.15">
      <c r="A3265" s="63"/>
      <c r="B3265" s="8"/>
      <c r="C3265" s="8"/>
      <c r="D3265" s="54"/>
      <c r="E3265" s="13"/>
      <c r="F3265" s="10"/>
      <c r="G3265" s="11"/>
      <c r="H3265" s="10"/>
      <c r="I3265" s="10"/>
      <c r="J3265" s="1"/>
      <c r="K3265" s="1"/>
      <c r="L3265" s="8"/>
      <c r="M3265" s="14"/>
      <c r="N3265" s="14"/>
      <c r="O3265" s="8"/>
      <c r="P3265" s="8"/>
      <c r="Q3265" s="12"/>
      <c r="R3265" s="37"/>
      <c r="S3265" s="8"/>
      <c r="T3265" s="7"/>
      <c r="U3265" s="12"/>
      <c r="V3265" s="12"/>
      <c r="W3265" s="14"/>
      <c r="X3265" s="8"/>
      <c r="Y3265" s="13"/>
      <c r="Z3265" s="4"/>
      <c r="AA3265" s="10"/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4"/>
      <c r="BL3265" s="1"/>
      <c r="BM3265" s="1"/>
      <c r="BN3265" s="1"/>
      <c r="BO3265" s="1"/>
      <c r="BP3265" s="1"/>
      <c r="BQ3265" s="1"/>
    </row>
    <row r="3266" spans="1:69" x14ac:dyDescent="0.15">
      <c r="A3266" s="63"/>
      <c r="B3266" s="8"/>
      <c r="C3266" s="8"/>
      <c r="D3266" s="54"/>
      <c r="E3266" s="13"/>
      <c r="F3266" s="10"/>
      <c r="G3266" s="11"/>
      <c r="H3266" s="10"/>
      <c r="I3266" s="10"/>
      <c r="J3266" s="1"/>
      <c r="K3266" s="1"/>
      <c r="L3266" s="8"/>
      <c r="M3266" s="14"/>
      <c r="N3266" s="14"/>
      <c r="O3266" s="8"/>
      <c r="P3266" s="8"/>
      <c r="Q3266" s="12"/>
      <c r="R3266" s="37"/>
      <c r="S3266" s="8"/>
      <c r="T3266" s="7"/>
      <c r="U3266" s="12"/>
      <c r="V3266" s="12"/>
      <c r="W3266" s="14"/>
      <c r="X3266" s="8"/>
      <c r="Y3266" s="13"/>
      <c r="Z3266" s="4"/>
      <c r="AA3266" s="10"/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4"/>
      <c r="BL3266" s="1"/>
      <c r="BM3266" s="1"/>
      <c r="BN3266" s="1"/>
      <c r="BO3266" s="1"/>
      <c r="BP3266" s="1"/>
      <c r="BQ3266" s="1"/>
    </row>
    <row r="3267" spans="1:69" x14ac:dyDescent="0.15">
      <c r="A3267" s="63"/>
      <c r="B3267" s="8"/>
      <c r="C3267" s="8"/>
      <c r="D3267" s="54"/>
      <c r="E3267" s="13"/>
      <c r="F3267" s="10"/>
      <c r="G3267" s="11"/>
      <c r="H3267" s="10"/>
      <c r="I3267" s="10"/>
      <c r="J3267" s="1"/>
      <c r="K3267" s="1"/>
      <c r="L3267" s="8"/>
      <c r="M3267" s="14"/>
      <c r="N3267" s="14"/>
      <c r="O3267" s="8"/>
      <c r="P3267" s="8"/>
      <c r="Q3267" s="12"/>
      <c r="R3267" s="37"/>
      <c r="S3267" s="8"/>
      <c r="T3267" s="7"/>
      <c r="U3267" s="12"/>
      <c r="V3267" s="12"/>
      <c r="W3267" s="14"/>
      <c r="X3267" s="8"/>
      <c r="Y3267" s="13"/>
      <c r="Z3267" s="4"/>
      <c r="AA3267" s="10"/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4"/>
      <c r="BL3267" s="1"/>
      <c r="BM3267" s="1"/>
      <c r="BN3267" s="1"/>
      <c r="BO3267" s="1"/>
      <c r="BP3267" s="1"/>
      <c r="BQ3267" s="1"/>
    </row>
    <row r="3268" spans="1:69" x14ac:dyDescent="0.15">
      <c r="A3268" s="63"/>
      <c r="B3268" s="8"/>
      <c r="C3268" s="8"/>
      <c r="D3268" s="54"/>
      <c r="E3268" s="13"/>
      <c r="F3268" s="10"/>
      <c r="G3268" s="11"/>
      <c r="H3268" s="10"/>
      <c r="I3268" s="10"/>
      <c r="J3268" s="1"/>
      <c r="K3268" s="1"/>
      <c r="L3268" s="8"/>
      <c r="M3268" s="14"/>
      <c r="N3268" s="14"/>
      <c r="O3268" s="8"/>
      <c r="P3268" s="8"/>
      <c r="Q3268" s="12"/>
      <c r="R3268" s="37"/>
      <c r="S3268" s="8"/>
      <c r="T3268" s="7"/>
      <c r="U3268" s="12"/>
      <c r="V3268" s="12"/>
      <c r="W3268" s="14"/>
      <c r="X3268" s="8"/>
      <c r="Y3268" s="13"/>
      <c r="Z3268" s="4"/>
      <c r="AA3268" s="10"/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4"/>
      <c r="BL3268" s="1"/>
      <c r="BM3268" s="1"/>
      <c r="BN3268" s="1"/>
      <c r="BO3268" s="1"/>
      <c r="BP3268" s="1"/>
      <c r="BQ3268" s="1"/>
    </row>
    <row r="3269" spans="1:69" x14ac:dyDescent="0.15">
      <c r="A3269" s="63"/>
      <c r="B3269" s="8"/>
      <c r="C3269" s="8"/>
      <c r="D3269" s="54"/>
      <c r="E3269" s="13"/>
      <c r="F3269" s="10"/>
      <c r="G3269" s="11"/>
      <c r="H3269" s="10"/>
      <c r="I3269" s="10"/>
      <c r="J3269" s="1"/>
      <c r="K3269" s="1"/>
      <c r="L3269" s="8"/>
      <c r="M3269" s="14"/>
      <c r="N3269" s="14"/>
      <c r="O3269" s="8"/>
      <c r="P3269" s="8"/>
      <c r="Q3269" s="12"/>
      <c r="R3269" s="37"/>
      <c r="S3269" s="8"/>
      <c r="T3269" s="7"/>
      <c r="U3269" s="12"/>
      <c r="V3269" s="12"/>
      <c r="W3269" s="14"/>
      <c r="X3269" s="8"/>
      <c r="Y3269" s="13"/>
      <c r="Z3269" s="4"/>
      <c r="AA3269" s="10"/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4"/>
      <c r="BL3269" s="1"/>
      <c r="BM3269" s="1"/>
      <c r="BN3269" s="1"/>
      <c r="BO3269" s="1"/>
      <c r="BP3269" s="1"/>
      <c r="BQ3269" s="1"/>
    </row>
    <row r="3270" spans="1:69" x14ac:dyDescent="0.15">
      <c r="A3270" s="63"/>
      <c r="B3270" s="8"/>
      <c r="C3270" s="8"/>
      <c r="D3270" s="54"/>
      <c r="E3270" s="13"/>
      <c r="F3270" s="10"/>
      <c r="G3270" s="11"/>
      <c r="H3270" s="10"/>
      <c r="I3270" s="10"/>
      <c r="J3270" s="1"/>
      <c r="K3270" s="1"/>
      <c r="L3270" s="8"/>
      <c r="M3270" s="14"/>
      <c r="N3270" s="14"/>
      <c r="O3270" s="8"/>
      <c r="P3270" s="8"/>
      <c r="Q3270" s="12"/>
      <c r="R3270" s="37"/>
      <c r="S3270" s="8"/>
      <c r="T3270" s="7"/>
      <c r="U3270" s="12"/>
      <c r="V3270" s="12"/>
      <c r="W3270" s="14"/>
      <c r="X3270" s="8"/>
      <c r="Y3270" s="13"/>
      <c r="Z3270" s="4"/>
      <c r="AA3270" s="10"/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4"/>
      <c r="BL3270" s="1"/>
      <c r="BM3270" s="1"/>
      <c r="BN3270" s="1"/>
      <c r="BO3270" s="1"/>
      <c r="BP3270" s="1"/>
      <c r="BQ3270" s="1"/>
    </row>
    <row r="3271" spans="1:69" x14ac:dyDescent="0.15">
      <c r="A3271" s="63"/>
      <c r="B3271" s="8"/>
      <c r="C3271" s="8"/>
      <c r="D3271" s="54"/>
      <c r="E3271" s="13"/>
      <c r="F3271" s="10"/>
      <c r="G3271" s="11"/>
      <c r="H3271" s="10"/>
      <c r="I3271" s="10"/>
      <c r="J3271" s="1"/>
      <c r="K3271" s="1"/>
      <c r="L3271" s="8"/>
      <c r="M3271" s="14"/>
      <c r="N3271" s="14"/>
      <c r="O3271" s="8"/>
      <c r="P3271" s="8"/>
      <c r="Q3271" s="12"/>
      <c r="R3271" s="37"/>
      <c r="S3271" s="8"/>
      <c r="T3271" s="7"/>
      <c r="U3271" s="12"/>
      <c r="V3271" s="12"/>
      <c r="W3271" s="14"/>
      <c r="X3271" s="8"/>
      <c r="Y3271" s="13"/>
      <c r="Z3271" s="4"/>
      <c r="AA3271" s="10"/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4"/>
      <c r="BL3271" s="1"/>
      <c r="BM3271" s="1"/>
      <c r="BN3271" s="1"/>
      <c r="BO3271" s="1"/>
      <c r="BP3271" s="1"/>
      <c r="BQ3271" s="1"/>
    </row>
    <row r="3272" spans="1:69" x14ac:dyDescent="0.15">
      <c r="A3272" s="63"/>
      <c r="B3272" s="8"/>
      <c r="C3272" s="8"/>
      <c r="D3272" s="54"/>
      <c r="E3272" s="13"/>
      <c r="F3272" s="10"/>
      <c r="G3272" s="11"/>
      <c r="H3272" s="10"/>
      <c r="I3272" s="10"/>
      <c r="J3272" s="1"/>
      <c r="K3272" s="1"/>
      <c r="L3272" s="8"/>
      <c r="M3272" s="14"/>
      <c r="N3272" s="14"/>
      <c r="O3272" s="8"/>
      <c r="P3272" s="8"/>
      <c r="Q3272" s="12"/>
      <c r="R3272" s="37"/>
      <c r="S3272" s="8"/>
      <c r="T3272" s="7"/>
      <c r="U3272" s="12"/>
      <c r="V3272" s="12"/>
      <c r="W3272" s="14"/>
      <c r="X3272" s="8"/>
      <c r="Y3272" s="13"/>
      <c r="Z3272" s="4"/>
      <c r="AA3272" s="10"/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4"/>
      <c r="BL3272" s="1"/>
      <c r="BM3272" s="1"/>
      <c r="BN3272" s="1"/>
      <c r="BO3272" s="1"/>
      <c r="BP3272" s="1"/>
      <c r="BQ3272" s="1"/>
    </row>
    <row r="3273" spans="1:69" x14ac:dyDescent="0.15">
      <c r="A3273" s="63"/>
      <c r="B3273" s="8"/>
      <c r="C3273" s="8"/>
      <c r="D3273" s="54"/>
      <c r="E3273" s="13"/>
      <c r="F3273" s="10"/>
      <c r="G3273" s="11"/>
      <c r="H3273" s="10"/>
      <c r="I3273" s="10"/>
      <c r="J3273" s="1"/>
      <c r="K3273" s="1"/>
      <c r="L3273" s="8"/>
      <c r="M3273" s="14"/>
      <c r="N3273" s="14"/>
      <c r="O3273" s="8"/>
      <c r="P3273" s="8"/>
      <c r="Q3273" s="12"/>
      <c r="R3273" s="37"/>
      <c r="S3273" s="8"/>
      <c r="T3273" s="7"/>
      <c r="U3273" s="12"/>
      <c r="V3273" s="12"/>
      <c r="W3273" s="14"/>
      <c r="X3273" s="8"/>
      <c r="Y3273" s="13"/>
      <c r="Z3273" s="4"/>
      <c r="AA3273" s="10"/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4"/>
      <c r="BL3273" s="1"/>
      <c r="BM3273" s="1"/>
      <c r="BN3273" s="1"/>
      <c r="BO3273" s="1"/>
      <c r="BP3273" s="1"/>
      <c r="BQ3273" s="1"/>
    </row>
    <row r="3274" spans="1:69" x14ac:dyDescent="0.15">
      <c r="A3274" s="63"/>
      <c r="B3274" s="8"/>
      <c r="C3274" s="8"/>
      <c r="D3274" s="54"/>
      <c r="E3274" s="13"/>
      <c r="F3274" s="10"/>
      <c r="G3274" s="11"/>
      <c r="H3274" s="10"/>
      <c r="I3274" s="10"/>
      <c r="J3274" s="1"/>
      <c r="K3274" s="1"/>
      <c r="L3274" s="8"/>
      <c r="M3274" s="14"/>
      <c r="N3274" s="14"/>
      <c r="O3274" s="8"/>
      <c r="P3274" s="8"/>
      <c r="Q3274" s="12"/>
      <c r="R3274" s="37"/>
      <c r="S3274" s="8"/>
      <c r="T3274" s="7"/>
      <c r="U3274" s="12"/>
      <c r="V3274" s="12"/>
      <c r="W3274" s="14"/>
      <c r="X3274" s="8"/>
      <c r="Y3274" s="13"/>
      <c r="Z3274" s="4"/>
      <c r="AA3274" s="10"/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4"/>
      <c r="BL3274" s="1"/>
      <c r="BM3274" s="1"/>
      <c r="BN3274" s="1"/>
      <c r="BO3274" s="1"/>
      <c r="BP3274" s="1"/>
      <c r="BQ3274" s="1"/>
    </row>
    <row r="3275" spans="1:69" x14ac:dyDescent="0.15">
      <c r="A3275" s="63"/>
      <c r="B3275" s="8"/>
      <c r="C3275" s="8"/>
      <c r="D3275" s="54"/>
      <c r="E3275" s="13"/>
      <c r="F3275" s="10"/>
      <c r="G3275" s="11"/>
      <c r="H3275" s="10"/>
      <c r="I3275" s="10"/>
      <c r="J3275" s="1"/>
      <c r="K3275" s="1"/>
      <c r="L3275" s="8"/>
      <c r="M3275" s="14"/>
      <c r="N3275" s="14"/>
      <c r="O3275" s="8"/>
      <c r="P3275" s="8"/>
      <c r="Q3275" s="12"/>
      <c r="R3275" s="37"/>
      <c r="S3275" s="8"/>
      <c r="T3275" s="7"/>
      <c r="U3275" s="12"/>
      <c r="V3275" s="12"/>
      <c r="W3275" s="14"/>
      <c r="X3275" s="8"/>
      <c r="Y3275" s="13"/>
      <c r="Z3275" s="4"/>
      <c r="AA3275" s="10"/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4"/>
      <c r="BL3275" s="1"/>
      <c r="BM3275" s="1"/>
      <c r="BN3275" s="1"/>
      <c r="BO3275" s="1"/>
      <c r="BP3275" s="1"/>
      <c r="BQ3275" s="1"/>
    </row>
    <row r="3276" spans="1:69" x14ac:dyDescent="0.15">
      <c r="A3276" s="63"/>
      <c r="B3276" s="8"/>
      <c r="C3276" s="8"/>
      <c r="D3276" s="54"/>
      <c r="E3276" s="13"/>
      <c r="F3276" s="10"/>
      <c r="G3276" s="11"/>
      <c r="H3276" s="10"/>
      <c r="I3276" s="10"/>
      <c r="J3276" s="1"/>
      <c r="K3276" s="1"/>
      <c r="L3276" s="8"/>
      <c r="M3276" s="14"/>
      <c r="N3276" s="14"/>
      <c r="O3276" s="8"/>
      <c r="P3276" s="8"/>
      <c r="Q3276" s="12"/>
      <c r="R3276" s="37"/>
      <c r="S3276" s="8"/>
      <c r="T3276" s="7"/>
      <c r="U3276" s="12"/>
      <c r="V3276" s="12"/>
      <c r="W3276" s="14"/>
      <c r="X3276" s="8"/>
      <c r="Y3276" s="13"/>
      <c r="Z3276" s="4"/>
      <c r="AA3276" s="10"/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4"/>
      <c r="BL3276" s="1"/>
      <c r="BM3276" s="1"/>
      <c r="BN3276" s="1"/>
      <c r="BO3276" s="1"/>
      <c r="BP3276" s="1"/>
      <c r="BQ3276" s="1"/>
    </row>
    <row r="3277" spans="1:69" x14ac:dyDescent="0.15">
      <c r="A3277" s="63"/>
      <c r="B3277" s="8"/>
      <c r="C3277" s="8"/>
      <c r="D3277" s="54"/>
      <c r="E3277" s="13"/>
      <c r="F3277" s="10"/>
      <c r="G3277" s="11"/>
      <c r="H3277" s="10"/>
      <c r="I3277" s="10"/>
      <c r="J3277" s="1"/>
      <c r="K3277" s="1"/>
      <c r="L3277" s="8"/>
      <c r="M3277" s="14"/>
      <c r="N3277" s="14"/>
      <c r="O3277" s="8"/>
      <c r="P3277" s="8"/>
      <c r="Q3277" s="12"/>
      <c r="R3277" s="37"/>
      <c r="S3277" s="8"/>
      <c r="T3277" s="7"/>
      <c r="U3277" s="12"/>
      <c r="V3277" s="12"/>
      <c r="W3277" s="14"/>
      <c r="X3277" s="8"/>
      <c r="Y3277" s="13"/>
      <c r="Z3277" s="4"/>
      <c r="AA3277" s="10"/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4"/>
      <c r="BL3277" s="1"/>
      <c r="BM3277" s="1"/>
      <c r="BN3277" s="1"/>
      <c r="BO3277" s="1"/>
      <c r="BP3277" s="1"/>
      <c r="BQ3277" s="1"/>
    </row>
    <row r="3278" spans="1:69" x14ac:dyDescent="0.15">
      <c r="A3278" s="63"/>
      <c r="B3278" s="8"/>
      <c r="C3278" s="8"/>
      <c r="D3278" s="54"/>
      <c r="E3278" s="13"/>
      <c r="F3278" s="10"/>
      <c r="G3278" s="11"/>
      <c r="H3278" s="10"/>
      <c r="I3278" s="10"/>
      <c r="J3278" s="1"/>
      <c r="K3278" s="1"/>
      <c r="L3278" s="8"/>
      <c r="M3278" s="14"/>
      <c r="N3278" s="14"/>
      <c r="O3278" s="8"/>
      <c r="P3278" s="8"/>
      <c r="Q3278" s="12"/>
      <c r="R3278" s="37"/>
      <c r="S3278" s="8"/>
      <c r="T3278" s="7"/>
      <c r="U3278" s="12"/>
      <c r="V3278" s="12"/>
      <c r="W3278" s="14"/>
      <c r="X3278" s="8"/>
      <c r="Y3278" s="13"/>
      <c r="Z3278" s="4"/>
      <c r="AA3278" s="10"/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4"/>
      <c r="BL3278" s="1"/>
      <c r="BM3278" s="1"/>
      <c r="BN3278" s="1"/>
      <c r="BO3278" s="1"/>
      <c r="BP3278" s="1"/>
      <c r="BQ3278" s="1"/>
    </row>
    <row r="3279" spans="1:69" x14ac:dyDescent="0.15">
      <c r="A3279" s="63"/>
      <c r="B3279" s="8"/>
      <c r="C3279" s="8"/>
      <c r="D3279" s="54"/>
      <c r="E3279" s="13"/>
      <c r="F3279" s="10"/>
      <c r="G3279" s="11"/>
      <c r="H3279" s="10"/>
      <c r="I3279" s="10"/>
      <c r="J3279" s="1"/>
      <c r="K3279" s="1"/>
      <c r="L3279" s="8"/>
      <c r="M3279" s="14"/>
      <c r="N3279" s="14"/>
      <c r="O3279" s="8"/>
      <c r="P3279" s="8"/>
      <c r="Q3279" s="12"/>
      <c r="R3279" s="37"/>
      <c r="S3279" s="8"/>
      <c r="T3279" s="7"/>
      <c r="U3279" s="12"/>
      <c r="V3279" s="12"/>
      <c r="W3279" s="14"/>
      <c r="X3279" s="8"/>
      <c r="Y3279" s="13"/>
      <c r="Z3279" s="4"/>
      <c r="AA3279" s="10"/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4"/>
      <c r="BL3279" s="1"/>
      <c r="BM3279" s="1"/>
      <c r="BN3279" s="1"/>
      <c r="BO3279" s="1"/>
      <c r="BP3279" s="1"/>
      <c r="BQ3279" s="1"/>
    </row>
    <row r="3280" spans="1:69" x14ac:dyDescent="0.15">
      <c r="A3280" s="63"/>
      <c r="B3280" s="8"/>
      <c r="C3280" s="8"/>
      <c r="D3280" s="54"/>
      <c r="E3280" s="13"/>
      <c r="F3280" s="10"/>
      <c r="G3280" s="11"/>
      <c r="H3280" s="10"/>
      <c r="I3280" s="10"/>
      <c r="J3280" s="1"/>
      <c r="K3280" s="1"/>
      <c r="L3280" s="8"/>
      <c r="M3280" s="14"/>
      <c r="N3280" s="14"/>
      <c r="O3280" s="8"/>
      <c r="P3280" s="8"/>
      <c r="Q3280" s="12"/>
      <c r="R3280" s="37"/>
      <c r="S3280" s="8"/>
      <c r="T3280" s="7"/>
      <c r="U3280" s="12"/>
      <c r="V3280" s="12"/>
      <c r="W3280" s="14"/>
      <c r="X3280" s="8"/>
      <c r="Y3280" s="13"/>
      <c r="Z3280" s="4"/>
      <c r="AA3280" s="10"/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4"/>
      <c r="BL3280" s="1"/>
      <c r="BM3280" s="1"/>
      <c r="BN3280" s="1"/>
      <c r="BO3280" s="1"/>
      <c r="BP3280" s="1"/>
      <c r="BQ3280" s="1"/>
    </row>
    <row r="3281" spans="1:69" x14ac:dyDescent="0.15">
      <c r="A3281" s="63"/>
      <c r="B3281" s="8"/>
      <c r="C3281" s="8"/>
      <c r="D3281" s="54"/>
      <c r="E3281" s="13"/>
      <c r="F3281" s="10"/>
      <c r="G3281" s="11"/>
      <c r="H3281" s="10"/>
      <c r="I3281" s="10"/>
      <c r="J3281" s="1"/>
      <c r="K3281" s="1"/>
      <c r="L3281" s="8"/>
      <c r="M3281" s="14"/>
      <c r="N3281" s="14"/>
      <c r="O3281" s="8"/>
      <c r="P3281" s="8"/>
      <c r="Q3281" s="12"/>
      <c r="R3281" s="37"/>
      <c r="S3281" s="8"/>
      <c r="T3281" s="7"/>
      <c r="U3281" s="12"/>
      <c r="V3281" s="12"/>
      <c r="W3281" s="14"/>
      <c r="X3281" s="8"/>
      <c r="Y3281" s="13"/>
      <c r="Z3281" s="4"/>
      <c r="AA3281" s="10"/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4"/>
      <c r="BL3281" s="1"/>
      <c r="BM3281" s="1"/>
      <c r="BN3281" s="1"/>
      <c r="BO3281" s="1"/>
      <c r="BP3281" s="1"/>
      <c r="BQ3281" s="1"/>
    </row>
    <row r="3282" spans="1:69" x14ac:dyDescent="0.15">
      <c r="A3282" s="63"/>
      <c r="B3282" s="8"/>
      <c r="C3282" s="8"/>
      <c r="D3282" s="54"/>
      <c r="E3282" s="13"/>
      <c r="F3282" s="10"/>
      <c r="G3282" s="11"/>
      <c r="H3282" s="10"/>
      <c r="I3282" s="10"/>
      <c r="J3282" s="1"/>
      <c r="K3282" s="1"/>
      <c r="L3282" s="8"/>
      <c r="M3282" s="14"/>
      <c r="N3282" s="14"/>
      <c r="O3282" s="8"/>
      <c r="P3282" s="8"/>
      <c r="Q3282" s="12"/>
      <c r="R3282" s="37"/>
      <c r="S3282" s="8"/>
      <c r="T3282" s="7"/>
      <c r="U3282" s="12"/>
      <c r="V3282" s="12"/>
      <c r="W3282" s="14"/>
      <c r="X3282" s="8"/>
      <c r="Y3282" s="13"/>
      <c r="Z3282" s="4"/>
      <c r="AA3282" s="10"/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4"/>
      <c r="BL3282" s="1"/>
      <c r="BM3282" s="1"/>
      <c r="BN3282" s="1"/>
      <c r="BO3282" s="1"/>
      <c r="BP3282" s="1"/>
      <c r="BQ3282" s="1"/>
    </row>
    <row r="3283" spans="1:69" x14ac:dyDescent="0.15">
      <c r="A3283" s="63"/>
      <c r="B3283" s="8"/>
      <c r="C3283" s="8"/>
      <c r="D3283" s="54"/>
      <c r="E3283" s="13"/>
      <c r="F3283" s="10"/>
      <c r="G3283" s="11"/>
      <c r="H3283" s="10"/>
      <c r="I3283" s="10"/>
      <c r="J3283" s="1"/>
      <c r="K3283" s="1"/>
      <c r="L3283" s="8"/>
      <c r="M3283" s="14"/>
      <c r="N3283" s="14"/>
      <c r="O3283" s="8"/>
      <c r="P3283" s="8"/>
      <c r="Q3283" s="12"/>
      <c r="R3283" s="37"/>
      <c r="S3283" s="8"/>
      <c r="T3283" s="7"/>
      <c r="U3283" s="12"/>
      <c r="V3283" s="12"/>
      <c r="W3283" s="14"/>
      <c r="X3283" s="8"/>
      <c r="Y3283" s="13"/>
      <c r="Z3283" s="4"/>
      <c r="AA3283" s="10"/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4"/>
      <c r="BL3283" s="1"/>
      <c r="BM3283" s="1"/>
      <c r="BN3283" s="1"/>
      <c r="BO3283" s="1"/>
      <c r="BP3283" s="1"/>
      <c r="BQ3283" s="1"/>
    </row>
    <row r="3284" spans="1:69" x14ac:dyDescent="0.15">
      <c r="A3284" s="63"/>
      <c r="B3284" s="8"/>
      <c r="C3284" s="8"/>
      <c r="D3284" s="54"/>
      <c r="E3284" s="13"/>
      <c r="F3284" s="10"/>
      <c r="G3284" s="11"/>
      <c r="H3284" s="10"/>
      <c r="I3284" s="10"/>
      <c r="J3284" s="1"/>
      <c r="K3284" s="1"/>
      <c r="L3284" s="8"/>
      <c r="M3284" s="14"/>
      <c r="N3284" s="14"/>
      <c r="O3284" s="8"/>
      <c r="P3284" s="8"/>
      <c r="Q3284" s="12"/>
      <c r="R3284" s="37"/>
      <c r="S3284" s="8"/>
      <c r="T3284" s="7"/>
      <c r="U3284" s="12"/>
      <c r="V3284" s="12"/>
      <c r="W3284" s="14"/>
      <c r="X3284" s="8"/>
      <c r="Y3284" s="13"/>
      <c r="Z3284" s="4"/>
      <c r="AA3284" s="10"/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4"/>
      <c r="BL3284" s="1"/>
      <c r="BM3284" s="1"/>
      <c r="BN3284" s="1"/>
      <c r="BO3284" s="1"/>
      <c r="BP3284" s="1"/>
      <c r="BQ3284" s="1"/>
    </row>
    <row r="3285" spans="1:69" x14ac:dyDescent="0.15">
      <c r="A3285" s="63"/>
      <c r="B3285" s="8"/>
      <c r="C3285" s="8"/>
      <c r="D3285" s="54"/>
      <c r="E3285" s="13"/>
      <c r="F3285" s="10"/>
      <c r="G3285" s="11"/>
      <c r="H3285" s="10"/>
      <c r="I3285" s="10"/>
      <c r="J3285" s="1"/>
      <c r="K3285" s="1"/>
      <c r="L3285" s="8"/>
      <c r="M3285" s="14"/>
      <c r="N3285" s="14"/>
      <c r="O3285" s="8"/>
      <c r="P3285" s="8"/>
      <c r="Q3285" s="12"/>
      <c r="R3285" s="37"/>
      <c r="S3285" s="8"/>
      <c r="T3285" s="7"/>
      <c r="U3285" s="12"/>
      <c r="V3285" s="12"/>
      <c r="W3285" s="14"/>
      <c r="X3285" s="8"/>
      <c r="Y3285" s="13"/>
      <c r="Z3285" s="4"/>
      <c r="AA3285" s="10"/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4"/>
      <c r="BL3285" s="1"/>
      <c r="BM3285" s="1"/>
      <c r="BN3285" s="1"/>
      <c r="BO3285" s="1"/>
      <c r="BP3285" s="1"/>
      <c r="BQ3285" s="1"/>
    </row>
    <row r="3286" spans="1:69" x14ac:dyDescent="0.15">
      <c r="A3286" s="63"/>
      <c r="B3286" s="8"/>
      <c r="C3286" s="8"/>
      <c r="D3286" s="54"/>
      <c r="E3286" s="13"/>
      <c r="F3286" s="10"/>
      <c r="G3286" s="11"/>
      <c r="H3286" s="10"/>
      <c r="I3286" s="10"/>
      <c r="J3286" s="1"/>
      <c r="K3286" s="1"/>
      <c r="L3286" s="8"/>
      <c r="M3286" s="14"/>
      <c r="N3286" s="14"/>
      <c r="O3286" s="8"/>
      <c r="P3286" s="8"/>
      <c r="Q3286" s="12"/>
      <c r="R3286" s="37"/>
      <c r="S3286" s="8"/>
      <c r="T3286" s="7"/>
      <c r="U3286" s="12"/>
      <c r="V3286" s="12"/>
      <c r="W3286" s="14"/>
      <c r="X3286" s="8"/>
      <c r="Y3286" s="13"/>
      <c r="Z3286" s="4"/>
      <c r="AA3286" s="10"/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4"/>
      <c r="BL3286" s="1"/>
      <c r="BM3286" s="1"/>
      <c r="BN3286" s="1"/>
      <c r="BO3286" s="1"/>
      <c r="BP3286" s="1"/>
      <c r="BQ3286" s="1"/>
    </row>
    <row r="3287" spans="1:69" x14ac:dyDescent="0.15">
      <c r="A3287" s="63"/>
      <c r="B3287" s="8"/>
      <c r="C3287" s="8"/>
      <c r="D3287" s="54"/>
      <c r="E3287" s="13"/>
      <c r="F3287" s="10"/>
      <c r="G3287" s="11"/>
      <c r="H3287" s="10"/>
      <c r="I3287" s="10"/>
      <c r="J3287" s="1"/>
      <c r="K3287" s="1"/>
      <c r="L3287" s="8"/>
      <c r="M3287" s="14"/>
      <c r="N3287" s="14"/>
      <c r="O3287" s="8"/>
      <c r="P3287" s="8"/>
      <c r="Q3287" s="12"/>
      <c r="R3287" s="37"/>
      <c r="S3287" s="8"/>
      <c r="T3287" s="7"/>
      <c r="U3287" s="12"/>
      <c r="V3287" s="12"/>
      <c r="W3287" s="14"/>
      <c r="X3287" s="8"/>
      <c r="Y3287" s="13"/>
      <c r="Z3287" s="4"/>
      <c r="AA3287" s="10"/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4"/>
      <c r="BL3287" s="1"/>
      <c r="BM3287" s="1"/>
      <c r="BN3287" s="1"/>
      <c r="BO3287" s="1"/>
      <c r="BP3287" s="1"/>
      <c r="BQ3287" s="1"/>
    </row>
    <row r="3288" spans="1:69" x14ac:dyDescent="0.15">
      <c r="A3288" s="63"/>
      <c r="B3288" s="8"/>
      <c r="C3288" s="8"/>
      <c r="D3288" s="54"/>
      <c r="E3288" s="13"/>
      <c r="F3288" s="10"/>
      <c r="G3288" s="11"/>
      <c r="H3288" s="10"/>
      <c r="I3288" s="10"/>
      <c r="J3288" s="1"/>
      <c r="K3288" s="1"/>
      <c r="L3288" s="8"/>
      <c r="M3288" s="14"/>
      <c r="N3288" s="14"/>
      <c r="O3288" s="8"/>
      <c r="P3288" s="8"/>
      <c r="Q3288" s="12"/>
      <c r="R3288" s="37"/>
      <c r="S3288" s="8"/>
      <c r="T3288" s="7"/>
      <c r="U3288" s="12"/>
      <c r="V3288" s="12"/>
      <c r="W3288" s="14"/>
      <c r="X3288" s="8"/>
      <c r="Y3288" s="13"/>
      <c r="Z3288" s="4"/>
      <c r="AA3288" s="10"/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4"/>
      <c r="BL3288" s="1"/>
      <c r="BM3288" s="1"/>
      <c r="BN3288" s="1"/>
      <c r="BO3288" s="1"/>
      <c r="BP3288" s="1"/>
      <c r="BQ3288" s="1"/>
    </row>
    <row r="3289" spans="1:69" x14ac:dyDescent="0.15">
      <c r="A3289" s="63"/>
      <c r="B3289" s="8"/>
      <c r="C3289" s="8"/>
      <c r="D3289" s="54"/>
      <c r="E3289" s="13"/>
      <c r="F3289" s="10"/>
      <c r="G3289" s="11"/>
      <c r="H3289" s="10"/>
      <c r="I3289" s="10"/>
      <c r="J3289" s="1"/>
      <c r="K3289" s="1"/>
      <c r="L3289" s="8"/>
      <c r="M3289" s="14"/>
      <c r="N3289" s="14"/>
      <c r="O3289" s="8"/>
      <c r="P3289" s="8"/>
      <c r="Q3289" s="12"/>
      <c r="R3289" s="37"/>
      <c r="S3289" s="8"/>
      <c r="T3289" s="7"/>
      <c r="U3289" s="12"/>
      <c r="V3289" s="12"/>
      <c r="W3289" s="14"/>
      <c r="X3289" s="8"/>
      <c r="Y3289" s="13"/>
      <c r="Z3289" s="4"/>
      <c r="AA3289" s="10"/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4"/>
      <c r="BL3289" s="1"/>
      <c r="BM3289" s="1"/>
      <c r="BN3289" s="1"/>
      <c r="BO3289" s="1"/>
      <c r="BP3289" s="1"/>
      <c r="BQ3289" s="1"/>
    </row>
    <row r="3290" spans="1:69" x14ac:dyDescent="0.15">
      <c r="A3290" s="63"/>
      <c r="B3290" s="8"/>
      <c r="C3290" s="8"/>
      <c r="D3290" s="54"/>
      <c r="E3290" s="13"/>
      <c r="F3290" s="10"/>
      <c r="G3290" s="11"/>
      <c r="H3290" s="10"/>
      <c r="I3290" s="10"/>
      <c r="J3290" s="1"/>
      <c r="K3290" s="1"/>
      <c r="L3290" s="8"/>
      <c r="M3290" s="14"/>
      <c r="N3290" s="14"/>
      <c r="O3290" s="8"/>
      <c r="P3290" s="8"/>
      <c r="Q3290" s="12"/>
      <c r="R3290" s="37"/>
      <c r="S3290" s="8"/>
      <c r="T3290" s="7"/>
      <c r="U3290" s="12"/>
      <c r="V3290" s="12"/>
      <c r="W3290" s="14"/>
      <c r="X3290" s="8"/>
      <c r="Y3290" s="13"/>
      <c r="Z3290" s="4"/>
      <c r="AA3290" s="10"/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4"/>
      <c r="BL3290" s="1"/>
      <c r="BM3290" s="1"/>
      <c r="BN3290" s="1"/>
      <c r="BO3290" s="1"/>
      <c r="BP3290" s="1"/>
      <c r="BQ3290" s="1"/>
    </row>
    <row r="3291" spans="1:69" x14ac:dyDescent="0.15">
      <c r="A3291" s="63"/>
      <c r="B3291" s="8"/>
      <c r="C3291" s="8"/>
      <c r="D3291" s="54"/>
      <c r="E3291" s="13"/>
      <c r="F3291" s="10"/>
      <c r="G3291" s="11"/>
      <c r="H3291" s="10"/>
      <c r="I3291" s="10"/>
      <c r="J3291" s="1"/>
      <c r="K3291" s="1"/>
      <c r="L3291" s="8"/>
      <c r="M3291" s="14"/>
      <c r="N3291" s="14"/>
      <c r="O3291" s="8"/>
      <c r="P3291" s="8"/>
      <c r="Q3291" s="12"/>
      <c r="R3291" s="37"/>
      <c r="S3291" s="8"/>
      <c r="T3291" s="7"/>
      <c r="U3291" s="12"/>
      <c r="V3291" s="12"/>
      <c r="W3291" s="14"/>
      <c r="X3291" s="8"/>
      <c r="Y3291" s="13"/>
      <c r="Z3291" s="4"/>
      <c r="AA3291" s="10"/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4"/>
      <c r="BL3291" s="1"/>
      <c r="BM3291" s="1"/>
      <c r="BN3291" s="1"/>
      <c r="BO3291" s="1"/>
      <c r="BP3291" s="1"/>
      <c r="BQ3291" s="1"/>
    </row>
    <row r="3292" spans="1:69" x14ac:dyDescent="0.15">
      <c r="A3292" s="63"/>
      <c r="B3292" s="8"/>
      <c r="C3292" s="8"/>
      <c r="D3292" s="54"/>
      <c r="E3292" s="13"/>
      <c r="F3292" s="10"/>
      <c r="G3292" s="11"/>
      <c r="H3292" s="10"/>
      <c r="I3292" s="10"/>
      <c r="J3292" s="1"/>
      <c r="K3292" s="1"/>
      <c r="L3292" s="8"/>
      <c r="M3292" s="14"/>
      <c r="N3292" s="14"/>
      <c r="O3292" s="8"/>
      <c r="P3292" s="8"/>
      <c r="Q3292" s="12"/>
      <c r="R3292" s="37"/>
      <c r="S3292" s="8"/>
      <c r="T3292" s="7"/>
      <c r="U3292" s="12"/>
      <c r="V3292" s="12"/>
      <c r="W3292" s="14"/>
      <c r="X3292" s="8"/>
      <c r="Y3292" s="13"/>
      <c r="Z3292" s="4"/>
      <c r="AA3292" s="10"/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4"/>
      <c r="BL3292" s="1"/>
      <c r="BM3292" s="1"/>
      <c r="BN3292" s="1"/>
      <c r="BO3292" s="1"/>
      <c r="BP3292" s="1"/>
      <c r="BQ3292" s="1"/>
    </row>
    <row r="3293" spans="1:69" x14ac:dyDescent="0.15">
      <c r="A3293" s="63"/>
      <c r="B3293" s="8"/>
      <c r="C3293" s="8"/>
      <c r="D3293" s="54"/>
      <c r="E3293" s="13"/>
      <c r="F3293" s="10"/>
      <c r="G3293" s="11"/>
      <c r="H3293" s="10"/>
      <c r="I3293" s="10"/>
      <c r="J3293" s="1"/>
      <c r="K3293" s="1"/>
      <c r="L3293" s="8"/>
      <c r="M3293" s="14"/>
      <c r="N3293" s="14"/>
      <c r="O3293" s="8"/>
      <c r="P3293" s="8"/>
      <c r="Q3293" s="12"/>
      <c r="R3293" s="37"/>
      <c r="S3293" s="8"/>
      <c r="T3293" s="7"/>
      <c r="U3293" s="12"/>
      <c r="V3293" s="12"/>
      <c r="W3293" s="14"/>
      <c r="X3293" s="8"/>
      <c r="Y3293" s="13"/>
      <c r="Z3293" s="4"/>
      <c r="AA3293" s="10"/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4"/>
      <c r="BL3293" s="1"/>
      <c r="BM3293" s="1"/>
      <c r="BN3293" s="1"/>
      <c r="BO3293" s="1"/>
      <c r="BP3293" s="1"/>
      <c r="BQ3293" s="1"/>
    </row>
    <row r="3294" spans="1:69" x14ac:dyDescent="0.15">
      <c r="A3294" s="63"/>
      <c r="B3294" s="8"/>
      <c r="C3294" s="8"/>
      <c r="D3294" s="54"/>
      <c r="E3294" s="13"/>
      <c r="F3294" s="10"/>
      <c r="G3294" s="11"/>
      <c r="H3294" s="10"/>
      <c r="I3294" s="10"/>
      <c r="J3294" s="1"/>
      <c r="K3294" s="1"/>
      <c r="L3294" s="8"/>
      <c r="M3294" s="14"/>
      <c r="N3294" s="14"/>
      <c r="O3294" s="8"/>
      <c r="P3294" s="8"/>
      <c r="Q3294" s="12"/>
      <c r="R3294" s="37"/>
      <c r="S3294" s="8"/>
      <c r="T3294" s="7"/>
      <c r="U3294" s="12"/>
      <c r="V3294" s="12"/>
      <c r="W3294" s="14"/>
      <c r="X3294" s="8"/>
      <c r="Y3294" s="13"/>
      <c r="Z3294" s="4"/>
      <c r="AA3294" s="10"/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4"/>
      <c r="BL3294" s="1"/>
      <c r="BM3294" s="1"/>
      <c r="BN3294" s="1"/>
      <c r="BO3294" s="1"/>
      <c r="BP3294" s="1"/>
      <c r="BQ3294" s="1"/>
    </row>
    <row r="3295" spans="1:69" x14ac:dyDescent="0.15">
      <c r="A3295" s="63"/>
      <c r="B3295" s="8"/>
      <c r="C3295" s="8"/>
      <c r="D3295" s="54"/>
      <c r="E3295" s="13"/>
      <c r="F3295" s="10"/>
      <c r="G3295" s="11"/>
      <c r="H3295" s="10"/>
      <c r="I3295" s="10"/>
      <c r="J3295" s="1"/>
      <c r="K3295" s="1"/>
      <c r="L3295" s="8"/>
      <c r="M3295" s="14"/>
      <c r="N3295" s="14"/>
      <c r="O3295" s="8"/>
      <c r="P3295" s="8"/>
      <c r="Q3295" s="12"/>
      <c r="R3295" s="37"/>
      <c r="S3295" s="8"/>
      <c r="T3295" s="7"/>
      <c r="U3295" s="12"/>
      <c r="V3295" s="12"/>
      <c r="W3295" s="14"/>
      <c r="X3295" s="8"/>
      <c r="Y3295" s="13"/>
      <c r="Z3295" s="4"/>
      <c r="AA3295" s="10"/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4"/>
      <c r="BL3295" s="1"/>
      <c r="BM3295" s="1"/>
      <c r="BN3295" s="1"/>
      <c r="BO3295" s="1"/>
      <c r="BP3295" s="1"/>
      <c r="BQ3295" s="1"/>
    </row>
    <row r="3296" spans="1:69" x14ac:dyDescent="0.15">
      <c r="A3296" s="63"/>
      <c r="B3296" s="8"/>
      <c r="C3296" s="8"/>
      <c r="D3296" s="54"/>
      <c r="E3296" s="13"/>
      <c r="F3296" s="10"/>
      <c r="G3296" s="11"/>
      <c r="H3296" s="10"/>
      <c r="I3296" s="10"/>
      <c r="J3296" s="1"/>
      <c r="K3296" s="1"/>
      <c r="L3296" s="8"/>
      <c r="M3296" s="14"/>
      <c r="N3296" s="14"/>
      <c r="O3296" s="8"/>
      <c r="P3296" s="8"/>
      <c r="Q3296" s="12"/>
      <c r="R3296" s="37"/>
      <c r="S3296" s="8"/>
      <c r="T3296" s="7"/>
      <c r="U3296" s="12"/>
      <c r="V3296" s="12"/>
      <c r="W3296" s="14"/>
      <c r="X3296" s="8"/>
      <c r="Y3296" s="13"/>
      <c r="Z3296" s="4"/>
      <c r="AA3296" s="10"/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4"/>
      <c r="BL3296" s="1"/>
      <c r="BM3296" s="1"/>
      <c r="BN3296" s="1"/>
      <c r="BO3296" s="1"/>
      <c r="BP3296" s="1"/>
      <c r="BQ3296" s="1"/>
    </row>
    <row r="3297" spans="1:69" x14ac:dyDescent="0.15">
      <c r="A3297" s="63"/>
      <c r="B3297" s="8"/>
      <c r="C3297" s="8"/>
      <c r="D3297" s="54"/>
      <c r="E3297" s="13"/>
      <c r="F3297" s="10"/>
      <c r="G3297" s="11"/>
      <c r="H3297" s="10"/>
      <c r="I3297" s="10"/>
      <c r="J3297" s="1"/>
      <c r="K3297" s="1"/>
      <c r="L3297" s="8"/>
      <c r="M3297" s="14"/>
      <c r="N3297" s="14"/>
      <c r="O3297" s="8"/>
      <c r="P3297" s="8"/>
      <c r="Q3297" s="12"/>
      <c r="R3297" s="37"/>
      <c r="S3297" s="8"/>
      <c r="T3297" s="7"/>
      <c r="U3297" s="12"/>
      <c r="V3297" s="12"/>
      <c r="W3297" s="14"/>
      <c r="X3297" s="8"/>
      <c r="Y3297" s="13"/>
      <c r="Z3297" s="4"/>
      <c r="AA3297" s="10"/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4"/>
      <c r="BL3297" s="1"/>
      <c r="BM3297" s="1"/>
      <c r="BN3297" s="1"/>
      <c r="BO3297" s="1"/>
      <c r="BP3297" s="1"/>
      <c r="BQ3297" s="1"/>
    </row>
    <row r="3298" spans="1:69" x14ac:dyDescent="0.15">
      <c r="A3298" s="67"/>
      <c r="B3298" s="55"/>
      <c r="C3298" s="55"/>
      <c r="D3298" s="56"/>
      <c r="E3298" s="51"/>
      <c r="F3298" s="50"/>
      <c r="G3298" s="57"/>
      <c r="H3298" s="50"/>
      <c r="I3298" s="50"/>
      <c r="J3298" s="3"/>
      <c r="K3298" s="3"/>
      <c r="L3298" s="55"/>
      <c r="M3298" s="58"/>
      <c r="N3298" s="58"/>
      <c r="O3298" s="55"/>
      <c r="P3298" s="55"/>
      <c r="Q3298" s="59"/>
      <c r="R3298" s="60"/>
      <c r="S3298" s="55"/>
      <c r="T3298" s="35"/>
      <c r="U3298" s="59"/>
      <c r="V3298" s="59"/>
      <c r="W3298" s="58"/>
      <c r="X3298" s="55"/>
      <c r="Y3298" s="51"/>
      <c r="Z3298" s="33"/>
      <c r="AA3298" s="50"/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4"/>
      <c r="BL3298" s="1"/>
      <c r="BM3298" s="1"/>
      <c r="BN3298" s="1"/>
      <c r="BO3298" s="1"/>
      <c r="BP3298" s="1"/>
      <c r="BQ3298" s="1"/>
    </row>
    <row r="3299" spans="1:69" x14ac:dyDescent="0.15">
      <c r="A3299" s="63"/>
      <c r="B3299" s="8"/>
      <c r="C3299" s="8"/>
      <c r="D3299" s="54"/>
      <c r="E3299" s="13"/>
      <c r="F3299" s="10"/>
      <c r="G3299" s="11"/>
      <c r="H3299" s="10"/>
      <c r="I3299" s="10"/>
      <c r="J3299" s="1"/>
      <c r="K3299" s="1"/>
      <c r="L3299" s="8"/>
      <c r="M3299" s="14"/>
      <c r="N3299" s="14"/>
      <c r="O3299" s="8"/>
      <c r="P3299" s="8"/>
      <c r="Q3299" s="12"/>
      <c r="R3299" s="37"/>
      <c r="S3299" s="8"/>
      <c r="T3299" s="7"/>
      <c r="U3299" s="12"/>
      <c r="V3299" s="12"/>
      <c r="W3299" s="14"/>
      <c r="X3299" s="8"/>
      <c r="Y3299" s="13"/>
      <c r="Z3299" s="4"/>
      <c r="AA3299" s="10"/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4"/>
      <c r="BL3299" s="1"/>
      <c r="BM3299" s="1"/>
      <c r="BN3299" s="1"/>
      <c r="BO3299" s="1"/>
      <c r="BP3299" s="1"/>
      <c r="BQ3299" s="1"/>
    </row>
    <row r="3300" spans="1:69" x14ac:dyDescent="0.15">
      <c r="A3300" s="63"/>
      <c r="B3300" s="8"/>
      <c r="C3300" s="8"/>
      <c r="D3300" s="54"/>
      <c r="E3300" s="13"/>
      <c r="F3300" s="10"/>
      <c r="G3300" s="11"/>
      <c r="H3300" s="10"/>
      <c r="I3300" s="10"/>
      <c r="J3300" s="1"/>
      <c r="K3300" s="1"/>
      <c r="L3300" s="8"/>
      <c r="M3300" s="14"/>
      <c r="N3300" s="14"/>
      <c r="O3300" s="8"/>
      <c r="P3300" s="8"/>
      <c r="Q3300" s="12"/>
      <c r="R3300" s="37"/>
      <c r="S3300" s="8"/>
      <c r="T3300" s="7"/>
      <c r="U3300" s="12"/>
      <c r="V3300" s="12"/>
      <c r="W3300" s="14"/>
      <c r="X3300" s="8"/>
      <c r="Y3300" s="13"/>
      <c r="Z3300" s="4"/>
      <c r="AA3300" s="10"/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4"/>
      <c r="BL3300" s="1"/>
      <c r="BM3300" s="1"/>
      <c r="BN3300" s="1"/>
      <c r="BO3300" s="1"/>
      <c r="BP3300" s="1"/>
      <c r="BQ3300" s="1"/>
    </row>
    <row r="3301" spans="1:69" x14ac:dyDescent="0.15">
      <c r="A3301" s="63"/>
      <c r="B3301" s="8"/>
      <c r="C3301" s="8"/>
      <c r="D3301" s="54"/>
      <c r="E3301" s="13"/>
      <c r="F3301" s="10"/>
      <c r="G3301" s="11"/>
      <c r="H3301" s="10"/>
      <c r="I3301" s="10"/>
      <c r="J3301" s="1"/>
      <c r="K3301" s="1"/>
      <c r="L3301" s="8"/>
      <c r="M3301" s="14"/>
      <c r="N3301" s="14"/>
      <c r="O3301" s="8"/>
      <c r="P3301" s="8"/>
      <c r="Q3301" s="12"/>
      <c r="R3301" s="37"/>
      <c r="S3301" s="8"/>
      <c r="T3301" s="7"/>
      <c r="U3301" s="12"/>
      <c r="V3301" s="12"/>
      <c r="W3301" s="14"/>
      <c r="X3301" s="8"/>
      <c r="Y3301" s="13"/>
      <c r="Z3301" s="4"/>
      <c r="AA3301" s="10"/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4"/>
      <c r="BL3301" s="1"/>
      <c r="BM3301" s="1"/>
      <c r="BN3301" s="1"/>
      <c r="BO3301" s="1"/>
      <c r="BP3301" s="1"/>
      <c r="BQ3301" s="1"/>
    </row>
    <row r="3302" spans="1:69" x14ac:dyDescent="0.15">
      <c r="A3302" s="63"/>
      <c r="B3302" s="8"/>
      <c r="C3302" s="8"/>
      <c r="D3302" s="54"/>
      <c r="E3302" s="13"/>
      <c r="F3302" s="10"/>
      <c r="G3302" s="11"/>
      <c r="H3302" s="10"/>
      <c r="I3302" s="10"/>
      <c r="J3302" s="1"/>
      <c r="K3302" s="1"/>
      <c r="L3302" s="8"/>
      <c r="M3302" s="14"/>
      <c r="N3302" s="14"/>
      <c r="O3302" s="8"/>
      <c r="P3302" s="8"/>
      <c r="Q3302" s="12"/>
      <c r="R3302" s="37"/>
      <c r="S3302" s="8"/>
      <c r="T3302" s="7"/>
      <c r="U3302" s="12"/>
      <c r="V3302" s="12"/>
      <c r="W3302" s="14"/>
      <c r="X3302" s="8"/>
      <c r="Y3302" s="13"/>
      <c r="Z3302" s="4"/>
      <c r="AA3302" s="10"/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4"/>
      <c r="BL3302" s="1"/>
      <c r="BM3302" s="1"/>
      <c r="BN3302" s="1"/>
      <c r="BO3302" s="1"/>
      <c r="BP3302" s="1"/>
      <c r="BQ3302" s="1"/>
    </row>
    <row r="3303" spans="1:69" x14ac:dyDescent="0.15">
      <c r="A3303" s="63"/>
      <c r="B3303" s="8"/>
      <c r="C3303" s="8"/>
      <c r="D3303" s="54"/>
      <c r="E3303" s="13"/>
      <c r="F3303" s="10"/>
      <c r="G3303" s="11"/>
      <c r="H3303" s="10"/>
      <c r="I3303" s="10"/>
      <c r="J3303" s="1"/>
      <c r="K3303" s="1"/>
      <c r="L3303" s="8"/>
      <c r="M3303" s="14"/>
      <c r="N3303" s="14"/>
      <c r="O3303" s="8"/>
      <c r="P3303" s="8"/>
      <c r="Q3303" s="12"/>
      <c r="R3303" s="37"/>
      <c r="S3303" s="8"/>
      <c r="T3303" s="7"/>
      <c r="U3303" s="12"/>
      <c r="V3303" s="12"/>
      <c r="W3303" s="14"/>
      <c r="X3303" s="8"/>
      <c r="Y3303" s="13"/>
      <c r="Z3303" s="4"/>
      <c r="AA3303" s="10"/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4"/>
      <c r="BL3303" s="1"/>
      <c r="BM3303" s="1"/>
      <c r="BN3303" s="1"/>
      <c r="BO3303" s="1"/>
      <c r="BP3303" s="1"/>
      <c r="BQ3303" s="1"/>
    </row>
    <row r="3304" spans="1:69" x14ac:dyDescent="0.15">
      <c r="A3304" s="63"/>
      <c r="B3304" s="8"/>
      <c r="C3304" s="8"/>
      <c r="D3304" s="54"/>
      <c r="E3304" s="13"/>
      <c r="F3304" s="10"/>
      <c r="G3304" s="11"/>
      <c r="H3304" s="10"/>
      <c r="I3304" s="10"/>
      <c r="J3304" s="1"/>
      <c r="K3304" s="1"/>
      <c r="L3304" s="8"/>
      <c r="M3304" s="14"/>
      <c r="N3304" s="14"/>
      <c r="O3304" s="8"/>
      <c r="P3304" s="8"/>
      <c r="Q3304" s="12"/>
      <c r="R3304" s="37"/>
      <c r="S3304" s="8"/>
      <c r="T3304" s="7"/>
      <c r="U3304" s="12"/>
      <c r="V3304" s="12"/>
      <c r="W3304" s="14"/>
      <c r="X3304" s="8"/>
      <c r="Y3304" s="13"/>
      <c r="Z3304" s="4"/>
      <c r="AA3304" s="10"/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4"/>
      <c r="BL3304" s="1"/>
      <c r="BM3304" s="1"/>
      <c r="BN3304" s="1"/>
      <c r="BO3304" s="1"/>
      <c r="BP3304" s="1"/>
      <c r="BQ3304" s="1"/>
    </row>
    <row r="3305" spans="1:69" x14ac:dyDescent="0.15">
      <c r="A3305" s="63"/>
      <c r="B3305" s="8"/>
      <c r="C3305" s="8"/>
      <c r="D3305" s="54"/>
      <c r="E3305" s="13"/>
      <c r="F3305" s="10"/>
      <c r="G3305" s="11"/>
      <c r="H3305" s="10"/>
      <c r="I3305" s="10"/>
      <c r="J3305" s="1"/>
      <c r="K3305" s="1"/>
      <c r="L3305" s="8"/>
      <c r="M3305" s="14"/>
      <c r="N3305" s="14"/>
      <c r="O3305" s="8"/>
      <c r="P3305" s="8"/>
      <c r="Q3305" s="12"/>
      <c r="R3305" s="37"/>
      <c r="S3305" s="8"/>
      <c r="T3305" s="7"/>
      <c r="U3305" s="12"/>
      <c r="V3305" s="12"/>
      <c r="W3305" s="14"/>
      <c r="X3305" s="8"/>
      <c r="Y3305" s="13"/>
      <c r="Z3305" s="4"/>
      <c r="AA3305" s="10"/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4"/>
      <c r="BL3305" s="1"/>
      <c r="BM3305" s="1"/>
      <c r="BN3305" s="1"/>
      <c r="BO3305" s="1"/>
      <c r="BP3305" s="1"/>
      <c r="BQ3305" s="1"/>
    </row>
    <row r="3306" spans="1:69" x14ac:dyDescent="0.15">
      <c r="A3306" s="63"/>
      <c r="B3306" s="8"/>
      <c r="C3306" s="8"/>
      <c r="D3306" s="54"/>
      <c r="E3306" s="13"/>
      <c r="F3306" s="10"/>
      <c r="G3306" s="11"/>
      <c r="H3306" s="10"/>
      <c r="I3306" s="10"/>
      <c r="J3306" s="1"/>
      <c r="K3306" s="1"/>
      <c r="L3306" s="8"/>
      <c r="M3306" s="14"/>
      <c r="N3306" s="14"/>
      <c r="O3306" s="8"/>
      <c r="P3306" s="8"/>
      <c r="Q3306" s="12"/>
      <c r="R3306" s="37"/>
      <c r="S3306" s="8"/>
      <c r="T3306" s="7"/>
      <c r="U3306" s="12"/>
      <c r="V3306" s="12"/>
      <c r="W3306" s="14"/>
      <c r="X3306" s="8"/>
      <c r="Y3306" s="13"/>
      <c r="Z3306" s="4"/>
      <c r="AA3306" s="10"/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4"/>
      <c r="BL3306" s="1"/>
      <c r="BM3306" s="1"/>
      <c r="BN3306" s="1"/>
      <c r="BO3306" s="1"/>
      <c r="BP3306" s="1"/>
      <c r="BQ3306" s="1"/>
    </row>
    <row r="3307" spans="1:69" x14ac:dyDescent="0.15">
      <c r="A3307" s="63"/>
      <c r="B3307" s="8"/>
      <c r="C3307" s="8"/>
      <c r="D3307" s="54"/>
      <c r="E3307" s="13"/>
      <c r="F3307" s="10"/>
      <c r="G3307" s="11"/>
      <c r="H3307" s="10"/>
      <c r="I3307" s="10"/>
      <c r="J3307" s="1"/>
      <c r="K3307" s="1"/>
      <c r="L3307" s="8"/>
      <c r="M3307" s="14"/>
      <c r="N3307" s="14"/>
      <c r="O3307" s="8"/>
      <c r="P3307" s="8"/>
      <c r="Q3307" s="12"/>
      <c r="R3307" s="37"/>
      <c r="S3307" s="8"/>
      <c r="T3307" s="7"/>
      <c r="U3307" s="12"/>
      <c r="V3307" s="12"/>
      <c r="W3307" s="14"/>
      <c r="X3307" s="8"/>
      <c r="Y3307" s="13"/>
      <c r="Z3307" s="4"/>
      <c r="AA3307" s="10"/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4"/>
      <c r="BL3307" s="1"/>
      <c r="BM3307" s="1"/>
      <c r="BN3307" s="1"/>
      <c r="BO3307" s="1"/>
      <c r="BP3307" s="1"/>
      <c r="BQ3307" s="1"/>
    </row>
    <row r="3308" spans="1:69" x14ac:dyDescent="0.15">
      <c r="A3308" s="63"/>
      <c r="B3308" s="8"/>
      <c r="C3308" s="8"/>
      <c r="D3308" s="54"/>
      <c r="E3308" s="13"/>
      <c r="F3308" s="10"/>
      <c r="G3308" s="11"/>
      <c r="H3308" s="10"/>
      <c r="I3308" s="10"/>
      <c r="J3308" s="1"/>
      <c r="K3308" s="1"/>
      <c r="L3308" s="8"/>
      <c r="M3308" s="14"/>
      <c r="N3308" s="14"/>
      <c r="O3308" s="8"/>
      <c r="P3308" s="8"/>
      <c r="Q3308" s="12"/>
      <c r="R3308" s="37"/>
      <c r="S3308" s="8"/>
      <c r="T3308" s="7"/>
      <c r="U3308" s="12"/>
      <c r="V3308" s="12"/>
      <c r="W3308" s="14"/>
      <c r="X3308" s="8"/>
      <c r="Y3308" s="13"/>
      <c r="Z3308" s="4"/>
      <c r="AA3308" s="10"/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4"/>
      <c r="BL3308" s="1"/>
      <c r="BM3308" s="1"/>
      <c r="BN3308" s="1"/>
      <c r="BO3308" s="1"/>
      <c r="BP3308" s="1"/>
      <c r="BQ3308" s="1"/>
    </row>
    <row r="3309" spans="1:69" x14ac:dyDescent="0.15">
      <c r="A3309" s="63"/>
      <c r="B3309" s="8"/>
      <c r="C3309" s="8"/>
      <c r="D3309" s="54"/>
      <c r="E3309" s="13"/>
      <c r="F3309" s="10"/>
      <c r="G3309" s="11"/>
      <c r="H3309" s="10"/>
      <c r="I3309" s="10"/>
      <c r="J3309" s="1"/>
      <c r="K3309" s="1"/>
      <c r="L3309" s="8"/>
      <c r="M3309" s="14"/>
      <c r="N3309" s="14"/>
      <c r="O3309" s="8"/>
      <c r="P3309" s="8"/>
      <c r="Q3309" s="12"/>
      <c r="R3309" s="37"/>
      <c r="S3309" s="8"/>
      <c r="T3309" s="7"/>
      <c r="U3309" s="12"/>
      <c r="V3309" s="12"/>
      <c r="W3309" s="14"/>
      <c r="X3309" s="8"/>
      <c r="Y3309" s="13"/>
      <c r="Z3309" s="4"/>
      <c r="AA3309" s="10"/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4"/>
      <c r="BL3309" s="1"/>
      <c r="BM3309" s="1"/>
      <c r="BN3309" s="1"/>
      <c r="BO3309" s="1"/>
      <c r="BP3309" s="1"/>
      <c r="BQ3309" s="1"/>
    </row>
    <row r="3310" spans="1:69" x14ac:dyDescent="0.15">
      <c r="A3310" s="63"/>
      <c r="B3310" s="8"/>
      <c r="C3310" s="8"/>
      <c r="D3310" s="54"/>
      <c r="E3310" s="13"/>
      <c r="F3310" s="10"/>
      <c r="G3310" s="11"/>
      <c r="H3310" s="10"/>
      <c r="I3310" s="10"/>
      <c r="J3310" s="1"/>
      <c r="K3310" s="1"/>
      <c r="L3310" s="8"/>
      <c r="M3310" s="14"/>
      <c r="N3310" s="14"/>
      <c r="O3310" s="8"/>
      <c r="P3310" s="8"/>
      <c r="Q3310" s="12"/>
      <c r="R3310" s="37"/>
      <c r="S3310" s="8"/>
      <c r="T3310" s="7"/>
      <c r="U3310" s="12"/>
      <c r="V3310" s="12"/>
      <c r="W3310" s="14"/>
      <c r="X3310" s="8"/>
      <c r="Y3310" s="13"/>
      <c r="Z3310" s="4"/>
      <c r="AA3310" s="10"/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4"/>
      <c r="BL3310" s="1"/>
      <c r="BM3310" s="1"/>
      <c r="BN3310" s="1"/>
      <c r="BO3310" s="1"/>
      <c r="BP3310" s="1"/>
      <c r="BQ3310" s="1"/>
    </row>
    <row r="3311" spans="1:69" x14ac:dyDescent="0.15">
      <c r="A3311" s="63"/>
      <c r="B3311" s="8"/>
      <c r="C3311" s="8"/>
      <c r="D3311" s="54"/>
      <c r="E3311" s="13"/>
      <c r="F3311" s="10"/>
      <c r="G3311" s="11"/>
      <c r="H3311" s="10"/>
      <c r="I3311" s="10"/>
      <c r="J3311" s="1"/>
      <c r="K3311" s="1"/>
      <c r="L3311" s="8"/>
      <c r="M3311" s="14"/>
      <c r="N3311" s="14"/>
      <c r="O3311" s="8"/>
      <c r="P3311" s="8"/>
      <c r="Q3311" s="12"/>
      <c r="R3311" s="37"/>
      <c r="S3311" s="8"/>
      <c r="T3311" s="7"/>
      <c r="U3311" s="12"/>
      <c r="V3311" s="12"/>
      <c r="W3311" s="14"/>
      <c r="X3311" s="8"/>
      <c r="Y3311" s="13"/>
      <c r="Z3311" s="4"/>
      <c r="AA3311" s="10"/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4"/>
      <c r="BL3311" s="1"/>
      <c r="BM3311" s="1"/>
      <c r="BN3311" s="1"/>
      <c r="BO3311" s="1"/>
      <c r="BP3311" s="1"/>
      <c r="BQ3311" s="1"/>
    </row>
    <row r="3312" spans="1:69" x14ac:dyDescent="0.15">
      <c r="A3312" s="63"/>
      <c r="B3312" s="8"/>
      <c r="C3312" s="8"/>
      <c r="D3312" s="54"/>
      <c r="E3312" s="13"/>
      <c r="F3312" s="10"/>
      <c r="G3312" s="11"/>
      <c r="H3312" s="10"/>
      <c r="I3312" s="10"/>
      <c r="J3312" s="1"/>
      <c r="K3312" s="1"/>
      <c r="L3312" s="8"/>
      <c r="M3312" s="14"/>
      <c r="N3312" s="14"/>
      <c r="O3312" s="8"/>
      <c r="P3312" s="8"/>
      <c r="Q3312" s="12"/>
      <c r="R3312" s="37"/>
      <c r="S3312" s="8"/>
      <c r="T3312" s="7"/>
      <c r="U3312" s="12"/>
      <c r="V3312" s="12"/>
      <c r="W3312" s="14"/>
      <c r="X3312" s="8"/>
      <c r="Y3312" s="13"/>
      <c r="Z3312" s="4"/>
      <c r="AA3312" s="10"/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4"/>
      <c r="BL3312" s="1"/>
      <c r="BM3312" s="1"/>
      <c r="BN3312" s="1"/>
      <c r="BO3312" s="1"/>
      <c r="BP3312" s="1"/>
      <c r="BQ3312" s="1"/>
    </row>
    <row r="3313" spans="1:69" x14ac:dyDescent="0.15">
      <c r="A3313" s="63"/>
      <c r="B3313" s="8"/>
      <c r="C3313" s="8"/>
      <c r="D3313" s="54"/>
      <c r="E3313" s="13"/>
      <c r="F3313" s="10"/>
      <c r="G3313" s="11"/>
      <c r="H3313" s="10"/>
      <c r="I3313" s="10"/>
      <c r="J3313" s="1"/>
      <c r="K3313" s="1"/>
      <c r="L3313" s="8"/>
      <c r="M3313" s="14"/>
      <c r="N3313" s="14"/>
      <c r="O3313" s="8"/>
      <c r="P3313" s="8"/>
      <c r="Q3313" s="12"/>
      <c r="R3313" s="37"/>
      <c r="S3313" s="8"/>
      <c r="T3313" s="7"/>
      <c r="U3313" s="12"/>
      <c r="V3313" s="12"/>
      <c r="W3313" s="14"/>
      <c r="X3313" s="8"/>
      <c r="Y3313" s="13"/>
      <c r="Z3313" s="4"/>
      <c r="AA3313" s="10"/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4"/>
      <c r="BL3313" s="1"/>
      <c r="BM3313" s="1"/>
      <c r="BN3313" s="1"/>
      <c r="BO3313" s="1"/>
      <c r="BP3313" s="1"/>
      <c r="BQ3313" s="1"/>
    </row>
    <row r="3314" spans="1:69" x14ac:dyDescent="0.15">
      <c r="A3314" s="63"/>
      <c r="B3314" s="8"/>
      <c r="C3314" s="8"/>
      <c r="D3314" s="54"/>
      <c r="E3314" s="13"/>
      <c r="F3314" s="10"/>
      <c r="G3314" s="11"/>
      <c r="H3314" s="10"/>
      <c r="I3314" s="10"/>
      <c r="J3314" s="1"/>
      <c r="K3314" s="1"/>
      <c r="L3314" s="8"/>
      <c r="M3314" s="14"/>
      <c r="N3314" s="14"/>
      <c r="O3314" s="8"/>
      <c r="P3314" s="8"/>
      <c r="Q3314" s="12"/>
      <c r="R3314" s="37"/>
      <c r="S3314" s="8"/>
      <c r="T3314" s="7"/>
      <c r="U3314" s="12"/>
      <c r="V3314" s="12"/>
      <c r="W3314" s="14"/>
      <c r="X3314" s="8"/>
      <c r="Y3314" s="13"/>
      <c r="Z3314" s="4"/>
      <c r="AA3314" s="10"/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4"/>
      <c r="BL3314" s="1"/>
      <c r="BM3314" s="1"/>
      <c r="BN3314" s="1"/>
      <c r="BO3314" s="1"/>
      <c r="BP3314" s="1"/>
      <c r="BQ3314" s="1"/>
    </row>
    <row r="3315" spans="1:69" x14ac:dyDescent="0.15">
      <c r="A3315" s="63"/>
      <c r="B3315" s="8"/>
      <c r="C3315" s="8"/>
      <c r="D3315" s="54"/>
      <c r="E3315" s="13"/>
      <c r="F3315" s="10"/>
      <c r="G3315" s="11"/>
      <c r="H3315" s="10"/>
      <c r="I3315" s="10"/>
      <c r="J3315" s="1"/>
      <c r="K3315" s="1"/>
      <c r="L3315" s="8"/>
      <c r="M3315" s="14"/>
      <c r="N3315" s="14"/>
      <c r="O3315" s="8"/>
      <c r="P3315" s="8"/>
      <c r="Q3315" s="12"/>
      <c r="R3315" s="37"/>
      <c r="S3315" s="8"/>
      <c r="T3315" s="7"/>
      <c r="U3315" s="12"/>
      <c r="V3315" s="12"/>
      <c r="W3315" s="14"/>
      <c r="X3315" s="8"/>
      <c r="Y3315" s="13"/>
      <c r="Z3315" s="4"/>
      <c r="AA3315" s="10"/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4"/>
      <c r="BL3315" s="1"/>
      <c r="BM3315" s="1"/>
      <c r="BN3315" s="1"/>
      <c r="BO3315" s="1"/>
      <c r="BP3315" s="1"/>
      <c r="BQ3315" s="1"/>
    </row>
    <row r="3316" spans="1:69" x14ac:dyDescent="0.15">
      <c r="A3316" s="63"/>
      <c r="B3316" s="8"/>
      <c r="C3316" s="8"/>
      <c r="D3316" s="54"/>
      <c r="E3316" s="13"/>
      <c r="F3316" s="10"/>
      <c r="G3316" s="11"/>
      <c r="H3316" s="10"/>
      <c r="I3316" s="10"/>
      <c r="J3316" s="1"/>
      <c r="K3316" s="1"/>
      <c r="L3316" s="8"/>
      <c r="M3316" s="14"/>
      <c r="N3316" s="14"/>
      <c r="O3316" s="8"/>
      <c r="P3316" s="8"/>
      <c r="Q3316" s="12"/>
      <c r="R3316" s="37"/>
      <c r="S3316" s="8"/>
      <c r="T3316" s="7"/>
      <c r="U3316" s="12"/>
      <c r="V3316" s="12"/>
      <c r="W3316" s="14"/>
      <c r="X3316" s="8"/>
      <c r="Y3316" s="13"/>
      <c r="Z3316" s="4"/>
      <c r="AA3316" s="10"/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4"/>
      <c r="BL3316" s="1"/>
      <c r="BM3316" s="1"/>
      <c r="BN3316" s="1"/>
      <c r="BO3316" s="1"/>
      <c r="BP3316" s="1"/>
      <c r="BQ3316" s="1"/>
    </row>
    <row r="3317" spans="1:69" x14ac:dyDescent="0.15">
      <c r="A3317" s="63"/>
      <c r="B3317" s="8"/>
      <c r="C3317" s="8"/>
      <c r="D3317" s="54"/>
      <c r="E3317" s="13"/>
      <c r="F3317" s="10"/>
      <c r="G3317" s="11"/>
      <c r="H3317" s="10"/>
      <c r="I3317" s="10"/>
      <c r="J3317" s="1"/>
      <c r="K3317" s="1"/>
      <c r="L3317" s="8"/>
      <c r="M3317" s="14"/>
      <c r="N3317" s="14"/>
      <c r="O3317" s="8"/>
      <c r="P3317" s="8"/>
      <c r="Q3317" s="12"/>
      <c r="R3317" s="37"/>
      <c r="S3317" s="8"/>
      <c r="T3317" s="7"/>
      <c r="U3317" s="12"/>
      <c r="V3317" s="12"/>
      <c r="W3317" s="14"/>
      <c r="X3317" s="8"/>
      <c r="Y3317" s="13"/>
      <c r="Z3317" s="4"/>
      <c r="AA3317" s="10"/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4"/>
      <c r="BL3317" s="1"/>
      <c r="BM3317" s="1"/>
      <c r="BN3317" s="1"/>
      <c r="BO3317" s="1"/>
      <c r="BP3317" s="1"/>
      <c r="BQ3317" s="1"/>
    </row>
    <row r="3318" spans="1:69" x14ac:dyDescent="0.15">
      <c r="A3318" s="63"/>
      <c r="B3318" s="8"/>
      <c r="C3318" s="8"/>
      <c r="D3318" s="54"/>
      <c r="E3318" s="13"/>
      <c r="F3318" s="10"/>
      <c r="G3318" s="11"/>
      <c r="H3318" s="10"/>
      <c r="I3318" s="10"/>
      <c r="J3318" s="1"/>
      <c r="K3318" s="1"/>
      <c r="L3318" s="8"/>
      <c r="M3318" s="14"/>
      <c r="N3318" s="14"/>
      <c r="O3318" s="8"/>
      <c r="P3318" s="8"/>
      <c r="Q3318" s="12"/>
      <c r="R3318" s="37"/>
      <c r="S3318" s="8"/>
      <c r="T3318" s="7"/>
      <c r="U3318" s="12"/>
      <c r="V3318" s="12"/>
      <c r="W3318" s="14"/>
      <c r="X3318" s="8"/>
      <c r="Y3318" s="13"/>
      <c r="Z3318" s="4"/>
      <c r="AA3318" s="10"/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4"/>
      <c r="BL3318" s="1"/>
      <c r="BM3318" s="1"/>
      <c r="BN3318" s="1"/>
      <c r="BO3318" s="1"/>
      <c r="BP3318" s="1"/>
      <c r="BQ3318" s="1"/>
    </row>
    <row r="3319" spans="1:69" x14ac:dyDescent="0.15">
      <c r="A3319" s="63"/>
      <c r="B3319" s="8"/>
      <c r="C3319" s="8"/>
      <c r="D3319" s="54"/>
      <c r="E3319" s="13"/>
      <c r="F3319" s="10"/>
      <c r="G3319" s="11"/>
      <c r="H3319" s="10"/>
      <c r="I3319" s="10"/>
      <c r="J3319" s="1"/>
      <c r="K3319" s="1"/>
      <c r="L3319" s="8"/>
      <c r="M3319" s="14"/>
      <c r="N3319" s="14"/>
      <c r="O3319" s="8"/>
      <c r="P3319" s="8"/>
      <c r="Q3319" s="12"/>
      <c r="R3319" s="37"/>
      <c r="S3319" s="8"/>
      <c r="T3319" s="7"/>
      <c r="U3319" s="12"/>
      <c r="V3319" s="12"/>
      <c r="W3319" s="14"/>
      <c r="X3319" s="8"/>
      <c r="Y3319" s="13"/>
      <c r="Z3319" s="4"/>
      <c r="AA3319" s="10"/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4"/>
      <c r="BL3319" s="1"/>
      <c r="BM3319" s="1"/>
      <c r="BN3319" s="1"/>
      <c r="BO3319" s="1"/>
      <c r="BP3319" s="1"/>
      <c r="BQ3319" s="1"/>
    </row>
    <row r="3320" spans="1:69" x14ac:dyDescent="0.15">
      <c r="A3320" s="63"/>
      <c r="B3320" s="8"/>
      <c r="C3320" s="8"/>
      <c r="D3320" s="54"/>
      <c r="E3320" s="13"/>
      <c r="F3320" s="10"/>
      <c r="G3320" s="11"/>
      <c r="H3320" s="10"/>
      <c r="I3320" s="10"/>
      <c r="J3320" s="1"/>
      <c r="K3320" s="1"/>
      <c r="L3320" s="8"/>
      <c r="M3320" s="14"/>
      <c r="N3320" s="14"/>
      <c r="O3320" s="8"/>
      <c r="P3320" s="8"/>
      <c r="Q3320" s="12"/>
      <c r="R3320" s="37"/>
      <c r="S3320" s="8"/>
      <c r="T3320" s="7"/>
      <c r="U3320" s="12"/>
      <c r="V3320" s="12"/>
      <c r="W3320" s="14"/>
      <c r="X3320" s="8"/>
      <c r="Y3320" s="13"/>
      <c r="Z3320" s="4"/>
      <c r="AA3320" s="10"/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4"/>
      <c r="BL3320" s="1"/>
      <c r="BM3320" s="1"/>
      <c r="BN3320" s="1"/>
      <c r="BO3320" s="1"/>
      <c r="BP3320" s="1"/>
      <c r="BQ3320" s="1"/>
    </row>
    <row r="3321" spans="1:69" x14ac:dyDescent="0.15">
      <c r="A3321" s="63"/>
      <c r="B3321" s="8"/>
      <c r="C3321" s="8"/>
      <c r="D3321" s="54"/>
      <c r="E3321" s="13"/>
      <c r="F3321" s="10"/>
      <c r="G3321" s="11"/>
      <c r="H3321" s="10"/>
      <c r="I3321" s="10"/>
      <c r="J3321" s="1"/>
      <c r="K3321" s="1"/>
      <c r="L3321" s="8"/>
      <c r="M3321" s="14"/>
      <c r="N3321" s="14"/>
      <c r="O3321" s="8"/>
      <c r="P3321" s="8"/>
      <c r="Q3321" s="12"/>
      <c r="R3321" s="37"/>
      <c r="S3321" s="8"/>
      <c r="T3321" s="7"/>
      <c r="U3321" s="12"/>
      <c r="V3321" s="12"/>
      <c r="W3321" s="14"/>
      <c r="X3321" s="8"/>
      <c r="Y3321" s="13"/>
      <c r="Z3321" s="4"/>
      <c r="AA3321" s="10"/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4"/>
      <c r="BL3321" s="1"/>
      <c r="BM3321" s="1"/>
      <c r="BN3321" s="1"/>
      <c r="BO3321" s="1"/>
      <c r="BP3321" s="1"/>
      <c r="BQ3321" s="1"/>
    </row>
    <row r="3322" spans="1:69" x14ac:dyDescent="0.15">
      <c r="A3322" s="63"/>
      <c r="B3322" s="8"/>
      <c r="C3322" s="8"/>
      <c r="D3322" s="54"/>
      <c r="E3322" s="13"/>
      <c r="F3322" s="10"/>
      <c r="G3322" s="11"/>
      <c r="H3322" s="10"/>
      <c r="I3322" s="10"/>
      <c r="J3322" s="1"/>
      <c r="K3322" s="1"/>
      <c r="L3322" s="8"/>
      <c r="M3322" s="14"/>
      <c r="N3322" s="14"/>
      <c r="O3322" s="8"/>
      <c r="P3322" s="8"/>
      <c r="Q3322" s="12"/>
      <c r="R3322" s="37"/>
      <c r="S3322" s="8"/>
      <c r="T3322" s="7"/>
      <c r="U3322" s="12"/>
      <c r="V3322" s="12"/>
      <c r="W3322" s="14"/>
      <c r="X3322" s="8"/>
      <c r="Y3322" s="13"/>
      <c r="Z3322" s="4"/>
      <c r="AA3322" s="10"/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4"/>
      <c r="BL3322" s="1"/>
      <c r="BM3322" s="1"/>
      <c r="BN3322" s="1"/>
      <c r="BO3322" s="1"/>
      <c r="BP3322" s="1"/>
      <c r="BQ3322" s="1"/>
    </row>
    <row r="3323" spans="1:69" x14ac:dyDescent="0.15">
      <c r="A3323" s="63"/>
      <c r="B3323" s="8"/>
      <c r="C3323" s="8"/>
      <c r="D3323" s="54"/>
      <c r="E3323" s="13"/>
      <c r="F3323" s="10"/>
      <c r="G3323" s="11"/>
      <c r="H3323" s="10"/>
      <c r="I3323" s="10"/>
      <c r="J3323" s="1"/>
      <c r="K3323" s="1"/>
      <c r="L3323" s="8"/>
      <c r="M3323" s="14"/>
      <c r="N3323" s="14"/>
      <c r="O3323" s="8"/>
      <c r="P3323" s="8"/>
      <c r="Q3323" s="12"/>
      <c r="R3323" s="37"/>
      <c r="S3323" s="8"/>
      <c r="T3323" s="7"/>
      <c r="U3323" s="12"/>
      <c r="V3323" s="12"/>
      <c r="W3323" s="14"/>
      <c r="X3323" s="8"/>
      <c r="Y3323" s="13"/>
      <c r="Z3323" s="4"/>
      <c r="AA3323" s="10"/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4"/>
      <c r="BL3323" s="1"/>
      <c r="BM3323" s="1"/>
      <c r="BN3323" s="1"/>
      <c r="BO3323" s="1"/>
      <c r="BP3323" s="1"/>
      <c r="BQ3323" s="1"/>
    </row>
    <row r="3324" spans="1:69" x14ac:dyDescent="0.15">
      <c r="A3324" s="63"/>
      <c r="B3324" s="8"/>
      <c r="C3324" s="8"/>
      <c r="D3324" s="54"/>
      <c r="E3324" s="13"/>
      <c r="F3324" s="10"/>
      <c r="G3324" s="11"/>
      <c r="H3324" s="10"/>
      <c r="I3324" s="10"/>
      <c r="J3324" s="1"/>
      <c r="K3324" s="1"/>
      <c r="L3324" s="8"/>
      <c r="M3324" s="14"/>
      <c r="N3324" s="14"/>
      <c r="O3324" s="8"/>
      <c r="P3324" s="8"/>
      <c r="Q3324" s="12"/>
      <c r="R3324" s="37"/>
      <c r="S3324" s="8"/>
      <c r="T3324" s="7"/>
      <c r="U3324" s="12"/>
      <c r="V3324" s="12"/>
      <c r="W3324" s="14"/>
      <c r="X3324" s="8"/>
      <c r="Y3324" s="13"/>
      <c r="Z3324" s="4"/>
      <c r="AA3324" s="10"/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4"/>
      <c r="BL3324" s="1"/>
      <c r="BM3324" s="1"/>
      <c r="BN3324" s="1"/>
      <c r="BO3324" s="1"/>
      <c r="BP3324" s="1"/>
      <c r="BQ3324" s="1"/>
    </row>
    <row r="3325" spans="1:69" x14ac:dyDescent="0.15">
      <c r="A3325" s="63"/>
      <c r="B3325" s="8"/>
      <c r="C3325" s="8"/>
      <c r="D3325" s="54"/>
      <c r="E3325" s="13"/>
      <c r="F3325" s="10"/>
      <c r="G3325" s="11"/>
      <c r="H3325" s="10"/>
      <c r="I3325" s="10"/>
      <c r="J3325" s="1"/>
      <c r="K3325" s="1"/>
      <c r="L3325" s="8"/>
      <c r="M3325" s="14"/>
      <c r="N3325" s="14"/>
      <c r="O3325" s="8"/>
      <c r="P3325" s="8"/>
      <c r="Q3325" s="12"/>
      <c r="R3325" s="37"/>
      <c r="S3325" s="8"/>
      <c r="T3325" s="7"/>
      <c r="U3325" s="12"/>
      <c r="V3325" s="12"/>
      <c r="W3325" s="14"/>
      <c r="X3325" s="8"/>
      <c r="Y3325" s="13"/>
      <c r="Z3325" s="4"/>
      <c r="AA3325" s="10"/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4"/>
      <c r="BL3325" s="1"/>
      <c r="BM3325" s="1"/>
      <c r="BN3325" s="1"/>
      <c r="BO3325" s="1"/>
      <c r="BP3325" s="1"/>
      <c r="BQ3325" s="1"/>
    </row>
    <row r="3326" spans="1:69" x14ac:dyDescent="0.15">
      <c r="A3326" s="63"/>
      <c r="B3326" s="8"/>
      <c r="C3326" s="8"/>
      <c r="D3326" s="54"/>
      <c r="E3326" s="13"/>
      <c r="F3326" s="10"/>
      <c r="G3326" s="11"/>
      <c r="H3326" s="10"/>
      <c r="I3326" s="10"/>
      <c r="J3326" s="1"/>
      <c r="K3326" s="1"/>
      <c r="L3326" s="8"/>
      <c r="M3326" s="14"/>
      <c r="N3326" s="14"/>
      <c r="O3326" s="8"/>
      <c r="P3326" s="8"/>
      <c r="Q3326" s="12"/>
      <c r="R3326" s="37"/>
      <c r="S3326" s="8"/>
      <c r="T3326" s="7"/>
      <c r="U3326" s="12"/>
      <c r="V3326" s="12"/>
      <c r="W3326" s="14"/>
      <c r="X3326" s="8"/>
      <c r="Y3326" s="13"/>
      <c r="Z3326" s="4"/>
      <c r="AA3326" s="10"/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4"/>
      <c r="BL3326" s="1"/>
      <c r="BM3326" s="1"/>
      <c r="BN3326" s="1"/>
      <c r="BO3326" s="1"/>
      <c r="BP3326" s="1"/>
      <c r="BQ3326" s="1"/>
    </row>
    <row r="3327" spans="1:69" x14ac:dyDescent="0.15">
      <c r="A3327" s="63"/>
      <c r="B3327" s="8"/>
      <c r="C3327" s="8"/>
      <c r="D3327" s="54"/>
      <c r="E3327" s="13"/>
      <c r="F3327" s="10"/>
      <c r="G3327" s="11"/>
      <c r="H3327" s="10"/>
      <c r="I3327" s="10"/>
      <c r="J3327" s="1"/>
      <c r="K3327" s="1"/>
      <c r="L3327" s="8"/>
      <c r="M3327" s="14"/>
      <c r="N3327" s="14"/>
      <c r="O3327" s="8"/>
      <c r="P3327" s="8"/>
      <c r="Q3327" s="12"/>
      <c r="R3327" s="37"/>
      <c r="S3327" s="8"/>
      <c r="T3327" s="7"/>
      <c r="U3327" s="12"/>
      <c r="V3327" s="12"/>
      <c r="W3327" s="14"/>
      <c r="X3327" s="8"/>
      <c r="Y3327" s="13"/>
      <c r="Z3327" s="4"/>
      <c r="AA3327" s="10"/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4"/>
      <c r="BL3327" s="1"/>
      <c r="BM3327" s="1"/>
      <c r="BN3327" s="1"/>
      <c r="BO3327" s="1"/>
      <c r="BP3327" s="1"/>
      <c r="BQ3327" s="1"/>
    </row>
    <row r="3328" spans="1:69" x14ac:dyDescent="0.15">
      <c r="A3328" s="63"/>
      <c r="B3328" s="8"/>
      <c r="C3328" s="8"/>
      <c r="D3328" s="54"/>
      <c r="E3328" s="13"/>
      <c r="F3328" s="10"/>
      <c r="G3328" s="11"/>
      <c r="H3328" s="10"/>
      <c r="I3328" s="10"/>
      <c r="J3328" s="1"/>
      <c r="K3328" s="1"/>
      <c r="L3328" s="8"/>
      <c r="M3328" s="14"/>
      <c r="N3328" s="14"/>
      <c r="O3328" s="8"/>
      <c r="P3328" s="8"/>
      <c r="Q3328" s="12"/>
      <c r="R3328" s="37"/>
      <c r="S3328" s="8"/>
      <c r="T3328" s="7"/>
      <c r="U3328" s="12"/>
      <c r="V3328" s="12"/>
      <c r="W3328" s="14"/>
      <c r="X3328" s="8"/>
      <c r="Y3328" s="13"/>
      <c r="Z3328" s="4"/>
      <c r="AA3328" s="10"/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4"/>
      <c r="BL3328" s="1"/>
      <c r="BM3328" s="1"/>
      <c r="BN3328" s="1"/>
      <c r="BO3328" s="1"/>
      <c r="BP3328" s="1"/>
      <c r="BQ3328" s="1"/>
    </row>
    <row r="3329" spans="1:69" x14ac:dyDescent="0.15">
      <c r="A3329" s="63"/>
      <c r="B3329" s="8"/>
      <c r="C3329" s="8"/>
      <c r="D3329" s="54"/>
      <c r="E3329" s="13"/>
      <c r="F3329" s="10"/>
      <c r="G3329" s="11"/>
      <c r="H3329" s="10"/>
      <c r="I3329" s="10"/>
      <c r="J3329" s="1"/>
      <c r="K3329" s="1"/>
      <c r="L3329" s="8"/>
      <c r="M3329" s="14"/>
      <c r="N3329" s="14"/>
      <c r="O3329" s="8"/>
      <c r="P3329" s="8"/>
      <c r="Q3329" s="12"/>
      <c r="R3329" s="37"/>
      <c r="S3329" s="8"/>
      <c r="T3329" s="7"/>
      <c r="U3329" s="12"/>
      <c r="V3329" s="12"/>
      <c r="W3329" s="14"/>
      <c r="X3329" s="8"/>
      <c r="Y3329" s="13"/>
      <c r="Z3329" s="4"/>
      <c r="AA3329" s="10"/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4"/>
      <c r="BL3329" s="1"/>
      <c r="BM3329" s="1"/>
      <c r="BN3329" s="1"/>
      <c r="BO3329" s="1"/>
      <c r="BP3329" s="1"/>
      <c r="BQ3329" s="1"/>
    </row>
    <row r="3330" spans="1:69" x14ac:dyDescent="0.15">
      <c r="A3330" s="63"/>
      <c r="B3330" s="8"/>
      <c r="C3330" s="8"/>
      <c r="D3330" s="54"/>
      <c r="E3330" s="13"/>
      <c r="F3330" s="10"/>
      <c r="G3330" s="11"/>
      <c r="H3330" s="10"/>
      <c r="I3330" s="10"/>
      <c r="J3330" s="1"/>
      <c r="K3330" s="1"/>
      <c r="L3330" s="8"/>
      <c r="M3330" s="14"/>
      <c r="N3330" s="14"/>
      <c r="O3330" s="8"/>
      <c r="P3330" s="8"/>
      <c r="Q3330" s="12"/>
      <c r="R3330" s="37"/>
      <c r="S3330" s="8"/>
      <c r="T3330" s="7"/>
      <c r="U3330" s="12"/>
      <c r="V3330" s="12"/>
      <c r="W3330" s="14"/>
      <c r="X3330" s="8"/>
      <c r="Y3330" s="13"/>
      <c r="Z3330" s="4"/>
      <c r="AA3330" s="10"/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4"/>
      <c r="BL3330" s="1"/>
      <c r="BM3330" s="1"/>
      <c r="BN3330" s="1"/>
      <c r="BO3330" s="1"/>
      <c r="BP3330" s="1"/>
      <c r="BQ3330" s="1"/>
    </row>
    <row r="3331" spans="1:69" x14ac:dyDescent="0.15">
      <c r="A3331" s="63"/>
      <c r="B3331" s="8"/>
      <c r="C3331" s="8"/>
      <c r="D3331" s="54"/>
      <c r="E3331" s="13"/>
      <c r="F3331" s="10"/>
      <c r="G3331" s="11"/>
      <c r="H3331" s="10"/>
      <c r="I3331" s="10"/>
      <c r="J3331" s="1"/>
      <c r="K3331" s="1"/>
      <c r="L3331" s="8"/>
      <c r="M3331" s="14"/>
      <c r="N3331" s="14"/>
      <c r="O3331" s="8"/>
      <c r="P3331" s="8"/>
      <c r="Q3331" s="12"/>
      <c r="R3331" s="37"/>
      <c r="S3331" s="8"/>
      <c r="T3331" s="7"/>
      <c r="U3331" s="12"/>
      <c r="V3331" s="12"/>
      <c r="W3331" s="14"/>
      <c r="X3331" s="8"/>
      <c r="Y3331" s="13"/>
      <c r="Z3331" s="4"/>
      <c r="AA3331" s="10"/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4"/>
      <c r="BL3331" s="1"/>
      <c r="BM3331" s="1"/>
      <c r="BN3331" s="1"/>
      <c r="BO3331" s="1"/>
      <c r="BP3331" s="1"/>
      <c r="BQ3331" s="1"/>
    </row>
    <row r="3332" spans="1:69" x14ac:dyDescent="0.15">
      <c r="A3332" s="63"/>
      <c r="B3332" s="8"/>
      <c r="C3332" s="8"/>
      <c r="D3332" s="54"/>
      <c r="E3332" s="13"/>
      <c r="F3332" s="10"/>
      <c r="G3332" s="11"/>
      <c r="H3332" s="10"/>
      <c r="I3332" s="10"/>
      <c r="J3332" s="1"/>
      <c r="K3332" s="1"/>
      <c r="L3332" s="8"/>
      <c r="M3332" s="14"/>
      <c r="N3332" s="14"/>
      <c r="O3332" s="8"/>
      <c r="P3332" s="8"/>
      <c r="Q3332" s="12"/>
      <c r="R3332" s="37"/>
      <c r="S3332" s="8"/>
      <c r="T3332" s="7"/>
      <c r="U3332" s="12"/>
      <c r="V3332" s="12"/>
      <c r="W3332" s="14"/>
      <c r="X3332" s="8"/>
      <c r="Y3332" s="13"/>
      <c r="Z3332" s="4"/>
      <c r="AA3332" s="10"/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4"/>
      <c r="BL3332" s="1"/>
      <c r="BM3332" s="1"/>
      <c r="BN3332" s="1"/>
      <c r="BO3332" s="1"/>
      <c r="BP3332" s="1"/>
      <c r="BQ3332" s="1"/>
    </row>
    <row r="3333" spans="1:69" x14ac:dyDescent="0.15">
      <c r="A3333" s="63"/>
      <c r="B3333" s="8"/>
      <c r="C3333" s="8"/>
      <c r="D3333" s="54"/>
      <c r="E3333" s="13"/>
      <c r="F3333" s="10"/>
      <c r="G3333" s="11"/>
      <c r="H3333" s="10"/>
      <c r="I3333" s="10"/>
      <c r="J3333" s="1"/>
      <c r="K3333" s="1"/>
      <c r="L3333" s="8"/>
      <c r="M3333" s="14"/>
      <c r="N3333" s="14"/>
      <c r="O3333" s="8"/>
      <c r="P3333" s="8"/>
      <c r="Q3333" s="12"/>
      <c r="R3333" s="37"/>
      <c r="S3333" s="8"/>
      <c r="T3333" s="7"/>
      <c r="U3333" s="12"/>
      <c r="V3333" s="12"/>
      <c r="W3333" s="14"/>
      <c r="X3333" s="8"/>
      <c r="Y3333" s="13"/>
      <c r="Z3333" s="4"/>
      <c r="AA3333" s="10"/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4"/>
      <c r="BL3333" s="1"/>
      <c r="BM3333" s="1"/>
      <c r="BN3333" s="1"/>
      <c r="BO3333" s="1"/>
      <c r="BP3333" s="1"/>
      <c r="BQ3333" s="1"/>
    </row>
    <row r="3334" spans="1:69" x14ac:dyDescent="0.15">
      <c r="A3334" s="63"/>
      <c r="B3334" s="8"/>
      <c r="C3334" s="8"/>
      <c r="D3334" s="54"/>
      <c r="E3334" s="13"/>
      <c r="F3334" s="10"/>
      <c r="G3334" s="11"/>
      <c r="H3334" s="10"/>
      <c r="I3334" s="10"/>
      <c r="J3334" s="1"/>
      <c r="K3334" s="1"/>
      <c r="L3334" s="8"/>
      <c r="M3334" s="14"/>
      <c r="N3334" s="14"/>
      <c r="O3334" s="8"/>
      <c r="P3334" s="8"/>
      <c r="Q3334" s="12"/>
      <c r="R3334" s="37"/>
      <c r="S3334" s="8"/>
      <c r="T3334" s="7"/>
      <c r="U3334" s="12"/>
      <c r="V3334" s="12"/>
      <c r="W3334" s="14"/>
      <c r="X3334" s="8"/>
      <c r="Y3334" s="13"/>
      <c r="Z3334" s="4"/>
      <c r="AA3334" s="10"/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4"/>
      <c r="BL3334" s="1"/>
      <c r="BM3334" s="1"/>
      <c r="BN3334" s="1"/>
      <c r="BO3334" s="1"/>
      <c r="BP3334" s="1"/>
      <c r="BQ3334" s="1"/>
    </row>
    <row r="3335" spans="1:69" x14ac:dyDescent="0.15">
      <c r="A3335" s="63"/>
      <c r="B3335" s="8"/>
      <c r="C3335" s="8"/>
      <c r="D3335" s="54"/>
      <c r="E3335" s="13"/>
      <c r="F3335" s="10"/>
      <c r="G3335" s="11"/>
      <c r="H3335" s="10"/>
      <c r="I3335" s="10"/>
      <c r="J3335" s="1"/>
      <c r="K3335" s="1"/>
      <c r="L3335" s="8"/>
      <c r="M3335" s="14"/>
      <c r="N3335" s="14"/>
      <c r="O3335" s="8"/>
      <c r="P3335" s="8"/>
      <c r="Q3335" s="12"/>
      <c r="R3335" s="37"/>
      <c r="S3335" s="8"/>
      <c r="T3335" s="7"/>
      <c r="U3335" s="12"/>
      <c r="V3335" s="12"/>
      <c r="W3335" s="14"/>
      <c r="X3335" s="8"/>
      <c r="Y3335" s="13"/>
      <c r="Z3335" s="4"/>
      <c r="AA3335" s="10"/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4"/>
      <c r="BL3335" s="1"/>
      <c r="BM3335" s="1"/>
      <c r="BN3335" s="1"/>
      <c r="BO3335" s="1"/>
      <c r="BP3335" s="1"/>
      <c r="BQ3335" s="1"/>
    </row>
    <row r="3336" spans="1:69" x14ac:dyDescent="0.15">
      <c r="A3336" s="63"/>
      <c r="B3336" s="8"/>
      <c r="C3336" s="8"/>
      <c r="D3336" s="54"/>
      <c r="E3336" s="13"/>
      <c r="F3336" s="10"/>
      <c r="G3336" s="11"/>
      <c r="H3336" s="10"/>
      <c r="I3336" s="10"/>
      <c r="J3336" s="1"/>
      <c r="K3336" s="1"/>
      <c r="L3336" s="8"/>
      <c r="M3336" s="14"/>
      <c r="N3336" s="14"/>
      <c r="O3336" s="8"/>
      <c r="P3336" s="8"/>
      <c r="Q3336" s="12"/>
      <c r="R3336" s="37"/>
      <c r="S3336" s="8"/>
      <c r="T3336" s="7"/>
      <c r="U3336" s="12"/>
      <c r="V3336" s="12"/>
      <c r="W3336" s="14"/>
      <c r="X3336" s="8"/>
      <c r="Y3336" s="13"/>
      <c r="Z3336" s="4"/>
      <c r="AA3336" s="10"/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4"/>
      <c r="BL3336" s="1"/>
      <c r="BM3336" s="1"/>
      <c r="BN3336" s="1"/>
      <c r="BO3336" s="1"/>
      <c r="BP3336" s="1"/>
      <c r="BQ3336" s="1"/>
    </row>
    <row r="3337" spans="1:69" x14ac:dyDescent="0.15">
      <c r="A3337" s="63"/>
      <c r="B3337" s="8"/>
      <c r="C3337" s="8"/>
      <c r="D3337" s="54"/>
      <c r="E3337" s="13"/>
      <c r="F3337" s="10"/>
      <c r="G3337" s="11"/>
      <c r="H3337" s="10"/>
      <c r="I3337" s="10"/>
      <c r="J3337" s="1"/>
      <c r="K3337" s="1"/>
      <c r="L3337" s="8"/>
      <c r="M3337" s="14"/>
      <c r="N3337" s="14"/>
      <c r="O3337" s="8"/>
      <c r="P3337" s="8"/>
      <c r="Q3337" s="12"/>
      <c r="R3337" s="37"/>
      <c r="S3337" s="8"/>
      <c r="T3337" s="7"/>
      <c r="U3337" s="12"/>
      <c r="V3337" s="12"/>
      <c r="W3337" s="14"/>
      <c r="X3337" s="8"/>
      <c r="Y3337" s="13"/>
      <c r="Z3337" s="4"/>
      <c r="AA3337" s="10"/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4"/>
      <c r="BL3337" s="1"/>
      <c r="BM3337" s="1"/>
      <c r="BN3337" s="1"/>
      <c r="BO3337" s="1"/>
      <c r="BP3337" s="1"/>
      <c r="BQ3337" s="1"/>
    </row>
    <row r="3338" spans="1:69" x14ac:dyDescent="0.15">
      <c r="A3338" s="63"/>
      <c r="B3338" s="8"/>
      <c r="C3338" s="8"/>
      <c r="D3338" s="54"/>
      <c r="E3338" s="13"/>
      <c r="F3338" s="10"/>
      <c r="G3338" s="11"/>
      <c r="H3338" s="10"/>
      <c r="I3338" s="10"/>
      <c r="J3338" s="1"/>
      <c r="K3338" s="1"/>
      <c r="L3338" s="8"/>
      <c r="M3338" s="14"/>
      <c r="N3338" s="14"/>
      <c r="O3338" s="8"/>
      <c r="P3338" s="8"/>
      <c r="Q3338" s="12"/>
      <c r="R3338" s="37"/>
      <c r="S3338" s="8"/>
      <c r="T3338" s="7"/>
      <c r="U3338" s="12"/>
      <c r="V3338" s="12"/>
      <c r="W3338" s="14"/>
      <c r="X3338" s="8"/>
      <c r="Y3338" s="13"/>
      <c r="Z3338" s="4"/>
      <c r="AA3338" s="10"/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4"/>
      <c r="BL3338" s="1"/>
      <c r="BM3338" s="1"/>
      <c r="BN3338" s="1"/>
      <c r="BO3338" s="1"/>
      <c r="BP3338" s="1"/>
      <c r="BQ3338" s="1"/>
    </row>
    <row r="3339" spans="1:69" x14ac:dyDescent="0.15">
      <c r="A3339" s="63"/>
      <c r="B3339" s="8"/>
      <c r="C3339" s="8"/>
      <c r="D3339" s="54"/>
      <c r="E3339" s="13"/>
      <c r="F3339" s="10"/>
      <c r="G3339" s="11"/>
      <c r="H3339" s="10"/>
      <c r="I3339" s="10"/>
      <c r="J3339" s="1"/>
      <c r="K3339" s="1"/>
      <c r="L3339" s="8"/>
      <c r="M3339" s="14"/>
      <c r="N3339" s="14"/>
      <c r="O3339" s="8"/>
      <c r="P3339" s="8"/>
      <c r="Q3339" s="12"/>
      <c r="R3339" s="37"/>
      <c r="S3339" s="8"/>
      <c r="T3339" s="7"/>
      <c r="U3339" s="12"/>
      <c r="V3339" s="12"/>
      <c r="W3339" s="14"/>
      <c r="X3339" s="8"/>
      <c r="Y3339" s="13"/>
      <c r="Z3339" s="4"/>
      <c r="AA3339" s="10"/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4"/>
      <c r="BL3339" s="1"/>
      <c r="BM3339" s="1"/>
      <c r="BN3339" s="1"/>
      <c r="BO3339" s="1"/>
      <c r="BP3339" s="1"/>
      <c r="BQ3339" s="1"/>
    </row>
    <row r="3340" spans="1:69" x14ac:dyDescent="0.15">
      <c r="A3340" s="63"/>
      <c r="B3340" s="8"/>
      <c r="C3340" s="8"/>
      <c r="D3340" s="54"/>
      <c r="E3340" s="13"/>
      <c r="F3340" s="10"/>
      <c r="G3340" s="11"/>
      <c r="H3340" s="10"/>
      <c r="I3340" s="10"/>
      <c r="J3340" s="1"/>
      <c r="K3340" s="1"/>
      <c r="L3340" s="8"/>
      <c r="M3340" s="14"/>
      <c r="N3340" s="14"/>
      <c r="O3340" s="8"/>
      <c r="P3340" s="8"/>
      <c r="Q3340" s="12"/>
      <c r="R3340" s="37"/>
      <c r="S3340" s="8"/>
      <c r="T3340" s="7"/>
      <c r="U3340" s="12"/>
      <c r="V3340" s="12"/>
      <c r="W3340" s="14"/>
      <c r="X3340" s="8"/>
      <c r="Y3340" s="13"/>
      <c r="Z3340" s="4"/>
      <c r="AA3340" s="10"/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4"/>
      <c r="BL3340" s="1"/>
      <c r="BM3340" s="1"/>
      <c r="BN3340" s="1"/>
      <c r="BO3340" s="1"/>
      <c r="BP3340" s="1"/>
      <c r="BQ3340" s="1"/>
    </row>
    <row r="3341" spans="1:69" x14ac:dyDescent="0.15">
      <c r="A3341" s="63"/>
      <c r="B3341" s="8"/>
      <c r="C3341" s="8"/>
      <c r="D3341" s="54"/>
      <c r="E3341" s="13"/>
      <c r="F3341" s="10"/>
      <c r="G3341" s="11"/>
      <c r="H3341" s="10"/>
      <c r="I3341" s="10"/>
      <c r="J3341" s="1"/>
      <c r="K3341" s="1"/>
      <c r="L3341" s="8"/>
      <c r="M3341" s="14"/>
      <c r="N3341" s="14"/>
      <c r="O3341" s="8"/>
      <c r="P3341" s="8"/>
      <c r="Q3341" s="12"/>
      <c r="R3341" s="37"/>
      <c r="S3341" s="8"/>
      <c r="T3341" s="7"/>
      <c r="U3341" s="12"/>
      <c r="V3341" s="12"/>
      <c r="W3341" s="14"/>
      <c r="X3341" s="8"/>
      <c r="Y3341" s="13"/>
      <c r="Z3341" s="4"/>
      <c r="AA3341" s="10"/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4"/>
      <c r="BL3341" s="1"/>
      <c r="BM3341" s="1"/>
      <c r="BN3341" s="1"/>
      <c r="BO3341" s="1"/>
      <c r="BP3341" s="1"/>
      <c r="BQ3341" s="1"/>
    </row>
    <row r="3342" spans="1:69" x14ac:dyDescent="0.15">
      <c r="A3342" s="63"/>
      <c r="B3342" s="8"/>
      <c r="C3342" s="8"/>
      <c r="D3342" s="54"/>
      <c r="E3342" s="13"/>
      <c r="F3342" s="10"/>
      <c r="G3342" s="11"/>
      <c r="H3342" s="10"/>
      <c r="I3342" s="10"/>
      <c r="J3342" s="1"/>
      <c r="K3342" s="1"/>
      <c r="L3342" s="8"/>
      <c r="M3342" s="14"/>
      <c r="N3342" s="14"/>
      <c r="O3342" s="8"/>
      <c r="P3342" s="8"/>
      <c r="Q3342" s="12"/>
      <c r="R3342" s="37"/>
      <c r="S3342" s="8"/>
      <c r="T3342" s="7"/>
      <c r="U3342" s="12"/>
      <c r="V3342" s="12"/>
      <c r="W3342" s="14"/>
      <c r="X3342" s="8"/>
      <c r="Y3342" s="13"/>
      <c r="Z3342" s="4"/>
      <c r="AA3342" s="10"/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4"/>
      <c r="BL3342" s="1"/>
      <c r="BM3342" s="1"/>
      <c r="BN3342" s="1"/>
      <c r="BO3342" s="1"/>
      <c r="BP3342" s="1"/>
      <c r="BQ3342" s="1"/>
    </row>
    <row r="3343" spans="1:69" x14ac:dyDescent="0.15">
      <c r="A3343" s="63"/>
      <c r="B3343" s="8"/>
      <c r="C3343" s="8"/>
      <c r="D3343" s="54"/>
      <c r="E3343" s="13"/>
      <c r="F3343" s="10"/>
      <c r="G3343" s="11"/>
      <c r="H3343" s="10"/>
      <c r="I3343" s="10"/>
      <c r="J3343" s="1"/>
      <c r="K3343" s="1"/>
      <c r="L3343" s="8"/>
      <c r="M3343" s="14"/>
      <c r="N3343" s="14"/>
      <c r="O3343" s="8"/>
      <c r="P3343" s="8"/>
      <c r="Q3343" s="12"/>
      <c r="R3343" s="37"/>
      <c r="S3343" s="8"/>
      <c r="T3343" s="7"/>
      <c r="U3343" s="12"/>
      <c r="V3343" s="12"/>
      <c r="W3343" s="14"/>
      <c r="X3343" s="8"/>
      <c r="Y3343" s="13"/>
      <c r="Z3343" s="4"/>
      <c r="AA3343" s="10"/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4"/>
      <c r="BL3343" s="1"/>
      <c r="BM3343" s="1"/>
      <c r="BN3343" s="1"/>
      <c r="BO3343" s="1"/>
      <c r="BP3343" s="1"/>
      <c r="BQ3343" s="1"/>
    </row>
    <row r="3344" spans="1:69" x14ac:dyDescent="0.15">
      <c r="A3344" s="63"/>
      <c r="B3344" s="8"/>
      <c r="C3344" s="8"/>
      <c r="D3344" s="54"/>
      <c r="E3344" s="13"/>
      <c r="F3344" s="10"/>
      <c r="G3344" s="11"/>
      <c r="H3344" s="10"/>
      <c r="I3344" s="10"/>
      <c r="J3344" s="1"/>
      <c r="K3344" s="1"/>
      <c r="L3344" s="8"/>
      <c r="M3344" s="14"/>
      <c r="N3344" s="14"/>
      <c r="O3344" s="8"/>
      <c r="P3344" s="8"/>
      <c r="Q3344" s="12"/>
      <c r="R3344" s="37"/>
      <c r="S3344" s="8"/>
      <c r="T3344" s="7"/>
      <c r="U3344" s="12"/>
      <c r="V3344" s="12"/>
      <c r="W3344" s="14"/>
      <c r="X3344" s="8"/>
      <c r="Y3344" s="13"/>
      <c r="Z3344" s="4"/>
      <c r="AA3344" s="10"/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4"/>
      <c r="BL3344" s="1"/>
      <c r="BM3344" s="1"/>
      <c r="BN3344" s="1"/>
      <c r="BO3344" s="1"/>
      <c r="BP3344" s="1"/>
      <c r="BQ3344" s="1"/>
    </row>
    <row r="3345" spans="1:69" x14ac:dyDescent="0.15">
      <c r="A3345" s="63"/>
      <c r="B3345" s="8"/>
      <c r="C3345" s="8"/>
      <c r="D3345" s="54"/>
      <c r="E3345" s="13"/>
      <c r="F3345" s="10"/>
      <c r="G3345" s="11"/>
      <c r="H3345" s="10"/>
      <c r="I3345" s="10"/>
      <c r="J3345" s="1"/>
      <c r="K3345" s="1"/>
      <c r="L3345" s="8"/>
      <c r="M3345" s="14"/>
      <c r="N3345" s="14"/>
      <c r="O3345" s="8"/>
      <c r="P3345" s="8"/>
      <c r="Q3345" s="12"/>
      <c r="R3345" s="37"/>
      <c r="S3345" s="8"/>
      <c r="T3345" s="7"/>
      <c r="U3345" s="12"/>
      <c r="V3345" s="12"/>
      <c r="W3345" s="14"/>
      <c r="X3345" s="8"/>
      <c r="Y3345" s="13"/>
      <c r="Z3345" s="4"/>
      <c r="AA3345" s="10"/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4"/>
      <c r="BL3345" s="1"/>
      <c r="BM3345" s="1"/>
      <c r="BN3345" s="1"/>
      <c r="BO3345" s="1"/>
      <c r="BP3345" s="1"/>
      <c r="BQ3345" s="1"/>
    </row>
    <row r="3346" spans="1:69" x14ac:dyDescent="0.15">
      <c r="A3346" s="63"/>
      <c r="B3346" s="8"/>
      <c r="C3346" s="8"/>
      <c r="D3346" s="54"/>
      <c r="E3346" s="13"/>
      <c r="F3346" s="10"/>
      <c r="G3346" s="11"/>
      <c r="H3346" s="10"/>
      <c r="I3346" s="10"/>
      <c r="J3346" s="1"/>
      <c r="K3346" s="1"/>
      <c r="L3346" s="8"/>
      <c r="M3346" s="14"/>
      <c r="N3346" s="14"/>
      <c r="O3346" s="8"/>
      <c r="P3346" s="8"/>
      <c r="Q3346" s="12"/>
      <c r="R3346" s="37"/>
      <c r="S3346" s="8"/>
      <c r="T3346" s="7"/>
      <c r="U3346" s="12"/>
      <c r="V3346" s="12"/>
      <c r="W3346" s="14"/>
      <c r="X3346" s="8"/>
      <c r="Y3346" s="13"/>
      <c r="Z3346" s="4"/>
      <c r="AA3346" s="10"/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4"/>
      <c r="BL3346" s="1"/>
      <c r="BM3346" s="1"/>
      <c r="BN3346" s="1"/>
      <c r="BO3346" s="1"/>
      <c r="BP3346" s="1"/>
      <c r="BQ3346" s="1"/>
    </row>
    <row r="3347" spans="1:69" x14ac:dyDescent="0.15">
      <c r="A3347" s="63"/>
      <c r="B3347" s="8"/>
      <c r="C3347" s="8"/>
      <c r="D3347" s="54"/>
      <c r="E3347" s="13"/>
      <c r="F3347" s="10"/>
      <c r="G3347" s="11"/>
      <c r="H3347" s="10"/>
      <c r="I3347" s="10"/>
      <c r="J3347" s="1"/>
      <c r="K3347" s="1"/>
      <c r="L3347" s="8"/>
      <c r="M3347" s="14"/>
      <c r="N3347" s="14"/>
      <c r="O3347" s="8"/>
      <c r="P3347" s="8"/>
      <c r="Q3347" s="12"/>
      <c r="R3347" s="37"/>
      <c r="S3347" s="8"/>
      <c r="T3347" s="7"/>
      <c r="U3347" s="12"/>
      <c r="V3347" s="12"/>
      <c r="W3347" s="14"/>
      <c r="X3347" s="8"/>
      <c r="Y3347" s="13"/>
      <c r="Z3347" s="4"/>
      <c r="AA3347" s="10"/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4"/>
      <c r="BL3347" s="1"/>
      <c r="BM3347" s="1"/>
      <c r="BN3347" s="1"/>
      <c r="BO3347" s="1"/>
      <c r="BP3347" s="1"/>
      <c r="BQ3347" s="1"/>
    </row>
    <row r="3348" spans="1:69" x14ac:dyDescent="0.15">
      <c r="A3348" s="63"/>
      <c r="B3348" s="8"/>
      <c r="C3348" s="8"/>
      <c r="D3348" s="54"/>
      <c r="E3348" s="13"/>
      <c r="F3348" s="10"/>
      <c r="G3348" s="11"/>
      <c r="H3348" s="10"/>
      <c r="I3348" s="10"/>
      <c r="J3348" s="1"/>
      <c r="K3348" s="1"/>
      <c r="L3348" s="8"/>
      <c r="M3348" s="14"/>
      <c r="N3348" s="14"/>
      <c r="O3348" s="8"/>
      <c r="P3348" s="8"/>
      <c r="Q3348" s="12"/>
      <c r="R3348" s="37"/>
      <c r="S3348" s="8"/>
      <c r="T3348" s="7"/>
      <c r="U3348" s="12"/>
      <c r="V3348" s="12"/>
      <c r="W3348" s="14"/>
      <c r="X3348" s="8"/>
      <c r="Y3348" s="13"/>
      <c r="Z3348" s="4"/>
      <c r="AA3348" s="10"/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4"/>
      <c r="BL3348" s="1"/>
      <c r="BM3348" s="1"/>
      <c r="BN3348" s="1"/>
      <c r="BO3348" s="1"/>
      <c r="BP3348" s="1"/>
      <c r="BQ3348" s="1"/>
    </row>
    <row r="3349" spans="1:69" x14ac:dyDescent="0.15">
      <c r="A3349" s="63"/>
      <c r="B3349" s="8"/>
      <c r="C3349" s="8"/>
      <c r="D3349" s="54"/>
      <c r="E3349" s="13"/>
      <c r="F3349" s="10"/>
      <c r="G3349" s="11"/>
      <c r="H3349" s="10"/>
      <c r="I3349" s="10"/>
      <c r="J3349" s="1"/>
      <c r="K3349" s="1"/>
      <c r="L3349" s="8"/>
      <c r="M3349" s="14"/>
      <c r="N3349" s="14"/>
      <c r="O3349" s="8"/>
      <c r="P3349" s="8"/>
      <c r="Q3349" s="12"/>
      <c r="R3349" s="37"/>
      <c r="S3349" s="8"/>
      <c r="T3349" s="7"/>
      <c r="U3349" s="12"/>
      <c r="V3349" s="12"/>
      <c r="W3349" s="14"/>
      <c r="X3349" s="8"/>
      <c r="Y3349" s="13"/>
      <c r="Z3349" s="4"/>
      <c r="AA3349" s="10"/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4"/>
      <c r="BL3349" s="1"/>
      <c r="BM3349" s="1"/>
      <c r="BN3349" s="1"/>
      <c r="BO3349" s="1"/>
      <c r="BP3349" s="1"/>
      <c r="BQ3349" s="1"/>
    </row>
    <row r="3350" spans="1:69" x14ac:dyDescent="0.15">
      <c r="A3350" s="63"/>
      <c r="B3350" s="8"/>
      <c r="C3350" s="8"/>
      <c r="D3350" s="54"/>
      <c r="E3350" s="13"/>
      <c r="F3350" s="10"/>
      <c r="G3350" s="11"/>
      <c r="H3350" s="10"/>
      <c r="I3350" s="10"/>
      <c r="J3350" s="1"/>
      <c r="K3350" s="1"/>
      <c r="L3350" s="8"/>
      <c r="M3350" s="14"/>
      <c r="N3350" s="14"/>
      <c r="O3350" s="8"/>
      <c r="P3350" s="8"/>
      <c r="Q3350" s="12"/>
      <c r="R3350" s="37"/>
      <c r="S3350" s="8"/>
      <c r="T3350" s="7"/>
      <c r="U3350" s="12"/>
      <c r="V3350" s="12"/>
      <c r="W3350" s="14"/>
      <c r="X3350" s="8"/>
      <c r="Y3350" s="13"/>
      <c r="Z3350" s="4"/>
      <c r="AA3350" s="10"/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4"/>
      <c r="BL3350" s="1"/>
      <c r="BM3350" s="1"/>
      <c r="BN3350" s="1"/>
      <c r="BO3350" s="1"/>
      <c r="BP3350" s="1"/>
      <c r="BQ3350" s="1"/>
    </row>
    <row r="3351" spans="1:69" x14ac:dyDescent="0.15">
      <c r="A3351" s="63"/>
      <c r="B3351" s="8"/>
      <c r="C3351" s="8"/>
      <c r="D3351" s="54"/>
      <c r="E3351" s="13"/>
      <c r="F3351" s="10"/>
      <c r="G3351" s="11"/>
      <c r="H3351" s="10"/>
      <c r="I3351" s="10"/>
      <c r="J3351" s="1"/>
      <c r="K3351" s="1"/>
      <c r="L3351" s="8"/>
      <c r="M3351" s="14"/>
      <c r="N3351" s="14"/>
      <c r="O3351" s="8"/>
      <c r="P3351" s="8"/>
      <c r="Q3351" s="12"/>
      <c r="R3351" s="37"/>
      <c r="S3351" s="8"/>
      <c r="T3351" s="7"/>
      <c r="U3351" s="12"/>
      <c r="V3351" s="12"/>
      <c r="W3351" s="14"/>
      <c r="X3351" s="8"/>
      <c r="Y3351" s="13"/>
      <c r="Z3351" s="4"/>
      <c r="AA3351" s="10"/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4"/>
      <c r="BL3351" s="1"/>
      <c r="BM3351" s="1"/>
      <c r="BN3351" s="1"/>
      <c r="BO3351" s="1"/>
      <c r="BP3351" s="1"/>
      <c r="BQ3351" s="1"/>
    </row>
    <row r="3352" spans="1:69" x14ac:dyDescent="0.15">
      <c r="A3352" s="63"/>
      <c r="B3352" s="8"/>
      <c r="C3352" s="8"/>
      <c r="D3352" s="54"/>
      <c r="E3352" s="13"/>
      <c r="F3352" s="10"/>
      <c r="G3352" s="11"/>
      <c r="H3352" s="10"/>
      <c r="I3352" s="10"/>
      <c r="J3352" s="1"/>
      <c r="K3352" s="1"/>
      <c r="L3352" s="8"/>
      <c r="M3352" s="14"/>
      <c r="N3352" s="14"/>
      <c r="O3352" s="8"/>
      <c r="P3352" s="8"/>
      <c r="Q3352" s="12"/>
      <c r="R3352" s="37"/>
      <c r="S3352" s="8"/>
      <c r="T3352" s="7"/>
      <c r="U3352" s="12"/>
      <c r="V3352" s="12"/>
      <c r="W3352" s="14"/>
      <c r="X3352" s="8"/>
      <c r="Y3352" s="13"/>
      <c r="Z3352" s="4"/>
      <c r="AA3352" s="10"/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4"/>
      <c r="BL3352" s="1"/>
      <c r="BM3352" s="1"/>
      <c r="BN3352" s="1"/>
      <c r="BO3352" s="1"/>
      <c r="BP3352" s="1"/>
      <c r="BQ3352" s="1"/>
    </row>
    <row r="3353" spans="1:69" x14ac:dyDescent="0.15">
      <c r="A3353" s="63"/>
      <c r="B3353" s="8"/>
      <c r="C3353" s="8"/>
      <c r="D3353" s="54"/>
      <c r="E3353" s="13"/>
      <c r="F3353" s="10"/>
      <c r="G3353" s="11"/>
      <c r="H3353" s="10"/>
      <c r="I3353" s="10"/>
      <c r="J3353" s="1"/>
      <c r="K3353" s="1"/>
      <c r="L3353" s="8"/>
      <c r="M3353" s="14"/>
      <c r="N3353" s="14"/>
      <c r="O3353" s="8"/>
      <c r="P3353" s="8"/>
      <c r="Q3353" s="12"/>
      <c r="R3353" s="37"/>
      <c r="S3353" s="8"/>
      <c r="T3353" s="7"/>
      <c r="U3353" s="12"/>
      <c r="V3353" s="12"/>
      <c r="W3353" s="14"/>
      <c r="X3353" s="8"/>
      <c r="Y3353" s="13"/>
      <c r="Z3353" s="4"/>
      <c r="AA3353" s="10"/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4"/>
      <c r="BL3353" s="1"/>
      <c r="BM3353" s="1"/>
      <c r="BN3353" s="1"/>
      <c r="BO3353" s="1"/>
      <c r="BP3353" s="1"/>
      <c r="BQ3353" s="1"/>
    </row>
    <row r="3354" spans="1:69" x14ac:dyDescent="0.15">
      <c r="A3354" s="63"/>
      <c r="B3354" s="8"/>
      <c r="C3354" s="8"/>
      <c r="D3354" s="54"/>
      <c r="E3354" s="13"/>
      <c r="F3354" s="10"/>
      <c r="G3354" s="11"/>
      <c r="H3354" s="10"/>
      <c r="I3354" s="10"/>
      <c r="J3354" s="1"/>
      <c r="K3354" s="1"/>
      <c r="L3354" s="8"/>
      <c r="M3354" s="14"/>
      <c r="N3354" s="14"/>
      <c r="O3354" s="8"/>
      <c r="P3354" s="8"/>
      <c r="Q3354" s="12"/>
      <c r="R3354" s="37"/>
      <c r="S3354" s="8"/>
      <c r="T3354" s="7"/>
      <c r="U3354" s="12"/>
      <c r="V3354" s="12"/>
      <c r="W3354" s="14"/>
      <c r="X3354" s="8"/>
      <c r="Y3354" s="13"/>
      <c r="Z3354" s="4"/>
      <c r="AA3354" s="10"/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4"/>
      <c r="BL3354" s="1"/>
      <c r="BM3354" s="1"/>
      <c r="BN3354" s="1"/>
      <c r="BO3354" s="1"/>
      <c r="BP3354" s="1"/>
      <c r="BQ3354" s="1"/>
    </row>
    <row r="3355" spans="1:69" x14ac:dyDescent="0.15">
      <c r="A3355" s="63"/>
      <c r="B3355" s="8"/>
      <c r="C3355" s="8"/>
      <c r="D3355" s="54"/>
      <c r="E3355" s="13"/>
      <c r="F3355" s="10"/>
      <c r="G3355" s="11"/>
      <c r="H3355" s="10"/>
      <c r="I3355" s="10"/>
      <c r="J3355" s="1"/>
      <c r="K3355" s="1"/>
      <c r="L3355" s="8"/>
      <c r="M3355" s="14"/>
      <c r="N3355" s="14"/>
      <c r="O3355" s="8"/>
      <c r="P3355" s="8"/>
      <c r="Q3355" s="12"/>
      <c r="R3355" s="37"/>
      <c r="S3355" s="8"/>
      <c r="T3355" s="7"/>
      <c r="U3355" s="12"/>
      <c r="V3355" s="12"/>
      <c r="W3355" s="14"/>
      <c r="X3355" s="8"/>
      <c r="Y3355" s="13"/>
      <c r="Z3355" s="4"/>
      <c r="AA3355" s="10"/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4"/>
      <c r="BL3355" s="1"/>
      <c r="BM3355" s="1"/>
      <c r="BN3355" s="1"/>
      <c r="BO3355" s="1"/>
      <c r="BP3355" s="1"/>
      <c r="BQ3355" s="1"/>
    </row>
    <row r="3356" spans="1:69" x14ac:dyDescent="0.15">
      <c r="A3356" s="63"/>
      <c r="B3356" s="8"/>
      <c r="C3356" s="8"/>
      <c r="D3356" s="54"/>
      <c r="E3356" s="13"/>
      <c r="F3356" s="10"/>
      <c r="G3356" s="11"/>
      <c r="H3356" s="10"/>
      <c r="I3356" s="10"/>
      <c r="J3356" s="1"/>
      <c r="K3356" s="1"/>
      <c r="L3356" s="8"/>
      <c r="M3356" s="14"/>
      <c r="N3356" s="14"/>
      <c r="O3356" s="8"/>
      <c r="P3356" s="8"/>
      <c r="Q3356" s="12"/>
      <c r="R3356" s="37"/>
      <c r="S3356" s="8"/>
      <c r="T3356" s="7"/>
      <c r="U3356" s="12"/>
      <c r="V3356" s="12"/>
      <c r="W3356" s="14"/>
      <c r="X3356" s="8"/>
      <c r="Y3356" s="13"/>
      <c r="Z3356" s="4"/>
      <c r="AA3356" s="10"/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4"/>
      <c r="BL3356" s="1"/>
      <c r="BM3356" s="1"/>
      <c r="BN3356" s="1"/>
      <c r="BO3356" s="1"/>
      <c r="BP3356" s="1"/>
      <c r="BQ3356" s="1"/>
    </row>
    <row r="3357" spans="1:69" x14ac:dyDescent="0.15">
      <c r="A3357" s="63"/>
      <c r="B3357" s="8"/>
      <c r="C3357" s="8"/>
      <c r="D3357" s="54"/>
      <c r="E3357" s="13"/>
      <c r="F3357" s="10"/>
      <c r="G3357" s="11"/>
      <c r="H3357" s="10"/>
      <c r="I3357" s="10"/>
      <c r="J3357" s="1"/>
      <c r="K3357" s="1"/>
      <c r="L3357" s="8"/>
      <c r="M3357" s="14"/>
      <c r="N3357" s="14"/>
      <c r="O3357" s="8"/>
      <c r="P3357" s="8"/>
      <c r="Q3357" s="12"/>
      <c r="R3357" s="37"/>
      <c r="S3357" s="8"/>
      <c r="T3357" s="7"/>
      <c r="U3357" s="12"/>
      <c r="V3357" s="12"/>
      <c r="W3357" s="14"/>
      <c r="X3357" s="8"/>
      <c r="Y3357" s="13"/>
      <c r="Z3357" s="4"/>
      <c r="AA3357" s="10"/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4"/>
      <c r="BL3357" s="1"/>
      <c r="BM3357" s="1"/>
      <c r="BN3357" s="1"/>
      <c r="BO3357" s="1"/>
      <c r="BP3357" s="1"/>
      <c r="BQ3357" s="1"/>
    </row>
    <row r="3358" spans="1:69" x14ac:dyDescent="0.15">
      <c r="A3358" s="63"/>
      <c r="B3358" s="8"/>
      <c r="C3358" s="8"/>
      <c r="D3358" s="54"/>
      <c r="E3358" s="13"/>
      <c r="F3358" s="10"/>
      <c r="G3358" s="11"/>
      <c r="H3358" s="10"/>
      <c r="I3358" s="10"/>
      <c r="J3358" s="1"/>
      <c r="K3358" s="1"/>
      <c r="L3358" s="8"/>
      <c r="M3358" s="14"/>
      <c r="N3358" s="14"/>
      <c r="O3358" s="8"/>
      <c r="P3358" s="8"/>
      <c r="Q3358" s="12"/>
      <c r="R3358" s="37"/>
      <c r="S3358" s="8"/>
      <c r="T3358" s="7"/>
      <c r="U3358" s="12"/>
      <c r="V3358" s="12"/>
      <c r="W3358" s="14"/>
      <c r="X3358" s="8"/>
      <c r="Y3358" s="13"/>
      <c r="Z3358" s="4"/>
      <c r="AA3358" s="10"/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4"/>
      <c r="BL3358" s="1"/>
      <c r="BM3358" s="1"/>
      <c r="BN3358" s="1"/>
      <c r="BO3358" s="1"/>
      <c r="BP3358" s="1"/>
      <c r="BQ3358" s="1"/>
    </row>
    <row r="3359" spans="1:69" x14ac:dyDescent="0.15">
      <c r="A3359" s="63"/>
      <c r="B3359" s="8"/>
      <c r="C3359" s="8"/>
      <c r="D3359" s="54"/>
      <c r="E3359" s="13"/>
      <c r="F3359" s="10"/>
      <c r="G3359" s="11"/>
      <c r="H3359" s="10"/>
      <c r="I3359" s="10"/>
      <c r="J3359" s="1"/>
      <c r="K3359" s="1"/>
      <c r="L3359" s="8"/>
      <c r="M3359" s="14"/>
      <c r="N3359" s="14"/>
      <c r="O3359" s="8"/>
      <c r="P3359" s="8"/>
      <c r="Q3359" s="12"/>
      <c r="R3359" s="37"/>
      <c r="S3359" s="8"/>
      <c r="T3359" s="7"/>
      <c r="U3359" s="12"/>
      <c r="V3359" s="12"/>
      <c r="W3359" s="14"/>
      <c r="X3359" s="8"/>
      <c r="Y3359" s="13"/>
      <c r="Z3359" s="4"/>
      <c r="AA3359" s="10"/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4"/>
      <c r="BL3359" s="1"/>
      <c r="BM3359" s="1"/>
      <c r="BN3359" s="1"/>
      <c r="BO3359" s="1"/>
      <c r="BP3359" s="1"/>
      <c r="BQ3359" s="1"/>
    </row>
    <row r="3360" spans="1:69" x14ac:dyDescent="0.15">
      <c r="A3360" s="63"/>
      <c r="B3360" s="8"/>
      <c r="C3360" s="8"/>
      <c r="D3360" s="54"/>
      <c r="E3360" s="13"/>
      <c r="F3360" s="10"/>
      <c r="G3360" s="11"/>
      <c r="H3360" s="10"/>
      <c r="I3360" s="10"/>
      <c r="J3360" s="1"/>
      <c r="K3360" s="1"/>
      <c r="L3360" s="8"/>
      <c r="M3360" s="14"/>
      <c r="N3360" s="14"/>
      <c r="O3360" s="8"/>
      <c r="P3360" s="8"/>
      <c r="Q3360" s="12"/>
      <c r="R3360" s="37"/>
      <c r="S3360" s="8"/>
      <c r="T3360" s="7"/>
      <c r="U3360" s="12"/>
      <c r="V3360" s="12"/>
      <c r="W3360" s="14"/>
      <c r="X3360" s="8"/>
      <c r="Y3360" s="13"/>
      <c r="Z3360" s="4"/>
      <c r="AA3360" s="10"/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4"/>
      <c r="BL3360" s="1"/>
      <c r="BM3360" s="1"/>
      <c r="BN3360" s="1"/>
      <c r="BO3360" s="1"/>
      <c r="BP3360" s="1"/>
      <c r="BQ3360" s="1"/>
    </row>
    <row r="3361" spans="1:69" x14ac:dyDescent="0.15">
      <c r="A3361" s="63"/>
      <c r="B3361" s="8"/>
      <c r="C3361" s="8"/>
      <c r="D3361" s="54"/>
      <c r="E3361" s="13"/>
      <c r="F3361" s="10"/>
      <c r="G3361" s="11"/>
      <c r="H3361" s="10"/>
      <c r="I3361" s="10"/>
      <c r="J3361" s="1"/>
      <c r="K3361" s="1"/>
      <c r="L3361" s="8"/>
      <c r="M3361" s="14"/>
      <c r="N3361" s="14"/>
      <c r="O3361" s="8"/>
      <c r="P3361" s="8"/>
      <c r="Q3361" s="12"/>
      <c r="R3361" s="37"/>
      <c r="S3361" s="8"/>
      <c r="T3361" s="7"/>
      <c r="U3361" s="12"/>
      <c r="V3361" s="12"/>
      <c r="W3361" s="14"/>
      <c r="X3361" s="8"/>
      <c r="Y3361" s="13"/>
      <c r="Z3361" s="4"/>
      <c r="AA3361" s="10"/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4"/>
      <c r="BL3361" s="1"/>
      <c r="BM3361" s="1"/>
      <c r="BN3361" s="1"/>
      <c r="BO3361" s="1"/>
      <c r="BP3361" s="1"/>
      <c r="BQ3361" s="1"/>
    </row>
    <row r="3362" spans="1:69" x14ac:dyDescent="0.15">
      <c r="A3362" s="63"/>
      <c r="B3362" s="8"/>
      <c r="C3362" s="8"/>
      <c r="D3362" s="54"/>
      <c r="E3362" s="13"/>
      <c r="F3362" s="10"/>
      <c r="G3362" s="11"/>
      <c r="H3362" s="10"/>
      <c r="I3362" s="10"/>
      <c r="J3362" s="1"/>
      <c r="K3362" s="1"/>
      <c r="L3362" s="8"/>
      <c r="M3362" s="14"/>
      <c r="N3362" s="14"/>
      <c r="O3362" s="8"/>
      <c r="P3362" s="8"/>
      <c r="Q3362" s="12"/>
      <c r="R3362" s="37"/>
      <c r="S3362" s="8"/>
      <c r="T3362" s="7"/>
      <c r="U3362" s="12"/>
      <c r="V3362" s="12"/>
      <c r="W3362" s="14"/>
      <c r="X3362" s="8"/>
      <c r="Y3362" s="13"/>
      <c r="Z3362" s="4"/>
      <c r="AA3362" s="10"/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4"/>
      <c r="BL3362" s="1"/>
      <c r="BM3362" s="1"/>
      <c r="BN3362" s="1"/>
      <c r="BO3362" s="1"/>
      <c r="BP3362" s="1"/>
      <c r="BQ3362" s="1"/>
    </row>
    <row r="3363" spans="1:69" x14ac:dyDescent="0.15">
      <c r="A3363" s="63"/>
      <c r="B3363" s="8"/>
      <c r="C3363" s="8"/>
      <c r="D3363" s="54"/>
      <c r="E3363" s="13"/>
      <c r="F3363" s="10"/>
      <c r="G3363" s="11"/>
      <c r="H3363" s="10"/>
      <c r="I3363" s="10"/>
      <c r="J3363" s="1"/>
      <c r="K3363" s="1"/>
      <c r="L3363" s="8"/>
      <c r="M3363" s="14"/>
      <c r="N3363" s="14"/>
      <c r="O3363" s="8"/>
      <c r="P3363" s="8"/>
      <c r="Q3363" s="12"/>
      <c r="R3363" s="37"/>
      <c r="S3363" s="8"/>
      <c r="T3363" s="7"/>
      <c r="U3363" s="12"/>
      <c r="V3363" s="12"/>
      <c r="W3363" s="14"/>
      <c r="X3363" s="8"/>
      <c r="Y3363" s="13"/>
      <c r="Z3363" s="4"/>
      <c r="AA3363" s="10"/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4"/>
      <c r="BL3363" s="1"/>
      <c r="BM3363" s="1"/>
      <c r="BN3363" s="1"/>
      <c r="BO3363" s="1"/>
      <c r="BP3363" s="1"/>
      <c r="BQ3363" s="1"/>
    </row>
    <row r="3364" spans="1:69" x14ac:dyDescent="0.15">
      <c r="A3364" s="63"/>
      <c r="B3364" s="8"/>
      <c r="C3364" s="8"/>
      <c r="D3364" s="54"/>
      <c r="E3364" s="13"/>
      <c r="F3364" s="10"/>
      <c r="G3364" s="11"/>
      <c r="H3364" s="10"/>
      <c r="I3364" s="10"/>
      <c r="J3364" s="1"/>
      <c r="K3364" s="1"/>
      <c r="L3364" s="8"/>
      <c r="M3364" s="14"/>
      <c r="N3364" s="14"/>
      <c r="O3364" s="8"/>
      <c r="P3364" s="8"/>
      <c r="Q3364" s="12"/>
      <c r="R3364" s="37"/>
      <c r="S3364" s="8"/>
      <c r="T3364" s="7"/>
      <c r="U3364" s="12"/>
      <c r="V3364" s="12"/>
      <c r="W3364" s="14"/>
      <c r="X3364" s="8"/>
      <c r="Y3364" s="13"/>
      <c r="Z3364" s="4"/>
      <c r="AA3364" s="10"/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4"/>
      <c r="BL3364" s="1"/>
      <c r="BM3364" s="1"/>
      <c r="BN3364" s="1"/>
      <c r="BO3364" s="1"/>
      <c r="BP3364" s="1"/>
      <c r="BQ3364" s="1"/>
    </row>
    <row r="3365" spans="1:69" x14ac:dyDescent="0.15">
      <c r="A3365" s="63"/>
      <c r="B3365" s="8"/>
      <c r="C3365" s="8"/>
      <c r="D3365" s="54"/>
      <c r="E3365" s="13"/>
      <c r="F3365" s="10"/>
      <c r="G3365" s="11"/>
      <c r="H3365" s="10"/>
      <c r="I3365" s="10"/>
      <c r="J3365" s="1"/>
      <c r="K3365" s="1"/>
      <c r="L3365" s="8"/>
      <c r="M3365" s="14"/>
      <c r="N3365" s="14"/>
      <c r="O3365" s="8"/>
      <c r="P3365" s="8"/>
      <c r="Q3365" s="12"/>
      <c r="R3365" s="37"/>
      <c r="S3365" s="8"/>
      <c r="T3365" s="7"/>
      <c r="U3365" s="12"/>
      <c r="V3365" s="12"/>
      <c r="W3365" s="14"/>
      <c r="X3365" s="8"/>
      <c r="Y3365" s="13"/>
      <c r="Z3365" s="4"/>
      <c r="AA3365" s="10"/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4"/>
      <c r="BL3365" s="1"/>
      <c r="BM3365" s="1"/>
      <c r="BN3365" s="1"/>
      <c r="BO3365" s="1"/>
      <c r="BP3365" s="1"/>
      <c r="BQ3365" s="1"/>
    </row>
    <row r="3366" spans="1:69" x14ac:dyDescent="0.15">
      <c r="A3366" s="63"/>
      <c r="B3366" s="8"/>
      <c r="C3366" s="8"/>
      <c r="D3366" s="54"/>
      <c r="E3366" s="13"/>
      <c r="F3366" s="10"/>
      <c r="G3366" s="11"/>
      <c r="H3366" s="10"/>
      <c r="I3366" s="10"/>
      <c r="J3366" s="1"/>
      <c r="K3366" s="1"/>
      <c r="L3366" s="8"/>
      <c r="M3366" s="14"/>
      <c r="N3366" s="14"/>
      <c r="O3366" s="8"/>
      <c r="P3366" s="8"/>
      <c r="Q3366" s="12"/>
      <c r="R3366" s="37"/>
      <c r="S3366" s="8"/>
      <c r="T3366" s="7"/>
      <c r="U3366" s="12"/>
      <c r="V3366" s="12"/>
      <c r="W3366" s="14"/>
      <c r="X3366" s="8"/>
      <c r="Y3366" s="13"/>
      <c r="Z3366" s="4"/>
      <c r="AA3366" s="10"/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4"/>
      <c r="BL3366" s="1"/>
      <c r="BM3366" s="1"/>
      <c r="BN3366" s="1"/>
      <c r="BO3366" s="1"/>
      <c r="BP3366" s="1"/>
      <c r="BQ3366" s="1"/>
    </row>
    <row r="3367" spans="1:69" x14ac:dyDescent="0.15">
      <c r="A3367" s="63"/>
      <c r="B3367" s="8"/>
      <c r="C3367" s="8"/>
      <c r="D3367" s="54"/>
      <c r="E3367" s="13"/>
      <c r="F3367" s="10"/>
      <c r="G3367" s="11"/>
      <c r="H3367" s="10"/>
      <c r="I3367" s="10"/>
      <c r="J3367" s="1"/>
      <c r="K3367" s="1"/>
      <c r="L3367" s="8"/>
      <c r="M3367" s="14"/>
      <c r="N3367" s="14"/>
      <c r="O3367" s="8"/>
      <c r="P3367" s="8"/>
      <c r="Q3367" s="12"/>
      <c r="R3367" s="37"/>
      <c r="S3367" s="8"/>
      <c r="T3367" s="7"/>
      <c r="U3367" s="12"/>
      <c r="V3367" s="12"/>
      <c r="W3367" s="14"/>
      <c r="X3367" s="8"/>
      <c r="Y3367" s="13"/>
      <c r="Z3367" s="4"/>
      <c r="AA3367" s="10"/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4"/>
      <c r="BL3367" s="1"/>
      <c r="BM3367" s="1"/>
      <c r="BN3367" s="1"/>
      <c r="BO3367" s="1"/>
      <c r="BP3367" s="1"/>
      <c r="BQ3367" s="1"/>
    </row>
    <row r="3368" spans="1:69" x14ac:dyDescent="0.15">
      <c r="A3368" s="63"/>
      <c r="B3368" s="8"/>
      <c r="C3368" s="8"/>
      <c r="D3368" s="54"/>
      <c r="E3368" s="13"/>
      <c r="F3368" s="10"/>
      <c r="G3368" s="11"/>
      <c r="H3368" s="10"/>
      <c r="I3368" s="10"/>
      <c r="J3368" s="1"/>
      <c r="K3368" s="1"/>
      <c r="L3368" s="8"/>
      <c r="M3368" s="14"/>
      <c r="N3368" s="14"/>
      <c r="O3368" s="8"/>
      <c r="P3368" s="8"/>
      <c r="Q3368" s="12"/>
      <c r="R3368" s="37"/>
      <c r="S3368" s="8"/>
      <c r="T3368" s="7"/>
      <c r="U3368" s="12"/>
      <c r="V3368" s="12"/>
      <c r="W3368" s="14"/>
      <c r="X3368" s="8"/>
      <c r="Y3368" s="13"/>
      <c r="Z3368" s="4"/>
      <c r="AA3368" s="10"/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4"/>
      <c r="BL3368" s="1"/>
      <c r="BM3368" s="1"/>
      <c r="BN3368" s="1"/>
      <c r="BO3368" s="1"/>
      <c r="BP3368" s="1"/>
      <c r="BQ3368" s="1"/>
    </row>
    <row r="3369" spans="1:69" x14ac:dyDescent="0.15">
      <c r="A3369" s="63"/>
      <c r="B3369" s="8"/>
      <c r="C3369" s="8"/>
      <c r="D3369" s="54"/>
      <c r="E3369" s="13"/>
      <c r="F3369" s="10"/>
      <c r="G3369" s="11"/>
      <c r="H3369" s="10"/>
      <c r="I3369" s="10"/>
      <c r="J3369" s="1"/>
      <c r="K3369" s="1"/>
      <c r="L3369" s="8"/>
      <c r="M3369" s="14"/>
      <c r="N3369" s="14"/>
      <c r="O3369" s="8"/>
      <c r="P3369" s="8"/>
      <c r="Q3369" s="12"/>
      <c r="R3369" s="37"/>
      <c r="S3369" s="8"/>
      <c r="T3369" s="7"/>
      <c r="U3369" s="12"/>
      <c r="V3369" s="12"/>
      <c r="W3369" s="14"/>
      <c r="X3369" s="8"/>
      <c r="Y3369" s="13"/>
      <c r="Z3369" s="4"/>
      <c r="AA3369" s="10"/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4"/>
      <c r="BL3369" s="1"/>
      <c r="BM3369" s="1"/>
      <c r="BN3369" s="1"/>
      <c r="BO3369" s="1"/>
      <c r="BP3369" s="1"/>
      <c r="BQ3369" s="1"/>
    </row>
    <row r="3370" spans="1:69" x14ac:dyDescent="0.15">
      <c r="A3370" s="63"/>
      <c r="B3370" s="8"/>
      <c r="C3370" s="8"/>
      <c r="D3370" s="54"/>
      <c r="E3370" s="13"/>
      <c r="F3370" s="10"/>
      <c r="G3370" s="11"/>
      <c r="H3370" s="10"/>
      <c r="I3370" s="10"/>
      <c r="J3370" s="1"/>
      <c r="K3370" s="1"/>
      <c r="L3370" s="8"/>
      <c r="M3370" s="14"/>
      <c r="N3370" s="14"/>
      <c r="O3370" s="8"/>
      <c r="P3370" s="8"/>
      <c r="Q3370" s="12"/>
      <c r="R3370" s="37"/>
      <c r="S3370" s="8"/>
      <c r="T3370" s="7"/>
      <c r="U3370" s="12"/>
      <c r="V3370" s="12"/>
      <c r="W3370" s="14"/>
      <c r="X3370" s="8"/>
      <c r="Y3370" s="13"/>
      <c r="Z3370" s="4"/>
      <c r="AA3370" s="10"/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4"/>
      <c r="BL3370" s="1"/>
      <c r="BM3370" s="1"/>
      <c r="BN3370" s="1"/>
      <c r="BO3370" s="1"/>
      <c r="BP3370" s="1"/>
      <c r="BQ3370" s="1"/>
    </row>
    <row r="3371" spans="1:69" x14ac:dyDescent="0.15">
      <c r="A3371" s="63"/>
      <c r="B3371" s="8"/>
      <c r="C3371" s="8"/>
      <c r="D3371" s="54"/>
      <c r="E3371" s="13"/>
      <c r="F3371" s="10"/>
      <c r="G3371" s="11"/>
      <c r="H3371" s="10"/>
      <c r="I3371" s="10"/>
      <c r="J3371" s="1"/>
      <c r="K3371" s="1"/>
      <c r="L3371" s="8"/>
      <c r="M3371" s="14"/>
      <c r="N3371" s="14"/>
      <c r="O3371" s="8"/>
      <c r="P3371" s="8"/>
      <c r="Q3371" s="12"/>
      <c r="R3371" s="37"/>
      <c r="S3371" s="8"/>
      <c r="T3371" s="7"/>
      <c r="U3371" s="12"/>
      <c r="V3371" s="12"/>
      <c r="W3371" s="14"/>
      <c r="X3371" s="8"/>
      <c r="Y3371" s="13"/>
      <c r="Z3371" s="4"/>
      <c r="AA3371" s="10"/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4"/>
      <c r="BL3371" s="1"/>
      <c r="BM3371" s="1"/>
      <c r="BN3371" s="1"/>
      <c r="BO3371" s="1"/>
      <c r="BP3371" s="1"/>
      <c r="BQ3371" s="1"/>
    </row>
    <row r="3372" spans="1:69" x14ac:dyDescent="0.15">
      <c r="A3372" s="63"/>
      <c r="B3372" s="8"/>
      <c r="C3372" s="8"/>
      <c r="D3372" s="54"/>
      <c r="E3372" s="13"/>
      <c r="F3372" s="10"/>
      <c r="G3372" s="11"/>
      <c r="H3372" s="10"/>
      <c r="I3372" s="10"/>
      <c r="J3372" s="1"/>
      <c r="K3372" s="1"/>
      <c r="L3372" s="8"/>
      <c r="M3372" s="14"/>
      <c r="N3372" s="14"/>
      <c r="O3372" s="8"/>
      <c r="P3372" s="8"/>
      <c r="Q3372" s="12"/>
      <c r="R3372" s="37"/>
      <c r="S3372" s="8"/>
      <c r="T3372" s="7"/>
      <c r="U3372" s="12"/>
      <c r="V3372" s="12"/>
      <c r="W3372" s="14"/>
      <c r="X3372" s="8"/>
      <c r="Y3372" s="13"/>
      <c r="Z3372" s="4"/>
      <c r="AA3372" s="10"/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4"/>
      <c r="BL3372" s="1"/>
      <c r="BM3372" s="1"/>
      <c r="BN3372" s="1"/>
      <c r="BO3372" s="1"/>
      <c r="BP3372" s="1"/>
      <c r="BQ3372" s="1"/>
    </row>
    <row r="3373" spans="1:69" x14ac:dyDescent="0.15">
      <c r="A3373" s="63"/>
      <c r="B3373" s="8"/>
      <c r="C3373" s="8"/>
      <c r="D3373" s="54"/>
      <c r="E3373" s="13"/>
      <c r="F3373" s="10"/>
      <c r="G3373" s="11"/>
      <c r="H3373" s="10"/>
      <c r="I3373" s="10"/>
      <c r="J3373" s="1"/>
      <c r="K3373" s="1"/>
      <c r="L3373" s="8"/>
      <c r="M3373" s="14"/>
      <c r="N3373" s="14"/>
      <c r="O3373" s="8"/>
      <c r="P3373" s="8"/>
      <c r="Q3373" s="12"/>
      <c r="R3373" s="37"/>
      <c r="S3373" s="8"/>
      <c r="T3373" s="7"/>
      <c r="U3373" s="12"/>
      <c r="V3373" s="12"/>
      <c r="W3373" s="14"/>
      <c r="X3373" s="8"/>
      <c r="Y3373" s="13"/>
      <c r="Z3373" s="4"/>
      <c r="AA3373" s="10"/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4"/>
      <c r="BL3373" s="1"/>
      <c r="BM3373" s="1"/>
      <c r="BN3373" s="1"/>
      <c r="BO3373" s="1"/>
      <c r="BP3373" s="1"/>
      <c r="BQ3373" s="1"/>
    </row>
    <row r="3374" spans="1:69" x14ac:dyDescent="0.15">
      <c r="A3374" s="63"/>
      <c r="B3374" s="8"/>
      <c r="C3374" s="8"/>
      <c r="D3374" s="54"/>
      <c r="E3374" s="13"/>
      <c r="F3374" s="10"/>
      <c r="G3374" s="11"/>
      <c r="H3374" s="10"/>
      <c r="I3374" s="10"/>
      <c r="J3374" s="1"/>
      <c r="K3374" s="1"/>
      <c r="L3374" s="8"/>
      <c r="M3374" s="14"/>
      <c r="N3374" s="14"/>
      <c r="O3374" s="8"/>
      <c r="P3374" s="8"/>
      <c r="Q3374" s="12"/>
      <c r="R3374" s="37"/>
      <c r="S3374" s="8"/>
      <c r="T3374" s="7"/>
      <c r="U3374" s="12"/>
      <c r="V3374" s="12"/>
      <c r="W3374" s="14"/>
      <c r="X3374" s="8"/>
      <c r="Y3374" s="13"/>
      <c r="Z3374" s="4"/>
      <c r="AA3374" s="10"/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4"/>
      <c r="BL3374" s="1"/>
      <c r="BM3374" s="1"/>
      <c r="BN3374" s="1"/>
      <c r="BO3374" s="1"/>
      <c r="BP3374" s="1"/>
      <c r="BQ3374" s="1"/>
    </row>
    <row r="3375" spans="1:69" x14ac:dyDescent="0.15">
      <c r="A3375" s="63"/>
      <c r="B3375" s="8"/>
      <c r="C3375" s="8"/>
      <c r="D3375" s="54"/>
      <c r="E3375" s="13"/>
      <c r="F3375" s="10"/>
      <c r="G3375" s="11"/>
      <c r="H3375" s="10"/>
      <c r="I3375" s="10"/>
      <c r="J3375" s="1"/>
      <c r="K3375" s="1"/>
      <c r="L3375" s="8"/>
      <c r="M3375" s="14"/>
      <c r="N3375" s="14"/>
      <c r="O3375" s="8"/>
      <c r="P3375" s="8"/>
      <c r="Q3375" s="12"/>
      <c r="R3375" s="37"/>
      <c r="S3375" s="8"/>
      <c r="T3375" s="7"/>
      <c r="U3375" s="12"/>
      <c r="V3375" s="12"/>
      <c r="W3375" s="14"/>
      <c r="X3375" s="8"/>
      <c r="Y3375" s="13"/>
      <c r="Z3375" s="4"/>
      <c r="AA3375" s="10"/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4"/>
      <c r="BL3375" s="1"/>
      <c r="BM3375" s="1"/>
      <c r="BN3375" s="1"/>
      <c r="BO3375" s="1"/>
      <c r="BP3375" s="1"/>
      <c r="BQ3375" s="1"/>
    </row>
    <row r="3376" spans="1:69" x14ac:dyDescent="0.15">
      <c r="A3376" s="63"/>
      <c r="B3376" s="8"/>
      <c r="C3376" s="8"/>
      <c r="D3376" s="54"/>
      <c r="E3376" s="13"/>
      <c r="F3376" s="10"/>
      <c r="G3376" s="11"/>
      <c r="H3376" s="10"/>
      <c r="I3376" s="10"/>
      <c r="J3376" s="1"/>
      <c r="K3376" s="1"/>
      <c r="L3376" s="8"/>
      <c r="M3376" s="14"/>
      <c r="N3376" s="14"/>
      <c r="O3376" s="8"/>
      <c r="P3376" s="8"/>
      <c r="Q3376" s="12"/>
      <c r="R3376" s="37"/>
      <c r="S3376" s="8"/>
      <c r="T3376" s="7"/>
      <c r="U3376" s="12"/>
      <c r="V3376" s="12"/>
      <c r="W3376" s="14"/>
      <c r="X3376" s="8"/>
      <c r="Y3376" s="13"/>
      <c r="Z3376" s="4"/>
      <c r="AA3376" s="10"/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4"/>
      <c r="BL3376" s="1"/>
      <c r="BM3376" s="1"/>
      <c r="BN3376" s="1"/>
      <c r="BO3376" s="1"/>
      <c r="BP3376" s="1"/>
      <c r="BQ3376" s="1"/>
    </row>
    <row r="3377" spans="1:69" x14ac:dyDescent="0.15">
      <c r="A3377" s="63"/>
      <c r="B3377" s="8"/>
      <c r="C3377" s="8"/>
      <c r="D3377" s="54"/>
      <c r="E3377" s="13"/>
      <c r="F3377" s="10"/>
      <c r="G3377" s="11"/>
      <c r="H3377" s="10"/>
      <c r="I3377" s="10"/>
      <c r="J3377" s="1"/>
      <c r="K3377" s="1"/>
      <c r="L3377" s="8"/>
      <c r="M3377" s="14"/>
      <c r="N3377" s="14"/>
      <c r="O3377" s="8"/>
      <c r="P3377" s="8"/>
      <c r="Q3377" s="12"/>
      <c r="R3377" s="37"/>
      <c r="S3377" s="8"/>
      <c r="T3377" s="7"/>
      <c r="U3377" s="12"/>
      <c r="V3377" s="12"/>
      <c r="W3377" s="14"/>
      <c r="X3377" s="8"/>
      <c r="Y3377" s="13"/>
      <c r="Z3377" s="4"/>
      <c r="AA3377" s="10"/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4"/>
      <c r="BL3377" s="1"/>
      <c r="BM3377" s="1"/>
      <c r="BN3377" s="1"/>
      <c r="BO3377" s="1"/>
      <c r="BP3377" s="1"/>
      <c r="BQ3377" s="1"/>
    </row>
    <row r="3378" spans="1:69" x14ac:dyDescent="0.15">
      <c r="A3378" s="63"/>
      <c r="B3378" s="8"/>
      <c r="C3378" s="8"/>
      <c r="D3378" s="54"/>
      <c r="E3378" s="13"/>
      <c r="F3378" s="10"/>
      <c r="G3378" s="11"/>
      <c r="H3378" s="10"/>
      <c r="I3378" s="10"/>
      <c r="J3378" s="1"/>
      <c r="K3378" s="1"/>
      <c r="L3378" s="8"/>
      <c r="M3378" s="14"/>
      <c r="N3378" s="14"/>
      <c r="O3378" s="8"/>
      <c r="P3378" s="8"/>
      <c r="Q3378" s="12"/>
      <c r="R3378" s="37"/>
      <c r="S3378" s="8"/>
      <c r="T3378" s="7"/>
      <c r="U3378" s="12"/>
      <c r="V3378" s="12"/>
      <c r="W3378" s="14"/>
      <c r="X3378" s="8"/>
      <c r="Y3378" s="13"/>
      <c r="Z3378" s="4"/>
      <c r="AA3378" s="10"/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4"/>
      <c r="BL3378" s="1"/>
      <c r="BM3378" s="1"/>
      <c r="BN3378" s="1"/>
      <c r="BO3378" s="1"/>
      <c r="BP3378" s="1"/>
      <c r="BQ3378" s="1"/>
    </row>
    <row r="3379" spans="1:69" x14ac:dyDescent="0.15">
      <c r="A3379" s="63"/>
      <c r="B3379" s="8"/>
      <c r="C3379" s="8"/>
      <c r="D3379" s="54"/>
      <c r="E3379" s="13"/>
      <c r="F3379" s="10"/>
      <c r="G3379" s="11"/>
      <c r="H3379" s="10"/>
      <c r="I3379" s="10"/>
      <c r="J3379" s="1"/>
      <c r="K3379" s="1"/>
      <c r="L3379" s="8"/>
      <c r="M3379" s="14"/>
      <c r="N3379" s="14"/>
      <c r="O3379" s="8"/>
      <c r="P3379" s="8"/>
      <c r="Q3379" s="12"/>
      <c r="R3379" s="37"/>
      <c r="S3379" s="8"/>
      <c r="T3379" s="7"/>
      <c r="U3379" s="12"/>
      <c r="V3379" s="12"/>
      <c r="W3379" s="14"/>
      <c r="X3379" s="8"/>
      <c r="Y3379" s="13"/>
      <c r="Z3379" s="4"/>
      <c r="AA3379" s="10"/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4"/>
      <c r="BL3379" s="1"/>
      <c r="BM3379" s="1"/>
      <c r="BN3379" s="1"/>
      <c r="BO3379" s="1"/>
      <c r="BP3379" s="1"/>
      <c r="BQ3379" s="1"/>
    </row>
    <row r="3380" spans="1:69" x14ac:dyDescent="0.15">
      <c r="A3380" s="63"/>
      <c r="B3380" s="8"/>
      <c r="C3380" s="8"/>
      <c r="D3380" s="54"/>
      <c r="E3380" s="13"/>
      <c r="F3380" s="10"/>
      <c r="G3380" s="11"/>
      <c r="H3380" s="10"/>
      <c r="I3380" s="10"/>
      <c r="J3380" s="1"/>
      <c r="K3380" s="1"/>
      <c r="L3380" s="8"/>
      <c r="M3380" s="14"/>
      <c r="N3380" s="14"/>
      <c r="O3380" s="8"/>
      <c r="P3380" s="8"/>
      <c r="Q3380" s="12"/>
      <c r="R3380" s="37"/>
      <c r="S3380" s="8"/>
      <c r="T3380" s="7"/>
      <c r="U3380" s="12"/>
      <c r="V3380" s="12"/>
      <c r="W3380" s="14"/>
      <c r="X3380" s="8"/>
      <c r="Y3380" s="13"/>
      <c r="Z3380" s="4"/>
      <c r="AA3380" s="10"/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4"/>
      <c r="BL3380" s="1"/>
      <c r="BM3380" s="1"/>
      <c r="BN3380" s="1"/>
      <c r="BO3380" s="1"/>
      <c r="BP3380" s="1"/>
      <c r="BQ3380" s="1"/>
    </row>
    <row r="3381" spans="1:69" x14ac:dyDescent="0.15">
      <c r="A3381" s="63"/>
      <c r="B3381" s="8"/>
      <c r="C3381" s="8"/>
      <c r="D3381" s="54"/>
      <c r="E3381" s="13"/>
      <c r="F3381" s="10"/>
      <c r="G3381" s="11"/>
      <c r="H3381" s="10"/>
      <c r="I3381" s="10"/>
      <c r="J3381" s="1"/>
      <c r="K3381" s="1"/>
      <c r="L3381" s="8"/>
      <c r="M3381" s="14"/>
      <c r="N3381" s="14"/>
      <c r="O3381" s="8"/>
      <c r="P3381" s="8"/>
      <c r="Q3381" s="12"/>
      <c r="R3381" s="37"/>
      <c r="S3381" s="8"/>
      <c r="T3381" s="7"/>
      <c r="U3381" s="12"/>
      <c r="V3381" s="12"/>
      <c r="W3381" s="14"/>
      <c r="X3381" s="8"/>
      <c r="Y3381" s="13"/>
      <c r="Z3381" s="4"/>
      <c r="AA3381" s="10"/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4"/>
      <c r="BL3381" s="1"/>
      <c r="BM3381" s="1"/>
      <c r="BN3381" s="1"/>
      <c r="BO3381" s="1"/>
      <c r="BP3381" s="1"/>
      <c r="BQ3381" s="1"/>
    </row>
    <row r="3382" spans="1:69" x14ac:dyDescent="0.15">
      <c r="A3382" s="63"/>
      <c r="B3382" s="8"/>
      <c r="C3382" s="8"/>
      <c r="D3382" s="54"/>
      <c r="E3382" s="13"/>
      <c r="F3382" s="10"/>
      <c r="G3382" s="11"/>
      <c r="H3382" s="10"/>
      <c r="I3382" s="10"/>
      <c r="J3382" s="1"/>
      <c r="K3382" s="1"/>
      <c r="L3382" s="8"/>
      <c r="M3382" s="14"/>
      <c r="N3382" s="14"/>
      <c r="O3382" s="8"/>
      <c r="P3382" s="8"/>
      <c r="Q3382" s="12"/>
      <c r="R3382" s="37"/>
      <c r="S3382" s="8"/>
      <c r="T3382" s="7"/>
      <c r="U3382" s="12"/>
      <c r="V3382" s="12"/>
      <c r="W3382" s="14"/>
      <c r="X3382" s="8"/>
      <c r="Y3382" s="13"/>
      <c r="Z3382" s="4"/>
      <c r="AA3382" s="10"/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4"/>
      <c r="BL3382" s="1"/>
      <c r="BM3382" s="1"/>
      <c r="BN3382" s="1"/>
      <c r="BO3382" s="1"/>
      <c r="BP3382" s="1"/>
      <c r="BQ3382" s="1"/>
    </row>
    <row r="3383" spans="1:69" x14ac:dyDescent="0.15">
      <c r="A3383" s="63"/>
      <c r="B3383" s="8"/>
      <c r="C3383" s="8"/>
      <c r="D3383" s="54"/>
      <c r="E3383" s="13"/>
      <c r="F3383" s="10"/>
      <c r="G3383" s="11"/>
      <c r="H3383" s="10"/>
      <c r="I3383" s="10"/>
      <c r="J3383" s="1"/>
      <c r="K3383" s="1"/>
      <c r="L3383" s="8"/>
      <c r="M3383" s="14"/>
      <c r="N3383" s="14"/>
      <c r="O3383" s="8"/>
      <c r="P3383" s="8"/>
      <c r="Q3383" s="12"/>
      <c r="R3383" s="37"/>
      <c r="S3383" s="8"/>
      <c r="T3383" s="7"/>
      <c r="U3383" s="12"/>
      <c r="V3383" s="12"/>
      <c r="W3383" s="14"/>
      <c r="X3383" s="8"/>
      <c r="Y3383" s="13"/>
      <c r="Z3383" s="4"/>
      <c r="AA3383" s="10"/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4"/>
      <c r="BL3383" s="1"/>
      <c r="BM3383" s="1"/>
      <c r="BN3383" s="1"/>
      <c r="BO3383" s="1"/>
      <c r="BP3383" s="1"/>
      <c r="BQ3383" s="1"/>
    </row>
    <row r="3384" spans="1:69" x14ac:dyDescent="0.15">
      <c r="A3384" s="63"/>
      <c r="B3384" s="8"/>
      <c r="C3384" s="8"/>
      <c r="D3384" s="54"/>
      <c r="E3384" s="13"/>
      <c r="F3384" s="10"/>
      <c r="G3384" s="11"/>
      <c r="H3384" s="10"/>
      <c r="I3384" s="10"/>
      <c r="J3384" s="1"/>
      <c r="K3384" s="1"/>
      <c r="L3384" s="8"/>
      <c r="M3384" s="14"/>
      <c r="N3384" s="14"/>
      <c r="O3384" s="8"/>
      <c r="P3384" s="8"/>
      <c r="Q3384" s="12"/>
      <c r="R3384" s="37"/>
      <c r="S3384" s="8"/>
      <c r="T3384" s="7"/>
      <c r="U3384" s="12"/>
      <c r="V3384" s="12"/>
      <c r="W3384" s="14"/>
      <c r="X3384" s="8"/>
      <c r="Y3384" s="13"/>
      <c r="Z3384" s="4"/>
      <c r="AA3384" s="10"/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4"/>
      <c r="BL3384" s="1"/>
      <c r="BM3384" s="1"/>
      <c r="BN3384" s="1"/>
      <c r="BO3384" s="1"/>
      <c r="BP3384" s="1"/>
      <c r="BQ3384" s="1"/>
    </row>
    <row r="3385" spans="1:69" x14ac:dyDescent="0.15">
      <c r="A3385" s="63"/>
      <c r="B3385" s="8"/>
      <c r="C3385" s="8"/>
      <c r="D3385" s="54"/>
      <c r="E3385" s="13"/>
      <c r="F3385" s="10"/>
      <c r="G3385" s="11"/>
      <c r="H3385" s="10"/>
      <c r="I3385" s="10"/>
      <c r="J3385" s="1"/>
      <c r="K3385" s="1"/>
      <c r="L3385" s="8"/>
      <c r="M3385" s="14"/>
      <c r="N3385" s="14"/>
      <c r="O3385" s="8"/>
      <c r="P3385" s="8"/>
      <c r="Q3385" s="12"/>
      <c r="R3385" s="37"/>
      <c r="S3385" s="8"/>
      <c r="T3385" s="7"/>
      <c r="U3385" s="12"/>
      <c r="V3385" s="12"/>
      <c r="W3385" s="14"/>
      <c r="X3385" s="8"/>
      <c r="Y3385" s="13"/>
      <c r="Z3385" s="4"/>
      <c r="AA3385" s="10"/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4"/>
      <c r="BL3385" s="1"/>
      <c r="BM3385" s="1"/>
      <c r="BN3385" s="1"/>
      <c r="BO3385" s="1"/>
      <c r="BP3385" s="1"/>
      <c r="BQ3385" s="1"/>
    </row>
    <row r="3386" spans="1:69" x14ac:dyDescent="0.15">
      <c r="A3386" s="63"/>
      <c r="B3386" s="8"/>
      <c r="C3386" s="8"/>
      <c r="D3386" s="54"/>
      <c r="E3386" s="13"/>
      <c r="F3386" s="10"/>
      <c r="G3386" s="11"/>
      <c r="H3386" s="10"/>
      <c r="I3386" s="10"/>
      <c r="J3386" s="1"/>
      <c r="K3386" s="1"/>
      <c r="L3386" s="8"/>
      <c r="M3386" s="14"/>
      <c r="N3386" s="14"/>
      <c r="O3386" s="8"/>
      <c r="P3386" s="8"/>
      <c r="Q3386" s="12"/>
      <c r="R3386" s="37"/>
      <c r="S3386" s="8"/>
      <c r="T3386" s="7"/>
      <c r="U3386" s="12"/>
      <c r="V3386" s="12"/>
      <c r="W3386" s="14"/>
      <c r="X3386" s="8"/>
      <c r="Y3386" s="13"/>
      <c r="Z3386" s="4"/>
      <c r="AA3386" s="10"/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4"/>
      <c r="BL3386" s="1"/>
      <c r="BM3386" s="1"/>
      <c r="BN3386" s="1"/>
      <c r="BO3386" s="1"/>
      <c r="BP3386" s="1"/>
      <c r="BQ3386" s="1"/>
    </row>
    <row r="3387" spans="1:69" x14ac:dyDescent="0.15">
      <c r="A3387" s="63"/>
      <c r="B3387" s="8"/>
      <c r="C3387" s="8"/>
      <c r="D3387" s="54"/>
      <c r="E3387" s="13"/>
      <c r="F3387" s="10"/>
      <c r="G3387" s="11"/>
      <c r="H3387" s="10"/>
      <c r="I3387" s="10"/>
      <c r="J3387" s="1"/>
      <c r="K3387" s="1"/>
      <c r="L3387" s="8"/>
      <c r="M3387" s="14"/>
      <c r="N3387" s="14"/>
      <c r="O3387" s="8"/>
      <c r="P3387" s="8"/>
      <c r="Q3387" s="12"/>
      <c r="R3387" s="37"/>
      <c r="S3387" s="8"/>
      <c r="T3387" s="7"/>
      <c r="U3387" s="12"/>
      <c r="V3387" s="12"/>
      <c r="W3387" s="14"/>
      <c r="X3387" s="8"/>
      <c r="Y3387" s="13"/>
      <c r="Z3387" s="4"/>
      <c r="AA3387" s="10"/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4"/>
      <c r="BL3387" s="1"/>
      <c r="BM3387" s="1"/>
      <c r="BN3387" s="1"/>
      <c r="BO3387" s="1"/>
      <c r="BP3387" s="1"/>
      <c r="BQ3387" s="1"/>
    </row>
    <row r="3388" spans="1:69" x14ac:dyDescent="0.15">
      <c r="A3388" s="63"/>
      <c r="B3388" s="8"/>
      <c r="C3388" s="8"/>
      <c r="D3388" s="54"/>
      <c r="E3388" s="13"/>
      <c r="F3388" s="10"/>
      <c r="G3388" s="11"/>
      <c r="H3388" s="10"/>
      <c r="I3388" s="10"/>
      <c r="J3388" s="1"/>
      <c r="K3388" s="1"/>
      <c r="L3388" s="8"/>
      <c r="M3388" s="14"/>
      <c r="N3388" s="14"/>
      <c r="O3388" s="8"/>
      <c r="P3388" s="8"/>
      <c r="Q3388" s="12"/>
      <c r="R3388" s="37"/>
      <c r="S3388" s="8"/>
      <c r="T3388" s="7"/>
      <c r="U3388" s="12"/>
      <c r="V3388" s="12"/>
      <c r="W3388" s="14"/>
      <c r="X3388" s="8"/>
      <c r="Y3388" s="13"/>
      <c r="Z3388" s="4"/>
      <c r="AA3388" s="10"/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4"/>
      <c r="BL3388" s="1"/>
      <c r="BM3388" s="1"/>
      <c r="BN3388" s="1"/>
      <c r="BO3388" s="1"/>
      <c r="BP3388" s="1"/>
      <c r="BQ3388" s="1"/>
    </row>
    <row r="3389" spans="1:69" x14ac:dyDescent="0.15">
      <c r="A3389" s="63"/>
      <c r="B3389" s="8"/>
      <c r="C3389" s="8"/>
      <c r="D3389" s="54"/>
      <c r="E3389" s="13"/>
      <c r="F3389" s="10"/>
      <c r="G3389" s="11"/>
      <c r="H3389" s="10"/>
      <c r="I3389" s="10"/>
      <c r="J3389" s="1"/>
      <c r="K3389" s="1"/>
      <c r="L3389" s="8"/>
      <c r="M3389" s="14"/>
      <c r="N3389" s="14"/>
      <c r="O3389" s="8"/>
      <c r="P3389" s="8"/>
      <c r="Q3389" s="12"/>
      <c r="R3389" s="37"/>
      <c r="S3389" s="8"/>
      <c r="T3389" s="7"/>
      <c r="U3389" s="12"/>
      <c r="V3389" s="12"/>
      <c r="W3389" s="14"/>
      <c r="X3389" s="8"/>
      <c r="Y3389" s="13"/>
      <c r="Z3389" s="4"/>
      <c r="AA3389" s="10"/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4"/>
      <c r="BL3389" s="1"/>
      <c r="BM3389" s="1"/>
      <c r="BN3389" s="1"/>
      <c r="BO3389" s="1"/>
      <c r="BP3389" s="1"/>
      <c r="BQ3389" s="1"/>
    </row>
    <row r="3390" spans="1:69" x14ac:dyDescent="0.15">
      <c r="A3390" s="63"/>
      <c r="B3390" s="8"/>
      <c r="C3390" s="8"/>
      <c r="D3390" s="54"/>
      <c r="E3390" s="13"/>
      <c r="F3390" s="10"/>
      <c r="G3390" s="11"/>
      <c r="H3390" s="10"/>
      <c r="I3390" s="10"/>
      <c r="J3390" s="1"/>
      <c r="K3390" s="1"/>
      <c r="L3390" s="8"/>
      <c r="M3390" s="14"/>
      <c r="N3390" s="14"/>
      <c r="O3390" s="8"/>
      <c r="P3390" s="8"/>
      <c r="Q3390" s="12"/>
      <c r="R3390" s="37"/>
      <c r="S3390" s="8"/>
      <c r="T3390" s="7"/>
      <c r="U3390" s="12"/>
      <c r="V3390" s="12"/>
      <c r="W3390" s="14"/>
      <c r="X3390" s="8"/>
      <c r="Y3390" s="13"/>
      <c r="Z3390" s="4"/>
      <c r="AA3390" s="10"/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4"/>
      <c r="BL3390" s="1"/>
      <c r="BM3390" s="1"/>
      <c r="BN3390" s="1"/>
      <c r="BO3390" s="1"/>
      <c r="BP3390" s="1"/>
      <c r="BQ3390" s="1"/>
    </row>
    <row r="3391" spans="1:69" x14ac:dyDescent="0.15">
      <c r="A3391" s="63"/>
      <c r="B3391" s="8"/>
      <c r="C3391" s="8"/>
      <c r="D3391" s="54"/>
      <c r="E3391" s="13"/>
      <c r="F3391" s="10"/>
      <c r="G3391" s="11"/>
      <c r="H3391" s="10"/>
      <c r="I3391" s="10"/>
      <c r="J3391" s="1"/>
      <c r="K3391" s="1"/>
      <c r="L3391" s="8"/>
      <c r="M3391" s="14"/>
      <c r="N3391" s="14"/>
      <c r="O3391" s="8"/>
      <c r="P3391" s="8"/>
      <c r="Q3391" s="12"/>
      <c r="R3391" s="37"/>
      <c r="S3391" s="8"/>
      <c r="T3391" s="7"/>
      <c r="U3391" s="12"/>
      <c r="V3391" s="12"/>
      <c r="W3391" s="14"/>
      <c r="X3391" s="8"/>
      <c r="Y3391" s="13"/>
      <c r="Z3391" s="4"/>
      <c r="AA3391" s="10"/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4"/>
      <c r="BL3391" s="1"/>
      <c r="BM3391" s="1"/>
      <c r="BN3391" s="1"/>
      <c r="BO3391" s="1"/>
      <c r="BP3391" s="1"/>
      <c r="BQ3391" s="1"/>
    </row>
    <row r="3392" spans="1:69" x14ac:dyDescent="0.15">
      <c r="A3392" s="63"/>
      <c r="B3392" s="8"/>
      <c r="C3392" s="8"/>
      <c r="D3392" s="54"/>
      <c r="E3392" s="13"/>
      <c r="F3392" s="10"/>
      <c r="G3392" s="11"/>
      <c r="H3392" s="10"/>
      <c r="I3392" s="10"/>
      <c r="J3392" s="1"/>
      <c r="K3392" s="1"/>
      <c r="L3392" s="8"/>
      <c r="M3392" s="14"/>
      <c r="N3392" s="14"/>
      <c r="O3392" s="8"/>
      <c r="P3392" s="8"/>
      <c r="Q3392" s="12"/>
      <c r="R3392" s="37"/>
      <c r="S3392" s="8"/>
      <c r="T3392" s="7"/>
      <c r="U3392" s="12"/>
      <c r="V3392" s="12"/>
      <c r="W3392" s="14"/>
      <c r="X3392" s="8"/>
      <c r="Y3392" s="13"/>
      <c r="Z3392" s="4"/>
      <c r="AA3392" s="10"/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4"/>
      <c r="BL3392" s="1"/>
      <c r="BM3392" s="1"/>
      <c r="BN3392" s="1"/>
      <c r="BO3392" s="1"/>
      <c r="BP3392" s="1"/>
      <c r="BQ3392" s="1"/>
    </row>
    <row r="3393" spans="1:69" x14ac:dyDescent="0.15">
      <c r="A3393" s="63"/>
      <c r="B3393" s="8"/>
      <c r="C3393" s="8"/>
      <c r="D3393" s="54"/>
      <c r="E3393" s="13"/>
      <c r="F3393" s="10"/>
      <c r="G3393" s="11"/>
      <c r="H3393" s="10"/>
      <c r="I3393" s="10"/>
      <c r="J3393" s="1"/>
      <c r="K3393" s="1"/>
      <c r="L3393" s="8"/>
      <c r="M3393" s="14"/>
      <c r="N3393" s="14"/>
      <c r="O3393" s="8"/>
      <c r="P3393" s="8"/>
      <c r="Q3393" s="12"/>
      <c r="R3393" s="37"/>
      <c r="S3393" s="8"/>
      <c r="T3393" s="7"/>
      <c r="U3393" s="12"/>
      <c r="V3393" s="12"/>
      <c r="W3393" s="14"/>
      <c r="X3393" s="8"/>
      <c r="Y3393" s="13"/>
      <c r="Z3393" s="4"/>
      <c r="AA3393" s="10"/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4"/>
      <c r="BL3393" s="1"/>
      <c r="BM3393" s="1"/>
      <c r="BN3393" s="1"/>
      <c r="BO3393" s="1"/>
      <c r="BP3393" s="1"/>
      <c r="BQ3393" s="1"/>
    </row>
    <row r="3394" spans="1:69" x14ac:dyDescent="0.15">
      <c r="A3394" s="63"/>
      <c r="B3394" s="8"/>
      <c r="C3394" s="8"/>
      <c r="D3394" s="54"/>
      <c r="E3394" s="13"/>
      <c r="F3394" s="10"/>
      <c r="G3394" s="11"/>
      <c r="H3394" s="10"/>
      <c r="I3394" s="10"/>
      <c r="J3394" s="1"/>
      <c r="K3394" s="1"/>
      <c r="L3394" s="8"/>
      <c r="M3394" s="14"/>
      <c r="N3394" s="14"/>
      <c r="O3394" s="8"/>
      <c r="P3394" s="8"/>
      <c r="Q3394" s="12"/>
      <c r="R3394" s="37"/>
      <c r="S3394" s="8"/>
      <c r="T3394" s="7"/>
      <c r="U3394" s="12"/>
      <c r="V3394" s="12"/>
      <c r="W3394" s="14"/>
      <c r="X3394" s="8"/>
      <c r="Y3394" s="13"/>
      <c r="Z3394" s="4"/>
      <c r="AA3394" s="10"/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4"/>
      <c r="BL3394" s="1"/>
      <c r="BM3394" s="1"/>
      <c r="BN3394" s="1"/>
      <c r="BO3394" s="1"/>
      <c r="BP3394" s="1"/>
      <c r="BQ3394" s="1"/>
    </row>
    <row r="3395" spans="1:69" x14ac:dyDescent="0.15">
      <c r="A3395" s="63"/>
      <c r="B3395" s="8"/>
      <c r="C3395" s="8"/>
      <c r="D3395" s="54"/>
      <c r="E3395" s="13"/>
      <c r="F3395" s="10"/>
      <c r="G3395" s="11"/>
      <c r="H3395" s="10"/>
      <c r="I3395" s="10"/>
      <c r="J3395" s="1"/>
      <c r="K3395" s="1"/>
      <c r="L3395" s="8"/>
      <c r="M3395" s="14"/>
      <c r="N3395" s="14"/>
      <c r="O3395" s="8"/>
      <c r="P3395" s="8"/>
      <c r="Q3395" s="12"/>
      <c r="R3395" s="37"/>
      <c r="S3395" s="8"/>
      <c r="T3395" s="7"/>
      <c r="U3395" s="12"/>
      <c r="V3395" s="12"/>
      <c r="W3395" s="14"/>
      <c r="X3395" s="8"/>
      <c r="Y3395" s="13"/>
      <c r="Z3395" s="4"/>
      <c r="AA3395" s="10"/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4"/>
      <c r="BL3395" s="1"/>
      <c r="BM3395" s="1"/>
      <c r="BN3395" s="1"/>
      <c r="BO3395" s="1"/>
      <c r="BP3395" s="1"/>
      <c r="BQ3395" s="1"/>
    </row>
    <row r="3396" spans="1:69" x14ac:dyDescent="0.15">
      <c r="A3396" s="63"/>
      <c r="B3396" s="8"/>
      <c r="C3396" s="8"/>
      <c r="D3396" s="54"/>
      <c r="E3396" s="13"/>
      <c r="F3396" s="10"/>
      <c r="G3396" s="11"/>
      <c r="H3396" s="10"/>
      <c r="I3396" s="10"/>
      <c r="J3396" s="1"/>
      <c r="K3396" s="1"/>
      <c r="L3396" s="8"/>
      <c r="M3396" s="14"/>
      <c r="N3396" s="14"/>
      <c r="O3396" s="8"/>
      <c r="P3396" s="8"/>
      <c r="Q3396" s="12"/>
      <c r="R3396" s="37"/>
      <c r="S3396" s="8"/>
      <c r="T3396" s="7"/>
      <c r="U3396" s="12"/>
      <c r="V3396" s="12"/>
      <c r="W3396" s="14"/>
      <c r="X3396" s="8"/>
      <c r="Y3396" s="13"/>
      <c r="Z3396" s="4"/>
      <c r="AA3396" s="10"/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4"/>
      <c r="BL3396" s="1"/>
      <c r="BM3396" s="1"/>
      <c r="BN3396" s="1"/>
      <c r="BO3396" s="1"/>
      <c r="BP3396" s="1"/>
      <c r="BQ3396" s="1"/>
    </row>
    <row r="3397" spans="1:69" x14ac:dyDescent="0.15">
      <c r="A3397" s="63"/>
      <c r="B3397" s="8"/>
      <c r="C3397" s="8"/>
      <c r="D3397" s="54"/>
      <c r="E3397" s="13"/>
      <c r="F3397" s="10"/>
      <c r="G3397" s="11"/>
      <c r="H3397" s="10"/>
      <c r="I3397" s="10"/>
      <c r="J3397" s="1"/>
      <c r="K3397" s="1"/>
      <c r="L3397" s="8"/>
      <c r="M3397" s="14"/>
      <c r="N3397" s="14"/>
      <c r="O3397" s="8"/>
      <c r="P3397" s="8"/>
      <c r="Q3397" s="12"/>
      <c r="R3397" s="37"/>
      <c r="S3397" s="8"/>
      <c r="T3397" s="7"/>
      <c r="U3397" s="12"/>
      <c r="V3397" s="12"/>
      <c r="W3397" s="14"/>
      <c r="X3397" s="8"/>
      <c r="Y3397" s="13"/>
      <c r="Z3397" s="4"/>
      <c r="AA3397" s="10"/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4"/>
      <c r="BL3397" s="1"/>
      <c r="BM3397" s="1"/>
      <c r="BN3397" s="1"/>
      <c r="BO3397" s="1"/>
      <c r="BP3397" s="1"/>
      <c r="BQ3397" s="1"/>
    </row>
    <row r="3398" spans="1:69" x14ac:dyDescent="0.15">
      <c r="A3398" s="63"/>
      <c r="B3398" s="8"/>
      <c r="C3398" s="8"/>
      <c r="D3398" s="54"/>
      <c r="E3398" s="13"/>
      <c r="F3398" s="10"/>
      <c r="G3398" s="11"/>
      <c r="H3398" s="10"/>
      <c r="I3398" s="10"/>
      <c r="J3398" s="1"/>
      <c r="K3398" s="1"/>
      <c r="L3398" s="8"/>
      <c r="M3398" s="14"/>
      <c r="N3398" s="14"/>
      <c r="O3398" s="8"/>
      <c r="P3398" s="8"/>
      <c r="Q3398" s="12"/>
      <c r="R3398" s="37"/>
      <c r="S3398" s="8"/>
      <c r="T3398" s="7"/>
      <c r="U3398" s="12"/>
      <c r="V3398" s="12"/>
      <c r="W3398" s="14"/>
      <c r="X3398" s="8"/>
      <c r="Y3398" s="13"/>
      <c r="Z3398" s="4"/>
      <c r="AA3398" s="10"/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4"/>
      <c r="BL3398" s="1"/>
      <c r="BM3398" s="1"/>
      <c r="BN3398" s="1"/>
      <c r="BO3398" s="1"/>
      <c r="BP3398" s="1"/>
      <c r="BQ3398" s="1"/>
    </row>
    <row r="3399" spans="1:69" x14ac:dyDescent="0.15">
      <c r="A3399" s="63"/>
      <c r="B3399" s="8"/>
      <c r="C3399" s="8"/>
      <c r="D3399" s="54"/>
      <c r="E3399" s="13"/>
      <c r="F3399" s="10"/>
      <c r="G3399" s="11"/>
      <c r="H3399" s="10"/>
      <c r="I3399" s="10"/>
      <c r="J3399" s="1"/>
      <c r="K3399" s="1"/>
      <c r="L3399" s="8"/>
      <c r="M3399" s="14"/>
      <c r="N3399" s="14"/>
      <c r="O3399" s="8"/>
      <c r="P3399" s="8"/>
      <c r="Q3399" s="12"/>
      <c r="R3399" s="37"/>
      <c r="S3399" s="8"/>
      <c r="T3399" s="7"/>
      <c r="U3399" s="12"/>
      <c r="V3399" s="12"/>
      <c r="W3399" s="14"/>
      <c r="X3399" s="8"/>
      <c r="Y3399" s="13"/>
      <c r="Z3399" s="4"/>
      <c r="AA3399" s="10"/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4"/>
      <c r="BL3399" s="1"/>
      <c r="BM3399" s="1"/>
      <c r="BN3399" s="1"/>
      <c r="BO3399" s="1"/>
      <c r="BP3399" s="1"/>
      <c r="BQ3399" s="1"/>
    </row>
    <row r="3400" spans="1:69" x14ac:dyDescent="0.15">
      <c r="A3400" s="63"/>
      <c r="B3400" s="8"/>
      <c r="C3400" s="8"/>
      <c r="D3400" s="54"/>
      <c r="E3400" s="13"/>
      <c r="F3400" s="10"/>
      <c r="G3400" s="11"/>
      <c r="H3400" s="10"/>
      <c r="I3400" s="10"/>
      <c r="J3400" s="1"/>
      <c r="K3400" s="1"/>
      <c r="L3400" s="8"/>
      <c r="M3400" s="14"/>
      <c r="N3400" s="14"/>
      <c r="O3400" s="8"/>
      <c r="P3400" s="8"/>
      <c r="Q3400" s="12"/>
      <c r="R3400" s="37"/>
      <c r="S3400" s="8"/>
      <c r="T3400" s="7"/>
      <c r="U3400" s="12"/>
      <c r="V3400" s="12"/>
      <c r="W3400" s="14"/>
      <c r="X3400" s="8"/>
      <c r="Y3400" s="13"/>
      <c r="Z3400" s="4"/>
      <c r="AA3400" s="10"/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4"/>
      <c r="BL3400" s="1"/>
      <c r="BM3400" s="1"/>
      <c r="BN3400" s="1"/>
      <c r="BO3400" s="1"/>
      <c r="BP3400" s="1"/>
      <c r="BQ3400" s="1"/>
    </row>
    <row r="3401" spans="1:69" x14ac:dyDescent="0.15">
      <c r="A3401" s="63"/>
      <c r="B3401" s="8"/>
      <c r="C3401" s="8"/>
      <c r="D3401" s="54"/>
      <c r="E3401" s="13"/>
      <c r="F3401" s="10"/>
      <c r="G3401" s="11"/>
      <c r="H3401" s="10"/>
      <c r="I3401" s="10"/>
      <c r="J3401" s="1"/>
      <c r="K3401" s="1"/>
      <c r="L3401" s="8"/>
      <c r="M3401" s="14"/>
      <c r="N3401" s="14"/>
      <c r="O3401" s="8"/>
      <c r="P3401" s="8"/>
      <c r="Q3401" s="12"/>
      <c r="R3401" s="37"/>
      <c r="S3401" s="8"/>
      <c r="T3401" s="7"/>
      <c r="U3401" s="12"/>
      <c r="V3401" s="12"/>
      <c r="W3401" s="14"/>
      <c r="X3401" s="8"/>
      <c r="Y3401" s="13"/>
      <c r="Z3401" s="4"/>
      <c r="AA3401" s="10"/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4"/>
      <c r="BL3401" s="1"/>
      <c r="BM3401" s="1"/>
      <c r="BN3401" s="1"/>
      <c r="BO3401" s="1"/>
      <c r="BP3401" s="1"/>
      <c r="BQ3401" s="1"/>
    </row>
    <row r="3402" spans="1:69" x14ac:dyDescent="0.15">
      <c r="A3402" s="63"/>
      <c r="B3402" s="8"/>
      <c r="C3402" s="8"/>
      <c r="D3402" s="54"/>
      <c r="E3402" s="13"/>
      <c r="F3402" s="10"/>
      <c r="G3402" s="11"/>
      <c r="H3402" s="10"/>
      <c r="I3402" s="10"/>
      <c r="J3402" s="1"/>
      <c r="K3402" s="1"/>
      <c r="L3402" s="8"/>
      <c r="M3402" s="14"/>
      <c r="N3402" s="14"/>
      <c r="O3402" s="8"/>
      <c r="P3402" s="8"/>
      <c r="Q3402" s="12"/>
      <c r="R3402" s="37"/>
      <c r="S3402" s="8"/>
      <c r="T3402" s="7"/>
      <c r="U3402" s="12"/>
      <c r="V3402" s="12"/>
      <c r="W3402" s="14"/>
      <c r="X3402" s="8"/>
      <c r="Y3402" s="13"/>
      <c r="Z3402" s="4"/>
      <c r="AA3402" s="10"/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4"/>
      <c r="BL3402" s="1"/>
      <c r="BM3402" s="1"/>
      <c r="BN3402" s="1"/>
      <c r="BO3402" s="1"/>
      <c r="BP3402" s="1"/>
      <c r="BQ3402" s="1"/>
    </row>
    <row r="3403" spans="1:69" x14ac:dyDescent="0.15">
      <c r="A3403" s="63"/>
      <c r="B3403" s="8"/>
      <c r="C3403" s="8"/>
      <c r="D3403" s="54"/>
      <c r="E3403" s="13"/>
      <c r="F3403" s="10"/>
      <c r="G3403" s="11"/>
      <c r="H3403" s="10"/>
      <c r="I3403" s="10"/>
      <c r="J3403" s="1"/>
      <c r="K3403" s="1"/>
      <c r="L3403" s="8"/>
      <c r="M3403" s="14"/>
      <c r="N3403" s="14"/>
      <c r="O3403" s="8"/>
      <c r="P3403" s="8"/>
      <c r="Q3403" s="12"/>
      <c r="R3403" s="37"/>
      <c r="S3403" s="8"/>
      <c r="T3403" s="7"/>
      <c r="U3403" s="12"/>
      <c r="V3403" s="12"/>
      <c r="W3403" s="14"/>
      <c r="X3403" s="8"/>
      <c r="Y3403" s="13"/>
      <c r="Z3403" s="4"/>
      <c r="AA3403" s="10"/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4"/>
      <c r="BL3403" s="1"/>
      <c r="BM3403" s="1"/>
      <c r="BN3403" s="1"/>
      <c r="BO3403" s="1"/>
      <c r="BP3403" s="1"/>
      <c r="BQ3403" s="1"/>
    </row>
    <row r="3404" spans="1:69" x14ac:dyDescent="0.15">
      <c r="A3404" s="63"/>
      <c r="B3404" s="8"/>
      <c r="C3404" s="8"/>
      <c r="D3404" s="54"/>
      <c r="E3404" s="13"/>
      <c r="F3404" s="10"/>
      <c r="G3404" s="11"/>
      <c r="H3404" s="10"/>
      <c r="I3404" s="10"/>
      <c r="J3404" s="1"/>
      <c r="K3404" s="1"/>
      <c r="L3404" s="8"/>
      <c r="M3404" s="14"/>
      <c r="N3404" s="14"/>
      <c r="O3404" s="8"/>
      <c r="P3404" s="8"/>
      <c r="Q3404" s="12"/>
      <c r="R3404" s="37"/>
      <c r="S3404" s="8"/>
      <c r="T3404" s="7"/>
      <c r="U3404" s="12"/>
      <c r="V3404" s="12"/>
      <c r="W3404" s="14"/>
      <c r="X3404" s="8"/>
      <c r="Y3404" s="13"/>
      <c r="Z3404" s="4"/>
      <c r="AA3404" s="10"/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4"/>
      <c r="BL3404" s="1"/>
      <c r="BM3404" s="1"/>
      <c r="BN3404" s="1"/>
      <c r="BO3404" s="1"/>
      <c r="BP3404" s="1"/>
      <c r="BQ3404" s="1"/>
    </row>
    <row r="3405" spans="1:69" x14ac:dyDescent="0.15">
      <c r="A3405" s="63"/>
      <c r="B3405" s="8"/>
      <c r="C3405" s="8"/>
      <c r="D3405" s="54"/>
      <c r="E3405" s="13"/>
      <c r="F3405" s="10"/>
      <c r="G3405" s="11"/>
      <c r="H3405" s="10"/>
      <c r="I3405" s="10"/>
      <c r="J3405" s="1"/>
      <c r="K3405" s="1"/>
      <c r="L3405" s="8"/>
      <c r="M3405" s="14"/>
      <c r="N3405" s="14"/>
      <c r="O3405" s="8"/>
      <c r="P3405" s="8"/>
      <c r="Q3405" s="12"/>
      <c r="R3405" s="37"/>
      <c r="S3405" s="8"/>
      <c r="T3405" s="7"/>
      <c r="U3405" s="12"/>
      <c r="V3405" s="12"/>
      <c r="W3405" s="14"/>
      <c r="X3405" s="8"/>
      <c r="Y3405" s="13"/>
      <c r="Z3405" s="4"/>
      <c r="AA3405" s="10"/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4"/>
      <c r="BL3405" s="1"/>
      <c r="BM3405" s="1"/>
      <c r="BN3405" s="1"/>
      <c r="BO3405" s="1"/>
      <c r="BP3405" s="1"/>
      <c r="BQ3405" s="1"/>
    </row>
    <row r="3406" spans="1:69" x14ac:dyDescent="0.15">
      <c r="A3406" s="63"/>
      <c r="B3406" s="8"/>
      <c r="C3406" s="8"/>
      <c r="D3406" s="54"/>
      <c r="E3406" s="13"/>
      <c r="F3406" s="10"/>
      <c r="G3406" s="11"/>
      <c r="H3406" s="10"/>
      <c r="I3406" s="10"/>
      <c r="J3406" s="1"/>
      <c r="K3406" s="1"/>
      <c r="L3406" s="8"/>
      <c r="M3406" s="14"/>
      <c r="N3406" s="14"/>
      <c r="O3406" s="8"/>
      <c r="P3406" s="8"/>
      <c r="Q3406" s="12"/>
      <c r="R3406" s="37"/>
      <c r="S3406" s="8"/>
      <c r="T3406" s="7"/>
      <c r="U3406" s="12"/>
      <c r="V3406" s="12"/>
      <c r="W3406" s="14"/>
      <c r="X3406" s="8"/>
      <c r="Y3406" s="13"/>
      <c r="Z3406" s="4"/>
      <c r="AA3406" s="10"/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4"/>
      <c r="BL3406" s="1"/>
      <c r="BM3406" s="1"/>
      <c r="BN3406" s="1"/>
      <c r="BO3406" s="1"/>
      <c r="BP3406" s="1"/>
      <c r="BQ3406" s="1"/>
    </row>
    <row r="3407" spans="1:69" x14ac:dyDescent="0.15">
      <c r="A3407" s="63"/>
      <c r="B3407" s="8"/>
      <c r="C3407" s="8"/>
      <c r="D3407" s="54"/>
      <c r="E3407" s="13"/>
      <c r="F3407" s="10"/>
      <c r="G3407" s="11"/>
      <c r="H3407" s="10"/>
      <c r="I3407" s="10"/>
      <c r="J3407" s="1"/>
      <c r="K3407" s="1"/>
      <c r="L3407" s="8"/>
      <c r="M3407" s="14"/>
      <c r="N3407" s="14"/>
      <c r="O3407" s="8"/>
      <c r="P3407" s="8"/>
      <c r="Q3407" s="12"/>
      <c r="R3407" s="37"/>
      <c r="S3407" s="8"/>
      <c r="T3407" s="7"/>
      <c r="U3407" s="12"/>
      <c r="V3407" s="12"/>
      <c r="W3407" s="14"/>
      <c r="X3407" s="8"/>
      <c r="Y3407" s="13"/>
      <c r="Z3407" s="4"/>
      <c r="AA3407" s="10"/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4"/>
      <c r="BL3407" s="1"/>
      <c r="BM3407" s="1"/>
      <c r="BN3407" s="1"/>
      <c r="BO3407" s="1"/>
      <c r="BP3407" s="1"/>
      <c r="BQ3407" s="1"/>
    </row>
    <row r="3408" spans="1:69" x14ac:dyDescent="0.15">
      <c r="A3408" s="63"/>
      <c r="B3408" s="8"/>
      <c r="C3408" s="8"/>
      <c r="D3408" s="54"/>
      <c r="E3408" s="13"/>
      <c r="F3408" s="10"/>
      <c r="G3408" s="11"/>
      <c r="H3408" s="10"/>
      <c r="I3408" s="10"/>
      <c r="J3408" s="1"/>
      <c r="K3408" s="1"/>
      <c r="L3408" s="8"/>
      <c r="M3408" s="14"/>
      <c r="N3408" s="14"/>
      <c r="O3408" s="8"/>
      <c r="P3408" s="8"/>
      <c r="Q3408" s="12"/>
      <c r="R3408" s="37"/>
      <c r="S3408" s="8"/>
      <c r="T3408" s="7"/>
      <c r="U3408" s="12"/>
      <c r="V3408" s="12"/>
      <c r="W3408" s="14"/>
      <c r="X3408" s="8"/>
      <c r="Y3408" s="13"/>
      <c r="Z3408" s="4"/>
      <c r="AA3408" s="10"/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4"/>
      <c r="BL3408" s="1"/>
      <c r="BM3408" s="1"/>
      <c r="BN3408" s="1"/>
      <c r="BO3408" s="1"/>
      <c r="BP3408" s="1"/>
      <c r="BQ3408" s="1"/>
    </row>
    <row r="3409" spans="1:69" x14ac:dyDescent="0.15">
      <c r="A3409" s="63"/>
      <c r="B3409" s="8"/>
      <c r="C3409" s="8"/>
      <c r="D3409" s="54"/>
      <c r="E3409" s="13"/>
      <c r="F3409" s="10"/>
      <c r="G3409" s="11"/>
      <c r="H3409" s="10"/>
      <c r="I3409" s="10"/>
      <c r="J3409" s="1"/>
      <c r="K3409" s="1"/>
      <c r="L3409" s="8"/>
      <c r="M3409" s="14"/>
      <c r="N3409" s="14"/>
      <c r="O3409" s="8"/>
      <c r="P3409" s="8"/>
      <c r="Q3409" s="12"/>
      <c r="R3409" s="37"/>
      <c r="S3409" s="8"/>
      <c r="T3409" s="7"/>
      <c r="U3409" s="12"/>
      <c r="V3409" s="12"/>
      <c r="W3409" s="14"/>
      <c r="X3409" s="8"/>
      <c r="Y3409" s="13"/>
      <c r="Z3409" s="4"/>
      <c r="AA3409" s="10"/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4"/>
      <c r="BL3409" s="1"/>
      <c r="BM3409" s="1"/>
      <c r="BN3409" s="1"/>
      <c r="BO3409" s="1"/>
      <c r="BP3409" s="1"/>
      <c r="BQ3409" s="1"/>
    </row>
    <row r="3410" spans="1:69" x14ac:dyDescent="0.15">
      <c r="A3410" s="63"/>
      <c r="B3410" s="8"/>
      <c r="C3410" s="8"/>
      <c r="D3410" s="54"/>
      <c r="E3410" s="13"/>
      <c r="F3410" s="10"/>
      <c r="G3410" s="11"/>
      <c r="H3410" s="10"/>
      <c r="I3410" s="10"/>
      <c r="J3410" s="1"/>
      <c r="K3410" s="1"/>
      <c r="L3410" s="8"/>
      <c r="M3410" s="14"/>
      <c r="N3410" s="14"/>
      <c r="O3410" s="8"/>
      <c r="P3410" s="8"/>
      <c r="Q3410" s="12"/>
      <c r="R3410" s="37"/>
      <c r="S3410" s="8"/>
      <c r="T3410" s="7"/>
      <c r="U3410" s="12"/>
      <c r="V3410" s="12"/>
      <c r="W3410" s="14"/>
      <c r="X3410" s="8"/>
      <c r="Y3410" s="13"/>
      <c r="Z3410" s="4"/>
      <c r="AA3410" s="10"/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4"/>
      <c r="BL3410" s="1"/>
      <c r="BM3410" s="1"/>
      <c r="BN3410" s="1"/>
      <c r="BO3410" s="1"/>
      <c r="BP3410" s="1"/>
      <c r="BQ3410" s="1"/>
    </row>
    <row r="3411" spans="1:69" x14ac:dyDescent="0.15">
      <c r="A3411" s="63"/>
      <c r="B3411" s="8"/>
      <c r="C3411" s="8"/>
      <c r="D3411" s="54"/>
      <c r="E3411" s="13"/>
      <c r="F3411" s="10"/>
      <c r="G3411" s="11"/>
      <c r="H3411" s="10"/>
      <c r="I3411" s="10"/>
      <c r="J3411" s="1"/>
      <c r="K3411" s="1"/>
      <c r="L3411" s="8"/>
      <c r="M3411" s="14"/>
      <c r="N3411" s="14"/>
      <c r="O3411" s="8"/>
      <c r="P3411" s="8"/>
      <c r="Q3411" s="12"/>
      <c r="R3411" s="37"/>
      <c r="S3411" s="8"/>
      <c r="T3411" s="7"/>
      <c r="U3411" s="12"/>
      <c r="V3411" s="12"/>
      <c r="W3411" s="14"/>
      <c r="X3411" s="8"/>
      <c r="Y3411" s="13"/>
      <c r="Z3411" s="4"/>
      <c r="AA3411" s="10"/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4"/>
      <c r="BL3411" s="1"/>
      <c r="BM3411" s="1"/>
      <c r="BN3411" s="1"/>
      <c r="BO3411" s="1"/>
      <c r="BP3411" s="1"/>
      <c r="BQ3411" s="1"/>
    </row>
    <row r="3412" spans="1:69" x14ac:dyDescent="0.15">
      <c r="A3412" s="63"/>
      <c r="B3412" s="8"/>
      <c r="C3412" s="8"/>
      <c r="D3412" s="54"/>
      <c r="E3412" s="13"/>
      <c r="F3412" s="10"/>
      <c r="G3412" s="11"/>
      <c r="H3412" s="10"/>
      <c r="I3412" s="10"/>
      <c r="J3412" s="1"/>
      <c r="K3412" s="1"/>
      <c r="L3412" s="8"/>
      <c r="M3412" s="14"/>
      <c r="N3412" s="14"/>
      <c r="O3412" s="8"/>
      <c r="P3412" s="8"/>
      <c r="Q3412" s="12"/>
      <c r="R3412" s="37"/>
      <c r="S3412" s="8"/>
      <c r="T3412" s="7"/>
      <c r="U3412" s="12"/>
      <c r="V3412" s="12"/>
      <c r="W3412" s="14"/>
      <c r="X3412" s="8"/>
      <c r="Y3412" s="13"/>
      <c r="Z3412" s="4"/>
      <c r="AA3412" s="10"/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4"/>
      <c r="BL3412" s="1"/>
      <c r="BM3412" s="1"/>
      <c r="BN3412" s="1"/>
      <c r="BO3412" s="1"/>
      <c r="BP3412" s="1"/>
      <c r="BQ3412" s="1"/>
    </row>
    <row r="3413" spans="1:69" x14ac:dyDescent="0.15">
      <c r="A3413" s="63"/>
      <c r="B3413" s="8"/>
      <c r="C3413" s="8"/>
      <c r="D3413" s="54"/>
      <c r="E3413" s="13"/>
      <c r="F3413" s="10"/>
      <c r="G3413" s="11"/>
      <c r="H3413" s="10"/>
      <c r="I3413" s="10"/>
      <c r="J3413" s="1"/>
      <c r="K3413" s="1"/>
      <c r="L3413" s="8"/>
      <c r="M3413" s="14"/>
      <c r="N3413" s="14"/>
      <c r="O3413" s="8"/>
      <c r="P3413" s="8"/>
      <c r="Q3413" s="12"/>
      <c r="R3413" s="37"/>
      <c r="S3413" s="8"/>
      <c r="T3413" s="7"/>
      <c r="U3413" s="12"/>
      <c r="V3413" s="12"/>
      <c r="W3413" s="14"/>
      <c r="X3413" s="8"/>
      <c r="Y3413" s="13"/>
      <c r="Z3413" s="4"/>
      <c r="AA3413" s="10"/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4"/>
      <c r="BL3413" s="1"/>
      <c r="BM3413" s="1"/>
      <c r="BN3413" s="1"/>
      <c r="BO3413" s="1"/>
      <c r="BP3413" s="1"/>
      <c r="BQ3413" s="1"/>
    </row>
    <row r="3414" spans="1:69" x14ac:dyDescent="0.15">
      <c r="A3414" s="63"/>
      <c r="B3414" s="8"/>
      <c r="C3414" s="8"/>
      <c r="D3414" s="54"/>
      <c r="E3414" s="13"/>
      <c r="F3414" s="10"/>
      <c r="G3414" s="11"/>
      <c r="H3414" s="10"/>
      <c r="I3414" s="10"/>
      <c r="J3414" s="1"/>
      <c r="K3414" s="1"/>
      <c r="L3414" s="8"/>
      <c r="M3414" s="14"/>
      <c r="N3414" s="14"/>
      <c r="O3414" s="8"/>
      <c r="P3414" s="8"/>
      <c r="Q3414" s="12"/>
      <c r="R3414" s="37"/>
      <c r="S3414" s="8"/>
      <c r="T3414" s="7"/>
      <c r="U3414" s="12"/>
      <c r="V3414" s="12"/>
      <c r="W3414" s="14"/>
      <c r="X3414" s="8"/>
      <c r="Y3414" s="13"/>
      <c r="Z3414" s="4"/>
      <c r="AA3414" s="10"/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4"/>
      <c r="BL3414" s="1"/>
      <c r="BM3414" s="1"/>
      <c r="BN3414" s="1"/>
      <c r="BO3414" s="1"/>
      <c r="BP3414" s="1"/>
      <c r="BQ3414" s="1"/>
    </row>
    <row r="3415" spans="1:69" x14ac:dyDescent="0.15">
      <c r="A3415" s="63"/>
      <c r="B3415" s="8"/>
      <c r="C3415" s="8"/>
      <c r="D3415" s="54"/>
      <c r="E3415" s="13"/>
      <c r="F3415" s="10"/>
      <c r="G3415" s="11"/>
      <c r="H3415" s="10"/>
      <c r="I3415" s="10"/>
      <c r="J3415" s="1"/>
      <c r="K3415" s="1"/>
      <c r="L3415" s="8"/>
      <c r="M3415" s="14"/>
      <c r="N3415" s="14"/>
      <c r="O3415" s="8"/>
      <c r="P3415" s="8"/>
      <c r="Q3415" s="12"/>
      <c r="R3415" s="37"/>
      <c r="S3415" s="8"/>
      <c r="T3415" s="7"/>
      <c r="U3415" s="12"/>
      <c r="V3415" s="12"/>
      <c r="W3415" s="14"/>
      <c r="X3415" s="8"/>
      <c r="Y3415" s="13"/>
      <c r="Z3415" s="4"/>
      <c r="AA3415" s="10"/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4"/>
      <c r="BL3415" s="1"/>
      <c r="BM3415" s="1"/>
      <c r="BN3415" s="1"/>
      <c r="BO3415" s="1"/>
      <c r="BP3415" s="1"/>
      <c r="BQ3415" s="1"/>
    </row>
    <row r="3416" spans="1:69" x14ac:dyDescent="0.15">
      <c r="A3416" s="63"/>
      <c r="B3416" s="8"/>
      <c r="C3416" s="8"/>
      <c r="D3416" s="54"/>
      <c r="E3416" s="13"/>
      <c r="F3416" s="10"/>
      <c r="G3416" s="11"/>
      <c r="H3416" s="10"/>
      <c r="I3416" s="10"/>
      <c r="J3416" s="1"/>
      <c r="K3416" s="1"/>
      <c r="L3416" s="8"/>
      <c r="M3416" s="14"/>
      <c r="N3416" s="14"/>
      <c r="O3416" s="8"/>
      <c r="P3416" s="8"/>
      <c r="Q3416" s="12"/>
      <c r="R3416" s="37"/>
      <c r="S3416" s="8"/>
      <c r="T3416" s="7"/>
      <c r="U3416" s="12"/>
      <c r="V3416" s="12"/>
      <c r="W3416" s="14"/>
      <c r="X3416" s="8"/>
      <c r="Y3416" s="13"/>
      <c r="Z3416" s="4"/>
      <c r="AA3416" s="10"/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4"/>
      <c r="BL3416" s="1"/>
      <c r="BM3416" s="1"/>
      <c r="BN3416" s="1"/>
      <c r="BO3416" s="1"/>
      <c r="BP3416" s="1"/>
      <c r="BQ3416" s="1"/>
    </row>
    <row r="3417" spans="1:69" x14ac:dyDescent="0.15">
      <c r="A3417" s="63"/>
      <c r="B3417" s="8"/>
      <c r="C3417" s="8"/>
      <c r="D3417" s="54"/>
      <c r="E3417" s="13"/>
      <c r="F3417" s="10"/>
      <c r="G3417" s="11"/>
      <c r="H3417" s="10"/>
      <c r="I3417" s="10"/>
      <c r="J3417" s="1"/>
      <c r="K3417" s="1"/>
      <c r="L3417" s="8"/>
      <c r="M3417" s="14"/>
      <c r="N3417" s="14"/>
      <c r="O3417" s="8"/>
      <c r="P3417" s="8"/>
      <c r="Q3417" s="12"/>
      <c r="R3417" s="37"/>
      <c r="S3417" s="8"/>
      <c r="T3417" s="7"/>
      <c r="U3417" s="12"/>
      <c r="V3417" s="12"/>
      <c r="W3417" s="14"/>
      <c r="X3417" s="8"/>
      <c r="Y3417" s="13"/>
      <c r="Z3417" s="4"/>
      <c r="AA3417" s="10"/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4"/>
      <c r="BL3417" s="1"/>
      <c r="BM3417" s="1"/>
      <c r="BN3417" s="1"/>
      <c r="BO3417" s="1"/>
      <c r="BP3417" s="1"/>
      <c r="BQ3417" s="1"/>
    </row>
    <row r="3418" spans="1:69" x14ac:dyDescent="0.15">
      <c r="A3418" s="63"/>
      <c r="B3418" s="8"/>
      <c r="C3418" s="8"/>
      <c r="D3418" s="54"/>
      <c r="E3418" s="13"/>
      <c r="F3418" s="10"/>
      <c r="G3418" s="11"/>
      <c r="H3418" s="10"/>
      <c r="I3418" s="10"/>
      <c r="J3418" s="1"/>
      <c r="K3418" s="1"/>
      <c r="L3418" s="8"/>
      <c r="M3418" s="14"/>
      <c r="N3418" s="14"/>
      <c r="O3418" s="8"/>
      <c r="P3418" s="8"/>
      <c r="Q3418" s="12"/>
      <c r="R3418" s="37"/>
      <c r="S3418" s="8"/>
      <c r="T3418" s="7"/>
      <c r="U3418" s="12"/>
      <c r="V3418" s="12"/>
      <c r="W3418" s="14"/>
      <c r="X3418" s="8"/>
      <c r="Y3418" s="13"/>
      <c r="Z3418" s="4"/>
      <c r="AA3418" s="10"/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4"/>
      <c r="BL3418" s="1"/>
      <c r="BM3418" s="1"/>
      <c r="BN3418" s="1"/>
      <c r="BO3418" s="1"/>
      <c r="BP3418" s="1"/>
      <c r="BQ3418" s="1"/>
    </row>
    <row r="3419" spans="1:69" x14ac:dyDescent="0.15">
      <c r="A3419" s="63"/>
      <c r="B3419" s="8"/>
      <c r="C3419" s="8"/>
      <c r="D3419" s="54"/>
      <c r="E3419" s="13"/>
      <c r="F3419" s="10"/>
      <c r="G3419" s="11"/>
      <c r="H3419" s="10"/>
      <c r="I3419" s="10"/>
      <c r="J3419" s="1"/>
      <c r="K3419" s="1"/>
      <c r="L3419" s="8"/>
      <c r="M3419" s="14"/>
      <c r="N3419" s="14"/>
      <c r="O3419" s="8"/>
      <c r="P3419" s="8"/>
      <c r="Q3419" s="12"/>
      <c r="R3419" s="37"/>
      <c r="S3419" s="8"/>
      <c r="T3419" s="7"/>
      <c r="U3419" s="12"/>
      <c r="V3419" s="12"/>
      <c r="W3419" s="14"/>
      <c r="X3419" s="8"/>
      <c r="Y3419" s="13"/>
      <c r="Z3419" s="4"/>
      <c r="AA3419" s="10"/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4"/>
      <c r="BL3419" s="1"/>
      <c r="BM3419" s="1"/>
      <c r="BN3419" s="1"/>
      <c r="BO3419" s="1"/>
      <c r="BP3419" s="1"/>
      <c r="BQ3419" s="1"/>
    </row>
    <row r="3420" spans="1:69" x14ac:dyDescent="0.15">
      <c r="A3420" s="63"/>
      <c r="B3420" s="8"/>
      <c r="C3420" s="8"/>
      <c r="D3420" s="54"/>
      <c r="E3420" s="13"/>
      <c r="F3420" s="10"/>
      <c r="G3420" s="11"/>
      <c r="H3420" s="10"/>
      <c r="I3420" s="10"/>
      <c r="J3420" s="1"/>
      <c r="K3420" s="1"/>
      <c r="L3420" s="8"/>
      <c r="M3420" s="14"/>
      <c r="N3420" s="14"/>
      <c r="O3420" s="8"/>
      <c r="P3420" s="8"/>
      <c r="Q3420" s="12"/>
      <c r="R3420" s="37"/>
      <c r="S3420" s="8"/>
      <c r="T3420" s="7"/>
      <c r="U3420" s="12"/>
      <c r="V3420" s="12"/>
      <c r="W3420" s="14"/>
      <c r="X3420" s="8"/>
      <c r="Y3420" s="13"/>
      <c r="Z3420" s="4"/>
      <c r="AA3420" s="10"/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4"/>
      <c r="BL3420" s="1"/>
      <c r="BM3420" s="1"/>
      <c r="BN3420" s="1"/>
      <c r="BO3420" s="1"/>
      <c r="BP3420" s="1"/>
      <c r="BQ3420" s="1"/>
    </row>
    <row r="3421" spans="1:69" x14ac:dyDescent="0.15">
      <c r="A3421" s="63"/>
      <c r="B3421" s="8"/>
      <c r="C3421" s="8"/>
      <c r="D3421" s="54"/>
      <c r="E3421" s="13"/>
      <c r="F3421" s="10"/>
      <c r="G3421" s="11"/>
      <c r="H3421" s="10"/>
      <c r="I3421" s="10"/>
      <c r="J3421" s="1"/>
      <c r="K3421" s="1"/>
      <c r="L3421" s="8"/>
      <c r="M3421" s="14"/>
      <c r="N3421" s="14"/>
      <c r="O3421" s="8"/>
      <c r="P3421" s="8"/>
      <c r="Q3421" s="12"/>
      <c r="R3421" s="37"/>
      <c r="S3421" s="8"/>
      <c r="T3421" s="7"/>
      <c r="U3421" s="12"/>
      <c r="V3421" s="12"/>
      <c r="W3421" s="14"/>
      <c r="X3421" s="8"/>
      <c r="Y3421" s="13"/>
      <c r="Z3421" s="4"/>
      <c r="AA3421" s="10"/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4"/>
      <c r="BL3421" s="1"/>
      <c r="BM3421" s="1"/>
      <c r="BN3421" s="1"/>
      <c r="BO3421" s="1"/>
      <c r="BP3421" s="1"/>
      <c r="BQ3421" s="1"/>
    </row>
    <row r="3422" spans="1:69" x14ac:dyDescent="0.15">
      <c r="A3422" s="63"/>
      <c r="B3422" s="8"/>
      <c r="C3422" s="8"/>
      <c r="D3422" s="54"/>
      <c r="E3422" s="13"/>
      <c r="F3422" s="10"/>
      <c r="G3422" s="11"/>
      <c r="H3422" s="10"/>
      <c r="I3422" s="10"/>
      <c r="J3422" s="1"/>
      <c r="K3422" s="1"/>
      <c r="L3422" s="8"/>
      <c r="M3422" s="14"/>
      <c r="N3422" s="14"/>
      <c r="O3422" s="8"/>
      <c r="P3422" s="8"/>
      <c r="Q3422" s="12"/>
      <c r="R3422" s="37"/>
      <c r="S3422" s="8"/>
      <c r="T3422" s="7"/>
      <c r="U3422" s="12"/>
      <c r="V3422" s="12"/>
      <c r="W3422" s="14"/>
      <c r="X3422" s="8"/>
      <c r="Y3422" s="13"/>
      <c r="Z3422" s="4"/>
      <c r="AA3422" s="10"/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4"/>
      <c r="BL3422" s="1"/>
      <c r="BM3422" s="1"/>
      <c r="BN3422" s="1"/>
      <c r="BO3422" s="1"/>
      <c r="BP3422" s="1"/>
      <c r="BQ3422" s="1"/>
    </row>
    <row r="3423" spans="1:69" x14ac:dyDescent="0.15">
      <c r="A3423" s="63"/>
      <c r="B3423" s="8"/>
      <c r="C3423" s="8"/>
      <c r="D3423" s="54"/>
      <c r="E3423" s="13"/>
      <c r="F3423" s="10"/>
      <c r="G3423" s="11"/>
      <c r="H3423" s="10"/>
      <c r="I3423" s="10"/>
      <c r="J3423" s="1"/>
      <c r="K3423" s="1"/>
      <c r="L3423" s="8"/>
      <c r="M3423" s="14"/>
      <c r="N3423" s="14"/>
      <c r="O3423" s="8"/>
      <c r="P3423" s="8"/>
      <c r="Q3423" s="12"/>
      <c r="R3423" s="37"/>
      <c r="S3423" s="8"/>
      <c r="T3423" s="7"/>
      <c r="U3423" s="12"/>
      <c r="V3423" s="12"/>
      <c r="W3423" s="14"/>
      <c r="X3423" s="8"/>
      <c r="Y3423" s="13"/>
      <c r="Z3423" s="4"/>
      <c r="AA3423" s="10"/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4"/>
      <c r="BL3423" s="1"/>
      <c r="BM3423" s="1"/>
      <c r="BN3423" s="1"/>
      <c r="BO3423" s="1"/>
      <c r="BP3423" s="1"/>
      <c r="BQ3423" s="1"/>
    </row>
    <row r="3424" spans="1:69" x14ac:dyDescent="0.15">
      <c r="A3424" s="63"/>
      <c r="B3424" s="8"/>
      <c r="C3424" s="8"/>
      <c r="D3424" s="54"/>
      <c r="E3424" s="13"/>
      <c r="F3424" s="10"/>
      <c r="G3424" s="11"/>
      <c r="H3424" s="10"/>
      <c r="I3424" s="10"/>
      <c r="J3424" s="1"/>
      <c r="K3424" s="1"/>
      <c r="L3424" s="8"/>
      <c r="M3424" s="14"/>
      <c r="N3424" s="14"/>
      <c r="O3424" s="8"/>
      <c r="P3424" s="8"/>
      <c r="Q3424" s="12"/>
      <c r="R3424" s="37"/>
      <c r="S3424" s="8"/>
      <c r="T3424" s="7"/>
      <c r="U3424" s="12"/>
      <c r="V3424" s="12"/>
      <c r="W3424" s="14"/>
      <c r="X3424" s="8"/>
      <c r="Y3424" s="13"/>
      <c r="Z3424" s="4"/>
      <c r="AA3424" s="10"/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4"/>
      <c r="BL3424" s="1"/>
      <c r="BM3424" s="1"/>
      <c r="BN3424" s="1"/>
      <c r="BO3424" s="1"/>
      <c r="BP3424" s="1"/>
      <c r="BQ3424" s="1"/>
    </row>
    <row r="3425" spans="1:69" x14ac:dyDescent="0.15">
      <c r="A3425" s="63"/>
      <c r="B3425" s="8"/>
      <c r="C3425" s="8"/>
      <c r="D3425" s="54"/>
      <c r="E3425" s="13"/>
      <c r="F3425" s="10"/>
      <c r="G3425" s="11"/>
      <c r="H3425" s="10"/>
      <c r="I3425" s="10"/>
      <c r="J3425" s="1"/>
      <c r="K3425" s="1"/>
      <c r="L3425" s="8"/>
      <c r="M3425" s="14"/>
      <c r="N3425" s="14"/>
      <c r="O3425" s="8"/>
      <c r="P3425" s="8"/>
      <c r="Q3425" s="12"/>
      <c r="R3425" s="37"/>
      <c r="S3425" s="8"/>
      <c r="T3425" s="7"/>
      <c r="U3425" s="12"/>
      <c r="V3425" s="12"/>
      <c r="W3425" s="14"/>
      <c r="X3425" s="8"/>
      <c r="Y3425" s="13"/>
      <c r="Z3425" s="4"/>
      <c r="AA3425" s="10"/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4"/>
      <c r="BL3425" s="1"/>
      <c r="BM3425" s="1"/>
      <c r="BN3425" s="1"/>
      <c r="BO3425" s="1"/>
      <c r="BP3425" s="1"/>
      <c r="BQ3425" s="1"/>
    </row>
    <row r="3426" spans="1:69" x14ac:dyDescent="0.15">
      <c r="A3426" s="63"/>
      <c r="B3426" s="8"/>
      <c r="C3426" s="8"/>
      <c r="D3426" s="54"/>
      <c r="E3426" s="13"/>
      <c r="F3426" s="10"/>
      <c r="G3426" s="11"/>
      <c r="H3426" s="10"/>
      <c r="I3426" s="10"/>
      <c r="J3426" s="1"/>
      <c r="K3426" s="1"/>
      <c r="L3426" s="8"/>
      <c r="M3426" s="14"/>
      <c r="N3426" s="14"/>
      <c r="O3426" s="8"/>
      <c r="P3426" s="8"/>
      <c r="Q3426" s="12"/>
      <c r="R3426" s="37"/>
      <c r="S3426" s="8"/>
      <c r="T3426" s="7"/>
      <c r="U3426" s="12"/>
      <c r="V3426" s="12"/>
      <c r="W3426" s="14"/>
      <c r="X3426" s="8"/>
      <c r="Y3426" s="13"/>
      <c r="Z3426" s="4"/>
      <c r="AA3426" s="10"/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4"/>
      <c r="BL3426" s="1"/>
      <c r="BM3426" s="1"/>
      <c r="BN3426" s="1"/>
      <c r="BO3426" s="1"/>
      <c r="BP3426" s="1"/>
      <c r="BQ3426" s="1"/>
    </row>
    <row r="3427" spans="1:69" x14ac:dyDescent="0.15">
      <c r="A3427" s="63"/>
      <c r="B3427" s="8"/>
      <c r="C3427" s="8"/>
      <c r="D3427" s="54"/>
      <c r="E3427" s="13"/>
      <c r="F3427" s="10"/>
      <c r="G3427" s="11"/>
      <c r="H3427" s="10"/>
      <c r="I3427" s="10"/>
      <c r="J3427" s="1"/>
      <c r="K3427" s="1"/>
      <c r="L3427" s="8"/>
      <c r="M3427" s="14"/>
      <c r="N3427" s="14"/>
      <c r="O3427" s="8"/>
      <c r="P3427" s="8"/>
      <c r="Q3427" s="12"/>
      <c r="R3427" s="37"/>
      <c r="S3427" s="8"/>
      <c r="T3427" s="7"/>
      <c r="U3427" s="12"/>
      <c r="V3427" s="12"/>
      <c r="W3427" s="14"/>
      <c r="X3427" s="8"/>
      <c r="Y3427" s="13"/>
      <c r="Z3427" s="4"/>
      <c r="AA3427" s="10"/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4"/>
      <c r="BL3427" s="1"/>
      <c r="BM3427" s="1"/>
      <c r="BN3427" s="1"/>
      <c r="BO3427" s="1"/>
      <c r="BP3427" s="1"/>
      <c r="BQ3427" s="1"/>
    </row>
    <row r="3428" spans="1:69" x14ac:dyDescent="0.15">
      <c r="A3428" s="63"/>
      <c r="B3428" s="8"/>
      <c r="C3428" s="8"/>
      <c r="D3428" s="54"/>
      <c r="E3428" s="13"/>
      <c r="F3428" s="10"/>
      <c r="G3428" s="11"/>
      <c r="H3428" s="10"/>
      <c r="I3428" s="10"/>
      <c r="J3428" s="1"/>
      <c r="K3428" s="1"/>
      <c r="L3428" s="8"/>
      <c r="M3428" s="14"/>
      <c r="N3428" s="14"/>
      <c r="O3428" s="8"/>
      <c r="P3428" s="8"/>
      <c r="Q3428" s="12"/>
      <c r="R3428" s="37"/>
      <c r="S3428" s="8"/>
      <c r="T3428" s="7"/>
      <c r="U3428" s="12"/>
      <c r="V3428" s="12"/>
      <c r="W3428" s="14"/>
      <c r="X3428" s="8"/>
      <c r="Y3428" s="13"/>
      <c r="Z3428" s="4"/>
      <c r="AA3428" s="10"/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4"/>
      <c r="BL3428" s="1"/>
      <c r="BM3428" s="1"/>
      <c r="BN3428" s="1"/>
      <c r="BO3428" s="1"/>
      <c r="BP3428" s="1"/>
      <c r="BQ3428" s="1"/>
    </row>
    <row r="3429" spans="1:69" x14ac:dyDescent="0.15">
      <c r="A3429" s="63"/>
      <c r="B3429" s="8"/>
      <c r="C3429" s="8"/>
      <c r="D3429" s="54"/>
      <c r="E3429" s="13"/>
      <c r="F3429" s="10"/>
      <c r="G3429" s="11"/>
      <c r="H3429" s="10"/>
      <c r="I3429" s="10"/>
      <c r="J3429" s="1"/>
      <c r="K3429" s="1"/>
      <c r="L3429" s="8"/>
      <c r="M3429" s="14"/>
      <c r="N3429" s="14"/>
      <c r="O3429" s="8"/>
      <c r="P3429" s="8"/>
      <c r="Q3429" s="12"/>
      <c r="R3429" s="37"/>
      <c r="S3429" s="8"/>
      <c r="T3429" s="7"/>
      <c r="U3429" s="12"/>
      <c r="V3429" s="12"/>
      <c r="W3429" s="14"/>
      <c r="X3429" s="8"/>
      <c r="Y3429" s="13"/>
      <c r="Z3429" s="4"/>
      <c r="AA3429" s="10"/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4"/>
      <c r="BL3429" s="1"/>
      <c r="BM3429" s="1"/>
      <c r="BN3429" s="1"/>
      <c r="BO3429" s="1"/>
      <c r="BP3429" s="1"/>
      <c r="BQ3429" s="1"/>
    </row>
    <row r="3430" spans="1:69" x14ac:dyDescent="0.15">
      <c r="A3430" s="63"/>
      <c r="B3430" s="8"/>
      <c r="C3430" s="8"/>
      <c r="D3430" s="54"/>
      <c r="E3430" s="13"/>
      <c r="F3430" s="10"/>
      <c r="G3430" s="11"/>
      <c r="H3430" s="10"/>
      <c r="I3430" s="10"/>
      <c r="J3430" s="1"/>
      <c r="K3430" s="1"/>
      <c r="L3430" s="8"/>
      <c r="M3430" s="14"/>
      <c r="N3430" s="14"/>
      <c r="O3430" s="8"/>
      <c r="P3430" s="8"/>
      <c r="Q3430" s="12"/>
      <c r="R3430" s="37"/>
      <c r="S3430" s="8"/>
      <c r="T3430" s="7"/>
      <c r="U3430" s="12"/>
      <c r="V3430" s="12"/>
      <c r="W3430" s="14"/>
      <c r="X3430" s="8"/>
      <c r="Y3430" s="13"/>
      <c r="Z3430" s="4"/>
      <c r="AA3430" s="10"/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4"/>
      <c r="BL3430" s="1"/>
      <c r="BM3430" s="1"/>
      <c r="BN3430" s="1"/>
      <c r="BO3430" s="1"/>
      <c r="BP3430" s="1"/>
      <c r="BQ3430" s="1"/>
    </row>
    <row r="3431" spans="1:69" x14ac:dyDescent="0.15">
      <c r="A3431" s="63"/>
      <c r="B3431" s="8"/>
      <c r="C3431" s="8"/>
      <c r="D3431" s="54"/>
      <c r="E3431" s="13"/>
      <c r="F3431" s="10"/>
      <c r="G3431" s="11"/>
      <c r="H3431" s="10"/>
      <c r="I3431" s="10"/>
      <c r="J3431" s="1"/>
      <c r="K3431" s="1"/>
      <c r="L3431" s="8"/>
      <c r="M3431" s="14"/>
      <c r="N3431" s="14"/>
      <c r="O3431" s="8"/>
      <c r="P3431" s="8"/>
      <c r="Q3431" s="12"/>
      <c r="R3431" s="37"/>
      <c r="S3431" s="8"/>
      <c r="T3431" s="7"/>
      <c r="U3431" s="12"/>
      <c r="V3431" s="12"/>
      <c r="W3431" s="14"/>
      <c r="X3431" s="8"/>
      <c r="Y3431" s="13"/>
      <c r="Z3431" s="4"/>
      <c r="AA3431" s="10"/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4"/>
      <c r="BL3431" s="1"/>
      <c r="BM3431" s="1"/>
      <c r="BN3431" s="1"/>
      <c r="BO3431" s="1"/>
      <c r="BP3431" s="1"/>
      <c r="BQ3431" s="1"/>
    </row>
    <row r="3432" spans="1:69" x14ac:dyDescent="0.15">
      <c r="A3432" s="63"/>
      <c r="B3432" s="8"/>
      <c r="C3432" s="8"/>
      <c r="D3432" s="54"/>
      <c r="E3432" s="13"/>
      <c r="F3432" s="10"/>
      <c r="G3432" s="11"/>
      <c r="H3432" s="10"/>
      <c r="I3432" s="10"/>
      <c r="J3432" s="1"/>
      <c r="K3432" s="1"/>
      <c r="L3432" s="8"/>
      <c r="M3432" s="14"/>
      <c r="N3432" s="14"/>
      <c r="O3432" s="8"/>
      <c r="P3432" s="8"/>
      <c r="Q3432" s="12"/>
      <c r="R3432" s="37"/>
      <c r="S3432" s="8"/>
      <c r="T3432" s="7"/>
      <c r="U3432" s="12"/>
      <c r="V3432" s="12"/>
      <c r="W3432" s="14"/>
      <c r="X3432" s="8"/>
      <c r="Y3432" s="13"/>
      <c r="Z3432" s="4"/>
      <c r="AA3432" s="10"/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4"/>
      <c r="BL3432" s="1"/>
      <c r="BM3432" s="1"/>
      <c r="BN3432" s="1"/>
      <c r="BO3432" s="1"/>
      <c r="BP3432" s="1"/>
      <c r="BQ3432" s="1"/>
    </row>
    <row r="3433" spans="1:69" x14ac:dyDescent="0.15">
      <c r="A3433" s="63"/>
      <c r="B3433" s="8"/>
      <c r="C3433" s="8"/>
      <c r="D3433" s="54"/>
      <c r="E3433" s="13"/>
      <c r="F3433" s="10"/>
      <c r="G3433" s="11"/>
      <c r="H3433" s="10"/>
      <c r="I3433" s="10"/>
      <c r="J3433" s="1"/>
      <c r="K3433" s="1"/>
      <c r="L3433" s="8"/>
      <c r="M3433" s="14"/>
      <c r="N3433" s="14"/>
      <c r="O3433" s="8"/>
      <c r="P3433" s="8"/>
      <c r="Q3433" s="12"/>
      <c r="R3433" s="37"/>
      <c r="S3433" s="8"/>
      <c r="T3433" s="7"/>
      <c r="U3433" s="12"/>
      <c r="V3433" s="12"/>
      <c r="W3433" s="14"/>
      <c r="X3433" s="8"/>
      <c r="Y3433" s="13"/>
      <c r="Z3433" s="4"/>
      <c r="AA3433" s="10"/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4"/>
      <c r="BL3433" s="1"/>
      <c r="BM3433" s="1"/>
      <c r="BN3433" s="1"/>
      <c r="BO3433" s="1"/>
      <c r="BP3433" s="1"/>
      <c r="BQ3433" s="1"/>
    </row>
    <row r="3434" spans="1:69" x14ac:dyDescent="0.15">
      <c r="A3434" s="63"/>
      <c r="B3434" s="8"/>
      <c r="C3434" s="8"/>
      <c r="D3434" s="54"/>
      <c r="E3434" s="13"/>
      <c r="F3434" s="10"/>
      <c r="G3434" s="11"/>
      <c r="H3434" s="10"/>
      <c r="I3434" s="10"/>
      <c r="J3434" s="1"/>
      <c r="K3434" s="1"/>
      <c r="L3434" s="8"/>
      <c r="M3434" s="14"/>
      <c r="N3434" s="14"/>
      <c r="O3434" s="8"/>
      <c r="P3434" s="8"/>
      <c r="Q3434" s="12"/>
      <c r="R3434" s="37"/>
      <c r="S3434" s="8"/>
      <c r="T3434" s="7"/>
      <c r="U3434" s="12"/>
      <c r="V3434" s="12"/>
      <c r="W3434" s="14"/>
      <c r="X3434" s="8"/>
      <c r="Y3434" s="13"/>
      <c r="Z3434" s="4"/>
      <c r="AA3434" s="10"/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4"/>
      <c r="BL3434" s="1"/>
      <c r="BM3434" s="1"/>
      <c r="BN3434" s="1"/>
      <c r="BO3434" s="1"/>
      <c r="BP3434" s="1"/>
      <c r="BQ3434" s="1"/>
    </row>
    <row r="3435" spans="1:69" x14ac:dyDescent="0.15">
      <c r="A3435" s="63"/>
      <c r="B3435" s="8"/>
      <c r="C3435" s="8"/>
      <c r="D3435" s="54"/>
      <c r="E3435" s="13"/>
      <c r="F3435" s="10"/>
      <c r="G3435" s="11"/>
      <c r="H3435" s="10"/>
      <c r="I3435" s="10"/>
      <c r="J3435" s="1"/>
      <c r="K3435" s="1"/>
      <c r="L3435" s="8"/>
      <c r="M3435" s="14"/>
      <c r="N3435" s="14"/>
      <c r="O3435" s="8"/>
      <c r="P3435" s="8"/>
      <c r="Q3435" s="12"/>
      <c r="R3435" s="37"/>
      <c r="S3435" s="8"/>
      <c r="T3435" s="7"/>
      <c r="U3435" s="12"/>
      <c r="V3435" s="12"/>
      <c r="W3435" s="14"/>
      <c r="X3435" s="8"/>
      <c r="Y3435" s="13"/>
      <c r="Z3435" s="4"/>
      <c r="AA3435" s="10"/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4"/>
      <c r="BL3435" s="1"/>
      <c r="BM3435" s="1"/>
      <c r="BN3435" s="1"/>
      <c r="BO3435" s="1"/>
      <c r="BP3435" s="1"/>
      <c r="BQ3435" s="1"/>
    </row>
    <row r="3436" spans="1:69" x14ac:dyDescent="0.15">
      <c r="A3436" s="63"/>
      <c r="B3436" s="8"/>
      <c r="C3436" s="8"/>
      <c r="D3436" s="54"/>
      <c r="E3436" s="13"/>
      <c r="F3436" s="10"/>
      <c r="G3436" s="11"/>
      <c r="H3436" s="10"/>
      <c r="I3436" s="10"/>
      <c r="J3436" s="1"/>
      <c r="K3436" s="1"/>
      <c r="L3436" s="8"/>
      <c r="M3436" s="14"/>
      <c r="N3436" s="14"/>
      <c r="O3436" s="8"/>
      <c r="P3436" s="8"/>
      <c r="Q3436" s="12"/>
      <c r="R3436" s="37"/>
      <c r="S3436" s="8"/>
      <c r="T3436" s="7"/>
      <c r="U3436" s="12"/>
      <c r="V3436" s="12"/>
      <c r="W3436" s="14"/>
      <c r="X3436" s="8"/>
      <c r="Y3436" s="13"/>
      <c r="Z3436" s="4"/>
      <c r="AA3436" s="10"/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4"/>
      <c r="BL3436" s="1"/>
      <c r="BM3436" s="1"/>
      <c r="BN3436" s="1"/>
      <c r="BO3436" s="1"/>
      <c r="BP3436" s="1"/>
      <c r="BQ3436" s="1"/>
    </row>
    <row r="3437" spans="1:69" x14ac:dyDescent="0.15">
      <c r="A3437" s="63"/>
      <c r="B3437" s="8"/>
      <c r="C3437" s="8"/>
      <c r="D3437" s="54"/>
      <c r="E3437" s="13"/>
      <c r="F3437" s="10"/>
      <c r="G3437" s="11"/>
      <c r="H3437" s="10"/>
      <c r="I3437" s="10"/>
      <c r="J3437" s="1"/>
      <c r="K3437" s="1"/>
      <c r="L3437" s="8"/>
      <c r="M3437" s="14"/>
      <c r="N3437" s="14"/>
      <c r="O3437" s="8"/>
      <c r="P3437" s="8"/>
      <c r="Q3437" s="12"/>
      <c r="R3437" s="37"/>
      <c r="S3437" s="8"/>
      <c r="T3437" s="7"/>
      <c r="U3437" s="12"/>
      <c r="V3437" s="12"/>
      <c r="W3437" s="14"/>
      <c r="X3437" s="8"/>
      <c r="Y3437" s="13"/>
      <c r="Z3437" s="4"/>
      <c r="AA3437" s="10"/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4"/>
      <c r="BL3437" s="1"/>
      <c r="BM3437" s="1"/>
      <c r="BN3437" s="1"/>
      <c r="BO3437" s="1"/>
      <c r="BP3437" s="1"/>
      <c r="BQ3437" s="1"/>
    </row>
    <row r="3438" spans="1:69" x14ac:dyDescent="0.15">
      <c r="A3438" s="63"/>
      <c r="B3438" s="8"/>
      <c r="C3438" s="8"/>
      <c r="D3438" s="54"/>
      <c r="E3438" s="13"/>
      <c r="F3438" s="10"/>
      <c r="G3438" s="11"/>
      <c r="H3438" s="10"/>
      <c r="I3438" s="10"/>
      <c r="J3438" s="1"/>
      <c r="K3438" s="1"/>
      <c r="L3438" s="8"/>
      <c r="M3438" s="14"/>
      <c r="N3438" s="14"/>
      <c r="O3438" s="8"/>
      <c r="P3438" s="8"/>
      <c r="Q3438" s="12"/>
      <c r="R3438" s="37"/>
      <c r="S3438" s="8"/>
      <c r="T3438" s="7"/>
      <c r="U3438" s="12"/>
      <c r="V3438" s="12"/>
      <c r="W3438" s="14"/>
      <c r="X3438" s="8"/>
      <c r="Y3438" s="13"/>
      <c r="Z3438" s="4"/>
      <c r="AA3438" s="10"/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4"/>
      <c r="BL3438" s="1"/>
      <c r="BM3438" s="1"/>
      <c r="BN3438" s="1"/>
      <c r="BO3438" s="1"/>
      <c r="BP3438" s="1"/>
      <c r="BQ3438" s="1"/>
    </row>
    <row r="3439" spans="1:69" x14ac:dyDescent="0.15">
      <c r="A3439" s="63"/>
      <c r="B3439" s="8"/>
      <c r="C3439" s="8"/>
      <c r="D3439" s="54"/>
      <c r="E3439" s="13"/>
      <c r="F3439" s="10"/>
      <c r="G3439" s="11"/>
      <c r="H3439" s="10"/>
      <c r="I3439" s="10"/>
      <c r="J3439" s="1"/>
      <c r="K3439" s="1"/>
      <c r="L3439" s="8"/>
      <c r="M3439" s="14"/>
      <c r="N3439" s="14"/>
      <c r="O3439" s="8"/>
      <c r="P3439" s="8"/>
      <c r="Q3439" s="12"/>
      <c r="R3439" s="37"/>
      <c r="S3439" s="8"/>
      <c r="T3439" s="7"/>
      <c r="U3439" s="12"/>
      <c r="V3439" s="12"/>
      <c r="W3439" s="14"/>
      <c r="X3439" s="8"/>
      <c r="Y3439" s="13"/>
      <c r="Z3439" s="4"/>
      <c r="AA3439" s="10"/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4"/>
      <c r="BL3439" s="1"/>
      <c r="BM3439" s="1"/>
      <c r="BN3439" s="1"/>
      <c r="BO3439" s="1"/>
      <c r="BP3439" s="1"/>
      <c r="BQ3439" s="1"/>
    </row>
    <row r="3440" spans="1:69" x14ac:dyDescent="0.15">
      <c r="A3440" s="63"/>
      <c r="B3440" s="8"/>
      <c r="C3440" s="8"/>
      <c r="D3440" s="54"/>
      <c r="E3440" s="13"/>
      <c r="F3440" s="10"/>
      <c r="G3440" s="11"/>
      <c r="H3440" s="10"/>
      <c r="I3440" s="10"/>
      <c r="J3440" s="1"/>
      <c r="K3440" s="1"/>
      <c r="L3440" s="8"/>
      <c r="M3440" s="14"/>
      <c r="N3440" s="14"/>
      <c r="O3440" s="8"/>
      <c r="P3440" s="8"/>
      <c r="Q3440" s="12"/>
      <c r="R3440" s="37"/>
      <c r="S3440" s="8"/>
      <c r="T3440" s="7"/>
      <c r="U3440" s="12"/>
      <c r="V3440" s="12"/>
      <c r="W3440" s="14"/>
      <c r="X3440" s="8"/>
      <c r="Y3440" s="13"/>
      <c r="Z3440" s="4"/>
      <c r="AA3440" s="10"/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4"/>
      <c r="BL3440" s="1"/>
      <c r="BM3440" s="1"/>
      <c r="BN3440" s="1"/>
      <c r="BO3440" s="1"/>
      <c r="BP3440" s="1"/>
      <c r="BQ3440" s="1"/>
    </row>
    <row r="3441" spans="1:69" x14ac:dyDescent="0.15">
      <c r="A3441" s="63"/>
      <c r="B3441" s="8"/>
      <c r="C3441" s="8"/>
      <c r="D3441" s="54"/>
      <c r="E3441" s="13"/>
      <c r="F3441" s="10"/>
      <c r="G3441" s="11"/>
      <c r="H3441" s="10"/>
      <c r="I3441" s="10"/>
      <c r="J3441" s="1"/>
      <c r="K3441" s="1"/>
      <c r="L3441" s="8"/>
      <c r="M3441" s="14"/>
      <c r="N3441" s="14"/>
      <c r="O3441" s="8"/>
      <c r="P3441" s="8"/>
      <c r="Q3441" s="12"/>
      <c r="R3441" s="37"/>
      <c r="S3441" s="8"/>
      <c r="T3441" s="7"/>
      <c r="U3441" s="12"/>
      <c r="V3441" s="12"/>
      <c r="W3441" s="14"/>
      <c r="X3441" s="8"/>
      <c r="Y3441" s="13"/>
      <c r="Z3441" s="4"/>
      <c r="AA3441" s="10"/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4"/>
      <c r="BL3441" s="1"/>
      <c r="BM3441" s="1"/>
      <c r="BN3441" s="1"/>
      <c r="BO3441" s="1"/>
      <c r="BP3441" s="1"/>
      <c r="BQ3441" s="1"/>
    </row>
    <row r="3442" spans="1:69" x14ac:dyDescent="0.15">
      <c r="A3442" s="63"/>
      <c r="B3442" s="8"/>
      <c r="C3442" s="8"/>
      <c r="D3442" s="54"/>
      <c r="E3442" s="13"/>
      <c r="F3442" s="10"/>
      <c r="G3442" s="11"/>
      <c r="H3442" s="10"/>
      <c r="I3442" s="10"/>
      <c r="J3442" s="1"/>
      <c r="K3442" s="1"/>
      <c r="L3442" s="8"/>
      <c r="M3442" s="14"/>
      <c r="N3442" s="14"/>
      <c r="O3442" s="8"/>
      <c r="P3442" s="8"/>
      <c r="Q3442" s="12"/>
      <c r="R3442" s="37"/>
      <c r="S3442" s="8"/>
      <c r="T3442" s="7"/>
      <c r="U3442" s="12"/>
      <c r="V3442" s="12"/>
      <c r="W3442" s="14"/>
      <c r="X3442" s="8"/>
      <c r="Y3442" s="13"/>
      <c r="Z3442" s="4"/>
      <c r="AA3442" s="10"/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4"/>
      <c r="BL3442" s="1"/>
      <c r="BM3442" s="1"/>
      <c r="BN3442" s="1"/>
      <c r="BO3442" s="1"/>
      <c r="BP3442" s="1"/>
      <c r="BQ3442" s="1"/>
    </row>
    <row r="3443" spans="1:69" x14ac:dyDescent="0.15">
      <c r="A3443" s="63"/>
      <c r="B3443" s="8"/>
      <c r="C3443" s="8"/>
      <c r="D3443" s="54"/>
      <c r="E3443" s="13"/>
      <c r="F3443" s="10"/>
      <c r="G3443" s="11"/>
      <c r="H3443" s="10"/>
      <c r="I3443" s="10"/>
      <c r="J3443" s="1"/>
      <c r="K3443" s="1"/>
      <c r="L3443" s="8"/>
      <c r="M3443" s="14"/>
      <c r="N3443" s="14"/>
      <c r="O3443" s="8"/>
      <c r="P3443" s="8"/>
      <c r="Q3443" s="12"/>
      <c r="R3443" s="37"/>
      <c r="S3443" s="8"/>
      <c r="T3443" s="7"/>
      <c r="U3443" s="12"/>
      <c r="V3443" s="12"/>
      <c r="W3443" s="14"/>
      <c r="X3443" s="8"/>
      <c r="Y3443" s="13"/>
      <c r="Z3443" s="4"/>
      <c r="AA3443" s="10"/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4"/>
      <c r="BL3443" s="1"/>
      <c r="BM3443" s="1"/>
      <c r="BN3443" s="1"/>
      <c r="BO3443" s="1"/>
      <c r="BP3443" s="1"/>
      <c r="BQ3443" s="1"/>
    </row>
    <row r="3444" spans="1:69" x14ac:dyDescent="0.15">
      <c r="A3444" s="63"/>
      <c r="B3444" s="8"/>
      <c r="C3444" s="8"/>
      <c r="D3444" s="54"/>
      <c r="E3444" s="13"/>
      <c r="F3444" s="10"/>
      <c r="G3444" s="11"/>
      <c r="H3444" s="10"/>
      <c r="I3444" s="10"/>
      <c r="J3444" s="1"/>
      <c r="K3444" s="1"/>
      <c r="L3444" s="8"/>
      <c r="M3444" s="14"/>
      <c r="N3444" s="14"/>
      <c r="O3444" s="8"/>
      <c r="P3444" s="8"/>
      <c r="Q3444" s="12"/>
      <c r="R3444" s="37"/>
      <c r="S3444" s="8"/>
      <c r="T3444" s="7"/>
      <c r="U3444" s="12"/>
      <c r="V3444" s="12"/>
      <c r="W3444" s="14"/>
      <c r="X3444" s="8"/>
      <c r="Y3444" s="13"/>
      <c r="Z3444" s="4"/>
      <c r="AA3444" s="10"/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4"/>
      <c r="BL3444" s="1"/>
      <c r="BM3444" s="1"/>
      <c r="BN3444" s="1"/>
      <c r="BO3444" s="1"/>
      <c r="BP3444" s="1"/>
      <c r="BQ3444" s="1"/>
    </row>
    <row r="3445" spans="1:69" x14ac:dyDescent="0.15">
      <c r="A3445" s="63"/>
      <c r="B3445" s="8"/>
      <c r="C3445" s="8"/>
      <c r="D3445" s="54"/>
      <c r="E3445" s="13"/>
      <c r="F3445" s="10"/>
      <c r="G3445" s="11"/>
      <c r="H3445" s="10"/>
      <c r="I3445" s="10"/>
      <c r="J3445" s="1"/>
      <c r="K3445" s="1"/>
      <c r="L3445" s="8"/>
      <c r="M3445" s="14"/>
      <c r="N3445" s="14"/>
      <c r="O3445" s="8"/>
      <c r="P3445" s="8"/>
      <c r="Q3445" s="12"/>
      <c r="R3445" s="37"/>
      <c r="S3445" s="8"/>
      <c r="T3445" s="7"/>
      <c r="U3445" s="12"/>
      <c r="V3445" s="12"/>
      <c r="W3445" s="14"/>
      <c r="X3445" s="8"/>
      <c r="Y3445" s="13"/>
      <c r="Z3445" s="4"/>
      <c r="AA3445" s="10"/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4"/>
      <c r="BL3445" s="1"/>
      <c r="BM3445" s="1"/>
      <c r="BN3445" s="1"/>
      <c r="BO3445" s="1"/>
      <c r="BP3445" s="1"/>
      <c r="BQ3445" s="1"/>
    </row>
    <row r="3446" spans="1:69" x14ac:dyDescent="0.15">
      <c r="A3446" s="63"/>
      <c r="B3446" s="8"/>
      <c r="C3446" s="8"/>
      <c r="D3446" s="54"/>
      <c r="E3446" s="13"/>
      <c r="F3446" s="10"/>
      <c r="G3446" s="11"/>
      <c r="H3446" s="10"/>
      <c r="I3446" s="10"/>
      <c r="J3446" s="1"/>
      <c r="K3446" s="1"/>
      <c r="L3446" s="8"/>
      <c r="M3446" s="14"/>
      <c r="N3446" s="14"/>
      <c r="O3446" s="8"/>
      <c r="P3446" s="8"/>
      <c r="Q3446" s="12"/>
      <c r="R3446" s="37"/>
      <c r="S3446" s="8"/>
      <c r="T3446" s="7"/>
      <c r="U3446" s="12"/>
      <c r="V3446" s="12"/>
      <c r="W3446" s="14"/>
      <c r="X3446" s="8"/>
      <c r="Y3446" s="13"/>
      <c r="Z3446" s="4"/>
      <c r="AA3446" s="10"/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4"/>
      <c r="BL3446" s="1"/>
      <c r="BM3446" s="1"/>
      <c r="BN3446" s="1"/>
      <c r="BO3446" s="1"/>
      <c r="BP3446" s="1"/>
      <c r="BQ3446" s="1"/>
    </row>
    <row r="3447" spans="1:69" x14ac:dyDescent="0.15">
      <c r="A3447" s="63"/>
      <c r="B3447" s="8"/>
      <c r="C3447" s="8"/>
      <c r="D3447" s="54"/>
      <c r="E3447" s="13"/>
      <c r="F3447" s="10"/>
      <c r="G3447" s="11"/>
      <c r="H3447" s="10"/>
      <c r="I3447" s="10"/>
      <c r="J3447" s="1"/>
      <c r="K3447" s="1"/>
      <c r="L3447" s="8"/>
      <c r="M3447" s="14"/>
      <c r="N3447" s="14"/>
      <c r="O3447" s="8"/>
      <c r="P3447" s="8"/>
      <c r="Q3447" s="12"/>
      <c r="R3447" s="37"/>
      <c r="S3447" s="8"/>
      <c r="T3447" s="7"/>
      <c r="U3447" s="12"/>
      <c r="V3447" s="12"/>
      <c r="W3447" s="14"/>
      <c r="X3447" s="8"/>
      <c r="Y3447" s="13"/>
      <c r="Z3447" s="4"/>
      <c r="AA3447" s="10"/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4"/>
      <c r="BL3447" s="1"/>
      <c r="BM3447" s="1"/>
      <c r="BN3447" s="1"/>
      <c r="BO3447" s="1"/>
      <c r="BP3447" s="1"/>
      <c r="BQ3447" s="1"/>
    </row>
    <row r="3448" spans="1:69" x14ac:dyDescent="0.15">
      <c r="A3448" s="63"/>
      <c r="B3448" s="8"/>
      <c r="C3448" s="8"/>
      <c r="D3448" s="54"/>
      <c r="E3448" s="13"/>
      <c r="F3448" s="10"/>
      <c r="G3448" s="11"/>
      <c r="H3448" s="10"/>
      <c r="I3448" s="10"/>
      <c r="J3448" s="1"/>
      <c r="K3448" s="1"/>
      <c r="L3448" s="8"/>
      <c r="M3448" s="14"/>
      <c r="N3448" s="14"/>
      <c r="O3448" s="8"/>
      <c r="P3448" s="8"/>
      <c r="Q3448" s="12"/>
      <c r="R3448" s="37"/>
      <c r="S3448" s="8"/>
      <c r="T3448" s="7"/>
      <c r="U3448" s="12"/>
      <c r="V3448" s="12"/>
      <c r="W3448" s="14"/>
      <c r="X3448" s="8"/>
      <c r="Y3448" s="13"/>
      <c r="Z3448" s="4"/>
      <c r="AA3448" s="10"/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4"/>
      <c r="BL3448" s="1"/>
      <c r="BM3448" s="1"/>
      <c r="BN3448" s="1"/>
      <c r="BO3448" s="1"/>
      <c r="BP3448" s="1"/>
      <c r="BQ3448" s="1"/>
    </row>
    <row r="3449" spans="1:69" x14ac:dyDescent="0.15">
      <c r="A3449" s="63"/>
      <c r="B3449" s="8"/>
      <c r="C3449" s="8"/>
      <c r="D3449" s="54"/>
      <c r="E3449" s="13"/>
      <c r="F3449" s="10"/>
      <c r="G3449" s="11"/>
      <c r="H3449" s="10"/>
      <c r="I3449" s="10"/>
      <c r="J3449" s="1"/>
      <c r="K3449" s="1"/>
      <c r="L3449" s="8"/>
      <c r="M3449" s="14"/>
      <c r="N3449" s="14"/>
      <c r="O3449" s="8"/>
      <c r="P3449" s="8"/>
      <c r="Q3449" s="12"/>
      <c r="R3449" s="37"/>
      <c r="S3449" s="8"/>
      <c r="T3449" s="7"/>
      <c r="U3449" s="12"/>
      <c r="V3449" s="12"/>
      <c r="W3449" s="14"/>
      <c r="X3449" s="8"/>
      <c r="Y3449" s="13"/>
      <c r="Z3449" s="4"/>
      <c r="AA3449" s="10"/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4"/>
      <c r="BL3449" s="1"/>
      <c r="BM3449" s="1"/>
      <c r="BN3449" s="1"/>
      <c r="BO3449" s="1"/>
      <c r="BP3449" s="1"/>
      <c r="BQ3449" s="1"/>
    </row>
    <row r="3450" spans="1:69" x14ac:dyDescent="0.15">
      <c r="A3450" s="63"/>
      <c r="B3450" s="8"/>
      <c r="C3450" s="8"/>
      <c r="D3450" s="54"/>
      <c r="E3450" s="13"/>
      <c r="F3450" s="10"/>
      <c r="G3450" s="11"/>
      <c r="H3450" s="10"/>
      <c r="I3450" s="10"/>
      <c r="J3450" s="1"/>
      <c r="K3450" s="1"/>
      <c r="L3450" s="8"/>
      <c r="M3450" s="14"/>
      <c r="N3450" s="14"/>
      <c r="O3450" s="8"/>
      <c r="P3450" s="8"/>
      <c r="Q3450" s="12"/>
      <c r="R3450" s="37"/>
      <c r="S3450" s="8"/>
      <c r="T3450" s="7"/>
      <c r="U3450" s="12"/>
      <c r="V3450" s="12"/>
      <c r="W3450" s="14"/>
      <c r="X3450" s="8"/>
      <c r="Y3450" s="13"/>
      <c r="Z3450" s="4"/>
      <c r="AA3450" s="10"/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4"/>
      <c r="BL3450" s="1"/>
      <c r="BM3450" s="1"/>
      <c r="BN3450" s="1"/>
      <c r="BO3450" s="1"/>
      <c r="BP3450" s="1"/>
      <c r="BQ3450" s="1"/>
    </row>
    <row r="3451" spans="1:69" x14ac:dyDescent="0.15">
      <c r="A3451" s="63"/>
      <c r="B3451" s="8"/>
      <c r="C3451" s="8"/>
      <c r="D3451" s="54"/>
      <c r="E3451" s="13"/>
      <c r="F3451" s="10"/>
      <c r="G3451" s="11"/>
      <c r="H3451" s="10"/>
      <c r="I3451" s="10"/>
      <c r="J3451" s="1"/>
      <c r="K3451" s="1"/>
      <c r="L3451" s="8"/>
      <c r="M3451" s="14"/>
      <c r="N3451" s="14"/>
      <c r="O3451" s="8"/>
      <c r="P3451" s="8"/>
      <c r="Q3451" s="12"/>
      <c r="R3451" s="37"/>
      <c r="S3451" s="8"/>
      <c r="T3451" s="7"/>
      <c r="U3451" s="12"/>
      <c r="V3451" s="12"/>
      <c r="W3451" s="14"/>
      <c r="X3451" s="8"/>
      <c r="Y3451" s="13"/>
      <c r="Z3451" s="4"/>
      <c r="AA3451" s="10"/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4"/>
      <c r="BL3451" s="1"/>
      <c r="BM3451" s="1"/>
      <c r="BN3451" s="1"/>
      <c r="BO3451" s="1"/>
      <c r="BP3451" s="1"/>
      <c r="BQ3451" s="1"/>
    </row>
    <row r="3452" spans="1:69" x14ac:dyDescent="0.15">
      <c r="A3452" s="63"/>
      <c r="B3452" s="8"/>
      <c r="C3452" s="8"/>
      <c r="D3452" s="54"/>
      <c r="E3452" s="13"/>
      <c r="F3452" s="10"/>
      <c r="G3452" s="11"/>
      <c r="H3452" s="10"/>
      <c r="I3452" s="10"/>
      <c r="J3452" s="1"/>
      <c r="K3452" s="1"/>
      <c r="L3452" s="8"/>
      <c r="M3452" s="14"/>
      <c r="N3452" s="14"/>
      <c r="O3452" s="8"/>
      <c r="P3452" s="8"/>
      <c r="Q3452" s="12"/>
      <c r="R3452" s="37"/>
      <c r="S3452" s="8"/>
      <c r="T3452" s="7"/>
      <c r="U3452" s="12"/>
      <c r="V3452" s="12"/>
      <c r="W3452" s="14"/>
      <c r="X3452" s="8"/>
      <c r="Y3452" s="13"/>
      <c r="Z3452" s="4"/>
      <c r="AA3452" s="10"/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4"/>
      <c r="BL3452" s="1"/>
      <c r="BM3452" s="1"/>
      <c r="BN3452" s="1"/>
      <c r="BO3452" s="1"/>
      <c r="BP3452" s="1"/>
      <c r="BQ3452" s="1"/>
    </row>
    <row r="3453" spans="1:69" x14ac:dyDescent="0.15">
      <c r="A3453" s="63"/>
      <c r="B3453" s="8"/>
      <c r="C3453" s="8"/>
      <c r="D3453" s="54"/>
      <c r="E3453" s="13"/>
      <c r="F3453" s="10"/>
      <c r="G3453" s="11"/>
      <c r="H3453" s="10"/>
      <c r="I3453" s="10"/>
      <c r="J3453" s="1"/>
      <c r="K3453" s="1"/>
      <c r="L3453" s="8"/>
      <c r="M3453" s="14"/>
      <c r="N3453" s="14"/>
      <c r="O3453" s="8"/>
      <c r="P3453" s="8"/>
      <c r="Q3453" s="12"/>
      <c r="R3453" s="37"/>
      <c r="S3453" s="8"/>
      <c r="T3453" s="7"/>
      <c r="U3453" s="12"/>
      <c r="V3453" s="12"/>
      <c r="W3453" s="14"/>
      <c r="X3453" s="8"/>
      <c r="Y3453" s="13"/>
      <c r="Z3453" s="4"/>
      <c r="AA3453" s="10"/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4"/>
      <c r="BL3453" s="1"/>
      <c r="BM3453" s="1"/>
      <c r="BN3453" s="1"/>
      <c r="BO3453" s="1"/>
      <c r="BP3453" s="1"/>
      <c r="BQ3453" s="1"/>
    </row>
    <row r="3454" spans="1:69" x14ac:dyDescent="0.15">
      <c r="A3454" s="63"/>
      <c r="B3454" s="8"/>
      <c r="C3454" s="8"/>
      <c r="D3454" s="54"/>
      <c r="E3454" s="13"/>
      <c r="F3454" s="10"/>
      <c r="G3454" s="11"/>
      <c r="H3454" s="10"/>
      <c r="I3454" s="10"/>
      <c r="J3454" s="1"/>
      <c r="K3454" s="1"/>
      <c r="L3454" s="8"/>
      <c r="M3454" s="14"/>
      <c r="N3454" s="14"/>
      <c r="O3454" s="8"/>
      <c r="P3454" s="8"/>
      <c r="Q3454" s="12"/>
      <c r="R3454" s="37"/>
      <c r="S3454" s="8"/>
      <c r="T3454" s="7"/>
      <c r="U3454" s="12"/>
      <c r="V3454" s="12"/>
      <c r="W3454" s="14"/>
      <c r="X3454" s="8"/>
      <c r="Y3454" s="13"/>
      <c r="Z3454" s="4"/>
      <c r="AA3454" s="10"/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4"/>
      <c r="BL3454" s="1"/>
      <c r="BM3454" s="1"/>
      <c r="BN3454" s="1"/>
      <c r="BO3454" s="1"/>
      <c r="BP3454" s="1"/>
      <c r="BQ3454" s="1"/>
    </row>
    <row r="3455" spans="1:69" x14ac:dyDescent="0.15">
      <c r="A3455" s="63"/>
      <c r="B3455" s="8"/>
      <c r="C3455" s="8"/>
      <c r="D3455" s="54"/>
      <c r="E3455" s="13"/>
      <c r="F3455" s="10"/>
      <c r="G3455" s="11"/>
      <c r="H3455" s="10"/>
      <c r="I3455" s="10"/>
      <c r="J3455" s="1"/>
      <c r="K3455" s="1"/>
      <c r="L3455" s="8"/>
      <c r="M3455" s="14"/>
      <c r="N3455" s="14"/>
      <c r="O3455" s="8"/>
      <c r="P3455" s="8"/>
      <c r="Q3455" s="12"/>
      <c r="R3455" s="37"/>
      <c r="S3455" s="8"/>
      <c r="T3455" s="7"/>
      <c r="U3455" s="12"/>
      <c r="V3455" s="12"/>
      <c r="W3455" s="14"/>
      <c r="X3455" s="8"/>
      <c r="Y3455" s="13"/>
      <c r="Z3455" s="4"/>
      <c r="AA3455" s="10"/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4"/>
      <c r="BL3455" s="1"/>
      <c r="BM3455" s="1"/>
      <c r="BN3455" s="1"/>
      <c r="BO3455" s="1"/>
      <c r="BP3455" s="1"/>
      <c r="BQ3455" s="1"/>
    </row>
    <row r="3456" spans="1:69" x14ac:dyDescent="0.15">
      <c r="A3456" s="63"/>
      <c r="B3456" s="8"/>
      <c r="C3456" s="8"/>
      <c r="D3456" s="54"/>
      <c r="E3456" s="13"/>
      <c r="F3456" s="10"/>
      <c r="G3456" s="11"/>
      <c r="H3456" s="10"/>
      <c r="I3456" s="10"/>
      <c r="J3456" s="1"/>
      <c r="K3456" s="1"/>
      <c r="L3456" s="8"/>
      <c r="M3456" s="14"/>
      <c r="N3456" s="14"/>
      <c r="O3456" s="8"/>
      <c r="P3456" s="8"/>
      <c r="Q3456" s="12"/>
      <c r="R3456" s="37"/>
      <c r="S3456" s="8"/>
      <c r="T3456" s="7"/>
      <c r="U3456" s="12"/>
      <c r="V3456" s="12"/>
      <c r="W3456" s="14"/>
      <c r="X3456" s="8"/>
      <c r="Y3456" s="13"/>
      <c r="Z3456" s="4"/>
      <c r="AA3456" s="10"/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4"/>
      <c r="BL3456" s="1"/>
      <c r="BM3456" s="1"/>
      <c r="BN3456" s="1"/>
      <c r="BO3456" s="1"/>
      <c r="BP3456" s="1"/>
      <c r="BQ3456" s="1"/>
    </row>
    <row r="3457" spans="1:69" x14ac:dyDescent="0.15">
      <c r="A3457" s="63"/>
      <c r="B3457" s="8"/>
      <c r="C3457" s="8"/>
      <c r="D3457" s="54"/>
      <c r="E3457" s="13"/>
      <c r="F3457" s="10"/>
      <c r="G3457" s="11"/>
      <c r="H3457" s="10"/>
      <c r="I3457" s="10"/>
      <c r="J3457" s="1"/>
      <c r="K3457" s="1"/>
      <c r="L3457" s="8"/>
      <c r="M3457" s="14"/>
      <c r="N3457" s="14"/>
      <c r="O3457" s="8"/>
      <c r="P3457" s="8"/>
      <c r="Q3457" s="12"/>
      <c r="R3457" s="37"/>
      <c r="S3457" s="8"/>
      <c r="T3457" s="7"/>
      <c r="U3457" s="12"/>
      <c r="V3457" s="12"/>
      <c r="W3457" s="14"/>
      <c r="X3457" s="8"/>
      <c r="Y3457" s="13"/>
      <c r="Z3457" s="4"/>
      <c r="AA3457" s="10"/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4"/>
      <c r="BL3457" s="1"/>
      <c r="BM3457" s="1"/>
      <c r="BN3457" s="1"/>
      <c r="BO3457" s="1"/>
      <c r="BP3457" s="1"/>
      <c r="BQ3457" s="1"/>
    </row>
    <row r="3458" spans="1:69" x14ac:dyDescent="0.15">
      <c r="A3458" s="63"/>
      <c r="B3458" s="8"/>
      <c r="C3458" s="8"/>
      <c r="D3458" s="54"/>
      <c r="E3458" s="13"/>
      <c r="F3458" s="10"/>
      <c r="G3458" s="11"/>
      <c r="H3458" s="10"/>
      <c r="I3458" s="10"/>
      <c r="J3458" s="1"/>
      <c r="K3458" s="1"/>
      <c r="L3458" s="8"/>
      <c r="M3458" s="14"/>
      <c r="N3458" s="14"/>
      <c r="O3458" s="8"/>
      <c r="P3458" s="8"/>
      <c r="Q3458" s="12"/>
      <c r="R3458" s="37"/>
      <c r="S3458" s="8"/>
      <c r="T3458" s="7"/>
      <c r="U3458" s="12"/>
      <c r="V3458" s="12"/>
      <c r="W3458" s="14"/>
      <c r="X3458" s="8"/>
      <c r="Y3458" s="13"/>
      <c r="Z3458" s="4"/>
      <c r="AA3458" s="10"/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4"/>
      <c r="BL3458" s="1"/>
      <c r="BM3458" s="1"/>
      <c r="BN3458" s="1"/>
      <c r="BO3458" s="1"/>
      <c r="BP3458" s="1"/>
      <c r="BQ3458" s="1"/>
    </row>
    <row r="3459" spans="1:69" x14ac:dyDescent="0.15">
      <c r="A3459" s="63"/>
      <c r="B3459" s="8"/>
      <c r="C3459" s="8"/>
      <c r="D3459" s="54"/>
      <c r="E3459" s="13"/>
      <c r="F3459" s="10"/>
      <c r="G3459" s="11"/>
      <c r="H3459" s="10"/>
      <c r="I3459" s="10"/>
      <c r="J3459" s="1"/>
      <c r="K3459" s="1"/>
      <c r="L3459" s="8"/>
      <c r="M3459" s="14"/>
      <c r="N3459" s="14"/>
      <c r="O3459" s="8"/>
      <c r="P3459" s="8"/>
      <c r="Q3459" s="12"/>
      <c r="R3459" s="37"/>
      <c r="S3459" s="8"/>
      <c r="T3459" s="7"/>
      <c r="U3459" s="12"/>
      <c r="V3459" s="12"/>
      <c r="W3459" s="14"/>
      <c r="X3459" s="8"/>
      <c r="Y3459" s="13"/>
      <c r="Z3459" s="4"/>
      <c r="AA3459" s="10"/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4"/>
      <c r="BL3459" s="1"/>
      <c r="BM3459" s="1"/>
      <c r="BN3459" s="1"/>
      <c r="BO3459" s="1"/>
      <c r="BP3459" s="1"/>
      <c r="BQ3459" s="1"/>
    </row>
    <row r="3460" spans="1:69" x14ac:dyDescent="0.15">
      <c r="A3460" s="63"/>
      <c r="B3460" s="8"/>
      <c r="C3460" s="8"/>
      <c r="D3460" s="54"/>
      <c r="E3460" s="13"/>
      <c r="F3460" s="10"/>
      <c r="G3460" s="11"/>
      <c r="H3460" s="10"/>
      <c r="I3460" s="10"/>
      <c r="J3460" s="1"/>
      <c r="K3460" s="1"/>
      <c r="L3460" s="8"/>
      <c r="M3460" s="14"/>
      <c r="N3460" s="14"/>
      <c r="O3460" s="8"/>
      <c r="P3460" s="8"/>
      <c r="Q3460" s="12"/>
      <c r="R3460" s="37"/>
      <c r="S3460" s="8"/>
      <c r="T3460" s="7"/>
      <c r="U3460" s="12"/>
      <c r="V3460" s="12"/>
      <c r="W3460" s="14"/>
      <c r="X3460" s="8"/>
      <c r="Y3460" s="13"/>
      <c r="Z3460" s="4"/>
      <c r="AA3460" s="10"/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4"/>
      <c r="BL3460" s="1"/>
      <c r="BM3460" s="1"/>
      <c r="BN3460" s="1"/>
      <c r="BO3460" s="1"/>
      <c r="BP3460" s="1"/>
      <c r="BQ3460" s="1"/>
    </row>
    <row r="3461" spans="1:69" x14ac:dyDescent="0.15">
      <c r="A3461" s="63"/>
      <c r="B3461" s="8"/>
      <c r="C3461" s="8"/>
      <c r="D3461" s="54"/>
      <c r="E3461" s="13"/>
      <c r="F3461" s="10"/>
      <c r="G3461" s="11"/>
      <c r="H3461" s="10"/>
      <c r="I3461" s="10"/>
      <c r="J3461" s="1"/>
      <c r="K3461" s="1"/>
      <c r="L3461" s="8"/>
      <c r="M3461" s="14"/>
      <c r="N3461" s="14"/>
      <c r="O3461" s="8"/>
      <c r="P3461" s="8"/>
      <c r="Q3461" s="12"/>
      <c r="R3461" s="37"/>
      <c r="S3461" s="8"/>
      <c r="T3461" s="7"/>
      <c r="U3461" s="12"/>
      <c r="V3461" s="12"/>
      <c r="W3461" s="14"/>
      <c r="X3461" s="8"/>
      <c r="Y3461" s="13"/>
      <c r="Z3461" s="4"/>
      <c r="AA3461" s="10"/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4"/>
      <c r="BL3461" s="1"/>
      <c r="BM3461" s="1"/>
      <c r="BN3461" s="1"/>
      <c r="BO3461" s="1"/>
      <c r="BP3461" s="1"/>
      <c r="BQ3461" s="1"/>
    </row>
    <row r="3462" spans="1:69" x14ac:dyDescent="0.15">
      <c r="A3462" s="63"/>
      <c r="B3462" s="8"/>
      <c r="C3462" s="8"/>
      <c r="D3462" s="54"/>
      <c r="E3462" s="13"/>
      <c r="F3462" s="10"/>
      <c r="G3462" s="11"/>
      <c r="H3462" s="10"/>
      <c r="I3462" s="10"/>
      <c r="J3462" s="1"/>
      <c r="K3462" s="1"/>
      <c r="L3462" s="8"/>
      <c r="M3462" s="14"/>
      <c r="N3462" s="14"/>
      <c r="O3462" s="8"/>
      <c r="P3462" s="8"/>
      <c r="Q3462" s="12"/>
      <c r="R3462" s="37"/>
      <c r="S3462" s="8"/>
      <c r="T3462" s="7"/>
      <c r="U3462" s="12"/>
      <c r="V3462" s="12"/>
      <c r="W3462" s="14"/>
      <c r="X3462" s="8"/>
      <c r="Y3462" s="13"/>
      <c r="Z3462" s="4"/>
      <c r="AA3462" s="10"/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4"/>
      <c r="BL3462" s="1"/>
      <c r="BM3462" s="1"/>
      <c r="BN3462" s="1"/>
      <c r="BO3462" s="1"/>
      <c r="BP3462" s="1"/>
      <c r="BQ3462" s="1"/>
    </row>
    <row r="3463" spans="1:69" x14ac:dyDescent="0.15">
      <c r="A3463" s="63"/>
      <c r="B3463" s="8"/>
      <c r="C3463" s="8"/>
      <c r="D3463" s="54"/>
      <c r="E3463" s="13"/>
      <c r="F3463" s="10"/>
      <c r="G3463" s="11"/>
      <c r="H3463" s="10"/>
      <c r="I3463" s="10"/>
      <c r="J3463" s="1"/>
      <c r="K3463" s="1"/>
      <c r="L3463" s="8"/>
      <c r="M3463" s="14"/>
      <c r="N3463" s="14"/>
      <c r="O3463" s="8"/>
      <c r="P3463" s="8"/>
      <c r="Q3463" s="12"/>
      <c r="R3463" s="37"/>
      <c r="S3463" s="8"/>
      <c r="T3463" s="7"/>
      <c r="U3463" s="12"/>
      <c r="V3463" s="12"/>
      <c r="W3463" s="14"/>
      <c r="X3463" s="8"/>
      <c r="Y3463" s="13"/>
      <c r="Z3463" s="4"/>
      <c r="AA3463" s="10"/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4"/>
      <c r="BL3463" s="1"/>
      <c r="BM3463" s="1"/>
      <c r="BN3463" s="1"/>
      <c r="BO3463" s="1"/>
      <c r="BP3463" s="1"/>
      <c r="BQ3463" s="1"/>
    </row>
    <row r="3464" spans="1:69" x14ac:dyDescent="0.15">
      <c r="A3464" s="63"/>
      <c r="B3464" s="8"/>
      <c r="C3464" s="8"/>
      <c r="D3464" s="54"/>
      <c r="E3464" s="13"/>
      <c r="F3464" s="10"/>
      <c r="G3464" s="11"/>
      <c r="H3464" s="10"/>
      <c r="I3464" s="10"/>
      <c r="J3464" s="1"/>
      <c r="K3464" s="1"/>
      <c r="L3464" s="8"/>
      <c r="M3464" s="14"/>
      <c r="N3464" s="14"/>
      <c r="O3464" s="8"/>
      <c r="P3464" s="8"/>
      <c r="Q3464" s="12"/>
      <c r="R3464" s="37"/>
      <c r="S3464" s="8"/>
      <c r="T3464" s="7"/>
      <c r="U3464" s="12"/>
      <c r="V3464" s="12"/>
      <c r="W3464" s="14"/>
      <c r="X3464" s="8"/>
      <c r="Y3464" s="13"/>
      <c r="Z3464" s="4"/>
      <c r="AA3464" s="10"/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4"/>
      <c r="BL3464" s="1"/>
      <c r="BM3464" s="1"/>
      <c r="BN3464" s="1"/>
      <c r="BO3464" s="1"/>
      <c r="BP3464" s="1"/>
      <c r="BQ3464" s="1"/>
    </row>
    <row r="3465" spans="1:69" x14ac:dyDescent="0.15">
      <c r="A3465" s="63"/>
      <c r="B3465" s="8"/>
      <c r="C3465" s="8"/>
      <c r="D3465" s="54"/>
      <c r="E3465" s="13"/>
      <c r="F3465" s="10"/>
      <c r="G3465" s="11"/>
      <c r="H3465" s="10"/>
      <c r="I3465" s="10"/>
      <c r="J3465" s="1"/>
      <c r="K3465" s="1"/>
      <c r="L3465" s="8"/>
      <c r="M3465" s="14"/>
      <c r="N3465" s="14"/>
      <c r="O3465" s="8"/>
      <c r="P3465" s="8"/>
      <c r="Q3465" s="12"/>
      <c r="R3465" s="37"/>
      <c r="S3465" s="8"/>
      <c r="T3465" s="7"/>
      <c r="U3465" s="12"/>
      <c r="V3465" s="12"/>
      <c r="W3465" s="14"/>
      <c r="X3465" s="8"/>
      <c r="Y3465" s="13"/>
      <c r="Z3465" s="4"/>
      <c r="AA3465" s="10"/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4"/>
      <c r="BL3465" s="1"/>
      <c r="BM3465" s="1"/>
      <c r="BN3465" s="1"/>
      <c r="BO3465" s="1"/>
      <c r="BP3465" s="1"/>
      <c r="BQ3465" s="1"/>
    </row>
    <row r="3466" spans="1:69" x14ac:dyDescent="0.15">
      <c r="A3466" s="63"/>
      <c r="B3466" s="8"/>
      <c r="C3466" s="8"/>
      <c r="D3466" s="54"/>
      <c r="E3466" s="13"/>
      <c r="F3466" s="10"/>
      <c r="G3466" s="11"/>
      <c r="H3466" s="10"/>
      <c r="I3466" s="10"/>
      <c r="J3466" s="1"/>
      <c r="K3466" s="1"/>
      <c r="L3466" s="8"/>
      <c r="M3466" s="14"/>
      <c r="N3466" s="14"/>
      <c r="O3466" s="8"/>
      <c r="P3466" s="8"/>
      <c r="Q3466" s="12"/>
      <c r="R3466" s="37"/>
      <c r="S3466" s="8"/>
      <c r="T3466" s="7"/>
      <c r="U3466" s="12"/>
      <c r="V3466" s="12"/>
      <c r="W3466" s="14"/>
      <c r="X3466" s="8"/>
      <c r="Y3466" s="13"/>
      <c r="Z3466" s="4"/>
      <c r="AA3466" s="10"/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4"/>
      <c r="BL3466" s="1"/>
      <c r="BM3466" s="1"/>
      <c r="BN3466" s="1"/>
      <c r="BO3466" s="1"/>
      <c r="BP3466" s="1"/>
      <c r="BQ3466" s="1"/>
    </row>
    <row r="3467" spans="1:69" x14ac:dyDescent="0.15">
      <c r="A3467" s="63"/>
      <c r="B3467" s="8"/>
      <c r="C3467" s="8"/>
      <c r="D3467" s="54"/>
      <c r="E3467" s="13"/>
      <c r="F3467" s="10"/>
      <c r="G3467" s="11"/>
      <c r="H3467" s="10"/>
      <c r="I3467" s="10"/>
      <c r="J3467" s="1"/>
      <c r="K3467" s="1"/>
      <c r="L3467" s="8"/>
      <c r="M3467" s="14"/>
      <c r="N3467" s="14"/>
      <c r="O3467" s="8"/>
      <c r="P3467" s="8"/>
      <c r="Q3467" s="12"/>
      <c r="R3467" s="37"/>
      <c r="S3467" s="8"/>
      <c r="T3467" s="7"/>
      <c r="U3467" s="12"/>
      <c r="V3467" s="12"/>
      <c r="W3467" s="14"/>
      <c r="X3467" s="8"/>
      <c r="Y3467" s="13"/>
      <c r="Z3467" s="4"/>
      <c r="AA3467" s="10"/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4"/>
      <c r="BL3467" s="1"/>
      <c r="BM3467" s="1"/>
      <c r="BN3467" s="1"/>
      <c r="BO3467" s="1"/>
      <c r="BP3467" s="1"/>
      <c r="BQ3467" s="1"/>
    </row>
    <row r="3468" spans="1:69" x14ac:dyDescent="0.15">
      <c r="A3468" s="63"/>
      <c r="B3468" s="8"/>
      <c r="C3468" s="8"/>
      <c r="D3468" s="54"/>
      <c r="E3468" s="13"/>
      <c r="F3468" s="10"/>
      <c r="G3468" s="11"/>
      <c r="H3468" s="10"/>
      <c r="I3468" s="10"/>
      <c r="J3468" s="1"/>
      <c r="K3468" s="1"/>
      <c r="L3468" s="8"/>
      <c r="M3468" s="14"/>
      <c r="N3468" s="14"/>
      <c r="O3468" s="8"/>
      <c r="P3468" s="8"/>
      <c r="Q3468" s="12"/>
      <c r="R3468" s="37"/>
      <c r="S3468" s="8"/>
      <c r="T3468" s="7"/>
      <c r="U3468" s="12"/>
      <c r="V3468" s="12"/>
      <c r="W3468" s="14"/>
      <c r="X3468" s="8"/>
      <c r="Y3468" s="13"/>
      <c r="Z3468" s="4"/>
      <c r="AA3468" s="10"/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4"/>
      <c r="BL3468" s="1"/>
      <c r="BM3468" s="1"/>
      <c r="BN3468" s="1"/>
      <c r="BO3468" s="1"/>
      <c r="BP3468" s="1"/>
      <c r="BQ3468" s="1"/>
    </row>
    <row r="3469" spans="1:69" x14ac:dyDescent="0.15">
      <c r="A3469" s="63"/>
      <c r="B3469" s="8"/>
      <c r="C3469" s="8"/>
      <c r="D3469" s="54"/>
      <c r="E3469" s="13"/>
      <c r="F3469" s="10"/>
      <c r="G3469" s="11"/>
      <c r="H3469" s="10"/>
      <c r="I3469" s="10"/>
      <c r="J3469" s="1"/>
      <c r="K3469" s="1"/>
      <c r="L3469" s="8"/>
      <c r="M3469" s="14"/>
      <c r="N3469" s="14"/>
      <c r="O3469" s="8"/>
      <c r="P3469" s="8"/>
      <c r="Q3469" s="12"/>
      <c r="R3469" s="37"/>
      <c r="S3469" s="8"/>
      <c r="T3469" s="7"/>
      <c r="U3469" s="12"/>
      <c r="V3469" s="12"/>
      <c r="W3469" s="14"/>
      <c r="X3469" s="8"/>
      <c r="Y3469" s="13"/>
      <c r="Z3469" s="4"/>
      <c r="AA3469" s="10"/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4"/>
      <c r="BL3469" s="1"/>
      <c r="BM3469" s="1"/>
      <c r="BN3469" s="1"/>
      <c r="BO3469" s="1"/>
      <c r="BP3469" s="1"/>
      <c r="BQ3469" s="1"/>
    </row>
    <row r="3470" spans="1:69" x14ac:dyDescent="0.15">
      <c r="A3470" s="63"/>
      <c r="B3470" s="8"/>
      <c r="C3470" s="8"/>
      <c r="D3470" s="54"/>
      <c r="E3470" s="13"/>
      <c r="F3470" s="10"/>
      <c r="G3470" s="11"/>
      <c r="H3470" s="10"/>
      <c r="I3470" s="10"/>
      <c r="J3470" s="1"/>
      <c r="K3470" s="1"/>
      <c r="L3470" s="8"/>
      <c r="M3470" s="14"/>
      <c r="N3470" s="14"/>
      <c r="O3470" s="8"/>
      <c r="P3470" s="8"/>
      <c r="Q3470" s="12"/>
      <c r="R3470" s="37"/>
      <c r="S3470" s="8"/>
      <c r="T3470" s="7"/>
      <c r="U3470" s="12"/>
      <c r="V3470" s="12"/>
      <c r="W3470" s="14"/>
      <c r="X3470" s="8"/>
      <c r="Y3470" s="13"/>
      <c r="Z3470" s="4"/>
      <c r="AA3470" s="10"/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4"/>
      <c r="BL3470" s="1"/>
      <c r="BM3470" s="1"/>
      <c r="BN3470" s="1"/>
      <c r="BO3470" s="1"/>
      <c r="BP3470" s="1"/>
      <c r="BQ3470" s="1"/>
    </row>
    <row r="3471" spans="1:69" x14ac:dyDescent="0.15">
      <c r="A3471" s="63"/>
      <c r="B3471" s="8"/>
      <c r="C3471" s="8"/>
      <c r="D3471" s="54"/>
      <c r="E3471" s="13"/>
      <c r="F3471" s="10"/>
      <c r="G3471" s="11"/>
      <c r="H3471" s="10"/>
      <c r="I3471" s="10"/>
      <c r="J3471" s="1"/>
      <c r="K3471" s="1"/>
      <c r="L3471" s="8"/>
      <c r="M3471" s="14"/>
      <c r="N3471" s="14"/>
      <c r="O3471" s="8"/>
      <c r="P3471" s="8"/>
      <c r="Q3471" s="12"/>
      <c r="R3471" s="37"/>
      <c r="S3471" s="8"/>
      <c r="T3471" s="7"/>
      <c r="U3471" s="12"/>
      <c r="V3471" s="12"/>
      <c r="W3471" s="14"/>
      <c r="X3471" s="8"/>
      <c r="Y3471" s="13"/>
      <c r="Z3471" s="4"/>
      <c r="AA3471" s="10"/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4"/>
      <c r="BL3471" s="1"/>
      <c r="BM3471" s="1"/>
      <c r="BN3471" s="1"/>
      <c r="BO3471" s="1"/>
      <c r="BP3471" s="1"/>
      <c r="BQ3471" s="1"/>
    </row>
    <row r="3472" spans="1:69" x14ac:dyDescent="0.15">
      <c r="A3472" s="63"/>
      <c r="B3472" s="8"/>
      <c r="C3472" s="8"/>
      <c r="D3472" s="54"/>
      <c r="E3472" s="13"/>
      <c r="F3472" s="10"/>
      <c r="G3472" s="11"/>
      <c r="H3472" s="10"/>
      <c r="I3472" s="10"/>
      <c r="J3472" s="1"/>
      <c r="K3472" s="1"/>
      <c r="L3472" s="8"/>
      <c r="M3472" s="14"/>
      <c r="N3472" s="14"/>
      <c r="O3472" s="8"/>
      <c r="P3472" s="8"/>
      <c r="Q3472" s="12"/>
      <c r="R3472" s="37"/>
      <c r="S3472" s="8"/>
      <c r="T3472" s="7"/>
      <c r="U3472" s="12"/>
      <c r="V3472" s="12"/>
      <c r="W3472" s="14"/>
      <c r="X3472" s="8"/>
      <c r="Y3472" s="13"/>
      <c r="Z3472" s="4"/>
      <c r="AA3472" s="10"/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4"/>
      <c r="BL3472" s="1"/>
      <c r="BM3472" s="1"/>
      <c r="BN3472" s="1"/>
      <c r="BO3472" s="1"/>
      <c r="BP3472" s="1"/>
      <c r="BQ3472" s="1"/>
    </row>
    <row r="3473" spans="1:69" x14ac:dyDescent="0.15">
      <c r="A3473" s="63"/>
      <c r="B3473" s="8"/>
      <c r="C3473" s="8"/>
      <c r="D3473" s="54"/>
      <c r="E3473" s="13"/>
      <c r="F3473" s="10"/>
      <c r="G3473" s="11"/>
      <c r="H3473" s="10"/>
      <c r="I3473" s="10"/>
      <c r="J3473" s="1"/>
      <c r="K3473" s="1"/>
      <c r="L3473" s="8"/>
      <c r="M3473" s="14"/>
      <c r="N3473" s="14"/>
      <c r="O3473" s="8"/>
      <c r="P3473" s="8"/>
      <c r="Q3473" s="12"/>
      <c r="R3473" s="37"/>
      <c r="S3473" s="8"/>
      <c r="T3473" s="7"/>
      <c r="U3473" s="12"/>
      <c r="V3473" s="12"/>
      <c r="W3473" s="14"/>
      <c r="X3473" s="8"/>
      <c r="Y3473" s="13"/>
      <c r="Z3473" s="4"/>
      <c r="AA3473" s="10"/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4"/>
      <c r="BL3473" s="1"/>
      <c r="BM3473" s="1"/>
      <c r="BN3473" s="1"/>
      <c r="BO3473" s="1"/>
      <c r="BP3473" s="1"/>
      <c r="BQ3473" s="1"/>
    </row>
    <row r="3474" spans="1:69" x14ac:dyDescent="0.15">
      <c r="A3474" s="63"/>
      <c r="B3474" s="8"/>
      <c r="C3474" s="8"/>
      <c r="D3474" s="54"/>
      <c r="E3474" s="13"/>
      <c r="F3474" s="10"/>
      <c r="G3474" s="11"/>
      <c r="H3474" s="10"/>
      <c r="I3474" s="10"/>
      <c r="J3474" s="1"/>
      <c r="K3474" s="1"/>
      <c r="L3474" s="8"/>
      <c r="M3474" s="14"/>
      <c r="N3474" s="14"/>
      <c r="O3474" s="8"/>
      <c r="P3474" s="8"/>
      <c r="Q3474" s="12"/>
      <c r="R3474" s="37"/>
      <c r="S3474" s="8"/>
      <c r="T3474" s="7"/>
      <c r="U3474" s="12"/>
      <c r="V3474" s="12"/>
      <c r="W3474" s="14"/>
      <c r="X3474" s="8"/>
      <c r="Y3474" s="13"/>
      <c r="Z3474" s="4"/>
      <c r="AA3474" s="10"/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4"/>
      <c r="BL3474" s="1"/>
      <c r="BM3474" s="1"/>
      <c r="BN3474" s="1"/>
      <c r="BO3474" s="1"/>
      <c r="BP3474" s="1"/>
      <c r="BQ3474" s="1"/>
    </row>
    <row r="3475" spans="1:69" x14ac:dyDescent="0.15">
      <c r="A3475" s="63"/>
      <c r="B3475" s="8"/>
      <c r="C3475" s="8"/>
      <c r="D3475" s="54"/>
      <c r="E3475" s="13"/>
      <c r="F3475" s="10"/>
      <c r="G3475" s="11"/>
      <c r="H3475" s="10"/>
      <c r="I3475" s="10"/>
      <c r="J3475" s="1"/>
      <c r="K3475" s="1"/>
      <c r="L3475" s="8"/>
      <c r="M3475" s="14"/>
      <c r="N3475" s="14"/>
      <c r="O3475" s="8"/>
      <c r="P3475" s="8"/>
      <c r="Q3475" s="12"/>
      <c r="R3475" s="37"/>
      <c r="S3475" s="8"/>
      <c r="T3475" s="7"/>
      <c r="U3475" s="12"/>
      <c r="V3475" s="12"/>
      <c r="W3475" s="14"/>
      <c r="X3475" s="8"/>
      <c r="Y3475" s="13"/>
      <c r="Z3475" s="4"/>
      <c r="AA3475" s="10"/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4"/>
      <c r="BL3475" s="1"/>
      <c r="BM3475" s="1"/>
      <c r="BN3475" s="1"/>
      <c r="BO3475" s="1"/>
      <c r="BP3475" s="1"/>
      <c r="BQ3475" s="1"/>
    </row>
    <row r="3476" spans="1:69" x14ac:dyDescent="0.15">
      <c r="A3476" s="63"/>
      <c r="B3476" s="8"/>
      <c r="C3476" s="8"/>
      <c r="D3476" s="54"/>
      <c r="E3476" s="13"/>
      <c r="F3476" s="10"/>
      <c r="G3476" s="11"/>
      <c r="H3476" s="10"/>
      <c r="I3476" s="10"/>
      <c r="J3476" s="1"/>
      <c r="K3476" s="1"/>
      <c r="L3476" s="8"/>
      <c r="M3476" s="14"/>
      <c r="N3476" s="14"/>
      <c r="O3476" s="8"/>
      <c r="P3476" s="8"/>
      <c r="Q3476" s="12"/>
      <c r="R3476" s="37"/>
      <c r="S3476" s="8"/>
      <c r="T3476" s="7"/>
      <c r="U3476" s="12"/>
      <c r="V3476" s="12"/>
      <c r="W3476" s="14"/>
      <c r="X3476" s="8"/>
      <c r="Y3476" s="13"/>
      <c r="Z3476" s="4"/>
      <c r="AA3476" s="10"/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4"/>
      <c r="BL3476" s="1"/>
      <c r="BM3476" s="1"/>
      <c r="BN3476" s="1"/>
      <c r="BO3476" s="1"/>
      <c r="BP3476" s="1"/>
      <c r="BQ3476" s="1"/>
    </row>
    <row r="3477" spans="1:69" x14ac:dyDescent="0.15">
      <c r="A3477" s="63"/>
      <c r="B3477" s="8"/>
      <c r="C3477" s="8"/>
      <c r="D3477" s="54"/>
      <c r="E3477" s="13"/>
      <c r="F3477" s="10"/>
      <c r="G3477" s="11"/>
      <c r="H3477" s="10"/>
      <c r="I3477" s="10"/>
      <c r="J3477" s="1"/>
      <c r="K3477" s="1"/>
      <c r="L3477" s="8"/>
      <c r="M3477" s="14"/>
      <c r="N3477" s="14"/>
      <c r="O3477" s="8"/>
      <c r="P3477" s="8"/>
      <c r="Q3477" s="12"/>
      <c r="R3477" s="37"/>
      <c r="S3477" s="8"/>
      <c r="T3477" s="7"/>
      <c r="U3477" s="12"/>
      <c r="V3477" s="12"/>
      <c r="W3477" s="14"/>
      <c r="X3477" s="8"/>
      <c r="Y3477" s="13"/>
      <c r="Z3477" s="4"/>
      <c r="AA3477" s="10"/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4"/>
      <c r="BL3477" s="1"/>
      <c r="BM3477" s="1"/>
      <c r="BN3477" s="1"/>
      <c r="BO3477" s="1"/>
      <c r="BP3477" s="1"/>
      <c r="BQ3477" s="1"/>
    </row>
    <row r="3478" spans="1:69" x14ac:dyDescent="0.15">
      <c r="A3478" s="63"/>
      <c r="B3478" s="8"/>
      <c r="C3478" s="8"/>
      <c r="D3478" s="54"/>
      <c r="E3478" s="13"/>
      <c r="F3478" s="10"/>
      <c r="G3478" s="11"/>
      <c r="H3478" s="10"/>
      <c r="I3478" s="10"/>
      <c r="J3478" s="1"/>
      <c r="K3478" s="1"/>
      <c r="L3478" s="8"/>
      <c r="M3478" s="14"/>
      <c r="N3478" s="14"/>
      <c r="O3478" s="8"/>
      <c r="P3478" s="8"/>
      <c r="Q3478" s="12"/>
      <c r="R3478" s="37"/>
      <c r="S3478" s="8"/>
      <c r="T3478" s="7"/>
      <c r="U3478" s="12"/>
      <c r="V3478" s="12"/>
      <c r="W3478" s="14"/>
      <c r="X3478" s="8"/>
      <c r="Y3478" s="13"/>
      <c r="Z3478" s="4"/>
      <c r="AA3478" s="10"/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4"/>
      <c r="BL3478" s="1"/>
      <c r="BM3478" s="1"/>
      <c r="BN3478" s="1"/>
      <c r="BO3478" s="1"/>
      <c r="BP3478" s="1"/>
      <c r="BQ3478" s="1"/>
    </row>
    <row r="3479" spans="1:69" x14ac:dyDescent="0.15">
      <c r="A3479" s="63"/>
      <c r="B3479" s="8"/>
      <c r="C3479" s="8"/>
      <c r="D3479" s="54"/>
      <c r="E3479" s="13"/>
      <c r="F3479" s="10"/>
      <c r="G3479" s="11"/>
      <c r="H3479" s="10"/>
      <c r="I3479" s="10"/>
      <c r="J3479" s="1"/>
      <c r="K3479" s="1"/>
      <c r="L3479" s="8"/>
      <c r="M3479" s="14"/>
      <c r="N3479" s="14"/>
      <c r="O3479" s="8"/>
      <c r="P3479" s="8"/>
      <c r="Q3479" s="12"/>
      <c r="R3479" s="37"/>
      <c r="S3479" s="8"/>
      <c r="T3479" s="7"/>
      <c r="U3479" s="12"/>
      <c r="V3479" s="12"/>
      <c r="W3479" s="14"/>
      <c r="X3479" s="8"/>
      <c r="Y3479" s="13"/>
      <c r="Z3479" s="4"/>
      <c r="AA3479" s="10"/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4"/>
      <c r="BL3479" s="1"/>
      <c r="BM3479" s="1"/>
      <c r="BN3479" s="1"/>
      <c r="BO3479" s="1"/>
      <c r="BP3479" s="1"/>
      <c r="BQ3479" s="1"/>
    </row>
    <row r="3480" spans="1:69" x14ac:dyDescent="0.15">
      <c r="A3480" s="63"/>
      <c r="B3480" s="8"/>
      <c r="C3480" s="8"/>
      <c r="D3480" s="54"/>
      <c r="E3480" s="13"/>
      <c r="F3480" s="10"/>
      <c r="G3480" s="11"/>
      <c r="H3480" s="10"/>
      <c r="I3480" s="10"/>
      <c r="J3480" s="1"/>
      <c r="K3480" s="1"/>
      <c r="L3480" s="8"/>
      <c r="M3480" s="14"/>
      <c r="N3480" s="14"/>
      <c r="O3480" s="8"/>
      <c r="P3480" s="8"/>
      <c r="Q3480" s="12"/>
      <c r="R3480" s="37"/>
      <c r="S3480" s="8"/>
      <c r="T3480" s="7"/>
      <c r="U3480" s="12"/>
      <c r="V3480" s="12"/>
      <c r="W3480" s="14"/>
      <c r="X3480" s="8"/>
      <c r="Y3480" s="13"/>
      <c r="Z3480" s="4"/>
      <c r="AA3480" s="10"/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4"/>
      <c r="BL3480" s="1"/>
      <c r="BM3480" s="1"/>
      <c r="BN3480" s="1"/>
      <c r="BO3480" s="1"/>
      <c r="BP3480" s="1"/>
      <c r="BQ3480" s="1"/>
    </row>
    <row r="3481" spans="1:69" x14ac:dyDescent="0.15">
      <c r="A3481" s="63"/>
      <c r="B3481" s="8"/>
      <c r="C3481" s="8"/>
      <c r="D3481" s="54"/>
      <c r="E3481" s="13"/>
      <c r="F3481" s="10"/>
      <c r="G3481" s="11"/>
      <c r="H3481" s="10"/>
      <c r="I3481" s="10"/>
      <c r="J3481" s="1"/>
      <c r="K3481" s="1"/>
      <c r="L3481" s="8"/>
      <c r="M3481" s="14"/>
      <c r="N3481" s="14"/>
      <c r="O3481" s="8"/>
      <c r="P3481" s="8"/>
      <c r="Q3481" s="12"/>
      <c r="R3481" s="37"/>
      <c r="S3481" s="8"/>
      <c r="T3481" s="7"/>
      <c r="U3481" s="12"/>
      <c r="V3481" s="12"/>
      <c r="W3481" s="14"/>
      <c r="X3481" s="8"/>
      <c r="Y3481" s="13"/>
      <c r="Z3481" s="4"/>
      <c r="AA3481" s="10"/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4"/>
      <c r="BL3481" s="1"/>
      <c r="BM3481" s="1"/>
      <c r="BN3481" s="1"/>
      <c r="BO3481" s="1"/>
      <c r="BP3481" s="1"/>
      <c r="BQ3481" s="1"/>
    </row>
    <row r="3482" spans="1:69" x14ac:dyDescent="0.15">
      <c r="A3482" s="63"/>
      <c r="B3482" s="8"/>
      <c r="C3482" s="8"/>
      <c r="D3482" s="54"/>
      <c r="E3482" s="13"/>
      <c r="F3482" s="10"/>
      <c r="G3482" s="11"/>
      <c r="H3482" s="10"/>
      <c r="I3482" s="10"/>
      <c r="J3482" s="1"/>
      <c r="K3482" s="1"/>
      <c r="L3482" s="8"/>
      <c r="M3482" s="14"/>
      <c r="N3482" s="14"/>
      <c r="O3482" s="8"/>
      <c r="P3482" s="8"/>
      <c r="Q3482" s="12"/>
      <c r="R3482" s="37"/>
      <c r="S3482" s="8"/>
      <c r="T3482" s="7"/>
      <c r="U3482" s="12"/>
      <c r="V3482" s="12"/>
      <c r="W3482" s="14"/>
      <c r="X3482" s="8"/>
      <c r="Y3482" s="13"/>
      <c r="Z3482" s="4"/>
      <c r="AA3482" s="10"/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4"/>
      <c r="BL3482" s="1"/>
      <c r="BM3482" s="1"/>
      <c r="BN3482" s="1"/>
      <c r="BO3482" s="1"/>
      <c r="BP3482" s="1"/>
      <c r="BQ3482" s="1"/>
    </row>
    <row r="3483" spans="1:69" x14ac:dyDescent="0.15">
      <c r="A3483" s="63"/>
      <c r="B3483" s="8"/>
      <c r="C3483" s="8"/>
      <c r="D3483" s="54"/>
      <c r="E3483" s="13"/>
      <c r="F3483" s="10"/>
      <c r="G3483" s="11"/>
      <c r="H3483" s="10"/>
      <c r="I3483" s="10"/>
      <c r="J3483" s="1"/>
      <c r="K3483" s="1"/>
      <c r="L3483" s="8"/>
      <c r="M3483" s="14"/>
      <c r="N3483" s="14"/>
      <c r="O3483" s="8"/>
      <c r="P3483" s="8"/>
      <c r="Q3483" s="12"/>
      <c r="R3483" s="37"/>
      <c r="S3483" s="8"/>
      <c r="T3483" s="7"/>
      <c r="U3483" s="12"/>
      <c r="V3483" s="12"/>
      <c r="W3483" s="14"/>
      <c r="X3483" s="8"/>
      <c r="Y3483" s="13"/>
      <c r="Z3483" s="4"/>
      <c r="AA3483" s="10"/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4"/>
      <c r="BL3483" s="1"/>
      <c r="BM3483" s="1"/>
      <c r="BN3483" s="1"/>
      <c r="BO3483" s="1"/>
      <c r="BP3483" s="1"/>
      <c r="BQ3483" s="1"/>
    </row>
    <row r="3484" spans="1:69" x14ac:dyDescent="0.15">
      <c r="A3484" s="63"/>
      <c r="B3484" s="8"/>
      <c r="C3484" s="8"/>
      <c r="D3484" s="54"/>
      <c r="E3484" s="13"/>
      <c r="F3484" s="10"/>
      <c r="G3484" s="11"/>
      <c r="H3484" s="10"/>
      <c r="I3484" s="10"/>
      <c r="J3484" s="1"/>
      <c r="K3484" s="1"/>
      <c r="L3484" s="8"/>
      <c r="M3484" s="14"/>
      <c r="N3484" s="14"/>
      <c r="O3484" s="8"/>
      <c r="P3484" s="8"/>
      <c r="Q3484" s="12"/>
      <c r="R3484" s="37"/>
      <c r="S3484" s="8"/>
      <c r="T3484" s="7"/>
      <c r="U3484" s="12"/>
      <c r="V3484" s="12"/>
      <c r="W3484" s="14"/>
      <c r="X3484" s="8"/>
      <c r="Y3484" s="13"/>
      <c r="Z3484" s="4"/>
      <c r="AA3484" s="10"/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4"/>
      <c r="BL3484" s="1"/>
      <c r="BM3484" s="1"/>
      <c r="BN3484" s="1"/>
      <c r="BO3484" s="1"/>
      <c r="BP3484" s="1"/>
      <c r="BQ3484" s="1"/>
    </row>
    <row r="3485" spans="1:69" x14ac:dyDescent="0.15">
      <c r="A3485" s="63"/>
      <c r="B3485" s="8"/>
      <c r="C3485" s="8"/>
      <c r="D3485" s="54"/>
      <c r="E3485" s="13"/>
      <c r="F3485" s="10"/>
      <c r="G3485" s="11"/>
      <c r="H3485" s="10"/>
      <c r="I3485" s="10"/>
      <c r="J3485" s="1"/>
      <c r="K3485" s="1"/>
      <c r="L3485" s="8"/>
      <c r="M3485" s="14"/>
      <c r="N3485" s="14"/>
      <c r="O3485" s="8"/>
      <c r="P3485" s="8"/>
      <c r="Q3485" s="12"/>
      <c r="R3485" s="37"/>
      <c r="S3485" s="8"/>
      <c r="T3485" s="7"/>
      <c r="U3485" s="12"/>
      <c r="V3485" s="12"/>
      <c r="W3485" s="14"/>
      <c r="X3485" s="8"/>
      <c r="Y3485" s="13"/>
      <c r="Z3485" s="4"/>
      <c r="AA3485" s="10"/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4"/>
      <c r="BL3485" s="1"/>
      <c r="BM3485" s="1"/>
      <c r="BN3485" s="1"/>
      <c r="BO3485" s="1"/>
      <c r="BP3485" s="1"/>
      <c r="BQ3485" s="1"/>
    </row>
    <row r="3486" spans="1:69" x14ac:dyDescent="0.15">
      <c r="A3486" s="63"/>
      <c r="B3486" s="8"/>
      <c r="C3486" s="8"/>
      <c r="D3486" s="54"/>
      <c r="E3486" s="13"/>
      <c r="F3486" s="10"/>
      <c r="G3486" s="11"/>
      <c r="H3486" s="10"/>
      <c r="I3486" s="10"/>
      <c r="J3486" s="1"/>
      <c r="K3486" s="1"/>
      <c r="L3486" s="8"/>
      <c r="M3486" s="14"/>
      <c r="N3486" s="14"/>
      <c r="O3486" s="8"/>
      <c r="P3486" s="8"/>
      <c r="Q3486" s="12"/>
      <c r="R3486" s="37"/>
      <c r="S3486" s="8"/>
      <c r="T3486" s="7"/>
      <c r="U3486" s="12"/>
      <c r="V3486" s="12"/>
      <c r="W3486" s="14"/>
      <c r="X3486" s="8"/>
      <c r="Y3486" s="13"/>
      <c r="Z3486" s="4"/>
      <c r="AA3486" s="10"/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4"/>
      <c r="BL3486" s="1"/>
      <c r="BM3486" s="1"/>
      <c r="BN3486" s="1"/>
      <c r="BO3486" s="1"/>
      <c r="BP3486" s="1"/>
      <c r="BQ3486" s="1"/>
    </row>
    <row r="3487" spans="1:69" x14ac:dyDescent="0.15">
      <c r="A3487" s="63"/>
      <c r="B3487" s="8"/>
      <c r="C3487" s="8"/>
      <c r="D3487" s="54"/>
      <c r="E3487" s="13"/>
      <c r="F3487" s="10"/>
      <c r="G3487" s="11"/>
      <c r="H3487" s="10"/>
      <c r="I3487" s="10"/>
      <c r="J3487" s="1"/>
      <c r="K3487" s="1"/>
      <c r="L3487" s="8"/>
      <c r="M3487" s="14"/>
      <c r="N3487" s="14"/>
      <c r="O3487" s="8"/>
      <c r="P3487" s="8"/>
      <c r="Q3487" s="12"/>
      <c r="R3487" s="37"/>
      <c r="S3487" s="8"/>
      <c r="T3487" s="7"/>
      <c r="U3487" s="12"/>
      <c r="V3487" s="12"/>
      <c r="W3487" s="14"/>
      <c r="X3487" s="8"/>
      <c r="Y3487" s="13"/>
      <c r="Z3487" s="4"/>
      <c r="AA3487" s="10"/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4"/>
      <c r="BL3487" s="1"/>
      <c r="BM3487" s="1"/>
      <c r="BN3487" s="1"/>
      <c r="BO3487" s="1"/>
      <c r="BP3487" s="1"/>
      <c r="BQ3487" s="1"/>
    </row>
    <row r="3488" spans="1:69" x14ac:dyDescent="0.15">
      <c r="A3488" s="63"/>
      <c r="B3488" s="8"/>
      <c r="C3488" s="8"/>
      <c r="D3488" s="54"/>
      <c r="E3488" s="13"/>
      <c r="F3488" s="10"/>
      <c r="G3488" s="11"/>
      <c r="H3488" s="10"/>
      <c r="I3488" s="10"/>
      <c r="J3488" s="1"/>
      <c r="K3488" s="1"/>
      <c r="L3488" s="8"/>
      <c r="M3488" s="14"/>
      <c r="N3488" s="14"/>
      <c r="O3488" s="8"/>
      <c r="P3488" s="8"/>
      <c r="Q3488" s="12"/>
      <c r="R3488" s="37"/>
      <c r="S3488" s="8"/>
      <c r="T3488" s="7"/>
      <c r="U3488" s="12"/>
      <c r="V3488" s="12"/>
      <c r="W3488" s="14"/>
      <c r="X3488" s="8"/>
      <c r="Y3488" s="13"/>
      <c r="Z3488" s="4"/>
      <c r="AA3488" s="10"/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4"/>
      <c r="BL3488" s="1"/>
      <c r="BM3488" s="1"/>
      <c r="BN3488" s="1"/>
      <c r="BO3488" s="1"/>
      <c r="BP3488" s="1"/>
      <c r="BQ3488" s="1"/>
    </row>
    <row r="3489" spans="1:69" x14ac:dyDescent="0.15">
      <c r="A3489" s="63"/>
      <c r="B3489" s="8"/>
      <c r="C3489" s="8"/>
      <c r="D3489" s="54"/>
      <c r="E3489" s="13"/>
      <c r="F3489" s="10"/>
      <c r="G3489" s="11"/>
      <c r="H3489" s="10"/>
      <c r="I3489" s="10"/>
      <c r="J3489" s="1"/>
      <c r="K3489" s="1"/>
      <c r="L3489" s="8"/>
      <c r="M3489" s="14"/>
      <c r="N3489" s="14"/>
      <c r="O3489" s="8"/>
      <c r="P3489" s="8"/>
      <c r="Q3489" s="12"/>
      <c r="R3489" s="37"/>
      <c r="S3489" s="8"/>
      <c r="T3489" s="7"/>
      <c r="U3489" s="12"/>
      <c r="V3489" s="12"/>
      <c r="W3489" s="14"/>
      <c r="X3489" s="8"/>
      <c r="Y3489" s="13"/>
      <c r="Z3489" s="4"/>
      <c r="AA3489" s="10"/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4"/>
      <c r="BL3489" s="1"/>
      <c r="BM3489" s="1"/>
      <c r="BN3489" s="1"/>
      <c r="BO3489" s="1"/>
      <c r="BP3489" s="1"/>
      <c r="BQ3489" s="1"/>
    </row>
    <row r="3490" spans="1:69" x14ac:dyDescent="0.15">
      <c r="A3490" s="63"/>
      <c r="B3490" s="8"/>
      <c r="C3490" s="8"/>
      <c r="D3490" s="54"/>
      <c r="E3490" s="13"/>
      <c r="F3490" s="10"/>
      <c r="G3490" s="11"/>
      <c r="H3490" s="10"/>
      <c r="I3490" s="10"/>
      <c r="J3490" s="1"/>
      <c r="K3490" s="1"/>
      <c r="L3490" s="8"/>
      <c r="M3490" s="14"/>
      <c r="N3490" s="14"/>
      <c r="O3490" s="8"/>
      <c r="P3490" s="8"/>
      <c r="Q3490" s="12"/>
      <c r="R3490" s="37"/>
      <c r="S3490" s="8"/>
      <c r="T3490" s="7"/>
      <c r="U3490" s="12"/>
      <c r="V3490" s="12"/>
      <c r="W3490" s="14"/>
      <c r="X3490" s="8"/>
      <c r="Y3490" s="13"/>
      <c r="Z3490" s="4"/>
      <c r="AA3490" s="10"/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4"/>
      <c r="BL3490" s="1"/>
      <c r="BM3490" s="1"/>
      <c r="BN3490" s="1"/>
      <c r="BO3490" s="1"/>
      <c r="BP3490" s="1"/>
      <c r="BQ3490" s="1"/>
    </row>
    <row r="3491" spans="1:69" x14ac:dyDescent="0.15">
      <c r="A3491" s="63"/>
      <c r="B3491" s="8"/>
      <c r="C3491" s="8"/>
      <c r="D3491" s="54"/>
      <c r="E3491" s="13"/>
      <c r="F3491" s="10"/>
      <c r="G3491" s="11"/>
      <c r="H3491" s="10"/>
      <c r="I3491" s="10"/>
      <c r="J3491" s="1"/>
      <c r="K3491" s="1"/>
      <c r="L3491" s="8"/>
      <c r="M3491" s="14"/>
      <c r="N3491" s="14"/>
      <c r="O3491" s="8"/>
      <c r="P3491" s="8"/>
      <c r="Q3491" s="12"/>
      <c r="R3491" s="37"/>
      <c r="S3491" s="8"/>
      <c r="T3491" s="7"/>
      <c r="U3491" s="12"/>
      <c r="V3491" s="12"/>
      <c r="W3491" s="14"/>
      <c r="X3491" s="8"/>
      <c r="Y3491" s="13"/>
      <c r="Z3491" s="4"/>
      <c r="AA3491" s="10"/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4"/>
      <c r="BL3491" s="1"/>
      <c r="BM3491" s="1"/>
      <c r="BN3491" s="1"/>
      <c r="BO3491" s="1"/>
      <c r="BP3491" s="1"/>
      <c r="BQ3491" s="1"/>
    </row>
    <row r="3492" spans="1:69" x14ac:dyDescent="0.15">
      <c r="A3492" s="63"/>
      <c r="B3492" s="8"/>
      <c r="C3492" s="8"/>
      <c r="D3492" s="54"/>
      <c r="E3492" s="13"/>
      <c r="F3492" s="10"/>
      <c r="G3492" s="11"/>
      <c r="H3492" s="10"/>
      <c r="I3492" s="10"/>
      <c r="J3492" s="1"/>
      <c r="K3492" s="1"/>
      <c r="L3492" s="8"/>
      <c r="M3492" s="14"/>
      <c r="N3492" s="14"/>
      <c r="O3492" s="8"/>
      <c r="P3492" s="8"/>
      <c r="Q3492" s="12"/>
      <c r="R3492" s="37"/>
      <c r="S3492" s="8"/>
      <c r="T3492" s="7"/>
      <c r="U3492" s="12"/>
      <c r="V3492" s="12"/>
      <c r="W3492" s="14"/>
      <c r="X3492" s="8"/>
      <c r="Y3492" s="13"/>
      <c r="Z3492" s="4"/>
      <c r="AA3492" s="10"/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4"/>
      <c r="BL3492" s="1"/>
      <c r="BM3492" s="1"/>
      <c r="BN3492" s="1"/>
      <c r="BO3492" s="1"/>
      <c r="BP3492" s="1"/>
      <c r="BQ3492" s="1"/>
    </row>
    <row r="3493" spans="1:69" x14ac:dyDescent="0.15">
      <c r="A3493" s="63"/>
      <c r="B3493" s="8"/>
      <c r="C3493" s="8"/>
      <c r="D3493" s="54"/>
      <c r="E3493" s="13"/>
      <c r="F3493" s="10"/>
      <c r="G3493" s="11"/>
      <c r="H3493" s="10"/>
      <c r="I3493" s="10"/>
      <c r="J3493" s="1"/>
      <c r="K3493" s="1"/>
      <c r="L3493" s="8"/>
      <c r="M3493" s="14"/>
      <c r="N3493" s="14"/>
      <c r="O3493" s="8"/>
      <c r="P3493" s="8"/>
      <c r="Q3493" s="12"/>
      <c r="R3493" s="37"/>
      <c r="S3493" s="8"/>
      <c r="T3493" s="7"/>
      <c r="U3493" s="12"/>
      <c r="V3493" s="12"/>
      <c r="W3493" s="14"/>
      <c r="X3493" s="8"/>
      <c r="Y3493" s="13"/>
      <c r="Z3493" s="4"/>
      <c r="AA3493" s="10"/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4"/>
      <c r="BL3493" s="1"/>
      <c r="BM3493" s="1"/>
      <c r="BN3493" s="1"/>
      <c r="BO3493" s="1"/>
      <c r="BP3493" s="1"/>
      <c r="BQ3493" s="1"/>
    </row>
    <row r="3494" spans="1:69" x14ac:dyDescent="0.15">
      <c r="A3494" s="63"/>
      <c r="B3494" s="8"/>
      <c r="C3494" s="8"/>
      <c r="D3494" s="54"/>
      <c r="E3494" s="13"/>
      <c r="F3494" s="10"/>
      <c r="G3494" s="11"/>
      <c r="H3494" s="10"/>
      <c r="I3494" s="10"/>
      <c r="J3494" s="1"/>
      <c r="K3494" s="1"/>
      <c r="L3494" s="8"/>
      <c r="M3494" s="14"/>
      <c r="N3494" s="14"/>
      <c r="O3494" s="8"/>
      <c r="P3494" s="8"/>
      <c r="Q3494" s="12"/>
      <c r="R3494" s="37"/>
      <c r="S3494" s="8"/>
      <c r="T3494" s="7"/>
      <c r="U3494" s="12"/>
      <c r="V3494" s="12"/>
      <c r="W3494" s="14"/>
      <c r="X3494" s="8"/>
      <c r="Y3494" s="13"/>
      <c r="Z3494" s="4"/>
      <c r="AA3494" s="10"/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4"/>
      <c r="BL3494" s="1"/>
      <c r="BM3494" s="1"/>
      <c r="BN3494" s="1"/>
      <c r="BO3494" s="1"/>
      <c r="BP3494" s="1"/>
      <c r="BQ3494" s="1"/>
    </row>
    <row r="3495" spans="1:69" x14ac:dyDescent="0.15">
      <c r="A3495" s="63"/>
      <c r="B3495" s="8"/>
      <c r="C3495" s="8"/>
      <c r="D3495" s="54"/>
      <c r="E3495" s="13"/>
      <c r="F3495" s="10"/>
      <c r="G3495" s="11"/>
      <c r="H3495" s="10"/>
      <c r="I3495" s="10"/>
      <c r="J3495" s="1"/>
      <c r="K3495" s="1"/>
      <c r="L3495" s="8"/>
      <c r="M3495" s="14"/>
      <c r="N3495" s="14"/>
      <c r="O3495" s="8"/>
      <c r="P3495" s="8"/>
      <c r="Q3495" s="12"/>
      <c r="R3495" s="37"/>
      <c r="S3495" s="8"/>
      <c r="T3495" s="7"/>
      <c r="U3495" s="12"/>
      <c r="V3495" s="12"/>
      <c r="W3495" s="14"/>
      <c r="X3495" s="8"/>
      <c r="Y3495" s="13"/>
      <c r="Z3495" s="4"/>
      <c r="AA3495" s="10"/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4"/>
      <c r="BL3495" s="1"/>
      <c r="BM3495" s="1"/>
      <c r="BN3495" s="1"/>
      <c r="BO3495" s="1"/>
      <c r="BP3495" s="1"/>
      <c r="BQ3495" s="1"/>
    </row>
    <row r="3496" spans="1:69" x14ac:dyDescent="0.15">
      <c r="A3496" s="63"/>
      <c r="B3496" s="8"/>
      <c r="C3496" s="8"/>
      <c r="D3496" s="54"/>
      <c r="E3496" s="13"/>
      <c r="F3496" s="10"/>
      <c r="G3496" s="11"/>
      <c r="H3496" s="10"/>
      <c r="I3496" s="10"/>
      <c r="J3496" s="1"/>
      <c r="K3496" s="1"/>
      <c r="L3496" s="8"/>
      <c r="M3496" s="14"/>
      <c r="N3496" s="14"/>
      <c r="O3496" s="8"/>
      <c r="P3496" s="8"/>
      <c r="Q3496" s="12"/>
      <c r="R3496" s="37"/>
      <c r="S3496" s="8"/>
      <c r="T3496" s="7"/>
      <c r="U3496" s="12"/>
      <c r="V3496" s="12"/>
      <c r="W3496" s="14"/>
      <c r="X3496" s="8"/>
      <c r="Y3496" s="13"/>
      <c r="Z3496" s="4"/>
      <c r="AA3496" s="10"/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4"/>
      <c r="BL3496" s="1"/>
      <c r="BM3496" s="1"/>
      <c r="BN3496" s="1"/>
      <c r="BO3496" s="1"/>
      <c r="BP3496" s="1"/>
      <c r="BQ3496" s="1"/>
    </row>
    <row r="3497" spans="1:69" x14ac:dyDescent="0.15">
      <c r="A3497" s="63"/>
      <c r="B3497" s="8"/>
      <c r="C3497" s="8"/>
      <c r="D3497" s="54"/>
      <c r="E3497" s="13"/>
      <c r="F3497" s="10"/>
      <c r="G3497" s="11"/>
      <c r="H3497" s="10"/>
      <c r="I3497" s="10"/>
      <c r="J3497" s="1"/>
      <c r="K3497" s="1"/>
      <c r="L3497" s="8"/>
      <c r="M3497" s="14"/>
      <c r="N3497" s="14"/>
      <c r="O3497" s="8"/>
      <c r="P3497" s="8"/>
      <c r="Q3497" s="12"/>
      <c r="R3497" s="37"/>
      <c r="S3497" s="8"/>
      <c r="T3497" s="7"/>
      <c r="U3497" s="12"/>
      <c r="V3497" s="12"/>
      <c r="W3497" s="14"/>
      <c r="X3497" s="8"/>
      <c r="Y3497" s="13"/>
      <c r="Z3497" s="4"/>
      <c r="AA3497" s="10"/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4"/>
      <c r="BL3497" s="1"/>
      <c r="BM3497" s="1"/>
      <c r="BN3497" s="1"/>
      <c r="BO3497" s="1"/>
      <c r="BP3497" s="1"/>
      <c r="BQ3497" s="1"/>
    </row>
    <row r="3498" spans="1:69" x14ac:dyDescent="0.15">
      <c r="A3498" s="63"/>
      <c r="B3498" s="8"/>
      <c r="C3498" s="8"/>
      <c r="D3498" s="54"/>
      <c r="E3498" s="13"/>
      <c r="F3498" s="10"/>
      <c r="G3498" s="11"/>
      <c r="H3498" s="10"/>
      <c r="I3498" s="10"/>
      <c r="J3498" s="1"/>
      <c r="K3498" s="1"/>
      <c r="L3498" s="8"/>
      <c r="M3498" s="14"/>
      <c r="N3498" s="14"/>
      <c r="O3498" s="8"/>
      <c r="P3498" s="8"/>
      <c r="Q3498" s="12"/>
      <c r="R3498" s="37"/>
      <c r="S3498" s="8"/>
      <c r="T3498" s="7"/>
      <c r="U3498" s="12"/>
      <c r="V3498" s="12"/>
      <c r="W3498" s="14"/>
      <c r="X3498" s="8"/>
      <c r="Y3498" s="13"/>
      <c r="Z3498" s="4"/>
      <c r="AA3498" s="10"/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4"/>
      <c r="BL3498" s="1"/>
      <c r="BM3498" s="1"/>
      <c r="BN3498" s="1"/>
      <c r="BO3498" s="1"/>
      <c r="BP3498" s="1"/>
      <c r="BQ3498" s="1"/>
    </row>
    <row r="3499" spans="1:69" x14ac:dyDescent="0.15">
      <c r="A3499" s="63"/>
      <c r="B3499" s="8"/>
      <c r="C3499" s="8"/>
      <c r="D3499" s="54"/>
      <c r="E3499" s="13"/>
      <c r="F3499" s="10"/>
      <c r="G3499" s="11"/>
      <c r="H3499" s="10"/>
      <c r="I3499" s="10"/>
      <c r="J3499" s="1"/>
      <c r="K3499" s="1"/>
      <c r="L3499" s="8"/>
      <c r="M3499" s="14"/>
      <c r="N3499" s="14"/>
      <c r="O3499" s="8"/>
      <c r="P3499" s="8"/>
      <c r="Q3499" s="12"/>
      <c r="R3499" s="37"/>
      <c r="S3499" s="8"/>
      <c r="T3499" s="7"/>
      <c r="U3499" s="12"/>
      <c r="V3499" s="12"/>
      <c r="W3499" s="14"/>
      <c r="X3499" s="8"/>
      <c r="Y3499" s="13"/>
      <c r="Z3499" s="4"/>
      <c r="AA3499" s="10"/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4"/>
      <c r="BL3499" s="1"/>
      <c r="BM3499" s="1"/>
      <c r="BN3499" s="1"/>
      <c r="BO3499" s="1"/>
      <c r="BP3499" s="1"/>
      <c r="BQ3499" s="1"/>
    </row>
    <row r="3500" spans="1:69" x14ac:dyDescent="0.15">
      <c r="A3500" s="63"/>
      <c r="B3500" s="8"/>
      <c r="C3500" s="8"/>
      <c r="D3500" s="54"/>
      <c r="E3500" s="13"/>
      <c r="F3500" s="10"/>
      <c r="G3500" s="11"/>
      <c r="H3500" s="10"/>
      <c r="I3500" s="10"/>
      <c r="J3500" s="1"/>
      <c r="K3500" s="1"/>
      <c r="L3500" s="8"/>
      <c r="M3500" s="14"/>
      <c r="N3500" s="14"/>
      <c r="O3500" s="8"/>
      <c r="P3500" s="8"/>
      <c r="Q3500" s="12"/>
      <c r="R3500" s="37"/>
      <c r="S3500" s="8"/>
      <c r="T3500" s="7"/>
      <c r="U3500" s="12"/>
      <c r="V3500" s="12"/>
      <c r="W3500" s="14"/>
      <c r="X3500" s="8"/>
      <c r="Y3500" s="13"/>
      <c r="Z3500" s="4"/>
      <c r="AA3500" s="10"/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4"/>
      <c r="BL3500" s="1"/>
      <c r="BM3500" s="1"/>
      <c r="BN3500" s="1"/>
      <c r="BO3500" s="1"/>
      <c r="BP3500" s="1"/>
      <c r="BQ3500" s="1"/>
    </row>
    <row r="3501" spans="1:69" x14ac:dyDescent="0.15">
      <c r="A3501" s="63"/>
      <c r="B3501" s="8"/>
      <c r="C3501" s="8"/>
      <c r="D3501" s="54"/>
      <c r="E3501" s="13"/>
      <c r="F3501" s="10"/>
      <c r="G3501" s="11"/>
      <c r="H3501" s="10"/>
      <c r="I3501" s="10"/>
      <c r="J3501" s="1"/>
      <c r="K3501" s="1"/>
      <c r="L3501" s="8"/>
      <c r="M3501" s="14"/>
      <c r="N3501" s="14"/>
      <c r="O3501" s="8"/>
      <c r="P3501" s="8"/>
      <c r="Q3501" s="12"/>
      <c r="R3501" s="37"/>
      <c r="S3501" s="8"/>
      <c r="T3501" s="7"/>
      <c r="U3501" s="12"/>
      <c r="V3501" s="12"/>
      <c r="W3501" s="14"/>
      <c r="X3501" s="8"/>
      <c r="Y3501" s="13"/>
      <c r="Z3501" s="4"/>
      <c r="AA3501" s="10"/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4"/>
      <c r="BL3501" s="1"/>
      <c r="BM3501" s="1"/>
      <c r="BN3501" s="1"/>
      <c r="BO3501" s="1"/>
      <c r="BP3501" s="1"/>
      <c r="BQ3501" s="1"/>
    </row>
    <row r="3502" spans="1:69" x14ac:dyDescent="0.15">
      <c r="A3502" s="63"/>
      <c r="B3502" s="8"/>
      <c r="C3502" s="8"/>
      <c r="D3502" s="54"/>
      <c r="E3502" s="13"/>
      <c r="F3502" s="10"/>
      <c r="G3502" s="11"/>
      <c r="H3502" s="10"/>
      <c r="I3502" s="10"/>
      <c r="J3502" s="1"/>
      <c r="K3502" s="1"/>
      <c r="L3502" s="8"/>
      <c r="M3502" s="14"/>
      <c r="N3502" s="14"/>
      <c r="O3502" s="8"/>
      <c r="P3502" s="8"/>
      <c r="Q3502" s="12"/>
      <c r="R3502" s="37"/>
      <c r="S3502" s="8"/>
      <c r="T3502" s="7"/>
      <c r="U3502" s="12"/>
      <c r="V3502" s="12"/>
      <c r="W3502" s="14"/>
      <c r="X3502" s="8"/>
      <c r="Y3502" s="13"/>
      <c r="Z3502" s="4"/>
      <c r="AA3502" s="10"/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4"/>
      <c r="BL3502" s="1"/>
      <c r="BM3502" s="1"/>
      <c r="BN3502" s="1"/>
      <c r="BO3502" s="1"/>
      <c r="BP3502" s="1"/>
      <c r="BQ3502" s="1"/>
    </row>
    <row r="3503" spans="1:69" x14ac:dyDescent="0.15">
      <c r="A3503" s="63"/>
      <c r="B3503" s="8"/>
      <c r="C3503" s="8"/>
      <c r="D3503" s="54"/>
      <c r="E3503" s="13"/>
      <c r="F3503" s="10"/>
      <c r="G3503" s="11"/>
      <c r="H3503" s="10"/>
      <c r="I3503" s="10"/>
      <c r="J3503" s="1"/>
      <c r="K3503" s="1"/>
      <c r="L3503" s="8"/>
      <c r="M3503" s="14"/>
      <c r="N3503" s="14"/>
      <c r="O3503" s="8"/>
      <c r="P3503" s="8"/>
      <c r="Q3503" s="12"/>
      <c r="R3503" s="37"/>
      <c r="S3503" s="8"/>
      <c r="T3503" s="7"/>
      <c r="U3503" s="12"/>
      <c r="V3503" s="12"/>
      <c r="W3503" s="14"/>
      <c r="X3503" s="8"/>
      <c r="Y3503" s="13"/>
      <c r="Z3503" s="4"/>
      <c r="AA3503" s="10"/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4"/>
      <c r="BL3503" s="1"/>
      <c r="BM3503" s="1"/>
      <c r="BN3503" s="1"/>
      <c r="BO3503" s="1"/>
      <c r="BP3503" s="1"/>
      <c r="BQ3503" s="1"/>
    </row>
    <row r="3504" spans="1:69" x14ac:dyDescent="0.15">
      <c r="A3504" s="63"/>
      <c r="B3504" s="8"/>
      <c r="C3504" s="8"/>
      <c r="D3504" s="54"/>
      <c r="E3504" s="13"/>
      <c r="F3504" s="10"/>
      <c r="G3504" s="11"/>
      <c r="H3504" s="10"/>
      <c r="I3504" s="10"/>
      <c r="J3504" s="1"/>
      <c r="K3504" s="1"/>
      <c r="L3504" s="8"/>
      <c r="M3504" s="14"/>
      <c r="N3504" s="14"/>
      <c r="O3504" s="8"/>
      <c r="P3504" s="8"/>
      <c r="Q3504" s="12"/>
      <c r="R3504" s="37"/>
      <c r="S3504" s="8"/>
      <c r="T3504" s="7"/>
      <c r="U3504" s="12"/>
      <c r="V3504" s="12"/>
      <c r="W3504" s="14"/>
      <c r="X3504" s="8"/>
      <c r="Y3504" s="13"/>
      <c r="Z3504" s="4"/>
      <c r="AA3504" s="10"/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4"/>
      <c r="BL3504" s="1"/>
      <c r="BM3504" s="1"/>
      <c r="BN3504" s="1"/>
      <c r="BO3504" s="1"/>
      <c r="BP3504" s="1"/>
      <c r="BQ3504" s="1"/>
    </row>
    <row r="3505" spans="1:69" x14ac:dyDescent="0.15">
      <c r="A3505" s="63"/>
      <c r="B3505" s="8"/>
      <c r="C3505" s="8"/>
      <c r="D3505" s="54"/>
      <c r="E3505" s="13"/>
      <c r="F3505" s="10"/>
      <c r="G3505" s="11"/>
      <c r="H3505" s="10"/>
      <c r="I3505" s="10"/>
      <c r="J3505" s="1"/>
      <c r="K3505" s="1"/>
      <c r="L3505" s="8"/>
      <c r="M3505" s="14"/>
      <c r="N3505" s="14"/>
      <c r="O3505" s="8"/>
      <c r="P3505" s="8"/>
      <c r="Q3505" s="12"/>
      <c r="R3505" s="37"/>
      <c r="S3505" s="8"/>
      <c r="T3505" s="7"/>
      <c r="U3505" s="12"/>
      <c r="V3505" s="12"/>
      <c r="W3505" s="14"/>
      <c r="X3505" s="8"/>
      <c r="Y3505" s="13"/>
      <c r="Z3505" s="4"/>
      <c r="AA3505" s="10"/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4"/>
      <c r="BL3505" s="1"/>
      <c r="BM3505" s="1"/>
      <c r="BN3505" s="1"/>
      <c r="BO3505" s="1"/>
      <c r="BP3505" s="1"/>
      <c r="BQ3505" s="1"/>
    </row>
    <row r="3506" spans="1:69" x14ac:dyDescent="0.15">
      <c r="A3506" s="63"/>
      <c r="B3506" s="8"/>
      <c r="C3506" s="8"/>
      <c r="D3506" s="54"/>
      <c r="E3506" s="13"/>
      <c r="F3506" s="10"/>
      <c r="G3506" s="11"/>
      <c r="H3506" s="10"/>
      <c r="I3506" s="10"/>
      <c r="J3506" s="1"/>
      <c r="K3506" s="1"/>
      <c r="L3506" s="8"/>
      <c r="M3506" s="14"/>
      <c r="N3506" s="14"/>
      <c r="O3506" s="8"/>
      <c r="P3506" s="8"/>
      <c r="Q3506" s="12"/>
      <c r="R3506" s="37"/>
      <c r="S3506" s="8"/>
      <c r="T3506" s="7"/>
      <c r="U3506" s="12"/>
      <c r="V3506" s="12"/>
      <c r="W3506" s="14"/>
      <c r="X3506" s="8"/>
      <c r="Y3506" s="13"/>
      <c r="Z3506" s="4"/>
      <c r="AA3506" s="10"/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4"/>
      <c r="BL3506" s="1"/>
      <c r="BM3506" s="1"/>
      <c r="BN3506" s="1"/>
      <c r="BO3506" s="1"/>
      <c r="BP3506" s="1"/>
      <c r="BQ3506" s="1"/>
    </row>
    <row r="3507" spans="1:69" x14ac:dyDescent="0.15">
      <c r="A3507" s="63"/>
      <c r="B3507" s="8"/>
      <c r="C3507" s="8"/>
      <c r="D3507" s="54"/>
      <c r="E3507" s="13"/>
      <c r="F3507" s="10"/>
      <c r="G3507" s="11"/>
      <c r="H3507" s="10"/>
      <c r="I3507" s="10"/>
      <c r="J3507" s="1"/>
      <c r="K3507" s="1"/>
      <c r="L3507" s="8"/>
      <c r="M3507" s="14"/>
      <c r="N3507" s="14"/>
      <c r="O3507" s="8"/>
      <c r="P3507" s="8"/>
      <c r="Q3507" s="12"/>
      <c r="R3507" s="37"/>
      <c r="S3507" s="8"/>
      <c r="T3507" s="7"/>
      <c r="U3507" s="12"/>
      <c r="V3507" s="12"/>
      <c r="W3507" s="14"/>
      <c r="X3507" s="8"/>
      <c r="Y3507" s="13"/>
      <c r="Z3507" s="4"/>
      <c r="AA3507" s="10"/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4"/>
      <c r="BL3507" s="1"/>
      <c r="BM3507" s="1"/>
      <c r="BN3507" s="1"/>
      <c r="BO3507" s="1"/>
      <c r="BP3507" s="1"/>
      <c r="BQ3507" s="1"/>
    </row>
    <row r="3508" spans="1:69" x14ac:dyDescent="0.15">
      <c r="A3508" s="63"/>
      <c r="B3508" s="8"/>
      <c r="C3508" s="8"/>
      <c r="D3508" s="54"/>
      <c r="E3508" s="13"/>
      <c r="F3508" s="10"/>
      <c r="G3508" s="11"/>
      <c r="H3508" s="10"/>
      <c r="I3508" s="10"/>
      <c r="J3508" s="1"/>
      <c r="K3508" s="1"/>
      <c r="L3508" s="8"/>
      <c r="M3508" s="14"/>
      <c r="N3508" s="14"/>
      <c r="O3508" s="8"/>
      <c r="P3508" s="8"/>
      <c r="Q3508" s="12"/>
      <c r="R3508" s="37"/>
      <c r="S3508" s="8"/>
      <c r="T3508" s="7"/>
      <c r="U3508" s="12"/>
      <c r="V3508" s="12"/>
      <c r="W3508" s="14"/>
      <c r="X3508" s="8"/>
      <c r="Y3508" s="13"/>
      <c r="Z3508" s="4"/>
      <c r="AA3508" s="10"/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4"/>
      <c r="BL3508" s="1"/>
      <c r="BM3508" s="1"/>
      <c r="BN3508" s="1"/>
      <c r="BO3508" s="1"/>
      <c r="BP3508" s="1"/>
      <c r="BQ3508" s="1"/>
    </row>
    <row r="3509" spans="1:69" x14ac:dyDescent="0.15">
      <c r="A3509" s="63"/>
      <c r="B3509" s="8"/>
      <c r="C3509" s="8"/>
      <c r="D3509" s="54"/>
      <c r="E3509" s="13"/>
      <c r="F3509" s="10"/>
      <c r="G3509" s="11"/>
      <c r="H3509" s="10"/>
      <c r="I3509" s="10"/>
      <c r="J3509" s="1"/>
      <c r="K3509" s="1"/>
      <c r="L3509" s="8"/>
      <c r="M3509" s="14"/>
      <c r="N3509" s="14"/>
      <c r="O3509" s="8"/>
      <c r="P3509" s="8"/>
      <c r="Q3509" s="12"/>
      <c r="R3509" s="37"/>
      <c r="S3509" s="8"/>
      <c r="T3509" s="7"/>
      <c r="U3509" s="12"/>
      <c r="V3509" s="12"/>
      <c r="W3509" s="14"/>
      <c r="X3509" s="8"/>
      <c r="Y3509" s="13"/>
      <c r="Z3509" s="4"/>
      <c r="AA3509" s="10"/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4"/>
      <c r="BL3509" s="1"/>
      <c r="BM3509" s="1"/>
      <c r="BN3509" s="1"/>
      <c r="BO3509" s="1"/>
      <c r="BP3509" s="1"/>
      <c r="BQ3509" s="1"/>
    </row>
    <row r="3510" spans="1:69" x14ac:dyDescent="0.15">
      <c r="A3510" s="63"/>
      <c r="B3510" s="8"/>
      <c r="C3510" s="8"/>
      <c r="D3510" s="54"/>
      <c r="E3510" s="13"/>
      <c r="F3510" s="10"/>
      <c r="G3510" s="11"/>
      <c r="H3510" s="10"/>
      <c r="I3510" s="10"/>
      <c r="J3510" s="1"/>
      <c r="K3510" s="1"/>
      <c r="L3510" s="8"/>
      <c r="M3510" s="14"/>
      <c r="N3510" s="14"/>
      <c r="O3510" s="8"/>
      <c r="P3510" s="8"/>
      <c r="Q3510" s="12"/>
      <c r="R3510" s="37"/>
      <c r="S3510" s="8"/>
      <c r="T3510" s="7"/>
      <c r="U3510" s="12"/>
      <c r="V3510" s="12"/>
      <c r="W3510" s="14"/>
      <c r="X3510" s="8"/>
      <c r="Y3510" s="13"/>
      <c r="Z3510" s="4"/>
      <c r="AA3510" s="10"/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4"/>
      <c r="BL3510" s="1"/>
      <c r="BM3510" s="1"/>
      <c r="BN3510" s="1"/>
      <c r="BO3510" s="1"/>
      <c r="BP3510" s="1"/>
      <c r="BQ3510" s="1"/>
    </row>
    <row r="3511" spans="1:69" x14ac:dyDescent="0.15">
      <c r="A3511" s="63"/>
      <c r="B3511" s="8"/>
      <c r="C3511" s="8"/>
      <c r="D3511" s="54"/>
      <c r="E3511" s="13"/>
      <c r="F3511" s="10"/>
      <c r="G3511" s="11"/>
      <c r="H3511" s="10"/>
      <c r="I3511" s="10"/>
      <c r="J3511" s="1"/>
      <c r="K3511" s="1"/>
      <c r="L3511" s="8"/>
      <c r="M3511" s="14"/>
      <c r="N3511" s="14"/>
      <c r="O3511" s="8"/>
      <c r="P3511" s="8"/>
      <c r="Q3511" s="12"/>
      <c r="R3511" s="37"/>
      <c r="S3511" s="8"/>
      <c r="T3511" s="7"/>
      <c r="U3511" s="12"/>
      <c r="V3511" s="12"/>
      <c r="W3511" s="14"/>
      <c r="X3511" s="8"/>
      <c r="Y3511" s="13"/>
      <c r="Z3511" s="4"/>
      <c r="AA3511" s="10"/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4"/>
      <c r="BL3511" s="1"/>
      <c r="BM3511" s="1"/>
      <c r="BN3511" s="1"/>
      <c r="BO3511" s="1"/>
      <c r="BP3511" s="1"/>
      <c r="BQ3511" s="1"/>
    </row>
    <row r="3512" spans="1:69" x14ac:dyDescent="0.15">
      <c r="A3512" s="63"/>
      <c r="B3512" s="8"/>
      <c r="C3512" s="8"/>
      <c r="D3512" s="54"/>
      <c r="E3512" s="13"/>
      <c r="F3512" s="10"/>
      <c r="G3512" s="11"/>
      <c r="H3512" s="10"/>
      <c r="I3512" s="10"/>
      <c r="J3512" s="1"/>
      <c r="K3512" s="1"/>
      <c r="L3512" s="8"/>
      <c r="M3512" s="14"/>
      <c r="N3512" s="14"/>
      <c r="O3512" s="8"/>
      <c r="P3512" s="8"/>
      <c r="Q3512" s="12"/>
      <c r="R3512" s="37"/>
      <c r="S3512" s="8"/>
      <c r="T3512" s="7"/>
      <c r="U3512" s="12"/>
      <c r="V3512" s="12"/>
      <c r="W3512" s="14"/>
      <c r="X3512" s="8"/>
      <c r="Y3512" s="13"/>
      <c r="Z3512" s="4"/>
      <c r="AA3512" s="10"/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4"/>
      <c r="BL3512" s="1"/>
      <c r="BM3512" s="1"/>
      <c r="BN3512" s="1"/>
      <c r="BO3512" s="1"/>
      <c r="BP3512" s="1"/>
      <c r="BQ3512" s="1"/>
    </row>
    <row r="3513" spans="1:69" x14ac:dyDescent="0.15">
      <c r="A3513" s="63"/>
      <c r="B3513" s="8"/>
      <c r="C3513" s="8"/>
      <c r="D3513" s="54"/>
      <c r="E3513" s="13"/>
      <c r="F3513" s="10"/>
      <c r="G3513" s="11"/>
      <c r="H3513" s="10"/>
      <c r="I3513" s="10"/>
      <c r="J3513" s="1"/>
      <c r="K3513" s="1"/>
      <c r="L3513" s="8"/>
      <c r="M3513" s="14"/>
      <c r="N3513" s="14"/>
      <c r="O3513" s="8"/>
      <c r="P3513" s="8"/>
      <c r="Q3513" s="12"/>
      <c r="R3513" s="37"/>
      <c r="S3513" s="8"/>
      <c r="T3513" s="7"/>
      <c r="U3513" s="12"/>
      <c r="V3513" s="12"/>
      <c r="W3513" s="14"/>
      <c r="X3513" s="8"/>
      <c r="Y3513" s="13"/>
      <c r="Z3513" s="4"/>
      <c r="AA3513" s="10"/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4"/>
      <c r="BL3513" s="1"/>
      <c r="BM3513" s="1"/>
      <c r="BN3513" s="1"/>
      <c r="BO3513" s="1"/>
      <c r="BP3513" s="1"/>
      <c r="BQ3513" s="1"/>
    </row>
    <row r="3514" spans="1:69" x14ac:dyDescent="0.15">
      <c r="A3514" s="63"/>
      <c r="B3514" s="8"/>
      <c r="C3514" s="8"/>
      <c r="D3514" s="54"/>
      <c r="E3514" s="13"/>
      <c r="F3514" s="10"/>
      <c r="G3514" s="11"/>
      <c r="H3514" s="10"/>
      <c r="I3514" s="10"/>
      <c r="J3514" s="1"/>
      <c r="K3514" s="1"/>
      <c r="L3514" s="8"/>
      <c r="M3514" s="14"/>
      <c r="N3514" s="14"/>
      <c r="O3514" s="8"/>
      <c r="P3514" s="8"/>
      <c r="Q3514" s="12"/>
      <c r="R3514" s="37"/>
      <c r="S3514" s="8"/>
      <c r="T3514" s="7"/>
      <c r="U3514" s="12"/>
      <c r="V3514" s="12"/>
      <c r="W3514" s="14"/>
      <c r="X3514" s="8"/>
      <c r="Y3514" s="13"/>
      <c r="Z3514" s="4"/>
      <c r="AA3514" s="10"/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4"/>
      <c r="BL3514" s="1"/>
      <c r="BM3514" s="1"/>
      <c r="BN3514" s="1"/>
      <c r="BO3514" s="1"/>
      <c r="BP3514" s="1"/>
      <c r="BQ3514" s="1"/>
    </row>
    <row r="3515" spans="1:69" x14ac:dyDescent="0.15">
      <c r="A3515" s="63"/>
      <c r="B3515" s="8"/>
      <c r="C3515" s="8"/>
      <c r="D3515" s="54"/>
      <c r="E3515" s="13"/>
      <c r="F3515" s="10"/>
      <c r="G3515" s="11"/>
      <c r="H3515" s="10"/>
      <c r="I3515" s="10"/>
      <c r="J3515" s="1"/>
      <c r="K3515" s="1"/>
      <c r="L3515" s="8"/>
      <c r="M3515" s="14"/>
      <c r="N3515" s="14"/>
      <c r="O3515" s="8"/>
      <c r="P3515" s="8"/>
      <c r="Q3515" s="12"/>
      <c r="R3515" s="37"/>
      <c r="S3515" s="8"/>
      <c r="T3515" s="7"/>
      <c r="U3515" s="12"/>
      <c r="V3515" s="12"/>
      <c r="W3515" s="14"/>
      <c r="X3515" s="8"/>
      <c r="Y3515" s="13"/>
      <c r="Z3515" s="4"/>
      <c r="AA3515" s="10"/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4"/>
      <c r="BL3515" s="1"/>
      <c r="BM3515" s="1"/>
      <c r="BN3515" s="1"/>
      <c r="BO3515" s="1"/>
      <c r="BP3515" s="1"/>
      <c r="BQ3515" s="1"/>
    </row>
    <row r="3516" spans="1:69" x14ac:dyDescent="0.15">
      <c r="A3516" s="63"/>
      <c r="B3516" s="8"/>
      <c r="C3516" s="8"/>
      <c r="D3516" s="54"/>
      <c r="E3516" s="13"/>
      <c r="F3516" s="10"/>
      <c r="G3516" s="11"/>
      <c r="H3516" s="10"/>
      <c r="I3516" s="10"/>
      <c r="J3516" s="1"/>
      <c r="K3516" s="1"/>
      <c r="L3516" s="8"/>
      <c r="M3516" s="14"/>
      <c r="N3516" s="14"/>
      <c r="O3516" s="8"/>
      <c r="P3516" s="8"/>
      <c r="Q3516" s="12"/>
      <c r="R3516" s="37"/>
      <c r="S3516" s="8"/>
      <c r="T3516" s="7"/>
      <c r="U3516" s="12"/>
      <c r="V3516" s="12"/>
      <c r="W3516" s="14"/>
      <c r="X3516" s="8"/>
      <c r="Y3516" s="13"/>
      <c r="Z3516" s="4"/>
      <c r="AA3516" s="10"/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4"/>
      <c r="BL3516" s="1"/>
      <c r="BM3516" s="1"/>
      <c r="BN3516" s="1"/>
      <c r="BO3516" s="1"/>
      <c r="BP3516" s="1"/>
      <c r="BQ3516" s="1"/>
    </row>
    <row r="3517" spans="1:69" x14ac:dyDescent="0.15">
      <c r="A3517" s="63"/>
      <c r="B3517" s="8"/>
      <c r="C3517" s="8"/>
      <c r="D3517" s="54"/>
      <c r="E3517" s="13"/>
      <c r="F3517" s="10"/>
      <c r="G3517" s="11"/>
      <c r="H3517" s="10"/>
      <c r="I3517" s="10"/>
      <c r="J3517" s="1"/>
      <c r="K3517" s="1"/>
      <c r="L3517" s="8"/>
      <c r="M3517" s="14"/>
      <c r="N3517" s="14"/>
      <c r="O3517" s="8"/>
      <c r="P3517" s="8"/>
      <c r="Q3517" s="12"/>
      <c r="R3517" s="37"/>
      <c r="S3517" s="8"/>
      <c r="T3517" s="7"/>
      <c r="U3517" s="12"/>
      <c r="V3517" s="12"/>
      <c r="W3517" s="14"/>
      <c r="X3517" s="8"/>
      <c r="Y3517" s="13"/>
      <c r="Z3517" s="4"/>
      <c r="AA3517" s="10"/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4"/>
      <c r="BL3517" s="1"/>
      <c r="BM3517" s="1"/>
      <c r="BN3517" s="1"/>
      <c r="BO3517" s="1"/>
      <c r="BP3517" s="1"/>
      <c r="BQ3517" s="1"/>
    </row>
    <row r="3518" spans="1:69" x14ac:dyDescent="0.15">
      <c r="A3518" s="63"/>
      <c r="B3518" s="8"/>
      <c r="C3518" s="8"/>
      <c r="D3518" s="54"/>
      <c r="E3518" s="13"/>
      <c r="F3518" s="10"/>
      <c r="G3518" s="11"/>
      <c r="H3518" s="10"/>
      <c r="I3518" s="10"/>
      <c r="J3518" s="1"/>
      <c r="K3518" s="1"/>
      <c r="L3518" s="8"/>
      <c r="M3518" s="14"/>
      <c r="N3518" s="14"/>
      <c r="O3518" s="8"/>
      <c r="P3518" s="8"/>
      <c r="Q3518" s="12"/>
      <c r="R3518" s="37"/>
      <c r="S3518" s="8"/>
      <c r="T3518" s="7"/>
      <c r="U3518" s="12"/>
      <c r="V3518" s="12"/>
      <c r="W3518" s="14"/>
      <c r="X3518" s="8"/>
      <c r="Y3518" s="13"/>
      <c r="Z3518" s="4"/>
      <c r="AA3518" s="10"/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4"/>
      <c r="BL3518" s="1"/>
      <c r="BM3518" s="1"/>
      <c r="BN3518" s="1"/>
      <c r="BO3518" s="1"/>
      <c r="BP3518" s="1"/>
      <c r="BQ3518" s="1"/>
    </row>
    <row r="3519" spans="1:69" x14ac:dyDescent="0.15">
      <c r="A3519" s="63"/>
      <c r="B3519" s="8"/>
      <c r="C3519" s="8"/>
      <c r="D3519" s="54"/>
      <c r="E3519" s="13"/>
      <c r="F3519" s="10"/>
      <c r="G3519" s="11"/>
      <c r="H3519" s="10"/>
      <c r="I3519" s="10"/>
      <c r="J3519" s="1"/>
      <c r="K3519" s="1"/>
      <c r="L3519" s="8"/>
      <c r="M3519" s="14"/>
      <c r="N3519" s="14"/>
      <c r="O3519" s="8"/>
      <c r="P3519" s="8"/>
      <c r="Q3519" s="12"/>
      <c r="R3519" s="37"/>
      <c r="S3519" s="8"/>
      <c r="T3519" s="7"/>
      <c r="U3519" s="12"/>
      <c r="V3519" s="12"/>
      <c r="W3519" s="14"/>
      <c r="X3519" s="8"/>
      <c r="Y3519" s="13"/>
      <c r="Z3519" s="4"/>
      <c r="AA3519" s="10"/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4"/>
      <c r="BL3519" s="1"/>
      <c r="BM3519" s="1"/>
      <c r="BN3519" s="1"/>
      <c r="BO3519" s="1"/>
      <c r="BP3519" s="1"/>
      <c r="BQ3519" s="1"/>
    </row>
    <row r="3520" spans="1:69" x14ac:dyDescent="0.15">
      <c r="A3520" s="63"/>
      <c r="B3520" s="8"/>
      <c r="C3520" s="8"/>
      <c r="D3520" s="54"/>
      <c r="E3520" s="13"/>
      <c r="F3520" s="10"/>
      <c r="G3520" s="11"/>
      <c r="H3520" s="10"/>
      <c r="I3520" s="10"/>
      <c r="J3520" s="1"/>
      <c r="K3520" s="1"/>
      <c r="L3520" s="8"/>
      <c r="M3520" s="14"/>
      <c r="N3520" s="14"/>
      <c r="O3520" s="8"/>
      <c r="P3520" s="8"/>
      <c r="Q3520" s="12"/>
      <c r="R3520" s="37"/>
      <c r="S3520" s="8"/>
      <c r="T3520" s="7"/>
      <c r="U3520" s="12"/>
      <c r="V3520" s="12"/>
      <c r="W3520" s="14"/>
      <c r="X3520" s="8"/>
      <c r="Y3520" s="13"/>
      <c r="Z3520" s="4"/>
      <c r="AA3520" s="10"/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4"/>
      <c r="BL3520" s="1"/>
      <c r="BM3520" s="1"/>
      <c r="BN3520" s="1"/>
      <c r="BO3520" s="1"/>
      <c r="BP3520" s="1"/>
      <c r="BQ3520" s="1"/>
    </row>
    <row r="3521" spans="1:69" x14ac:dyDescent="0.15">
      <c r="A3521" s="63"/>
      <c r="B3521" s="8"/>
      <c r="C3521" s="8"/>
      <c r="D3521" s="54"/>
      <c r="E3521" s="13"/>
      <c r="F3521" s="10"/>
      <c r="G3521" s="11"/>
      <c r="H3521" s="10"/>
      <c r="I3521" s="10"/>
      <c r="J3521" s="1"/>
      <c r="K3521" s="1"/>
      <c r="L3521" s="8"/>
      <c r="M3521" s="14"/>
      <c r="N3521" s="14"/>
      <c r="O3521" s="8"/>
      <c r="P3521" s="8"/>
      <c r="Q3521" s="12"/>
      <c r="R3521" s="37"/>
      <c r="S3521" s="8"/>
      <c r="T3521" s="7"/>
      <c r="U3521" s="12"/>
      <c r="V3521" s="12"/>
      <c r="W3521" s="14"/>
      <c r="X3521" s="8"/>
      <c r="Y3521" s="13"/>
      <c r="Z3521" s="4"/>
      <c r="AA3521" s="10"/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4"/>
      <c r="BL3521" s="1"/>
      <c r="BM3521" s="1"/>
      <c r="BN3521" s="1"/>
      <c r="BO3521" s="1"/>
      <c r="BP3521" s="1"/>
      <c r="BQ3521" s="1"/>
    </row>
    <row r="3522" spans="1:69" x14ac:dyDescent="0.15">
      <c r="A3522" s="63"/>
      <c r="B3522" s="8"/>
      <c r="C3522" s="8"/>
      <c r="D3522" s="54"/>
      <c r="E3522" s="13"/>
      <c r="F3522" s="10"/>
      <c r="G3522" s="11"/>
      <c r="H3522" s="10"/>
      <c r="I3522" s="10"/>
      <c r="J3522" s="1"/>
      <c r="K3522" s="1"/>
      <c r="L3522" s="8"/>
      <c r="M3522" s="14"/>
      <c r="N3522" s="14"/>
      <c r="O3522" s="8"/>
      <c r="P3522" s="8"/>
      <c r="Q3522" s="12"/>
      <c r="R3522" s="37"/>
      <c r="S3522" s="8"/>
      <c r="T3522" s="7"/>
      <c r="U3522" s="12"/>
      <c r="V3522" s="12"/>
      <c r="W3522" s="14"/>
      <c r="X3522" s="8"/>
      <c r="Y3522" s="13"/>
      <c r="Z3522" s="4"/>
      <c r="AA3522" s="10"/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4"/>
      <c r="BL3522" s="1"/>
      <c r="BM3522" s="1"/>
      <c r="BN3522" s="1"/>
      <c r="BO3522" s="1"/>
      <c r="BP3522" s="1"/>
      <c r="BQ3522" s="1"/>
    </row>
    <row r="3523" spans="1:69" x14ac:dyDescent="0.15">
      <c r="A3523" s="63"/>
      <c r="B3523" s="8"/>
      <c r="C3523" s="8"/>
      <c r="D3523" s="54"/>
      <c r="E3523" s="13"/>
      <c r="F3523" s="10"/>
      <c r="G3523" s="11"/>
      <c r="H3523" s="10"/>
      <c r="I3523" s="10"/>
      <c r="J3523" s="1"/>
      <c r="K3523" s="1"/>
      <c r="L3523" s="8"/>
      <c r="M3523" s="14"/>
      <c r="N3523" s="14"/>
      <c r="O3523" s="8"/>
      <c r="P3523" s="8"/>
      <c r="Q3523" s="12"/>
      <c r="R3523" s="37"/>
      <c r="S3523" s="8"/>
      <c r="T3523" s="7"/>
      <c r="U3523" s="12"/>
      <c r="V3523" s="12"/>
      <c r="W3523" s="14"/>
      <c r="X3523" s="8"/>
      <c r="Y3523" s="13"/>
      <c r="Z3523" s="4"/>
      <c r="AA3523" s="10"/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4"/>
      <c r="BL3523" s="1"/>
      <c r="BM3523" s="1"/>
      <c r="BN3523" s="1"/>
      <c r="BO3523" s="1"/>
      <c r="BP3523" s="1"/>
      <c r="BQ3523" s="1"/>
    </row>
    <row r="3524" spans="1:69" x14ac:dyDescent="0.15">
      <c r="A3524" s="63"/>
      <c r="B3524" s="8"/>
      <c r="C3524" s="8"/>
      <c r="D3524" s="54"/>
      <c r="E3524" s="13"/>
      <c r="F3524" s="10"/>
      <c r="G3524" s="11"/>
      <c r="H3524" s="10"/>
      <c r="I3524" s="10"/>
      <c r="J3524" s="1"/>
      <c r="K3524" s="1"/>
      <c r="L3524" s="8"/>
      <c r="M3524" s="14"/>
      <c r="N3524" s="14"/>
      <c r="O3524" s="8"/>
      <c r="P3524" s="8"/>
      <c r="Q3524" s="12"/>
      <c r="R3524" s="37"/>
      <c r="S3524" s="8"/>
      <c r="T3524" s="7"/>
      <c r="U3524" s="12"/>
      <c r="V3524" s="12"/>
      <c r="W3524" s="14"/>
      <c r="X3524" s="8"/>
      <c r="Y3524" s="13"/>
      <c r="Z3524" s="4"/>
      <c r="AA3524" s="10"/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4"/>
      <c r="BL3524" s="1"/>
      <c r="BM3524" s="1"/>
      <c r="BN3524" s="1"/>
      <c r="BO3524" s="1"/>
      <c r="BP3524" s="1"/>
      <c r="BQ3524" s="1"/>
    </row>
    <row r="3525" spans="1:69" x14ac:dyDescent="0.15">
      <c r="A3525" s="63"/>
      <c r="B3525" s="8"/>
      <c r="C3525" s="8"/>
      <c r="D3525" s="54"/>
      <c r="E3525" s="13"/>
      <c r="F3525" s="10"/>
      <c r="G3525" s="11"/>
      <c r="H3525" s="10"/>
      <c r="I3525" s="10"/>
      <c r="J3525" s="1"/>
      <c r="K3525" s="1"/>
      <c r="L3525" s="8"/>
      <c r="M3525" s="14"/>
      <c r="N3525" s="14"/>
      <c r="O3525" s="8"/>
      <c r="P3525" s="8"/>
      <c r="Q3525" s="12"/>
      <c r="R3525" s="37"/>
      <c r="S3525" s="8"/>
      <c r="T3525" s="7"/>
      <c r="U3525" s="12"/>
      <c r="V3525" s="12"/>
      <c r="W3525" s="14"/>
      <c r="X3525" s="8"/>
      <c r="Y3525" s="13"/>
      <c r="Z3525" s="4"/>
      <c r="AA3525" s="10"/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4"/>
      <c r="BL3525" s="1"/>
      <c r="BM3525" s="1"/>
      <c r="BN3525" s="1"/>
      <c r="BO3525" s="1"/>
      <c r="BP3525" s="1"/>
      <c r="BQ3525" s="1"/>
    </row>
    <row r="3526" spans="1:69" x14ac:dyDescent="0.15">
      <c r="A3526" s="63"/>
      <c r="B3526" s="8"/>
      <c r="C3526" s="8"/>
      <c r="D3526" s="54"/>
      <c r="E3526" s="13"/>
      <c r="F3526" s="10"/>
      <c r="G3526" s="11"/>
      <c r="H3526" s="10"/>
      <c r="I3526" s="10"/>
      <c r="J3526" s="1"/>
      <c r="K3526" s="1"/>
      <c r="L3526" s="8"/>
      <c r="M3526" s="14"/>
      <c r="N3526" s="14"/>
      <c r="O3526" s="8"/>
      <c r="P3526" s="8"/>
      <c r="Q3526" s="12"/>
      <c r="R3526" s="37"/>
      <c r="S3526" s="8"/>
      <c r="T3526" s="7"/>
      <c r="U3526" s="12"/>
      <c r="V3526" s="12"/>
      <c r="W3526" s="14"/>
      <c r="X3526" s="8"/>
      <c r="Y3526" s="13"/>
      <c r="Z3526" s="4"/>
      <c r="AA3526" s="10"/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4"/>
      <c r="BL3526" s="1"/>
      <c r="BM3526" s="1"/>
      <c r="BN3526" s="1"/>
      <c r="BO3526" s="1"/>
      <c r="BP3526" s="1"/>
      <c r="BQ3526" s="1"/>
    </row>
    <row r="3527" spans="1:69" x14ac:dyDescent="0.15">
      <c r="A3527" s="63"/>
      <c r="B3527" s="8"/>
      <c r="C3527" s="8"/>
      <c r="D3527" s="54"/>
      <c r="E3527" s="13"/>
      <c r="F3527" s="10"/>
      <c r="G3527" s="11"/>
      <c r="H3527" s="10"/>
      <c r="I3527" s="10"/>
      <c r="J3527" s="1"/>
      <c r="K3527" s="1"/>
      <c r="L3527" s="8"/>
      <c r="M3527" s="14"/>
      <c r="N3527" s="14"/>
      <c r="O3527" s="8"/>
      <c r="P3527" s="8"/>
      <c r="Q3527" s="12"/>
      <c r="R3527" s="37"/>
      <c r="S3527" s="8"/>
      <c r="T3527" s="7"/>
      <c r="U3527" s="12"/>
      <c r="V3527" s="12"/>
      <c r="W3527" s="14"/>
      <c r="X3527" s="8"/>
      <c r="Y3527" s="13"/>
      <c r="Z3527" s="4"/>
      <c r="AA3527" s="10"/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4"/>
      <c r="BL3527" s="1"/>
      <c r="BM3527" s="1"/>
      <c r="BN3527" s="1"/>
      <c r="BO3527" s="1"/>
      <c r="BP3527" s="1"/>
      <c r="BQ3527" s="1"/>
    </row>
    <row r="3528" spans="1:69" x14ac:dyDescent="0.15">
      <c r="A3528" s="63"/>
      <c r="B3528" s="8"/>
      <c r="C3528" s="8"/>
      <c r="D3528" s="54"/>
      <c r="E3528" s="13"/>
      <c r="F3528" s="10"/>
      <c r="G3528" s="11"/>
      <c r="H3528" s="10"/>
      <c r="I3528" s="10"/>
      <c r="J3528" s="1"/>
      <c r="K3528" s="1"/>
      <c r="L3528" s="8"/>
      <c r="M3528" s="14"/>
      <c r="N3528" s="14"/>
      <c r="O3528" s="8"/>
      <c r="P3528" s="8"/>
      <c r="Q3528" s="12"/>
      <c r="R3528" s="37"/>
      <c r="S3528" s="8"/>
      <c r="T3528" s="7"/>
      <c r="U3528" s="12"/>
      <c r="V3528" s="12"/>
      <c r="W3528" s="14"/>
      <c r="X3528" s="8"/>
      <c r="Y3528" s="13"/>
      <c r="Z3528" s="4"/>
      <c r="AA3528" s="10"/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4"/>
      <c r="BL3528" s="1"/>
      <c r="BM3528" s="1"/>
      <c r="BN3528" s="1"/>
      <c r="BO3528" s="1"/>
      <c r="BP3528" s="1"/>
      <c r="BQ3528" s="1"/>
    </row>
    <row r="3529" spans="1:69" x14ac:dyDescent="0.15">
      <c r="A3529" s="63"/>
      <c r="B3529" s="8"/>
      <c r="C3529" s="8"/>
      <c r="D3529" s="54"/>
      <c r="E3529" s="13"/>
      <c r="F3529" s="10"/>
      <c r="G3529" s="11"/>
      <c r="H3529" s="10"/>
      <c r="I3529" s="10"/>
      <c r="J3529" s="1"/>
      <c r="K3529" s="1"/>
      <c r="L3529" s="8"/>
      <c r="M3529" s="14"/>
      <c r="N3529" s="14"/>
      <c r="O3529" s="8"/>
      <c r="P3529" s="8"/>
      <c r="Q3529" s="12"/>
      <c r="R3529" s="37"/>
      <c r="S3529" s="8"/>
      <c r="T3529" s="7"/>
      <c r="U3529" s="12"/>
      <c r="V3529" s="12"/>
      <c r="W3529" s="14"/>
      <c r="X3529" s="8"/>
      <c r="Y3529" s="13"/>
      <c r="Z3529" s="4"/>
      <c r="AA3529" s="10"/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4"/>
      <c r="BL3529" s="1"/>
      <c r="BM3529" s="1"/>
      <c r="BN3529" s="1"/>
      <c r="BO3529" s="1"/>
      <c r="BP3529" s="1"/>
      <c r="BQ3529" s="1"/>
    </row>
    <row r="3530" spans="1:69" x14ac:dyDescent="0.15">
      <c r="A3530" s="63"/>
      <c r="B3530" s="8"/>
      <c r="C3530" s="8"/>
      <c r="D3530" s="54"/>
      <c r="E3530" s="13"/>
      <c r="F3530" s="10"/>
      <c r="G3530" s="11"/>
      <c r="H3530" s="10"/>
      <c r="I3530" s="10"/>
      <c r="J3530" s="1"/>
      <c r="K3530" s="1"/>
      <c r="L3530" s="8"/>
      <c r="M3530" s="14"/>
      <c r="N3530" s="14"/>
      <c r="O3530" s="8"/>
      <c r="P3530" s="8"/>
      <c r="Q3530" s="12"/>
      <c r="R3530" s="37"/>
      <c r="S3530" s="8"/>
      <c r="T3530" s="7"/>
      <c r="U3530" s="12"/>
      <c r="V3530" s="12"/>
      <c r="W3530" s="14"/>
      <c r="X3530" s="8"/>
      <c r="Y3530" s="13"/>
      <c r="Z3530" s="4"/>
      <c r="AA3530" s="10"/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4"/>
      <c r="BL3530" s="1"/>
      <c r="BM3530" s="1"/>
      <c r="BN3530" s="1"/>
      <c r="BO3530" s="1"/>
      <c r="BP3530" s="1"/>
      <c r="BQ3530" s="1"/>
    </row>
    <row r="3531" spans="1:69" x14ac:dyDescent="0.15">
      <c r="A3531" s="63"/>
      <c r="B3531" s="8"/>
      <c r="C3531" s="8"/>
      <c r="D3531" s="54"/>
      <c r="E3531" s="13"/>
      <c r="F3531" s="10"/>
      <c r="G3531" s="11"/>
      <c r="H3531" s="10"/>
      <c r="I3531" s="10"/>
      <c r="J3531" s="1"/>
      <c r="K3531" s="1"/>
      <c r="L3531" s="8"/>
      <c r="M3531" s="14"/>
      <c r="N3531" s="14"/>
      <c r="O3531" s="8"/>
      <c r="P3531" s="8"/>
      <c r="Q3531" s="12"/>
      <c r="R3531" s="37"/>
      <c r="S3531" s="8"/>
      <c r="T3531" s="7"/>
      <c r="U3531" s="12"/>
      <c r="V3531" s="12"/>
      <c r="W3531" s="14"/>
      <c r="X3531" s="8"/>
      <c r="Y3531" s="13"/>
      <c r="Z3531" s="4"/>
      <c r="AA3531" s="10"/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4"/>
      <c r="BL3531" s="1"/>
      <c r="BM3531" s="1"/>
      <c r="BN3531" s="1"/>
      <c r="BO3531" s="1"/>
      <c r="BP3531" s="1"/>
      <c r="BQ3531" s="1"/>
    </row>
    <row r="3532" spans="1:69" x14ac:dyDescent="0.15">
      <c r="A3532" s="63"/>
      <c r="B3532" s="8"/>
      <c r="C3532" s="8"/>
      <c r="D3532" s="54"/>
      <c r="E3532" s="13"/>
      <c r="F3532" s="10"/>
      <c r="G3532" s="11"/>
      <c r="H3532" s="10"/>
      <c r="I3532" s="10"/>
      <c r="J3532" s="1"/>
      <c r="K3532" s="1"/>
      <c r="L3532" s="8"/>
      <c r="M3532" s="14"/>
      <c r="N3532" s="14"/>
      <c r="O3532" s="8"/>
      <c r="P3532" s="8"/>
      <c r="Q3532" s="12"/>
      <c r="R3532" s="37"/>
      <c r="S3532" s="8"/>
      <c r="T3532" s="7"/>
      <c r="U3532" s="12"/>
      <c r="V3532" s="12"/>
      <c r="W3532" s="14"/>
      <c r="X3532" s="8"/>
      <c r="Y3532" s="13"/>
      <c r="Z3532" s="4"/>
      <c r="AA3532" s="10"/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4"/>
      <c r="BL3532" s="1"/>
      <c r="BM3532" s="1"/>
      <c r="BN3532" s="1"/>
      <c r="BO3532" s="1"/>
      <c r="BP3532" s="1"/>
      <c r="BQ3532" s="1"/>
    </row>
    <row r="3533" spans="1:69" x14ac:dyDescent="0.15">
      <c r="A3533" s="63"/>
      <c r="B3533" s="8"/>
      <c r="C3533" s="8"/>
      <c r="D3533" s="54"/>
      <c r="E3533" s="13"/>
      <c r="F3533" s="10"/>
      <c r="G3533" s="11"/>
      <c r="H3533" s="10"/>
      <c r="I3533" s="10"/>
      <c r="J3533" s="1"/>
      <c r="K3533" s="1"/>
      <c r="L3533" s="8"/>
      <c r="M3533" s="14"/>
      <c r="N3533" s="14"/>
      <c r="O3533" s="8"/>
      <c r="P3533" s="8"/>
      <c r="Q3533" s="12"/>
      <c r="R3533" s="37"/>
      <c r="S3533" s="8"/>
      <c r="T3533" s="7"/>
      <c r="U3533" s="12"/>
      <c r="V3533" s="12"/>
      <c r="W3533" s="14"/>
      <c r="X3533" s="8"/>
      <c r="Y3533" s="13"/>
      <c r="Z3533" s="4"/>
      <c r="AA3533" s="10"/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4"/>
      <c r="BL3533" s="1"/>
      <c r="BM3533" s="1"/>
      <c r="BN3533" s="1"/>
      <c r="BO3533" s="1"/>
      <c r="BP3533" s="1"/>
      <c r="BQ3533" s="1"/>
    </row>
    <row r="3534" spans="1:69" x14ac:dyDescent="0.15">
      <c r="A3534" s="63"/>
      <c r="B3534" s="8"/>
      <c r="C3534" s="8"/>
      <c r="D3534" s="54"/>
      <c r="E3534" s="13"/>
      <c r="F3534" s="10"/>
      <c r="G3534" s="11"/>
      <c r="H3534" s="10"/>
      <c r="I3534" s="10"/>
      <c r="J3534" s="1"/>
      <c r="K3534" s="1"/>
      <c r="L3534" s="8"/>
      <c r="M3534" s="14"/>
      <c r="N3534" s="14"/>
      <c r="O3534" s="8"/>
      <c r="P3534" s="8"/>
      <c r="Q3534" s="12"/>
      <c r="R3534" s="37"/>
      <c r="S3534" s="8"/>
      <c r="T3534" s="7"/>
      <c r="U3534" s="12"/>
      <c r="V3534" s="12"/>
      <c r="W3534" s="14"/>
      <c r="X3534" s="8"/>
      <c r="Y3534" s="13"/>
      <c r="Z3534" s="4"/>
      <c r="AA3534" s="10"/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4"/>
      <c r="BL3534" s="1"/>
      <c r="BM3534" s="1"/>
      <c r="BN3534" s="1"/>
      <c r="BO3534" s="1"/>
      <c r="BP3534" s="1"/>
      <c r="BQ3534" s="1"/>
    </row>
    <row r="3535" spans="1:69" x14ac:dyDescent="0.15">
      <c r="A3535" s="63"/>
      <c r="B3535" s="8"/>
      <c r="C3535" s="8"/>
      <c r="D3535" s="54"/>
      <c r="E3535" s="13"/>
      <c r="F3535" s="10"/>
      <c r="G3535" s="11"/>
      <c r="H3535" s="10"/>
      <c r="I3535" s="10"/>
      <c r="J3535" s="1"/>
      <c r="K3535" s="1"/>
      <c r="L3535" s="8"/>
      <c r="M3535" s="14"/>
      <c r="N3535" s="14"/>
      <c r="O3535" s="8"/>
      <c r="P3535" s="8"/>
      <c r="Q3535" s="12"/>
      <c r="R3535" s="37"/>
      <c r="S3535" s="8"/>
      <c r="T3535" s="7"/>
      <c r="U3535" s="12"/>
      <c r="V3535" s="12"/>
      <c r="W3535" s="14"/>
      <c r="X3535" s="8"/>
      <c r="Y3535" s="13"/>
      <c r="Z3535" s="4"/>
      <c r="AA3535" s="10"/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4"/>
      <c r="BL3535" s="1"/>
      <c r="BM3535" s="1"/>
      <c r="BN3535" s="1"/>
      <c r="BO3535" s="1"/>
      <c r="BP3535" s="1"/>
      <c r="BQ3535" s="1"/>
    </row>
    <row r="3536" spans="1:69" x14ac:dyDescent="0.15">
      <c r="A3536" s="63"/>
      <c r="B3536" s="8"/>
      <c r="C3536" s="8"/>
      <c r="D3536" s="54"/>
      <c r="E3536" s="13"/>
      <c r="F3536" s="10"/>
      <c r="G3536" s="11"/>
      <c r="H3536" s="10"/>
      <c r="I3536" s="10"/>
      <c r="J3536" s="1"/>
      <c r="K3536" s="1"/>
      <c r="L3536" s="8"/>
      <c r="M3536" s="14"/>
      <c r="N3536" s="14"/>
      <c r="O3536" s="8"/>
      <c r="P3536" s="8"/>
      <c r="Q3536" s="12"/>
      <c r="R3536" s="37"/>
      <c r="S3536" s="8"/>
      <c r="T3536" s="7"/>
      <c r="U3536" s="12"/>
      <c r="V3536" s="12"/>
      <c r="W3536" s="14"/>
      <c r="X3536" s="8"/>
      <c r="Y3536" s="13"/>
      <c r="Z3536" s="4"/>
      <c r="AA3536" s="10"/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4"/>
      <c r="BL3536" s="1"/>
      <c r="BM3536" s="1"/>
      <c r="BN3536" s="1"/>
      <c r="BO3536" s="1"/>
      <c r="BP3536" s="1"/>
      <c r="BQ3536" s="1"/>
    </row>
    <row r="3537" spans="1:69" x14ac:dyDescent="0.15">
      <c r="A3537" s="63"/>
      <c r="B3537" s="8"/>
      <c r="C3537" s="8"/>
      <c r="D3537" s="54"/>
      <c r="E3537" s="13"/>
      <c r="F3537" s="10"/>
      <c r="G3537" s="11"/>
      <c r="H3537" s="10"/>
      <c r="I3537" s="10"/>
      <c r="J3537" s="1"/>
      <c r="K3537" s="1"/>
      <c r="L3537" s="8"/>
      <c r="M3537" s="14"/>
      <c r="N3537" s="14"/>
      <c r="O3537" s="8"/>
      <c r="P3537" s="8"/>
      <c r="Q3537" s="12"/>
      <c r="R3537" s="37"/>
      <c r="S3537" s="8"/>
      <c r="T3537" s="7"/>
      <c r="U3537" s="12"/>
      <c r="V3537" s="12"/>
      <c r="W3537" s="14"/>
      <c r="X3537" s="8"/>
      <c r="Y3537" s="13"/>
      <c r="Z3537" s="4"/>
      <c r="AA3537" s="10"/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4"/>
      <c r="BL3537" s="1"/>
      <c r="BM3537" s="1"/>
      <c r="BN3537" s="1"/>
      <c r="BO3537" s="1"/>
      <c r="BP3537" s="1"/>
      <c r="BQ3537" s="1"/>
    </row>
    <row r="3538" spans="1:69" x14ac:dyDescent="0.15">
      <c r="A3538" s="63"/>
      <c r="B3538" s="8"/>
      <c r="C3538" s="8"/>
      <c r="D3538" s="54"/>
      <c r="E3538" s="13"/>
      <c r="F3538" s="10"/>
      <c r="G3538" s="11"/>
      <c r="H3538" s="10"/>
      <c r="I3538" s="10"/>
      <c r="J3538" s="1"/>
      <c r="K3538" s="1"/>
      <c r="L3538" s="8"/>
      <c r="M3538" s="14"/>
      <c r="N3538" s="14"/>
      <c r="O3538" s="8"/>
      <c r="P3538" s="8"/>
      <c r="Q3538" s="12"/>
      <c r="R3538" s="37"/>
      <c r="S3538" s="8"/>
      <c r="T3538" s="7"/>
      <c r="U3538" s="12"/>
      <c r="V3538" s="12"/>
      <c r="W3538" s="14"/>
      <c r="X3538" s="8"/>
      <c r="Y3538" s="13"/>
      <c r="Z3538" s="4"/>
      <c r="AA3538" s="10"/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4"/>
      <c r="BL3538" s="1"/>
      <c r="BM3538" s="1"/>
      <c r="BN3538" s="1"/>
      <c r="BO3538" s="1"/>
      <c r="BP3538" s="1"/>
      <c r="BQ3538" s="1"/>
    </row>
    <row r="3539" spans="1:69" x14ac:dyDescent="0.15">
      <c r="A3539" s="63"/>
      <c r="B3539" s="8"/>
      <c r="C3539" s="8"/>
      <c r="D3539" s="54"/>
      <c r="E3539" s="13"/>
      <c r="F3539" s="10"/>
      <c r="G3539" s="11"/>
      <c r="H3539" s="10"/>
      <c r="I3539" s="10"/>
      <c r="J3539" s="1"/>
      <c r="K3539" s="1"/>
      <c r="L3539" s="8"/>
      <c r="M3539" s="14"/>
      <c r="N3539" s="14"/>
      <c r="O3539" s="8"/>
      <c r="P3539" s="8"/>
      <c r="Q3539" s="12"/>
      <c r="R3539" s="37"/>
      <c r="S3539" s="8"/>
      <c r="T3539" s="7"/>
      <c r="U3539" s="12"/>
      <c r="V3539" s="12"/>
      <c r="W3539" s="14"/>
      <c r="X3539" s="8"/>
      <c r="Y3539" s="13"/>
      <c r="Z3539" s="4"/>
      <c r="AA3539" s="10"/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4"/>
      <c r="BL3539" s="1"/>
      <c r="BM3539" s="1"/>
      <c r="BN3539" s="1"/>
      <c r="BO3539" s="1"/>
      <c r="BP3539" s="1"/>
      <c r="BQ3539" s="1"/>
    </row>
    <row r="3540" spans="1:69" x14ac:dyDescent="0.15">
      <c r="A3540" s="63"/>
      <c r="B3540" s="8"/>
      <c r="C3540" s="8"/>
      <c r="D3540" s="54"/>
      <c r="E3540" s="13"/>
      <c r="F3540" s="10"/>
      <c r="G3540" s="11"/>
      <c r="H3540" s="10"/>
      <c r="I3540" s="10"/>
      <c r="J3540" s="1"/>
      <c r="K3540" s="1"/>
      <c r="L3540" s="8"/>
      <c r="M3540" s="14"/>
      <c r="N3540" s="14"/>
      <c r="O3540" s="8"/>
      <c r="P3540" s="8"/>
      <c r="Q3540" s="12"/>
      <c r="R3540" s="37"/>
      <c r="S3540" s="8"/>
      <c r="T3540" s="7"/>
      <c r="U3540" s="12"/>
      <c r="V3540" s="12"/>
      <c r="W3540" s="14"/>
      <c r="X3540" s="8"/>
      <c r="Y3540" s="13"/>
      <c r="Z3540" s="4"/>
      <c r="AA3540" s="10"/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4"/>
      <c r="BL3540" s="1"/>
      <c r="BM3540" s="1"/>
      <c r="BN3540" s="1"/>
      <c r="BO3540" s="1"/>
      <c r="BP3540" s="1"/>
      <c r="BQ3540" s="1"/>
    </row>
    <row r="3541" spans="1:69" x14ac:dyDescent="0.15">
      <c r="A3541" s="63"/>
      <c r="B3541" s="8"/>
      <c r="C3541" s="8"/>
      <c r="D3541" s="54"/>
      <c r="E3541" s="13"/>
      <c r="F3541" s="10"/>
      <c r="G3541" s="11"/>
      <c r="H3541" s="10"/>
      <c r="I3541" s="10"/>
      <c r="J3541" s="1"/>
      <c r="K3541" s="1"/>
      <c r="L3541" s="8"/>
      <c r="M3541" s="14"/>
      <c r="N3541" s="14"/>
      <c r="O3541" s="8"/>
      <c r="P3541" s="8"/>
      <c r="Q3541" s="12"/>
      <c r="R3541" s="37"/>
      <c r="S3541" s="8"/>
      <c r="T3541" s="7"/>
      <c r="U3541" s="12"/>
      <c r="V3541" s="12"/>
      <c r="W3541" s="14"/>
      <c r="X3541" s="8"/>
      <c r="Y3541" s="13"/>
      <c r="Z3541" s="4"/>
      <c r="AA3541" s="10"/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4"/>
      <c r="BL3541" s="1"/>
      <c r="BM3541" s="1"/>
      <c r="BN3541" s="1"/>
      <c r="BO3541" s="1"/>
      <c r="BP3541" s="1"/>
      <c r="BQ3541" s="1"/>
    </row>
    <row r="3542" spans="1:69" x14ac:dyDescent="0.15">
      <c r="A3542" s="63"/>
      <c r="B3542" s="8"/>
      <c r="C3542" s="8"/>
      <c r="D3542" s="54"/>
      <c r="E3542" s="13"/>
      <c r="F3542" s="10"/>
      <c r="G3542" s="11"/>
      <c r="H3542" s="10"/>
      <c r="I3542" s="10"/>
      <c r="J3542" s="1"/>
      <c r="K3542" s="1"/>
      <c r="L3542" s="8"/>
      <c r="M3542" s="14"/>
      <c r="N3542" s="14"/>
      <c r="O3542" s="8"/>
      <c r="P3542" s="8"/>
      <c r="Q3542" s="12"/>
      <c r="R3542" s="37"/>
      <c r="S3542" s="8"/>
      <c r="T3542" s="7"/>
      <c r="U3542" s="12"/>
      <c r="V3542" s="12"/>
      <c r="W3542" s="14"/>
      <c r="X3542" s="8"/>
      <c r="Y3542" s="13"/>
      <c r="Z3542" s="4"/>
      <c r="AA3542" s="10"/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4"/>
      <c r="BL3542" s="1"/>
      <c r="BM3542" s="1"/>
      <c r="BN3542" s="1"/>
      <c r="BO3542" s="1"/>
      <c r="BP3542" s="1"/>
      <c r="BQ3542" s="1"/>
    </row>
    <row r="3543" spans="1:69" x14ac:dyDescent="0.15">
      <c r="A3543" s="63"/>
      <c r="B3543" s="8"/>
      <c r="C3543" s="8"/>
      <c r="D3543" s="54"/>
      <c r="E3543" s="13"/>
      <c r="F3543" s="10"/>
      <c r="G3543" s="11"/>
      <c r="H3543" s="10"/>
      <c r="I3543" s="10"/>
      <c r="J3543" s="1"/>
      <c r="K3543" s="1"/>
      <c r="L3543" s="8"/>
      <c r="M3543" s="14"/>
      <c r="N3543" s="14"/>
      <c r="O3543" s="8"/>
      <c r="P3543" s="8"/>
      <c r="Q3543" s="12"/>
      <c r="R3543" s="37"/>
      <c r="S3543" s="8"/>
      <c r="T3543" s="7"/>
      <c r="U3543" s="12"/>
      <c r="V3543" s="12"/>
      <c r="W3543" s="14"/>
      <c r="X3543" s="8"/>
      <c r="Y3543" s="13"/>
      <c r="Z3543" s="4"/>
      <c r="AA3543" s="10"/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4"/>
      <c r="BL3543" s="1"/>
      <c r="BM3543" s="1"/>
      <c r="BN3543" s="1"/>
      <c r="BO3543" s="1"/>
      <c r="BP3543" s="1"/>
      <c r="BQ3543" s="1"/>
    </row>
    <row r="3544" spans="1:69" x14ac:dyDescent="0.15">
      <c r="A3544" s="63"/>
      <c r="B3544" s="8"/>
      <c r="C3544" s="8"/>
      <c r="D3544" s="54"/>
      <c r="E3544" s="13"/>
      <c r="F3544" s="10"/>
      <c r="G3544" s="11"/>
      <c r="H3544" s="10"/>
      <c r="I3544" s="10"/>
      <c r="J3544" s="1"/>
      <c r="K3544" s="1"/>
      <c r="L3544" s="8"/>
      <c r="M3544" s="14"/>
      <c r="N3544" s="14"/>
      <c r="O3544" s="8"/>
      <c r="P3544" s="8"/>
      <c r="Q3544" s="12"/>
      <c r="R3544" s="37"/>
      <c r="S3544" s="8"/>
      <c r="T3544" s="7"/>
      <c r="U3544" s="12"/>
      <c r="V3544" s="12"/>
      <c r="W3544" s="14"/>
      <c r="X3544" s="8"/>
      <c r="Y3544" s="13"/>
      <c r="Z3544" s="4"/>
      <c r="AA3544" s="10"/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4"/>
      <c r="BL3544" s="1"/>
      <c r="BM3544" s="1"/>
      <c r="BN3544" s="1"/>
      <c r="BO3544" s="1"/>
      <c r="BP3544" s="1"/>
      <c r="BQ3544" s="1"/>
    </row>
    <row r="3545" spans="1:69" x14ac:dyDescent="0.15">
      <c r="A3545" s="63"/>
      <c r="B3545" s="8"/>
      <c r="C3545" s="8"/>
      <c r="D3545" s="54"/>
      <c r="E3545" s="13"/>
      <c r="F3545" s="10"/>
      <c r="G3545" s="11"/>
      <c r="H3545" s="10"/>
      <c r="I3545" s="10"/>
      <c r="J3545" s="1"/>
      <c r="K3545" s="1"/>
      <c r="L3545" s="8"/>
      <c r="M3545" s="14"/>
      <c r="N3545" s="14"/>
      <c r="O3545" s="8"/>
      <c r="P3545" s="8"/>
      <c r="Q3545" s="12"/>
      <c r="R3545" s="37"/>
      <c r="S3545" s="8"/>
      <c r="T3545" s="7"/>
      <c r="U3545" s="12"/>
      <c r="V3545" s="12"/>
      <c r="W3545" s="14"/>
      <c r="X3545" s="8"/>
      <c r="Y3545" s="13"/>
      <c r="Z3545" s="4"/>
      <c r="AA3545" s="10"/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4"/>
      <c r="BL3545" s="1"/>
      <c r="BM3545" s="1"/>
      <c r="BN3545" s="1"/>
      <c r="BO3545" s="1"/>
      <c r="BP3545" s="1"/>
      <c r="BQ3545" s="1"/>
    </row>
    <row r="3546" spans="1:69" x14ac:dyDescent="0.15">
      <c r="A3546" s="63"/>
      <c r="B3546" s="8"/>
      <c r="C3546" s="8"/>
      <c r="D3546" s="54"/>
      <c r="E3546" s="13"/>
      <c r="F3546" s="10"/>
      <c r="G3546" s="11"/>
      <c r="H3546" s="10"/>
      <c r="I3546" s="10"/>
      <c r="J3546" s="1"/>
      <c r="K3546" s="1"/>
      <c r="L3546" s="8"/>
      <c r="M3546" s="14"/>
      <c r="N3546" s="14"/>
      <c r="O3546" s="8"/>
      <c r="P3546" s="8"/>
      <c r="Q3546" s="12"/>
      <c r="R3546" s="37"/>
      <c r="S3546" s="8"/>
      <c r="T3546" s="7"/>
      <c r="U3546" s="12"/>
      <c r="V3546" s="12"/>
      <c r="W3546" s="14"/>
      <c r="X3546" s="8"/>
      <c r="Y3546" s="13"/>
      <c r="Z3546" s="4"/>
      <c r="AA3546" s="10"/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4"/>
      <c r="BL3546" s="1"/>
      <c r="BM3546" s="1"/>
      <c r="BN3546" s="1"/>
      <c r="BO3546" s="1"/>
      <c r="BP3546" s="1"/>
      <c r="BQ3546" s="1"/>
    </row>
    <row r="3547" spans="1:69" x14ac:dyDescent="0.15">
      <c r="A3547" s="63"/>
      <c r="B3547" s="8"/>
      <c r="C3547" s="8"/>
      <c r="D3547" s="54"/>
      <c r="E3547" s="13"/>
      <c r="F3547" s="10"/>
      <c r="G3547" s="11"/>
      <c r="H3547" s="10"/>
      <c r="I3547" s="10"/>
      <c r="J3547" s="1"/>
      <c r="K3547" s="1"/>
      <c r="L3547" s="8"/>
      <c r="M3547" s="14"/>
      <c r="N3547" s="14"/>
      <c r="O3547" s="8"/>
      <c r="P3547" s="8"/>
      <c r="Q3547" s="12"/>
      <c r="R3547" s="37"/>
      <c r="S3547" s="8"/>
      <c r="T3547" s="7"/>
      <c r="U3547" s="12"/>
      <c r="V3547" s="12"/>
      <c r="W3547" s="14"/>
      <c r="X3547" s="8"/>
      <c r="Y3547" s="13"/>
      <c r="Z3547" s="4"/>
      <c r="AA3547" s="10"/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4"/>
      <c r="BL3547" s="1"/>
      <c r="BM3547" s="1"/>
      <c r="BN3547" s="1"/>
      <c r="BO3547" s="1"/>
      <c r="BP3547" s="1"/>
      <c r="BQ3547" s="1"/>
    </row>
    <row r="3548" spans="1:69" x14ac:dyDescent="0.15">
      <c r="A3548" s="63"/>
      <c r="B3548" s="8"/>
      <c r="C3548" s="8"/>
      <c r="D3548" s="54"/>
      <c r="E3548" s="13"/>
      <c r="F3548" s="10"/>
      <c r="G3548" s="11"/>
      <c r="H3548" s="10"/>
      <c r="I3548" s="10"/>
      <c r="J3548" s="1"/>
      <c r="K3548" s="1"/>
      <c r="L3548" s="8"/>
      <c r="M3548" s="14"/>
      <c r="N3548" s="14"/>
      <c r="O3548" s="8"/>
      <c r="P3548" s="8"/>
      <c r="Q3548" s="12"/>
      <c r="R3548" s="37"/>
      <c r="S3548" s="8"/>
      <c r="T3548" s="7"/>
      <c r="U3548" s="12"/>
      <c r="V3548" s="12"/>
      <c r="W3548" s="14"/>
      <c r="X3548" s="8"/>
      <c r="Y3548" s="13"/>
      <c r="Z3548" s="4"/>
      <c r="AA3548" s="10"/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4"/>
      <c r="BL3548" s="1"/>
      <c r="BM3548" s="1"/>
      <c r="BN3548" s="1"/>
      <c r="BO3548" s="1"/>
      <c r="BP3548" s="1"/>
      <c r="BQ3548" s="1"/>
    </row>
    <row r="3549" spans="1:69" x14ac:dyDescent="0.15">
      <c r="A3549" s="63"/>
      <c r="B3549" s="8"/>
      <c r="C3549" s="8"/>
      <c r="D3549" s="54"/>
      <c r="E3549" s="13"/>
      <c r="F3549" s="10"/>
      <c r="G3549" s="11"/>
      <c r="H3549" s="10"/>
      <c r="I3549" s="10"/>
      <c r="J3549" s="1"/>
      <c r="K3549" s="1"/>
      <c r="L3549" s="8"/>
      <c r="M3549" s="14"/>
      <c r="N3549" s="14"/>
      <c r="O3549" s="8"/>
      <c r="P3549" s="8"/>
      <c r="Q3549" s="12"/>
      <c r="R3549" s="37"/>
      <c r="S3549" s="8"/>
      <c r="T3549" s="7"/>
      <c r="U3549" s="12"/>
      <c r="V3549" s="12"/>
      <c r="W3549" s="14"/>
      <c r="X3549" s="8"/>
      <c r="Y3549" s="13"/>
      <c r="Z3549" s="4"/>
      <c r="AA3549" s="10"/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4"/>
      <c r="BL3549" s="1"/>
      <c r="BM3549" s="1"/>
      <c r="BN3549" s="1"/>
      <c r="BO3549" s="1"/>
      <c r="BP3549" s="1"/>
      <c r="BQ3549" s="1"/>
    </row>
    <row r="3550" spans="1:69" x14ac:dyDescent="0.15">
      <c r="A3550" s="63"/>
      <c r="B3550" s="8"/>
      <c r="C3550" s="8"/>
      <c r="D3550" s="54"/>
      <c r="E3550" s="13"/>
      <c r="F3550" s="10"/>
      <c r="G3550" s="11"/>
      <c r="H3550" s="10"/>
      <c r="I3550" s="10"/>
      <c r="J3550" s="1"/>
      <c r="K3550" s="1"/>
      <c r="L3550" s="8"/>
      <c r="M3550" s="14"/>
      <c r="N3550" s="14"/>
      <c r="O3550" s="8"/>
      <c r="P3550" s="8"/>
      <c r="Q3550" s="12"/>
      <c r="R3550" s="37"/>
      <c r="S3550" s="8"/>
      <c r="T3550" s="7"/>
      <c r="U3550" s="12"/>
      <c r="V3550" s="12"/>
      <c r="W3550" s="14"/>
      <c r="X3550" s="8"/>
      <c r="Y3550" s="13"/>
      <c r="Z3550" s="4"/>
      <c r="AA3550" s="10"/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4"/>
      <c r="BL3550" s="1"/>
      <c r="BM3550" s="1"/>
      <c r="BN3550" s="1"/>
      <c r="BO3550" s="1"/>
      <c r="BP3550" s="1"/>
      <c r="BQ3550" s="1"/>
    </row>
    <row r="3551" spans="1:69" x14ac:dyDescent="0.15">
      <c r="A3551" s="63"/>
      <c r="B3551" s="8"/>
      <c r="C3551" s="8"/>
      <c r="D3551" s="54"/>
      <c r="E3551" s="13"/>
      <c r="F3551" s="10"/>
      <c r="G3551" s="11"/>
      <c r="H3551" s="10"/>
      <c r="I3551" s="10"/>
      <c r="J3551" s="1"/>
      <c r="K3551" s="1"/>
      <c r="L3551" s="8"/>
      <c r="M3551" s="14"/>
      <c r="N3551" s="14"/>
      <c r="O3551" s="8"/>
      <c r="P3551" s="8"/>
      <c r="Q3551" s="12"/>
      <c r="R3551" s="37"/>
      <c r="S3551" s="8"/>
      <c r="T3551" s="7"/>
      <c r="U3551" s="12"/>
      <c r="V3551" s="12"/>
      <c r="W3551" s="14"/>
      <c r="X3551" s="8"/>
      <c r="Y3551" s="13"/>
      <c r="Z3551" s="4"/>
      <c r="AA3551" s="10"/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4"/>
      <c r="BL3551" s="1"/>
      <c r="BM3551" s="1"/>
      <c r="BN3551" s="1"/>
      <c r="BO3551" s="1"/>
      <c r="BP3551" s="1"/>
      <c r="BQ3551" s="1"/>
    </row>
    <row r="3552" spans="1:69" x14ac:dyDescent="0.15">
      <c r="A3552" s="63"/>
      <c r="B3552" s="8"/>
      <c r="C3552" s="8"/>
      <c r="D3552" s="54"/>
      <c r="E3552" s="13"/>
      <c r="F3552" s="10"/>
      <c r="G3552" s="11"/>
      <c r="H3552" s="10"/>
      <c r="I3552" s="10"/>
      <c r="J3552" s="1"/>
      <c r="K3552" s="1"/>
      <c r="L3552" s="8"/>
      <c r="M3552" s="14"/>
      <c r="N3552" s="14"/>
      <c r="O3552" s="8"/>
      <c r="P3552" s="8"/>
      <c r="Q3552" s="12"/>
      <c r="R3552" s="37"/>
      <c r="S3552" s="8"/>
      <c r="T3552" s="7"/>
      <c r="U3552" s="12"/>
      <c r="V3552" s="12"/>
      <c r="W3552" s="14"/>
      <c r="X3552" s="8"/>
      <c r="Y3552" s="13"/>
      <c r="Z3552" s="4"/>
      <c r="AA3552" s="10"/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4"/>
      <c r="BL3552" s="1"/>
      <c r="BM3552" s="1"/>
      <c r="BN3552" s="1"/>
      <c r="BO3552" s="1"/>
      <c r="BP3552" s="1"/>
      <c r="BQ3552" s="1"/>
    </row>
    <row r="3553" spans="1:69" x14ac:dyDescent="0.15">
      <c r="A3553" s="63"/>
      <c r="B3553" s="8"/>
      <c r="C3553" s="8"/>
      <c r="D3553" s="54"/>
      <c r="E3553" s="13"/>
      <c r="F3553" s="10"/>
      <c r="G3553" s="11"/>
      <c r="H3553" s="10"/>
      <c r="I3553" s="10"/>
      <c r="J3553" s="1"/>
      <c r="K3553" s="1"/>
      <c r="L3553" s="8"/>
      <c r="M3553" s="14"/>
      <c r="N3553" s="14"/>
      <c r="O3553" s="8"/>
      <c r="P3553" s="8"/>
      <c r="Q3553" s="12"/>
      <c r="R3553" s="37"/>
      <c r="S3553" s="8"/>
      <c r="T3553" s="7"/>
      <c r="U3553" s="12"/>
      <c r="V3553" s="12"/>
      <c r="W3553" s="14"/>
      <c r="X3553" s="8"/>
      <c r="Y3553" s="13"/>
      <c r="Z3553" s="4"/>
      <c r="AA3553" s="10"/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4"/>
      <c r="BL3553" s="1"/>
      <c r="BM3553" s="1"/>
      <c r="BN3553" s="1"/>
      <c r="BO3553" s="1"/>
      <c r="BP3553" s="1"/>
      <c r="BQ3553" s="1"/>
    </row>
    <row r="3554" spans="1:69" x14ac:dyDescent="0.15">
      <c r="A3554" s="63"/>
      <c r="B3554" s="8"/>
      <c r="C3554" s="8"/>
      <c r="D3554" s="54"/>
      <c r="E3554" s="13"/>
      <c r="F3554" s="10"/>
      <c r="G3554" s="11"/>
      <c r="H3554" s="10"/>
      <c r="I3554" s="10"/>
      <c r="J3554" s="1"/>
      <c r="K3554" s="1"/>
      <c r="L3554" s="8"/>
      <c r="M3554" s="14"/>
      <c r="N3554" s="14"/>
      <c r="O3554" s="8"/>
      <c r="P3554" s="8"/>
      <c r="Q3554" s="12"/>
      <c r="R3554" s="37"/>
      <c r="S3554" s="8"/>
      <c r="T3554" s="7"/>
      <c r="U3554" s="12"/>
      <c r="V3554" s="12"/>
      <c r="W3554" s="14"/>
      <c r="X3554" s="8"/>
      <c r="Y3554" s="13"/>
      <c r="Z3554" s="4"/>
      <c r="AA3554" s="10"/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4"/>
      <c r="BL3554" s="1"/>
      <c r="BM3554" s="1"/>
      <c r="BN3554" s="1"/>
      <c r="BO3554" s="1"/>
      <c r="BP3554" s="1"/>
      <c r="BQ3554" s="1"/>
    </row>
    <row r="3555" spans="1:69" x14ac:dyDescent="0.15">
      <c r="A3555" s="63"/>
      <c r="B3555" s="8"/>
      <c r="C3555" s="8"/>
      <c r="D3555" s="54"/>
      <c r="E3555" s="13"/>
      <c r="F3555" s="10"/>
      <c r="G3555" s="11"/>
      <c r="H3555" s="10"/>
      <c r="I3555" s="10"/>
      <c r="J3555" s="1"/>
      <c r="K3555" s="1"/>
      <c r="L3555" s="8"/>
      <c r="M3555" s="14"/>
      <c r="N3555" s="14"/>
      <c r="O3555" s="8"/>
      <c r="P3555" s="8"/>
      <c r="Q3555" s="12"/>
      <c r="R3555" s="37"/>
      <c r="S3555" s="8"/>
      <c r="T3555" s="7"/>
      <c r="U3555" s="12"/>
      <c r="V3555" s="12"/>
      <c r="W3555" s="14"/>
      <c r="X3555" s="8"/>
      <c r="Y3555" s="13"/>
      <c r="Z3555" s="4"/>
      <c r="AA3555" s="10"/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4"/>
      <c r="BL3555" s="1"/>
      <c r="BM3555" s="1"/>
      <c r="BN3555" s="1"/>
      <c r="BO3555" s="1"/>
      <c r="BP3555" s="1"/>
      <c r="BQ3555" s="1"/>
    </row>
    <row r="3556" spans="1:69" x14ac:dyDescent="0.15">
      <c r="A3556" s="63"/>
      <c r="B3556" s="8"/>
      <c r="C3556" s="8"/>
      <c r="D3556" s="54"/>
      <c r="E3556" s="13"/>
      <c r="F3556" s="10"/>
      <c r="G3556" s="11"/>
      <c r="H3556" s="10"/>
      <c r="I3556" s="10"/>
      <c r="J3556" s="1"/>
      <c r="K3556" s="1"/>
      <c r="L3556" s="8"/>
      <c r="M3556" s="14"/>
      <c r="N3556" s="14"/>
      <c r="O3556" s="8"/>
      <c r="P3556" s="8"/>
      <c r="Q3556" s="12"/>
      <c r="R3556" s="37"/>
      <c r="S3556" s="8"/>
      <c r="T3556" s="7"/>
      <c r="U3556" s="12"/>
      <c r="V3556" s="12"/>
      <c r="W3556" s="14"/>
      <c r="X3556" s="8"/>
      <c r="Y3556" s="13"/>
      <c r="Z3556" s="4"/>
      <c r="AA3556" s="10"/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4"/>
      <c r="BL3556" s="1"/>
      <c r="BM3556" s="1"/>
      <c r="BN3556" s="1"/>
      <c r="BO3556" s="1"/>
      <c r="BP3556" s="1"/>
      <c r="BQ3556" s="1"/>
    </row>
    <row r="3557" spans="1:69" x14ac:dyDescent="0.15">
      <c r="A3557" s="63"/>
      <c r="B3557" s="8"/>
      <c r="C3557" s="8"/>
      <c r="D3557" s="54"/>
      <c r="E3557" s="13"/>
      <c r="F3557" s="10"/>
      <c r="G3557" s="11"/>
      <c r="H3557" s="10"/>
      <c r="I3557" s="10"/>
      <c r="J3557" s="1"/>
      <c r="K3557" s="1"/>
      <c r="L3557" s="8"/>
      <c r="M3557" s="14"/>
      <c r="N3557" s="14"/>
      <c r="O3557" s="8"/>
      <c r="P3557" s="8"/>
      <c r="Q3557" s="12"/>
      <c r="R3557" s="37"/>
      <c r="S3557" s="8"/>
      <c r="T3557" s="7"/>
      <c r="U3557" s="12"/>
      <c r="V3557" s="12"/>
      <c r="W3557" s="14"/>
      <c r="X3557" s="8"/>
      <c r="Y3557" s="13"/>
      <c r="Z3557" s="4"/>
      <c r="AA3557" s="10"/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4"/>
      <c r="BL3557" s="1"/>
      <c r="BM3557" s="1"/>
      <c r="BN3557" s="1"/>
      <c r="BO3557" s="1"/>
      <c r="BP3557" s="1"/>
      <c r="BQ3557" s="1"/>
    </row>
    <row r="3558" spans="1:69" x14ac:dyDescent="0.15">
      <c r="A3558" s="63"/>
      <c r="B3558" s="8"/>
      <c r="C3558" s="8"/>
      <c r="D3558" s="54"/>
      <c r="E3558" s="13"/>
      <c r="F3558" s="10"/>
      <c r="G3558" s="11"/>
      <c r="H3558" s="10"/>
      <c r="I3558" s="10"/>
      <c r="J3558" s="1"/>
      <c r="K3558" s="1"/>
      <c r="L3558" s="8"/>
      <c r="M3558" s="14"/>
      <c r="N3558" s="14"/>
      <c r="O3558" s="8"/>
      <c r="P3558" s="8"/>
      <c r="Q3558" s="12"/>
      <c r="R3558" s="37"/>
      <c r="S3558" s="8"/>
      <c r="T3558" s="7"/>
      <c r="U3558" s="12"/>
      <c r="V3558" s="12"/>
      <c r="W3558" s="14"/>
      <c r="X3558" s="8"/>
      <c r="Y3558" s="13"/>
      <c r="Z3558" s="4"/>
      <c r="AA3558" s="10"/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4"/>
      <c r="BL3558" s="1"/>
      <c r="BM3558" s="1"/>
      <c r="BN3558" s="1"/>
      <c r="BO3558" s="1"/>
      <c r="BP3558" s="1"/>
      <c r="BQ3558" s="1"/>
    </row>
    <row r="3559" spans="1:69" x14ac:dyDescent="0.15">
      <c r="A3559" s="63"/>
      <c r="B3559" s="8"/>
      <c r="C3559" s="8"/>
      <c r="D3559" s="54"/>
      <c r="E3559" s="13"/>
      <c r="F3559" s="10"/>
      <c r="G3559" s="11"/>
      <c r="H3559" s="10"/>
      <c r="I3559" s="10"/>
      <c r="J3559" s="1"/>
      <c r="K3559" s="1"/>
      <c r="L3559" s="8"/>
      <c r="M3559" s="14"/>
      <c r="N3559" s="14"/>
      <c r="O3559" s="8"/>
      <c r="P3559" s="8"/>
      <c r="Q3559" s="12"/>
      <c r="R3559" s="37"/>
      <c r="S3559" s="8"/>
      <c r="T3559" s="7"/>
      <c r="U3559" s="12"/>
      <c r="V3559" s="12"/>
      <c r="W3559" s="14"/>
      <c r="X3559" s="8"/>
      <c r="Y3559" s="13"/>
      <c r="Z3559" s="4"/>
      <c r="AA3559" s="10"/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4"/>
      <c r="BL3559" s="1"/>
      <c r="BM3559" s="1"/>
      <c r="BN3559" s="1"/>
      <c r="BO3559" s="1"/>
      <c r="BP3559" s="1"/>
      <c r="BQ3559" s="1"/>
    </row>
    <row r="3560" spans="1:69" x14ac:dyDescent="0.15">
      <c r="A3560" s="63"/>
      <c r="B3560" s="8"/>
      <c r="C3560" s="8"/>
      <c r="D3560" s="54"/>
      <c r="E3560" s="13"/>
      <c r="F3560" s="10"/>
      <c r="G3560" s="11"/>
      <c r="H3560" s="10"/>
      <c r="I3560" s="10"/>
      <c r="J3560" s="1"/>
      <c r="K3560" s="1"/>
      <c r="L3560" s="8"/>
      <c r="M3560" s="14"/>
      <c r="N3560" s="14"/>
      <c r="O3560" s="8"/>
      <c r="P3560" s="8"/>
      <c r="Q3560" s="12"/>
      <c r="R3560" s="37"/>
      <c r="S3560" s="8"/>
      <c r="T3560" s="7"/>
      <c r="U3560" s="12"/>
      <c r="V3560" s="12"/>
      <c r="W3560" s="14"/>
      <c r="X3560" s="8"/>
      <c r="Y3560" s="13"/>
      <c r="Z3560" s="4"/>
      <c r="AA3560" s="10"/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4"/>
      <c r="BL3560" s="1"/>
      <c r="BM3560" s="1"/>
      <c r="BN3560" s="1"/>
      <c r="BO3560" s="1"/>
      <c r="BP3560" s="1"/>
      <c r="BQ3560" s="1"/>
    </row>
    <row r="3561" spans="1:69" x14ac:dyDescent="0.15">
      <c r="A3561" s="63"/>
      <c r="B3561" s="8"/>
      <c r="C3561" s="8"/>
      <c r="D3561" s="54"/>
      <c r="E3561" s="13"/>
      <c r="F3561" s="10"/>
      <c r="G3561" s="11"/>
      <c r="H3561" s="10"/>
      <c r="I3561" s="10"/>
      <c r="J3561" s="1"/>
      <c r="K3561" s="1"/>
      <c r="L3561" s="8"/>
      <c r="M3561" s="14"/>
      <c r="N3561" s="14"/>
      <c r="O3561" s="8"/>
      <c r="P3561" s="8"/>
      <c r="Q3561" s="12"/>
      <c r="R3561" s="37"/>
      <c r="S3561" s="8"/>
      <c r="T3561" s="7"/>
      <c r="U3561" s="12"/>
      <c r="V3561" s="12"/>
      <c r="W3561" s="14"/>
      <c r="X3561" s="8"/>
      <c r="Y3561" s="13"/>
      <c r="Z3561" s="4"/>
      <c r="AA3561" s="10"/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4"/>
      <c r="BL3561" s="1"/>
      <c r="BM3561" s="1"/>
      <c r="BN3561" s="1"/>
      <c r="BO3561" s="1"/>
      <c r="BP3561" s="1"/>
      <c r="BQ3561" s="1"/>
    </row>
    <row r="3562" spans="1:69" x14ac:dyDescent="0.15">
      <c r="A3562" s="63"/>
      <c r="B3562" s="8"/>
      <c r="C3562" s="8"/>
      <c r="D3562" s="54"/>
      <c r="E3562" s="13"/>
      <c r="F3562" s="10"/>
      <c r="G3562" s="11"/>
      <c r="H3562" s="10"/>
      <c r="I3562" s="10"/>
      <c r="J3562" s="1"/>
      <c r="K3562" s="1"/>
      <c r="L3562" s="8"/>
      <c r="M3562" s="14"/>
      <c r="N3562" s="14"/>
      <c r="O3562" s="8"/>
      <c r="P3562" s="8"/>
      <c r="Q3562" s="12"/>
      <c r="R3562" s="37"/>
      <c r="S3562" s="8"/>
      <c r="T3562" s="7"/>
      <c r="U3562" s="12"/>
      <c r="V3562" s="12"/>
      <c r="W3562" s="14"/>
      <c r="X3562" s="8"/>
      <c r="Y3562" s="13"/>
      <c r="Z3562" s="4"/>
      <c r="AA3562" s="10"/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4"/>
      <c r="BL3562" s="1"/>
      <c r="BM3562" s="1"/>
      <c r="BN3562" s="1"/>
      <c r="BO3562" s="1"/>
      <c r="BP3562" s="1"/>
      <c r="BQ3562" s="1"/>
    </row>
    <row r="3563" spans="1:69" x14ac:dyDescent="0.15">
      <c r="A3563" s="63"/>
      <c r="B3563" s="8"/>
      <c r="C3563" s="8"/>
      <c r="D3563" s="54"/>
      <c r="E3563" s="13"/>
      <c r="F3563" s="10"/>
      <c r="G3563" s="11"/>
      <c r="H3563" s="10"/>
      <c r="I3563" s="10"/>
      <c r="J3563" s="1"/>
      <c r="K3563" s="1"/>
      <c r="L3563" s="8"/>
      <c r="M3563" s="14"/>
      <c r="N3563" s="14"/>
      <c r="O3563" s="8"/>
      <c r="P3563" s="8"/>
      <c r="Q3563" s="12"/>
      <c r="R3563" s="37"/>
      <c r="S3563" s="8"/>
      <c r="T3563" s="7"/>
      <c r="U3563" s="12"/>
      <c r="V3563" s="12"/>
      <c r="W3563" s="14"/>
      <c r="X3563" s="8"/>
      <c r="Y3563" s="13"/>
      <c r="Z3563" s="4"/>
      <c r="AA3563" s="10"/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4"/>
      <c r="BL3563" s="1"/>
      <c r="BM3563" s="1"/>
      <c r="BN3563" s="1"/>
      <c r="BO3563" s="1"/>
      <c r="BP3563" s="1"/>
      <c r="BQ3563" s="1"/>
    </row>
    <row r="3564" spans="1:69" x14ac:dyDescent="0.15">
      <c r="A3564" s="63"/>
      <c r="B3564" s="8"/>
      <c r="C3564" s="8"/>
      <c r="D3564" s="54"/>
      <c r="E3564" s="13"/>
      <c r="F3564" s="10"/>
      <c r="G3564" s="11"/>
      <c r="H3564" s="10"/>
      <c r="I3564" s="10"/>
      <c r="J3564" s="1"/>
      <c r="K3564" s="1"/>
      <c r="L3564" s="8"/>
      <c r="M3564" s="14"/>
      <c r="N3564" s="14"/>
      <c r="O3564" s="8"/>
      <c r="P3564" s="8"/>
      <c r="Q3564" s="12"/>
      <c r="R3564" s="37"/>
      <c r="S3564" s="8"/>
      <c r="T3564" s="7"/>
      <c r="U3564" s="12"/>
      <c r="V3564" s="12"/>
      <c r="W3564" s="14"/>
      <c r="X3564" s="8"/>
      <c r="Y3564" s="13"/>
      <c r="Z3564" s="4"/>
      <c r="AA3564" s="10"/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4"/>
      <c r="BL3564" s="1"/>
      <c r="BM3564" s="1"/>
      <c r="BN3564" s="1"/>
      <c r="BO3564" s="1"/>
      <c r="BP3564" s="1"/>
      <c r="BQ3564" s="1"/>
    </row>
    <row r="3565" spans="1:69" x14ac:dyDescent="0.15">
      <c r="A3565" s="63"/>
      <c r="B3565" s="8"/>
      <c r="C3565" s="8"/>
      <c r="D3565" s="54"/>
      <c r="E3565" s="13"/>
      <c r="F3565" s="10"/>
      <c r="G3565" s="11"/>
      <c r="H3565" s="10"/>
      <c r="I3565" s="10"/>
      <c r="J3565" s="1"/>
      <c r="K3565" s="1"/>
      <c r="L3565" s="8"/>
      <c r="M3565" s="14"/>
      <c r="N3565" s="14"/>
      <c r="O3565" s="8"/>
      <c r="P3565" s="8"/>
      <c r="Q3565" s="12"/>
      <c r="R3565" s="37"/>
      <c r="S3565" s="8"/>
      <c r="T3565" s="7"/>
      <c r="U3565" s="12"/>
      <c r="V3565" s="12"/>
      <c r="W3565" s="14"/>
      <c r="X3565" s="8"/>
      <c r="Y3565" s="13"/>
      <c r="Z3565" s="4"/>
      <c r="AA3565" s="10"/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4"/>
      <c r="BL3565" s="1"/>
      <c r="BM3565" s="1"/>
      <c r="BN3565" s="1"/>
      <c r="BO3565" s="1"/>
      <c r="BP3565" s="1"/>
      <c r="BQ3565" s="1"/>
    </row>
    <row r="3566" spans="1:69" x14ac:dyDescent="0.15">
      <c r="A3566" s="63"/>
      <c r="B3566" s="8"/>
      <c r="C3566" s="8"/>
      <c r="D3566" s="54"/>
      <c r="E3566" s="13"/>
      <c r="F3566" s="10"/>
      <c r="G3566" s="11"/>
      <c r="H3566" s="10"/>
      <c r="I3566" s="10"/>
      <c r="J3566" s="1"/>
      <c r="K3566" s="1"/>
      <c r="L3566" s="8"/>
      <c r="M3566" s="14"/>
      <c r="N3566" s="14"/>
      <c r="O3566" s="8"/>
      <c r="P3566" s="8"/>
      <c r="Q3566" s="12"/>
      <c r="R3566" s="37"/>
      <c r="S3566" s="8"/>
      <c r="T3566" s="7"/>
      <c r="U3566" s="12"/>
      <c r="V3566" s="12"/>
      <c r="W3566" s="14"/>
      <c r="X3566" s="8"/>
      <c r="Y3566" s="13"/>
      <c r="Z3566" s="4"/>
      <c r="AA3566" s="10"/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4"/>
      <c r="BL3566" s="1"/>
      <c r="BM3566" s="1"/>
      <c r="BN3566" s="1"/>
      <c r="BO3566" s="1"/>
      <c r="BP3566" s="1"/>
      <c r="BQ3566" s="1"/>
    </row>
    <row r="3567" spans="1:69" x14ac:dyDescent="0.15">
      <c r="A3567" s="63"/>
      <c r="B3567" s="8"/>
      <c r="C3567" s="8"/>
      <c r="D3567" s="54"/>
      <c r="E3567" s="13"/>
      <c r="F3567" s="10"/>
      <c r="G3567" s="11"/>
      <c r="H3567" s="10"/>
      <c r="I3567" s="10"/>
      <c r="J3567" s="1"/>
      <c r="K3567" s="1"/>
      <c r="L3567" s="8"/>
      <c r="M3567" s="14"/>
      <c r="N3567" s="14"/>
      <c r="O3567" s="8"/>
      <c r="P3567" s="8"/>
      <c r="Q3567" s="12"/>
      <c r="R3567" s="37"/>
      <c r="S3567" s="8"/>
      <c r="T3567" s="7"/>
      <c r="U3567" s="12"/>
      <c r="V3567" s="12"/>
      <c r="W3567" s="14"/>
      <c r="X3567" s="8"/>
      <c r="Y3567" s="13"/>
      <c r="Z3567" s="4"/>
      <c r="AA3567" s="10"/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4"/>
      <c r="BL3567" s="1"/>
      <c r="BM3567" s="1"/>
      <c r="BN3567" s="1"/>
      <c r="BO3567" s="1"/>
      <c r="BP3567" s="1"/>
      <c r="BQ3567" s="1"/>
    </row>
    <row r="3568" spans="1:69" x14ac:dyDescent="0.15">
      <c r="A3568" s="63"/>
      <c r="B3568" s="8"/>
      <c r="C3568" s="8"/>
      <c r="D3568" s="54"/>
      <c r="E3568" s="13"/>
      <c r="F3568" s="10"/>
      <c r="G3568" s="11"/>
      <c r="H3568" s="10"/>
      <c r="I3568" s="10"/>
      <c r="J3568" s="1"/>
      <c r="K3568" s="1"/>
      <c r="L3568" s="8"/>
      <c r="M3568" s="14"/>
      <c r="N3568" s="14"/>
      <c r="O3568" s="8"/>
      <c r="P3568" s="8"/>
      <c r="Q3568" s="12"/>
      <c r="R3568" s="37"/>
      <c r="S3568" s="8"/>
      <c r="T3568" s="7"/>
      <c r="U3568" s="12"/>
      <c r="V3568" s="12"/>
      <c r="W3568" s="14"/>
      <c r="X3568" s="8"/>
      <c r="Y3568" s="13"/>
      <c r="Z3568" s="4"/>
      <c r="AA3568" s="10"/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4"/>
      <c r="BL3568" s="1"/>
      <c r="BM3568" s="1"/>
      <c r="BN3568" s="1"/>
      <c r="BO3568" s="1"/>
      <c r="BP3568" s="1"/>
      <c r="BQ3568" s="1"/>
    </row>
    <row r="3569" spans="1:69" x14ac:dyDescent="0.15">
      <c r="A3569" s="63"/>
      <c r="B3569" s="8"/>
      <c r="C3569" s="8"/>
      <c r="D3569" s="54"/>
      <c r="E3569" s="13"/>
      <c r="F3569" s="10"/>
      <c r="G3569" s="11"/>
      <c r="H3569" s="10"/>
      <c r="I3569" s="10"/>
      <c r="J3569" s="1"/>
      <c r="K3569" s="1"/>
      <c r="L3569" s="8"/>
      <c r="M3569" s="14"/>
      <c r="N3569" s="14"/>
      <c r="O3569" s="8"/>
      <c r="P3569" s="8"/>
      <c r="Q3569" s="12"/>
      <c r="R3569" s="37"/>
      <c r="S3569" s="8"/>
      <c r="T3569" s="7"/>
      <c r="U3569" s="12"/>
      <c r="V3569" s="12"/>
      <c r="W3569" s="14"/>
      <c r="X3569" s="8"/>
      <c r="Y3569" s="13"/>
      <c r="Z3569" s="4"/>
      <c r="AA3569" s="10"/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4"/>
      <c r="BL3569" s="1"/>
      <c r="BM3569" s="1"/>
      <c r="BN3569" s="1"/>
      <c r="BO3569" s="1"/>
      <c r="BP3569" s="1"/>
      <c r="BQ3569" s="1"/>
    </row>
    <row r="3570" spans="1:69" x14ac:dyDescent="0.15">
      <c r="A3570" s="63"/>
      <c r="B3570" s="8"/>
      <c r="C3570" s="8"/>
      <c r="D3570" s="54"/>
      <c r="E3570" s="13"/>
      <c r="F3570" s="10"/>
      <c r="G3570" s="11"/>
      <c r="H3570" s="10"/>
      <c r="I3570" s="10"/>
      <c r="J3570" s="1"/>
      <c r="K3570" s="1"/>
      <c r="L3570" s="8"/>
      <c r="M3570" s="14"/>
      <c r="N3570" s="14"/>
      <c r="O3570" s="8"/>
      <c r="P3570" s="8"/>
      <c r="Q3570" s="12"/>
      <c r="R3570" s="37"/>
      <c r="S3570" s="8"/>
      <c r="T3570" s="7"/>
      <c r="U3570" s="12"/>
      <c r="V3570" s="12"/>
      <c r="W3570" s="14"/>
      <c r="X3570" s="8"/>
      <c r="Y3570" s="13"/>
      <c r="Z3570" s="4"/>
      <c r="AA3570" s="10"/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4"/>
      <c r="BL3570" s="1"/>
      <c r="BM3570" s="1"/>
      <c r="BN3570" s="1"/>
      <c r="BO3570" s="1"/>
      <c r="BP3570" s="1"/>
      <c r="BQ3570" s="1"/>
    </row>
    <row r="3571" spans="1:69" x14ac:dyDescent="0.15">
      <c r="A3571" s="63"/>
      <c r="B3571" s="8"/>
      <c r="C3571" s="8"/>
      <c r="D3571" s="54"/>
      <c r="E3571" s="13"/>
      <c r="F3571" s="10"/>
      <c r="G3571" s="11"/>
      <c r="H3571" s="10"/>
      <c r="I3571" s="10"/>
      <c r="J3571" s="1"/>
      <c r="K3571" s="1"/>
      <c r="L3571" s="8"/>
      <c r="M3571" s="14"/>
      <c r="N3571" s="14"/>
      <c r="O3571" s="8"/>
      <c r="P3571" s="8"/>
      <c r="Q3571" s="12"/>
      <c r="R3571" s="37"/>
      <c r="S3571" s="8"/>
      <c r="T3571" s="7"/>
      <c r="U3571" s="12"/>
      <c r="V3571" s="12"/>
      <c r="W3571" s="14"/>
      <c r="X3571" s="8"/>
      <c r="Y3571" s="13"/>
      <c r="Z3571" s="4"/>
      <c r="AA3571" s="10"/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4"/>
      <c r="BL3571" s="1"/>
      <c r="BM3571" s="1"/>
      <c r="BN3571" s="1"/>
      <c r="BO3571" s="1"/>
      <c r="BP3571" s="1"/>
      <c r="BQ3571" s="1"/>
    </row>
    <row r="3572" spans="1:69" x14ac:dyDescent="0.15">
      <c r="A3572" s="63"/>
      <c r="B3572" s="8"/>
      <c r="C3572" s="8"/>
      <c r="D3572" s="54"/>
      <c r="E3572" s="13"/>
      <c r="F3572" s="10"/>
      <c r="G3572" s="11"/>
      <c r="H3572" s="10"/>
      <c r="I3572" s="10"/>
      <c r="J3572" s="1"/>
      <c r="K3572" s="1"/>
      <c r="L3572" s="8"/>
      <c r="M3572" s="14"/>
      <c r="N3572" s="14"/>
      <c r="O3572" s="8"/>
      <c r="P3572" s="8"/>
      <c r="Q3572" s="12"/>
      <c r="R3572" s="37"/>
      <c r="S3572" s="8"/>
      <c r="T3572" s="7"/>
      <c r="U3572" s="12"/>
      <c r="V3572" s="12"/>
      <c r="W3572" s="14"/>
      <c r="X3572" s="8"/>
      <c r="Y3572" s="13"/>
      <c r="Z3572" s="4"/>
      <c r="AA3572" s="10"/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4"/>
      <c r="BL3572" s="1"/>
      <c r="BM3572" s="1"/>
      <c r="BN3572" s="1"/>
      <c r="BO3572" s="1"/>
      <c r="BP3572" s="1"/>
      <c r="BQ3572" s="1"/>
    </row>
    <row r="3573" spans="1:69" x14ac:dyDescent="0.15">
      <c r="A3573" s="63"/>
      <c r="B3573" s="8"/>
      <c r="C3573" s="8"/>
      <c r="D3573" s="54"/>
      <c r="E3573" s="13"/>
      <c r="F3573" s="10"/>
      <c r="G3573" s="11"/>
      <c r="H3573" s="10"/>
      <c r="I3573" s="10"/>
      <c r="J3573" s="1"/>
      <c r="K3573" s="1"/>
      <c r="L3573" s="8"/>
      <c r="M3573" s="14"/>
      <c r="N3573" s="14"/>
      <c r="O3573" s="8"/>
      <c r="P3573" s="8"/>
      <c r="Q3573" s="12"/>
      <c r="R3573" s="37"/>
      <c r="S3573" s="8"/>
      <c r="T3573" s="7"/>
      <c r="U3573" s="12"/>
      <c r="V3573" s="12"/>
      <c r="W3573" s="14"/>
      <c r="X3573" s="8"/>
      <c r="Y3573" s="13"/>
      <c r="Z3573" s="4"/>
      <c r="AA3573" s="10"/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4"/>
      <c r="BL3573" s="1"/>
      <c r="BM3573" s="1"/>
      <c r="BN3573" s="1"/>
      <c r="BO3573" s="1"/>
      <c r="BP3573" s="1"/>
      <c r="BQ3573" s="1"/>
    </row>
    <row r="3574" spans="1:69" x14ac:dyDescent="0.15">
      <c r="A3574" s="63"/>
      <c r="B3574" s="8"/>
      <c r="C3574" s="8"/>
      <c r="D3574" s="54"/>
      <c r="E3574" s="13"/>
      <c r="F3574" s="10"/>
      <c r="G3574" s="11"/>
      <c r="H3574" s="10"/>
      <c r="I3574" s="10"/>
      <c r="J3574" s="1"/>
      <c r="K3574" s="1"/>
      <c r="L3574" s="8"/>
      <c r="M3574" s="14"/>
      <c r="N3574" s="14"/>
      <c r="O3574" s="8"/>
      <c r="P3574" s="8"/>
      <c r="Q3574" s="12"/>
      <c r="R3574" s="37"/>
      <c r="S3574" s="8"/>
      <c r="T3574" s="7"/>
      <c r="U3574" s="12"/>
      <c r="V3574" s="12"/>
      <c r="W3574" s="14"/>
      <c r="X3574" s="8"/>
      <c r="Y3574" s="13"/>
      <c r="Z3574" s="4"/>
      <c r="AA3574" s="10"/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4"/>
      <c r="BL3574" s="1"/>
      <c r="BM3574" s="1"/>
      <c r="BN3574" s="1"/>
      <c r="BO3574" s="1"/>
      <c r="BP3574" s="1"/>
      <c r="BQ3574" s="1"/>
    </row>
    <row r="3575" spans="1:69" x14ac:dyDescent="0.15">
      <c r="A3575" s="63"/>
      <c r="B3575" s="8"/>
      <c r="C3575" s="8"/>
      <c r="D3575" s="54"/>
      <c r="E3575" s="13"/>
      <c r="F3575" s="10"/>
      <c r="G3575" s="11"/>
      <c r="H3575" s="10"/>
      <c r="I3575" s="10"/>
      <c r="J3575" s="1"/>
      <c r="K3575" s="1"/>
      <c r="L3575" s="8"/>
      <c r="M3575" s="14"/>
      <c r="N3575" s="14"/>
      <c r="O3575" s="8"/>
      <c r="P3575" s="8"/>
      <c r="Q3575" s="12"/>
      <c r="R3575" s="37"/>
      <c r="S3575" s="8"/>
      <c r="T3575" s="7"/>
      <c r="U3575" s="12"/>
      <c r="V3575" s="12"/>
      <c r="W3575" s="14"/>
      <c r="X3575" s="8"/>
      <c r="Y3575" s="13"/>
      <c r="Z3575" s="4"/>
      <c r="AA3575" s="10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4"/>
      <c r="BL3575" s="1"/>
      <c r="BM3575" s="1"/>
      <c r="BN3575" s="1"/>
      <c r="BO3575" s="1"/>
      <c r="BP3575" s="1"/>
      <c r="BQ3575" s="1"/>
    </row>
    <row r="3576" spans="1:69" x14ac:dyDescent="0.15">
      <c r="A3576" s="63"/>
      <c r="B3576" s="8"/>
      <c r="C3576" s="8"/>
      <c r="D3576" s="54"/>
      <c r="E3576" s="13"/>
      <c r="F3576" s="10"/>
      <c r="G3576" s="11"/>
      <c r="H3576" s="10"/>
      <c r="I3576" s="10"/>
      <c r="J3576" s="1"/>
      <c r="K3576" s="1"/>
      <c r="L3576" s="8"/>
      <c r="M3576" s="14"/>
      <c r="N3576" s="14"/>
      <c r="O3576" s="8"/>
      <c r="P3576" s="8"/>
      <c r="Q3576" s="12"/>
      <c r="R3576" s="37"/>
      <c r="S3576" s="8"/>
      <c r="T3576" s="7"/>
      <c r="U3576" s="12"/>
      <c r="V3576" s="12"/>
      <c r="W3576" s="14"/>
      <c r="X3576" s="8"/>
      <c r="Y3576" s="13"/>
      <c r="Z3576" s="4"/>
      <c r="AA3576" s="10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4"/>
      <c r="BL3576" s="1"/>
      <c r="BM3576" s="1"/>
      <c r="BN3576" s="1"/>
      <c r="BO3576" s="1"/>
      <c r="BP3576" s="1"/>
      <c r="BQ3576" s="1"/>
    </row>
    <row r="3577" spans="1:69" x14ac:dyDescent="0.15">
      <c r="A3577" s="63"/>
      <c r="B3577" s="8"/>
      <c r="C3577" s="8"/>
      <c r="D3577" s="54"/>
      <c r="E3577" s="13"/>
      <c r="F3577" s="10"/>
      <c r="G3577" s="11"/>
      <c r="H3577" s="10"/>
      <c r="I3577" s="10"/>
      <c r="J3577" s="1"/>
      <c r="K3577" s="1"/>
      <c r="L3577" s="8"/>
      <c r="M3577" s="14"/>
      <c r="N3577" s="14"/>
      <c r="O3577" s="8"/>
      <c r="P3577" s="8"/>
      <c r="Q3577" s="12"/>
      <c r="R3577" s="37"/>
      <c r="S3577" s="8"/>
      <c r="T3577" s="7"/>
      <c r="U3577" s="12"/>
      <c r="V3577" s="12"/>
      <c r="W3577" s="14"/>
      <c r="X3577" s="8"/>
      <c r="Y3577" s="13"/>
      <c r="Z3577" s="4"/>
      <c r="AA3577" s="10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4"/>
      <c r="BL3577" s="1"/>
      <c r="BM3577" s="1"/>
      <c r="BN3577" s="1"/>
      <c r="BO3577" s="1"/>
      <c r="BP3577" s="1"/>
      <c r="BQ3577" s="1"/>
    </row>
    <row r="3578" spans="1:69" x14ac:dyDescent="0.15">
      <c r="A3578" s="63"/>
      <c r="B3578" s="8"/>
      <c r="C3578" s="8"/>
      <c r="D3578" s="54"/>
      <c r="E3578" s="13"/>
      <c r="F3578" s="10"/>
      <c r="G3578" s="11"/>
      <c r="H3578" s="10"/>
      <c r="I3578" s="10"/>
      <c r="J3578" s="1"/>
      <c r="K3578" s="1"/>
      <c r="L3578" s="8"/>
      <c r="M3578" s="14"/>
      <c r="N3578" s="14"/>
      <c r="O3578" s="8"/>
      <c r="P3578" s="8"/>
      <c r="Q3578" s="12"/>
      <c r="R3578" s="37"/>
      <c r="S3578" s="8"/>
      <c r="T3578" s="7"/>
      <c r="U3578" s="12"/>
      <c r="V3578" s="12"/>
      <c r="W3578" s="14"/>
      <c r="X3578" s="8"/>
      <c r="Y3578" s="13"/>
      <c r="Z3578" s="4"/>
      <c r="AA3578" s="10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4"/>
      <c r="BL3578" s="1"/>
      <c r="BM3578" s="1"/>
      <c r="BN3578" s="1"/>
      <c r="BO3578" s="1"/>
      <c r="BP3578" s="1"/>
      <c r="BQ3578" s="1"/>
    </row>
    <row r="3579" spans="1:69" x14ac:dyDescent="0.15">
      <c r="A3579" s="63"/>
      <c r="B3579" s="8"/>
      <c r="C3579" s="8"/>
      <c r="D3579" s="54"/>
      <c r="E3579" s="13"/>
      <c r="F3579" s="10"/>
      <c r="G3579" s="11"/>
      <c r="H3579" s="10"/>
      <c r="I3579" s="10"/>
      <c r="J3579" s="1"/>
      <c r="K3579" s="1"/>
      <c r="L3579" s="8"/>
      <c r="M3579" s="14"/>
      <c r="N3579" s="14"/>
      <c r="O3579" s="8"/>
      <c r="P3579" s="8"/>
      <c r="Q3579" s="12"/>
      <c r="R3579" s="37"/>
      <c r="S3579" s="8"/>
      <c r="T3579" s="7"/>
      <c r="U3579" s="12"/>
      <c r="V3579" s="12"/>
      <c r="W3579" s="14"/>
      <c r="X3579" s="8"/>
      <c r="Y3579" s="13"/>
      <c r="Z3579" s="4"/>
      <c r="AA3579" s="10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4"/>
      <c r="BL3579" s="1"/>
      <c r="BM3579" s="1"/>
      <c r="BN3579" s="1"/>
      <c r="BO3579" s="1"/>
      <c r="BP3579" s="1"/>
      <c r="BQ3579" s="1"/>
    </row>
    <row r="3580" spans="1:69" x14ac:dyDescent="0.15">
      <c r="A3580" s="63"/>
      <c r="B3580" s="8"/>
      <c r="C3580" s="8"/>
      <c r="D3580" s="54"/>
      <c r="E3580" s="13"/>
      <c r="F3580" s="10"/>
      <c r="G3580" s="11"/>
      <c r="H3580" s="10"/>
      <c r="I3580" s="10"/>
      <c r="J3580" s="1"/>
      <c r="K3580" s="1"/>
      <c r="L3580" s="8"/>
      <c r="M3580" s="14"/>
      <c r="N3580" s="14"/>
      <c r="O3580" s="8"/>
      <c r="P3580" s="8"/>
      <c r="Q3580" s="12"/>
      <c r="R3580" s="37"/>
      <c r="S3580" s="8"/>
      <c r="T3580" s="7"/>
      <c r="U3580" s="12"/>
      <c r="V3580" s="12"/>
      <c r="W3580" s="14"/>
      <c r="X3580" s="8"/>
      <c r="Y3580" s="13"/>
      <c r="Z3580" s="4"/>
      <c r="AA3580" s="10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4"/>
      <c r="BL3580" s="1"/>
      <c r="BM3580" s="1"/>
      <c r="BN3580" s="1"/>
      <c r="BO3580" s="1"/>
      <c r="BP3580" s="1"/>
      <c r="BQ3580" s="1"/>
    </row>
    <row r="3581" spans="1:69" x14ac:dyDescent="0.15">
      <c r="A3581" s="63"/>
      <c r="B3581" s="8"/>
      <c r="C3581" s="8"/>
      <c r="D3581" s="54"/>
      <c r="E3581" s="13"/>
      <c r="F3581" s="10"/>
      <c r="G3581" s="11"/>
      <c r="H3581" s="10"/>
      <c r="I3581" s="10"/>
      <c r="J3581" s="1"/>
      <c r="K3581" s="1"/>
      <c r="L3581" s="8"/>
      <c r="M3581" s="14"/>
      <c r="N3581" s="14"/>
      <c r="O3581" s="8"/>
      <c r="P3581" s="8"/>
      <c r="Q3581" s="12"/>
      <c r="R3581" s="37"/>
      <c r="S3581" s="8"/>
      <c r="T3581" s="7"/>
      <c r="U3581" s="12"/>
      <c r="V3581" s="12"/>
      <c r="W3581" s="14"/>
      <c r="X3581" s="8"/>
      <c r="Y3581" s="13"/>
      <c r="Z3581" s="4"/>
      <c r="AA3581" s="10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4"/>
      <c r="BL3581" s="1"/>
      <c r="BM3581" s="1"/>
      <c r="BN3581" s="1"/>
      <c r="BO3581" s="1"/>
      <c r="BP3581" s="1"/>
      <c r="BQ3581" s="1"/>
    </row>
    <row r="3582" spans="1:69" x14ac:dyDescent="0.15">
      <c r="A3582" s="63"/>
      <c r="B3582" s="8"/>
      <c r="C3582" s="8"/>
      <c r="D3582" s="54"/>
      <c r="E3582" s="13"/>
      <c r="F3582" s="10"/>
      <c r="G3582" s="11"/>
      <c r="H3582" s="10"/>
      <c r="I3582" s="10"/>
      <c r="J3582" s="1"/>
      <c r="K3582" s="1"/>
      <c r="L3582" s="8"/>
      <c r="M3582" s="14"/>
      <c r="N3582" s="14"/>
      <c r="O3582" s="8"/>
      <c r="P3582" s="8"/>
      <c r="Q3582" s="12"/>
      <c r="R3582" s="37"/>
      <c r="S3582" s="8"/>
      <c r="T3582" s="7"/>
      <c r="U3582" s="12"/>
      <c r="V3582" s="12"/>
      <c r="W3582" s="14"/>
      <c r="X3582" s="8"/>
      <c r="Y3582" s="13"/>
      <c r="Z3582" s="4"/>
      <c r="AA3582" s="10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4"/>
      <c r="BL3582" s="1"/>
      <c r="BM3582" s="1"/>
      <c r="BN3582" s="1"/>
      <c r="BO3582" s="1"/>
      <c r="BP3582" s="1"/>
      <c r="BQ3582" s="1"/>
    </row>
    <row r="3583" spans="1:69" x14ac:dyDescent="0.15">
      <c r="A3583" s="63"/>
      <c r="B3583" s="8"/>
      <c r="C3583" s="8"/>
      <c r="D3583" s="54"/>
      <c r="E3583" s="13"/>
      <c r="F3583" s="10"/>
      <c r="G3583" s="11"/>
      <c r="H3583" s="10"/>
      <c r="I3583" s="10"/>
      <c r="J3583" s="1"/>
      <c r="K3583" s="1"/>
      <c r="L3583" s="8"/>
      <c r="M3583" s="14"/>
      <c r="N3583" s="14"/>
      <c r="O3583" s="8"/>
      <c r="P3583" s="8"/>
      <c r="Q3583" s="12"/>
      <c r="R3583" s="37"/>
      <c r="S3583" s="8"/>
      <c r="T3583" s="7"/>
      <c r="U3583" s="12"/>
      <c r="V3583" s="12"/>
      <c r="W3583" s="14"/>
      <c r="X3583" s="8"/>
      <c r="Y3583" s="13"/>
      <c r="Z3583" s="4"/>
      <c r="AA3583" s="10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4"/>
      <c r="BL3583" s="1"/>
      <c r="BM3583" s="1"/>
      <c r="BN3583" s="1"/>
      <c r="BO3583" s="1"/>
      <c r="BP3583" s="1"/>
      <c r="BQ3583" s="1"/>
    </row>
    <row r="3584" spans="1:69" x14ac:dyDescent="0.15">
      <c r="A3584" s="63"/>
      <c r="B3584" s="8"/>
      <c r="C3584" s="8"/>
      <c r="D3584" s="54"/>
      <c r="E3584" s="13"/>
      <c r="F3584" s="10"/>
      <c r="G3584" s="11"/>
      <c r="H3584" s="10"/>
      <c r="I3584" s="10"/>
      <c r="J3584" s="1"/>
      <c r="K3584" s="1"/>
      <c r="L3584" s="8"/>
      <c r="M3584" s="14"/>
      <c r="N3584" s="14"/>
      <c r="O3584" s="8"/>
      <c r="P3584" s="8"/>
      <c r="Q3584" s="12"/>
      <c r="R3584" s="37"/>
      <c r="S3584" s="8"/>
      <c r="T3584" s="7"/>
      <c r="U3584" s="12"/>
      <c r="V3584" s="12"/>
      <c r="W3584" s="14"/>
      <c r="X3584" s="8"/>
      <c r="Y3584" s="13"/>
      <c r="Z3584" s="4"/>
      <c r="AA3584" s="10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4"/>
      <c r="BL3584" s="1"/>
      <c r="BM3584" s="1"/>
      <c r="BN3584" s="1"/>
      <c r="BO3584" s="1"/>
      <c r="BP3584" s="1"/>
      <c r="BQ3584" s="1"/>
    </row>
    <row r="3585" spans="1:69" x14ac:dyDescent="0.15">
      <c r="A3585" s="63"/>
      <c r="B3585" s="8"/>
      <c r="C3585" s="8"/>
      <c r="D3585" s="54"/>
      <c r="E3585" s="13"/>
      <c r="F3585" s="10"/>
      <c r="G3585" s="11"/>
      <c r="H3585" s="10"/>
      <c r="I3585" s="10"/>
      <c r="J3585" s="1"/>
      <c r="K3585" s="1"/>
      <c r="L3585" s="8"/>
      <c r="M3585" s="14"/>
      <c r="N3585" s="14"/>
      <c r="O3585" s="8"/>
      <c r="P3585" s="8"/>
      <c r="Q3585" s="12"/>
      <c r="R3585" s="37"/>
      <c r="S3585" s="8"/>
      <c r="T3585" s="7"/>
      <c r="U3585" s="12"/>
      <c r="V3585" s="12"/>
      <c r="W3585" s="14"/>
      <c r="X3585" s="8"/>
      <c r="Y3585" s="13"/>
      <c r="Z3585" s="4"/>
      <c r="AA3585" s="10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4"/>
      <c r="BL3585" s="1"/>
      <c r="BM3585" s="1"/>
      <c r="BN3585" s="1"/>
      <c r="BO3585" s="1"/>
      <c r="BP3585" s="1"/>
      <c r="BQ3585" s="1"/>
    </row>
    <row r="3586" spans="1:69" x14ac:dyDescent="0.15">
      <c r="A3586" s="63"/>
      <c r="B3586" s="8"/>
      <c r="C3586" s="8"/>
      <c r="D3586" s="54"/>
      <c r="E3586" s="13"/>
      <c r="F3586" s="10"/>
      <c r="G3586" s="11"/>
      <c r="H3586" s="10"/>
      <c r="I3586" s="10"/>
      <c r="J3586" s="1"/>
      <c r="K3586" s="1"/>
      <c r="L3586" s="8"/>
      <c r="M3586" s="14"/>
      <c r="N3586" s="14"/>
      <c r="O3586" s="8"/>
      <c r="P3586" s="8"/>
      <c r="Q3586" s="12"/>
      <c r="R3586" s="37"/>
      <c r="S3586" s="8"/>
      <c r="T3586" s="7"/>
      <c r="U3586" s="12"/>
      <c r="V3586" s="12"/>
      <c r="W3586" s="14"/>
      <c r="X3586" s="8"/>
      <c r="Y3586" s="13"/>
      <c r="Z3586" s="4"/>
      <c r="AA3586" s="10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4"/>
      <c r="BL3586" s="1"/>
      <c r="BM3586" s="1"/>
      <c r="BN3586" s="1"/>
      <c r="BO3586" s="1"/>
      <c r="BP3586" s="1"/>
      <c r="BQ3586" s="1"/>
    </row>
    <row r="3587" spans="1:69" x14ac:dyDescent="0.15">
      <c r="A3587" s="63"/>
      <c r="B3587" s="8"/>
      <c r="C3587" s="8"/>
      <c r="D3587" s="54"/>
      <c r="E3587" s="13"/>
      <c r="F3587" s="10"/>
      <c r="G3587" s="11"/>
      <c r="H3587" s="10"/>
      <c r="I3587" s="10"/>
      <c r="J3587" s="1"/>
      <c r="K3587" s="1"/>
      <c r="L3587" s="8"/>
      <c r="M3587" s="14"/>
      <c r="N3587" s="14"/>
      <c r="O3587" s="8"/>
      <c r="P3587" s="8"/>
      <c r="Q3587" s="12"/>
      <c r="R3587" s="37"/>
      <c r="S3587" s="8"/>
      <c r="T3587" s="7"/>
      <c r="U3587" s="12"/>
      <c r="V3587" s="12"/>
      <c r="W3587" s="14"/>
      <c r="X3587" s="8"/>
      <c r="Y3587" s="13"/>
      <c r="Z3587" s="4"/>
      <c r="AA3587" s="10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4"/>
      <c r="BL3587" s="1"/>
      <c r="BM3587" s="1"/>
      <c r="BN3587" s="1"/>
      <c r="BO3587" s="1"/>
      <c r="BP3587" s="1"/>
      <c r="BQ3587" s="1"/>
    </row>
    <row r="3588" spans="1:69" x14ac:dyDescent="0.15">
      <c r="A3588" s="63"/>
      <c r="B3588" s="8"/>
      <c r="C3588" s="8"/>
      <c r="D3588" s="54"/>
      <c r="E3588" s="13"/>
      <c r="F3588" s="10"/>
      <c r="G3588" s="11"/>
      <c r="H3588" s="10"/>
      <c r="I3588" s="10"/>
      <c r="J3588" s="1"/>
      <c r="K3588" s="1"/>
      <c r="L3588" s="8"/>
      <c r="M3588" s="14"/>
      <c r="N3588" s="14"/>
      <c r="O3588" s="8"/>
      <c r="P3588" s="8"/>
      <c r="Q3588" s="12"/>
      <c r="R3588" s="37"/>
      <c r="S3588" s="8"/>
      <c r="T3588" s="7"/>
      <c r="U3588" s="12"/>
      <c r="V3588" s="12"/>
      <c r="W3588" s="14"/>
      <c r="X3588" s="8"/>
      <c r="Y3588" s="13"/>
      <c r="Z3588" s="4"/>
      <c r="AA3588" s="10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4"/>
      <c r="BL3588" s="1"/>
      <c r="BM3588" s="1"/>
      <c r="BN3588" s="1"/>
      <c r="BO3588" s="1"/>
      <c r="BP3588" s="1"/>
      <c r="BQ3588" s="1"/>
    </row>
    <row r="3589" spans="1:69" x14ac:dyDescent="0.15">
      <c r="A3589" s="63"/>
      <c r="B3589" s="8"/>
      <c r="C3589" s="8"/>
      <c r="D3589" s="54"/>
      <c r="E3589" s="13"/>
      <c r="F3589" s="10"/>
      <c r="G3589" s="11"/>
      <c r="H3589" s="10"/>
      <c r="I3589" s="10"/>
      <c r="J3589" s="1"/>
      <c r="K3589" s="1"/>
      <c r="L3589" s="8"/>
      <c r="M3589" s="14"/>
      <c r="N3589" s="14"/>
      <c r="O3589" s="8"/>
      <c r="P3589" s="8"/>
      <c r="Q3589" s="12"/>
      <c r="R3589" s="37"/>
      <c r="S3589" s="8"/>
      <c r="T3589" s="7"/>
      <c r="U3589" s="12"/>
      <c r="V3589" s="12"/>
      <c r="W3589" s="14"/>
      <c r="X3589" s="8"/>
      <c r="Y3589" s="13"/>
      <c r="Z3589" s="4"/>
      <c r="AA3589" s="10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4"/>
      <c r="BL3589" s="1"/>
      <c r="BM3589" s="1"/>
      <c r="BN3589" s="1"/>
      <c r="BO3589" s="1"/>
      <c r="BP3589" s="1"/>
      <c r="BQ3589" s="1"/>
    </row>
    <row r="3590" spans="1:69" x14ac:dyDescent="0.15">
      <c r="A3590" s="63"/>
      <c r="B3590" s="8"/>
      <c r="C3590" s="8"/>
      <c r="D3590" s="54"/>
      <c r="E3590" s="13"/>
      <c r="F3590" s="10"/>
      <c r="G3590" s="11"/>
      <c r="H3590" s="10"/>
      <c r="I3590" s="10"/>
      <c r="J3590" s="1"/>
      <c r="K3590" s="1"/>
      <c r="L3590" s="8"/>
      <c r="M3590" s="14"/>
      <c r="N3590" s="14"/>
      <c r="O3590" s="8"/>
      <c r="P3590" s="8"/>
      <c r="Q3590" s="12"/>
      <c r="R3590" s="37"/>
      <c r="S3590" s="8"/>
      <c r="T3590" s="7"/>
      <c r="U3590" s="12"/>
      <c r="V3590" s="12"/>
      <c r="W3590" s="14"/>
      <c r="X3590" s="8"/>
      <c r="Y3590" s="13"/>
      <c r="Z3590" s="4"/>
      <c r="AA3590" s="10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4"/>
      <c r="BL3590" s="1"/>
      <c r="BM3590" s="1"/>
      <c r="BN3590" s="1"/>
      <c r="BO3590" s="1"/>
      <c r="BP3590" s="1"/>
      <c r="BQ3590" s="1"/>
    </row>
    <row r="3591" spans="1:69" x14ac:dyDescent="0.15">
      <c r="A3591" s="63"/>
      <c r="B3591" s="8"/>
      <c r="C3591" s="8"/>
      <c r="D3591" s="54"/>
      <c r="E3591" s="13"/>
      <c r="F3591" s="10"/>
      <c r="G3591" s="11"/>
      <c r="H3591" s="10"/>
      <c r="I3591" s="10"/>
      <c r="J3591" s="1"/>
      <c r="K3591" s="1"/>
      <c r="L3591" s="8"/>
      <c r="M3591" s="14"/>
      <c r="N3591" s="14"/>
      <c r="O3591" s="8"/>
      <c r="P3591" s="8"/>
      <c r="Q3591" s="12"/>
      <c r="R3591" s="37"/>
      <c r="S3591" s="8"/>
      <c r="T3591" s="7"/>
      <c r="U3591" s="12"/>
      <c r="V3591" s="12"/>
      <c r="W3591" s="14"/>
      <c r="X3591" s="8"/>
      <c r="Y3591" s="13"/>
      <c r="Z3591" s="4"/>
      <c r="AA3591" s="10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4"/>
      <c r="BL3591" s="1"/>
      <c r="BM3591" s="1"/>
      <c r="BN3591" s="1"/>
      <c r="BO3591" s="1"/>
      <c r="BP3591" s="1"/>
      <c r="BQ3591" s="1"/>
    </row>
    <row r="3592" spans="1:69" x14ac:dyDescent="0.15">
      <c r="A3592" s="63"/>
      <c r="B3592" s="8"/>
      <c r="C3592" s="8"/>
      <c r="D3592" s="54"/>
      <c r="E3592" s="13"/>
      <c r="F3592" s="10"/>
      <c r="G3592" s="11"/>
      <c r="H3592" s="10"/>
      <c r="I3592" s="10"/>
      <c r="J3592" s="1"/>
      <c r="K3592" s="1"/>
      <c r="L3592" s="8"/>
      <c r="M3592" s="14"/>
      <c r="N3592" s="14"/>
      <c r="O3592" s="8"/>
      <c r="P3592" s="8"/>
      <c r="Q3592" s="12"/>
      <c r="R3592" s="37"/>
      <c r="S3592" s="8"/>
      <c r="T3592" s="7"/>
      <c r="U3592" s="12"/>
      <c r="V3592" s="12"/>
      <c r="W3592" s="14"/>
      <c r="X3592" s="8"/>
      <c r="Y3592" s="13"/>
      <c r="Z3592" s="4"/>
      <c r="AA3592" s="10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4"/>
      <c r="BL3592" s="1"/>
      <c r="BM3592" s="1"/>
      <c r="BN3592" s="1"/>
      <c r="BO3592" s="1"/>
      <c r="BP3592" s="1"/>
      <c r="BQ3592" s="1"/>
    </row>
    <row r="3593" spans="1:69" x14ac:dyDescent="0.15">
      <c r="A3593" s="63"/>
      <c r="B3593" s="8"/>
      <c r="C3593" s="8"/>
      <c r="D3593" s="54"/>
      <c r="E3593" s="13"/>
      <c r="F3593" s="10"/>
      <c r="G3593" s="11"/>
      <c r="H3593" s="10"/>
      <c r="I3593" s="10"/>
      <c r="J3593" s="1"/>
      <c r="K3593" s="1"/>
      <c r="L3593" s="8"/>
      <c r="M3593" s="14"/>
      <c r="N3593" s="14"/>
      <c r="O3593" s="8"/>
      <c r="P3593" s="8"/>
      <c r="Q3593" s="12"/>
      <c r="R3593" s="37"/>
      <c r="S3593" s="8"/>
      <c r="T3593" s="7"/>
      <c r="U3593" s="12"/>
      <c r="V3593" s="12"/>
      <c r="W3593" s="14"/>
      <c r="X3593" s="8"/>
      <c r="Y3593" s="13"/>
      <c r="Z3593" s="4"/>
      <c r="AA3593" s="10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4"/>
      <c r="BL3593" s="1"/>
      <c r="BM3593" s="1"/>
      <c r="BN3593" s="1"/>
      <c r="BO3593" s="1"/>
      <c r="BP3593" s="1"/>
      <c r="BQ3593" s="1"/>
    </row>
    <row r="3594" spans="1:69" x14ac:dyDescent="0.15">
      <c r="A3594" s="63"/>
      <c r="B3594" s="8"/>
      <c r="C3594" s="8"/>
      <c r="D3594" s="54"/>
      <c r="E3594" s="13"/>
      <c r="F3594" s="10"/>
      <c r="G3594" s="11"/>
      <c r="H3594" s="10"/>
      <c r="I3594" s="10"/>
      <c r="J3594" s="1"/>
      <c r="K3594" s="1"/>
      <c r="L3594" s="8"/>
      <c r="M3594" s="14"/>
      <c r="N3594" s="14"/>
      <c r="O3594" s="8"/>
      <c r="P3594" s="8"/>
      <c r="Q3594" s="12"/>
      <c r="R3594" s="37"/>
      <c r="S3594" s="8"/>
      <c r="T3594" s="7"/>
      <c r="U3594" s="12"/>
      <c r="V3594" s="12"/>
      <c r="W3594" s="14"/>
      <c r="X3594" s="8"/>
      <c r="Y3594" s="13"/>
      <c r="Z3594" s="4"/>
      <c r="AA3594" s="10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4"/>
      <c r="BL3594" s="1"/>
      <c r="BM3594" s="1"/>
      <c r="BN3594" s="1"/>
      <c r="BO3594" s="1"/>
      <c r="BP3594" s="1"/>
      <c r="BQ3594" s="1"/>
    </row>
    <row r="3595" spans="1:69" x14ac:dyDescent="0.15">
      <c r="A3595" s="63"/>
      <c r="B3595" s="8"/>
      <c r="C3595" s="8"/>
      <c r="D3595" s="54"/>
      <c r="E3595" s="13"/>
      <c r="F3595" s="10"/>
      <c r="G3595" s="11"/>
      <c r="H3595" s="10"/>
      <c r="I3595" s="10"/>
      <c r="J3595" s="1"/>
      <c r="K3595" s="1"/>
      <c r="L3595" s="8"/>
      <c r="M3595" s="14"/>
      <c r="N3595" s="14"/>
      <c r="O3595" s="8"/>
      <c r="P3595" s="8"/>
      <c r="Q3595" s="12"/>
      <c r="R3595" s="37"/>
      <c r="S3595" s="8"/>
      <c r="T3595" s="7"/>
      <c r="U3595" s="12"/>
      <c r="V3595" s="12"/>
      <c r="W3595" s="14"/>
      <c r="X3595" s="8"/>
      <c r="Y3595" s="13"/>
      <c r="Z3595" s="4"/>
      <c r="AA3595" s="10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4"/>
      <c r="BL3595" s="1"/>
      <c r="BM3595" s="1"/>
      <c r="BN3595" s="1"/>
      <c r="BO3595" s="1"/>
      <c r="BP3595" s="1"/>
      <c r="BQ3595" s="1"/>
    </row>
    <row r="3596" spans="1:69" x14ac:dyDescent="0.15">
      <c r="A3596" s="63"/>
      <c r="B3596" s="8"/>
      <c r="C3596" s="8"/>
      <c r="D3596" s="54"/>
      <c r="E3596" s="13"/>
      <c r="F3596" s="10"/>
      <c r="G3596" s="11"/>
      <c r="H3596" s="10"/>
      <c r="I3596" s="10"/>
      <c r="J3596" s="1"/>
      <c r="K3596" s="1"/>
      <c r="L3596" s="8"/>
      <c r="M3596" s="14"/>
      <c r="N3596" s="14"/>
      <c r="O3596" s="8"/>
      <c r="P3596" s="8"/>
      <c r="Q3596" s="12"/>
      <c r="R3596" s="37"/>
      <c r="S3596" s="8"/>
      <c r="T3596" s="7"/>
      <c r="U3596" s="12"/>
      <c r="V3596" s="12"/>
      <c r="W3596" s="14"/>
      <c r="X3596" s="8"/>
      <c r="Y3596" s="13"/>
      <c r="Z3596" s="4"/>
      <c r="AA3596" s="10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4"/>
      <c r="BL3596" s="1"/>
      <c r="BM3596" s="1"/>
      <c r="BN3596" s="1"/>
      <c r="BO3596" s="1"/>
      <c r="BP3596" s="1"/>
      <c r="BQ3596" s="1"/>
    </row>
    <row r="3597" spans="1:69" x14ac:dyDescent="0.15">
      <c r="A3597" s="63"/>
      <c r="B3597" s="8"/>
      <c r="C3597" s="8"/>
      <c r="D3597" s="54"/>
      <c r="E3597" s="13"/>
      <c r="F3597" s="10"/>
      <c r="G3597" s="11"/>
      <c r="H3597" s="10"/>
      <c r="I3597" s="10"/>
      <c r="J3597" s="1"/>
      <c r="K3597" s="1"/>
      <c r="L3597" s="8"/>
      <c r="M3597" s="14"/>
      <c r="N3597" s="14"/>
      <c r="O3597" s="8"/>
      <c r="P3597" s="8"/>
      <c r="Q3597" s="12"/>
      <c r="R3597" s="37"/>
      <c r="S3597" s="8"/>
      <c r="T3597" s="7"/>
      <c r="U3597" s="12"/>
      <c r="V3597" s="12"/>
      <c r="W3597" s="14"/>
      <c r="X3597" s="8"/>
      <c r="Y3597" s="13"/>
      <c r="Z3597" s="4"/>
      <c r="AA3597" s="10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4"/>
      <c r="BL3597" s="1"/>
      <c r="BM3597" s="1"/>
      <c r="BN3597" s="1"/>
      <c r="BO3597" s="1"/>
      <c r="BP3597" s="1"/>
      <c r="BQ3597" s="1"/>
    </row>
    <row r="3598" spans="1:69" x14ac:dyDescent="0.15">
      <c r="A3598" s="63"/>
      <c r="B3598" s="8"/>
      <c r="C3598" s="8"/>
      <c r="D3598" s="54"/>
      <c r="E3598" s="13"/>
      <c r="F3598" s="10"/>
      <c r="G3598" s="11"/>
      <c r="H3598" s="10"/>
      <c r="I3598" s="10"/>
      <c r="J3598" s="1"/>
      <c r="K3598" s="1"/>
      <c r="L3598" s="8"/>
      <c r="M3598" s="14"/>
      <c r="N3598" s="14"/>
      <c r="O3598" s="8"/>
      <c r="P3598" s="8"/>
      <c r="Q3598" s="12"/>
      <c r="R3598" s="37"/>
      <c r="S3598" s="8"/>
      <c r="T3598" s="7"/>
      <c r="U3598" s="12"/>
      <c r="V3598" s="12"/>
      <c r="W3598" s="14"/>
      <c r="X3598" s="8"/>
      <c r="Y3598" s="13"/>
      <c r="Z3598" s="4"/>
      <c r="AA3598" s="10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4"/>
      <c r="BL3598" s="1"/>
      <c r="BM3598" s="1"/>
      <c r="BN3598" s="1"/>
      <c r="BO3598" s="1"/>
      <c r="BP3598" s="1"/>
      <c r="BQ3598" s="1"/>
    </row>
    <row r="3599" spans="1:69" x14ac:dyDescent="0.15">
      <c r="A3599" s="63"/>
      <c r="B3599" s="8"/>
      <c r="C3599" s="8"/>
      <c r="D3599" s="54"/>
      <c r="E3599" s="13"/>
      <c r="F3599" s="10"/>
      <c r="G3599" s="11"/>
      <c r="H3599" s="10"/>
      <c r="I3599" s="10"/>
      <c r="J3599" s="1"/>
      <c r="K3599" s="1"/>
      <c r="L3599" s="8"/>
      <c r="M3599" s="14"/>
      <c r="N3599" s="14"/>
      <c r="O3599" s="8"/>
      <c r="P3599" s="8"/>
      <c r="Q3599" s="12"/>
      <c r="R3599" s="37"/>
      <c r="S3599" s="8"/>
      <c r="T3599" s="7"/>
      <c r="U3599" s="12"/>
      <c r="V3599" s="12"/>
      <c r="W3599" s="14"/>
      <c r="X3599" s="8"/>
      <c r="Y3599" s="13"/>
      <c r="Z3599" s="4"/>
      <c r="AA3599" s="10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4"/>
      <c r="BL3599" s="1"/>
      <c r="BM3599" s="1"/>
      <c r="BN3599" s="1"/>
      <c r="BO3599" s="1"/>
      <c r="BP3599" s="1"/>
      <c r="BQ3599" s="1"/>
    </row>
    <row r="3600" spans="1:69" x14ac:dyDescent="0.15">
      <c r="A3600" s="63"/>
      <c r="B3600" s="8"/>
      <c r="C3600" s="8"/>
      <c r="D3600" s="54"/>
      <c r="E3600" s="13"/>
      <c r="F3600" s="10"/>
      <c r="G3600" s="11"/>
      <c r="H3600" s="10"/>
      <c r="I3600" s="10"/>
      <c r="J3600" s="1"/>
      <c r="K3600" s="1"/>
      <c r="L3600" s="8"/>
      <c r="M3600" s="14"/>
      <c r="N3600" s="14"/>
      <c r="O3600" s="8"/>
      <c r="P3600" s="8"/>
      <c r="Q3600" s="12"/>
      <c r="R3600" s="37"/>
      <c r="S3600" s="8"/>
      <c r="T3600" s="7"/>
      <c r="U3600" s="12"/>
      <c r="V3600" s="12"/>
      <c r="W3600" s="14"/>
      <c r="X3600" s="8"/>
      <c r="Y3600" s="13"/>
      <c r="Z3600" s="4"/>
      <c r="AA3600" s="10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4"/>
      <c r="BL3600" s="1"/>
      <c r="BM3600" s="1"/>
      <c r="BN3600" s="1"/>
      <c r="BO3600" s="1"/>
      <c r="BP3600" s="1"/>
      <c r="BQ3600" s="1"/>
    </row>
    <row r="3601" spans="1:69" x14ac:dyDescent="0.15">
      <c r="A3601" s="63"/>
      <c r="B3601" s="8"/>
      <c r="C3601" s="8"/>
      <c r="D3601" s="54"/>
      <c r="E3601" s="13"/>
      <c r="F3601" s="10"/>
      <c r="G3601" s="11"/>
      <c r="H3601" s="10"/>
      <c r="I3601" s="10"/>
      <c r="J3601" s="1"/>
      <c r="K3601" s="1"/>
      <c r="L3601" s="8"/>
      <c r="M3601" s="14"/>
      <c r="N3601" s="14"/>
      <c r="O3601" s="8"/>
      <c r="P3601" s="8"/>
      <c r="Q3601" s="12"/>
      <c r="R3601" s="37"/>
      <c r="S3601" s="8"/>
      <c r="T3601" s="7"/>
      <c r="U3601" s="12"/>
      <c r="V3601" s="12"/>
      <c r="W3601" s="14"/>
      <c r="X3601" s="8"/>
      <c r="Y3601" s="13"/>
      <c r="Z3601" s="4"/>
      <c r="AA3601" s="10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4"/>
      <c r="BL3601" s="1"/>
      <c r="BM3601" s="1"/>
      <c r="BN3601" s="1"/>
      <c r="BO3601" s="1"/>
      <c r="BP3601" s="1"/>
      <c r="BQ3601" s="1"/>
    </row>
    <row r="3602" spans="1:69" x14ac:dyDescent="0.15">
      <c r="A3602" s="63"/>
      <c r="B3602" s="8"/>
      <c r="C3602" s="8"/>
      <c r="D3602" s="54"/>
      <c r="E3602" s="13"/>
      <c r="F3602" s="10"/>
      <c r="G3602" s="11"/>
      <c r="H3602" s="10"/>
      <c r="I3602" s="10"/>
      <c r="J3602" s="1"/>
      <c r="K3602" s="1"/>
      <c r="L3602" s="8"/>
      <c r="M3602" s="14"/>
      <c r="N3602" s="14"/>
      <c r="O3602" s="8"/>
      <c r="P3602" s="8"/>
      <c r="Q3602" s="12"/>
      <c r="R3602" s="37"/>
      <c r="S3602" s="8"/>
      <c r="T3602" s="7"/>
      <c r="U3602" s="12"/>
      <c r="V3602" s="12"/>
      <c r="W3602" s="14"/>
      <c r="X3602" s="8"/>
      <c r="Y3602" s="13"/>
      <c r="Z3602" s="4"/>
      <c r="AA3602" s="10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4"/>
      <c r="BL3602" s="1"/>
      <c r="BM3602" s="1"/>
      <c r="BN3602" s="1"/>
      <c r="BO3602" s="1"/>
      <c r="BP3602" s="1"/>
      <c r="BQ3602" s="1"/>
    </row>
    <row r="3603" spans="1:69" x14ac:dyDescent="0.15">
      <c r="A3603" s="63"/>
      <c r="B3603" s="8"/>
      <c r="C3603" s="8"/>
      <c r="D3603" s="54"/>
      <c r="E3603" s="13"/>
      <c r="F3603" s="10"/>
      <c r="G3603" s="11"/>
      <c r="H3603" s="10"/>
      <c r="I3603" s="10"/>
      <c r="J3603" s="1"/>
      <c r="K3603" s="1"/>
      <c r="L3603" s="8"/>
      <c r="M3603" s="14"/>
      <c r="N3603" s="14"/>
      <c r="O3603" s="8"/>
      <c r="P3603" s="8"/>
      <c r="Q3603" s="12"/>
      <c r="R3603" s="37"/>
      <c r="S3603" s="8"/>
      <c r="T3603" s="7"/>
      <c r="U3603" s="12"/>
      <c r="V3603" s="12"/>
      <c r="W3603" s="14"/>
      <c r="X3603" s="8"/>
      <c r="Y3603" s="13"/>
      <c r="Z3603" s="4"/>
      <c r="AA3603" s="10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4"/>
      <c r="BL3603" s="1"/>
      <c r="BM3603" s="1"/>
      <c r="BN3603" s="1"/>
      <c r="BO3603" s="1"/>
      <c r="BP3603" s="1"/>
      <c r="BQ3603" s="1"/>
    </row>
    <row r="3604" spans="1:69" x14ac:dyDescent="0.15">
      <c r="A3604" s="63"/>
      <c r="B3604" s="8"/>
      <c r="C3604" s="8"/>
      <c r="D3604" s="54"/>
      <c r="E3604" s="13"/>
      <c r="F3604" s="10"/>
      <c r="G3604" s="11"/>
      <c r="H3604" s="10"/>
      <c r="I3604" s="10"/>
      <c r="J3604" s="1"/>
      <c r="K3604" s="1"/>
      <c r="L3604" s="8"/>
      <c r="M3604" s="14"/>
      <c r="N3604" s="14"/>
      <c r="O3604" s="8"/>
      <c r="P3604" s="8"/>
      <c r="Q3604" s="12"/>
      <c r="R3604" s="37"/>
      <c r="S3604" s="8"/>
      <c r="T3604" s="7"/>
      <c r="U3604" s="12"/>
      <c r="V3604" s="12"/>
      <c r="W3604" s="14"/>
      <c r="X3604" s="8"/>
      <c r="Y3604" s="13"/>
      <c r="Z3604" s="4"/>
      <c r="AA3604" s="10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4"/>
      <c r="BL3604" s="1"/>
      <c r="BM3604" s="1"/>
      <c r="BN3604" s="1"/>
      <c r="BO3604" s="1"/>
      <c r="BP3604" s="1"/>
      <c r="BQ3604" s="1"/>
    </row>
    <row r="3605" spans="1:69" x14ac:dyDescent="0.15">
      <c r="A3605" s="63"/>
      <c r="B3605" s="8"/>
      <c r="C3605" s="8"/>
      <c r="D3605" s="54"/>
      <c r="E3605" s="13"/>
      <c r="F3605" s="10"/>
      <c r="G3605" s="11"/>
      <c r="H3605" s="10"/>
      <c r="I3605" s="10"/>
      <c r="J3605" s="1"/>
      <c r="K3605" s="1"/>
      <c r="L3605" s="8"/>
      <c r="M3605" s="14"/>
      <c r="N3605" s="14"/>
      <c r="O3605" s="8"/>
      <c r="P3605" s="8"/>
      <c r="Q3605" s="12"/>
      <c r="R3605" s="37"/>
      <c r="S3605" s="8"/>
      <c r="T3605" s="7"/>
      <c r="U3605" s="12"/>
      <c r="V3605" s="12"/>
      <c r="W3605" s="14"/>
      <c r="X3605" s="8"/>
      <c r="Y3605" s="13"/>
      <c r="Z3605" s="4"/>
      <c r="AA3605" s="10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4"/>
      <c r="BL3605" s="1"/>
      <c r="BM3605" s="1"/>
      <c r="BN3605" s="1"/>
      <c r="BO3605" s="1"/>
      <c r="BP3605" s="1"/>
      <c r="BQ3605" s="1"/>
    </row>
    <row r="3606" spans="1:69" x14ac:dyDescent="0.15">
      <c r="A3606" s="63"/>
      <c r="B3606" s="8"/>
      <c r="C3606" s="8"/>
      <c r="D3606" s="54"/>
      <c r="E3606" s="13"/>
      <c r="F3606" s="10"/>
      <c r="G3606" s="11"/>
      <c r="H3606" s="10"/>
      <c r="I3606" s="10"/>
      <c r="J3606" s="1"/>
      <c r="K3606" s="1"/>
      <c r="L3606" s="8"/>
      <c r="M3606" s="14"/>
      <c r="N3606" s="14"/>
      <c r="O3606" s="8"/>
      <c r="P3606" s="8"/>
      <c r="Q3606" s="12"/>
      <c r="R3606" s="37"/>
      <c r="S3606" s="8"/>
      <c r="T3606" s="7"/>
      <c r="U3606" s="12"/>
      <c r="V3606" s="12"/>
      <c r="W3606" s="14"/>
      <c r="X3606" s="8"/>
      <c r="Y3606" s="13"/>
      <c r="Z3606" s="4"/>
      <c r="AA3606" s="10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4"/>
      <c r="BL3606" s="1"/>
      <c r="BM3606" s="1"/>
      <c r="BN3606" s="1"/>
      <c r="BO3606" s="1"/>
      <c r="BP3606" s="1"/>
      <c r="BQ3606" s="1"/>
    </row>
    <row r="3607" spans="1:69" x14ac:dyDescent="0.15">
      <c r="A3607" s="63"/>
      <c r="B3607" s="8"/>
      <c r="C3607" s="8"/>
      <c r="D3607" s="54"/>
      <c r="E3607" s="13"/>
      <c r="F3607" s="10"/>
      <c r="G3607" s="11"/>
      <c r="H3607" s="10"/>
      <c r="I3607" s="10"/>
      <c r="J3607" s="1"/>
      <c r="K3607" s="1"/>
      <c r="L3607" s="8"/>
      <c r="M3607" s="14"/>
      <c r="N3607" s="14"/>
      <c r="O3607" s="8"/>
      <c r="P3607" s="8"/>
      <c r="Q3607" s="12"/>
      <c r="R3607" s="37"/>
      <c r="S3607" s="8"/>
      <c r="T3607" s="7"/>
      <c r="U3607" s="12"/>
      <c r="V3607" s="12"/>
      <c r="W3607" s="14"/>
      <c r="X3607" s="8"/>
      <c r="Y3607" s="13"/>
      <c r="Z3607" s="4"/>
      <c r="AA3607" s="10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4"/>
      <c r="BL3607" s="1"/>
      <c r="BM3607" s="1"/>
      <c r="BN3607" s="1"/>
      <c r="BO3607" s="1"/>
      <c r="BP3607" s="1"/>
      <c r="BQ3607" s="1"/>
    </row>
    <row r="3608" spans="1:69" x14ac:dyDescent="0.15">
      <c r="A3608" s="63"/>
      <c r="B3608" s="8"/>
      <c r="C3608" s="8"/>
      <c r="D3608" s="54"/>
      <c r="E3608" s="13"/>
      <c r="F3608" s="10"/>
      <c r="G3608" s="11"/>
      <c r="H3608" s="10"/>
      <c r="I3608" s="10"/>
      <c r="J3608" s="1"/>
      <c r="K3608" s="1"/>
      <c r="L3608" s="8"/>
      <c r="M3608" s="14"/>
      <c r="N3608" s="14"/>
      <c r="O3608" s="8"/>
      <c r="P3608" s="8"/>
      <c r="Q3608" s="12"/>
      <c r="R3608" s="37"/>
      <c r="S3608" s="8"/>
      <c r="T3608" s="7"/>
      <c r="U3608" s="12"/>
      <c r="V3608" s="12"/>
      <c r="W3608" s="14"/>
      <c r="X3608" s="8"/>
      <c r="Y3608" s="13"/>
      <c r="Z3608" s="4"/>
      <c r="AA3608" s="10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4"/>
      <c r="BL3608" s="1"/>
      <c r="BM3608" s="1"/>
      <c r="BN3608" s="1"/>
      <c r="BO3608" s="1"/>
      <c r="BP3608" s="1"/>
      <c r="BQ3608" s="1"/>
    </row>
    <row r="3609" spans="1:69" x14ac:dyDescent="0.15">
      <c r="A3609" s="63"/>
      <c r="B3609" s="8"/>
      <c r="C3609" s="8"/>
      <c r="D3609" s="54"/>
      <c r="E3609" s="13"/>
      <c r="F3609" s="10"/>
      <c r="G3609" s="11"/>
      <c r="H3609" s="10"/>
      <c r="I3609" s="10"/>
      <c r="J3609" s="1"/>
      <c r="K3609" s="1"/>
      <c r="L3609" s="8"/>
      <c r="M3609" s="14"/>
      <c r="N3609" s="14"/>
      <c r="O3609" s="8"/>
      <c r="P3609" s="8"/>
      <c r="Q3609" s="12"/>
      <c r="R3609" s="37"/>
      <c r="S3609" s="8"/>
      <c r="T3609" s="7"/>
      <c r="U3609" s="12"/>
      <c r="V3609" s="12"/>
      <c r="W3609" s="14"/>
      <c r="X3609" s="8"/>
      <c r="Y3609" s="13"/>
      <c r="Z3609" s="4"/>
      <c r="AA3609" s="10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4"/>
      <c r="BL3609" s="1"/>
      <c r="BM3609" s="1"/>
      <c r="BN3609" s="1"/>
      <c r="BO3609" s="1"/>
      <c r="BP3609" s="1"/>
      <c r="BQ3609" s="1"/>
    </row>
    <row r="3610" spans="1:69" x14ac:dyDescent="0.15">
      <c r="A3610" s="63"/>
      <c r="B3610" s="8"/>
      <c r="C3610" s="8"/>
      <c r="D3610" s="54"/>
      <c r="E3610" s="13"/>
      <c r="F3610" s="10"/>
      <c r="G3610" s="11"/>
      <c r="H3610" s="10"/>
      <c r="I3610" s="10"/>
      <c r="J3610" s="1"/>
      <c r="K3610" s="1"/>
      <c r="L3610" s="8"/>
      <c r="M3610" s="14"/>
      <c r="N3610" s="14"/>
      <c r="O3610" s="8"/>
      <c r="P3610" s="8"/>
      <c r="Q3610" s="12"/>
      <c r="R3610" s="37"/>
      <c r="S3610" s="8"/>
      <c r="T3610" s="7"/>
      <c r="U3610" s="12"/>
      <c r="V3610" s="12"/>
      <c r="W3610" s="14"/>
      <c r="X3610" s="8"/>
      <c r="Y3610" s="13"/>
      <c r="Z3610" s="4"/>
      <c r="AA3610" s="10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4"/>
      <c r="BL3610" s="1"/>
      <c r="BM3610" s="1"/>
      <c r="BN3610" s="1"/>
      <c r="BO3610" s="1"/>
      <c r="BP3610" s="1"/>
      <c r="BQ3610" s="1"/>
    </row>
    <row r="3611" spans="1:69" x14ac:dyDescent="0.15">
      <c r="A3611" s="63"/>
      <c r="B3611" s="8"/>
      <c r="C3611" s="8"/>
      <c r="D3611" s="54"/>
      <c r="E3611" s="13"/>
      <c r="F3611" s="10"/>
      <c r="G3611" s="11"/>
      <c r="H3611" s="10"/>
      <c r="I3611" s="10"/>
      <c r="J3611" s="1"/>
      <c r="K3611" s="1"/>
      <c r="L3611" s="8"/>
      <c r="M3611" s="14"/>
      <c r="N3611" s="14"/>
      <c r="O3611" s="8"/>
      <c r="P3611" s="8"/>
      <c r="Q3611" s="12"/>
      <c r="R3611" s="37"/>
      <c r="S3611" s="8"/>
      <c r="T3611" s="7"/>
      <c r="U3611" s="12"/>
      <c r="V3611" s="12"/>
      <c r="W3611" s="14"/>
      <c r="X3611" s="8"/>
      <c r="Y3611" s="13"/>
      <c r="Z3611" s="4"/>
      <c r="AA3611" s="10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4"/>
      <c r="BL3611" s="1"/>
      <c r="BM3611" s="1"/>
      <c r="BN3611" s="1"/>
      <c r="BO3611" s="1"/>
      <c r="BP3611" s="1"/>
      <c r="BQ3611" s="1"/>
    </row>
    <row r="3612" spans="1:69" x14ac:dyDescent="0.15">
      <c r="A3612" s="63"/>
      <c r="B3612" s="8"/>
      <c r="C3612" s="8"/>
      <c r="D3612" s="54"/>
      <c r="E3612" s="13"/>
      <c r="F3612" s="10"/>
      <c r="G3612" s="11"/>
      <c r="H3612" s="10"/>
      <c r="I3612" s="10"/>
      <c r="J3612" s="1"/>
      <c r="K3612" s="1"/>
      <c r="L3612" s="8"/>
      <c r="M3612" s="14"/>
      <c r="N3612" s="14"/>
      <c r="O3612" s="8"/>
      <c r="P3612" s="8"/>
      <c r="Q3612" s="12"/>
      <c r="R3612" s="37"/>
      <c r="S3612" s="8"/>
      <c r="T3612" s="7"/>
      <c r="U3612" s="12"/>
      <c r="V3612" s="12"/>
      <c r="W3612" s="14"/>
      <c r="X3612" s="8"/>
      <c r="Y3612" s="13"/>
      <c r="Z3612" s="4"/>
      <c r="AA3612" s="10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4"/>
      <c r="BL3612" s="1"/>
      <c r="BM3612" s="1"/>
      <c r="BN3612" s="1"/>
      <c r="BO3612" s="1"/>
      <c r="BP3612" s="1"/>
      <c r="BQ3612" s="1"/>
    </row>
    <row r="3613" spans="1:69" x14ac:dyDescent="0.15">
      <c r="A3613" s="63"/>
      <c r="B3613" s="8"/>
      <c r="C3613" s="8"/>
      <c r="D3613" s="54"/>
      <c r="E3613" s="13"/>
      <c r="F3613" s="10"/>
      <c r="G3613" s="11"/>
      <c r="H3613" s="10"/>
      <c r="I3613" s="10"/>
      <c r="J3613" s="1"/>
      <c r="K3613" s="1"/>
      <c r="L3613" s="8"/>
      <c r="M3613" s="14"/>
      <c r="N3613" s="14"/>
      <c r="O3613" s="8"/>
      <c r="P3613" s="8"/>
      <c r="Q3613" s="12"/>
      <c r="R3613" s="37"/>
      <c r="S3613" s="8"/>
      <c r="T3613" s="7"/>
      <c r="U3613" s="12"/>
      <c r="V3613" s="12"/>
      <c r="W3613" s="14"/>
      <c r="X3613" s="8"/>
      <c r="Y3613" s="13"/>
      <c r="Z3613" s="4"/>
      <c r="AA3613" s="10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4"/>
      <c r="BL3613" s="1"/>
      <c r="BM3613" s="1"/>
      <c r="BN3613" s="1"/>
      <c r="BO3613" s="1"/>
      <c r="BP3613" s="1"/>
      <c r="BQ3613" s="1"/>
    </row>
    <row r="3614" spans="1:69" x14ac:dyDescent="0.15">
      <c r="A3614" s="63"/>
      <c r="B3614" s="8"/>
      <c r="C3614" s="8"/>
      <c r="D3614" s="54"/>
      <c r="E3614" s="13"/>
      <c r="F3614" s="10"/>
      <c r="G3614" s="11"/>
      <c r="H3614" s="10"/>
      <c r="I3614" s="10"/>
      <c r="J3614" s="1"/>
      <c r="K3614" s="1"/>
      <c r="L3614" s="8"/>
      <c r="M3614" s="14"/>
      <c r="N3614" s="14"/>
      <c r="O3614" s="8"/>
      <c r="P3614" s="8"/>
      <c r="Q3614" s="12"/>
      <c r="R3614" s="37"/>
      <c r="S3614" s="8"/>
      <c r="T3614" s="7"/>
      <c r="U3614" s="12"/>
      <c r="V3614" s="12"/>
      <c r="W3614" s="14"/>
      <c r="X3614" s="8"/>
      <c r="Y3614" s="13"/>
      <c r="Z3614" s="4"/>
      <c r="AA3614" s="10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4"/>
      <c r="BL3614" s="1"/>
      <c r="BM3614" s="1"/>
      <c r="BN3614" s="1"/>
      <c r="BO3614" s="1"/>
      <c r="BP3614" s="1"/>
      <c r="BQ3614" s="1"/>
    </row>
    <row r="3615" spans="1:69" x14ac:dyDescent="0.15">
      <c r="A3615" s="63"/>
      <c r="B3615" s="8"/>
      <c r="C3615" s="8"/>
      <c r="D3615" s="54"/>
      <c r="E3615" s="13"/>
      <c r="F3615" s="10"/>
      <c r="G3615" s="11"/>
      <c r="H3615" s="10"/>
      <c r="I3615" s="10"/>
      <c r="J3615" s="1"/>
      <c r="K3615" s="1"/>
      <c r="L3615" s="8"/>
      <c r="M3615" s="14"/>
      <c r="N3615" s="14"/>
      <c r="O3615" s="8"/>
      <c r="P3615" s="8"/>
      <c r="Q3615" s="12"/>
      <c r="R3615" s="37"/>
      <c r="S3615" s="8"/>
      <c r="T3615" s="7"/>
      <c r="U3615" s="12"/>
      <c r="V3615" s="12"/>
      <c r="W3615" s="14"/>
      <c r="X3615" s="8"/>
      <c r="Y3615" s="13"/>
      <c r="Z3615" s="4"/>
      <c r="AA3615" s="10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4"/>
      <c r="BL3615" s="1"/>
      <c r="BM3615" s="1"/>
      <c r="BN3615" s="1"/>
      <c r="BO3615" s="1"/>
      <c r="BP3615" s="1"/>
      <c r="BQ3615" s="1"/>
    </row>
    <row r="3616" spans="1:69" x14ac:dyDescent="0.15">
      <c r="A3616" s="63"/>
      <c r="B3616" s="8"/>
      <c r="C3616" s="8"/>
      <c r="D3616" s="54"/>
      <c r="E3616" s="13"/>
      <c r="F3616" s="10"/>
      <c r="G3616" s="11"/>
      <c r="H3616" s="10"/>
      <c r="I3616" s="10"/>
      <c r="J3616" s="1"/>
      <c r="K3616" s="1"/>
      <c r="L3616" s="8"/>
      <c r="M3616" s="14"/>
      <c r="N3616" s="14"/>
      <c r="O3616" s="8"/>
      <c r="P3616" s="8"/>
      <c r="Q3616" s="12"/>
      <c r="R3616" s="37"/>
      <c r="S3616" s="8"/>
      <c r="T3616" s="7"/>
      <c r="U3616" s="12"/>
      <c r="V3616" s="12"/>
      <c r="W3616" s="14"/>
      <c r="X3616" s="8"/>
      <c r="Y3616" s="13"/>
      <c r="Z3616" s="4"/>
      <c r="AA3616" s="10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4"/>
      <c r="BL3616" s="1"/>
      <c r="BM3616" s="1"/>
      <c r="BN3616" s="1"/>
      <c r="BO3616" s="1"/>
      <c r="BP3616" s="1"/>
      <c r="BQ3616" s="1"/>
    </row>
    <row r="3617" spans="1:69" x14ac:dyDescent="0.15">
      <c r="A3617" s="63"/>
      <c r="B3617" s="8"/>
      <c r="C3617" s="8"/>
      <c r="D3617" s="54"/>
      <c r="E3617" s="13"/>
      <c r="F3617" s="10"/>
      <c r="G3617" s="11"/>
      <c r="H3617" s="10"/>
      <c r="I3617" s="10"/>
      <c r="J3617" s="1"/>
      <c r="K3617" s="1"/>
      <c r="L3617" s="8"/>
      <c r="M3617" s="14"/>
      <c r="N3617" s="14"/>
      <c r="O3617" s="8"/>
      <c r="P3617" s="8"/>
      <c r="Q3617" s="12"/>
      <c r="R3617" s="37"/>
      <c r="S3617" s="8"/>
      <c r="T3617" s="7"/>
      <c r="U3617" s="12"/>
      <c r="V3617" s="12"/>
      <c r="W3617" s="14"/>
      <c r="X3617" s="8"/>
      <c r="Y3617" s="13"/>
      <c r="Z3617" s="4"/>
      <c r="AA3617" s="10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4"/>
      <c r="BL3617" s="1"/>
      <c r="BM3617" s="1"/>
      <c r="BN3617" s="1"/>
      <c r="BO3617" s="1"/>
      <c r="BP3617" s="1"/>
      <c r="BQ3617" s="1"/>
    </row>
    <row r="3618" spans="1:69" x14ac:dyDescent="0.15">
      <c r="A3618" s="63"/>
      <c r="B3618" s="8"/>
      <c r="C3618" s="8"/>
      <c r="D3618" s="54"/>
      <c r="E3618" s="13"/>
      <c r="F3618" s="10"/>
      <c r="G3618" s="11"/>
      <c r="H3618" s="10"/>
      <c r="I3618" s="10"/>
      <c r="J3618" s="1"/>
      <c r="K3618" s="1"/>
      <c r="L3618" s="8"/>
      <c r="M3618" s="14"/>
      <c r="N3618" s="14"/>
      <c r="O3618" s="8"/>
      <c r="P3618" s="8"/>
      <c r="Q3618" s="12"/>
      <c r="R3618" s="37"/>
      <c r="S3618" s="8"/>
      <c r="T3618" s="7"/>
      <c r="U3618" s="12"/>
      <c r="V3618" s="12"/>
      <c r="W3618" s="14"/>
      <c r="X3618" s="8"/>
      <c r="Y3618" s="13"/>
      <c r="Z3618" s="4"/>
      <c r="AA3618" s="10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4"/>
      <c r="BL3618" s="1"/>
      <c r="BM3618" s="1"/>
      <c r="BN3618" s="1"/>
      <c r="BO3618" s="1"/>
      <c r="BP3618" s="1"/>
      <c r="BQ3618" s="1"/>
    </row>
    <row r="3619" spans="1:69" x14ac:dyDescent="0.15">
      <c r="A3619" s="63"/>
      <c r="B3619" s="8"/>
      <c r="C3619" s="8"/>
      <c r="D3619" s="54"/>
      <c r="E3619" s="13"/>
      <c r="F3619" s="10"/>
      <c r="G3619" s="11"/>
      <c r="H3619" s="10"/>
      <c r="I3619" s="10"/>
      <c r="J3619" s="1"/>
      <c r="K3619" s="1"/>
      <c r="L3619" s="8"/>
      <c r="M3619" s="14"/>
      <c r="N3619" s="14"/>
      <c r="O3619" s="8"/>
      <c r="P3619" s="8"/>
      <c r="Q3619" s="12"/>
      <c r="R3619" s="37"/>
      <c r="S3619" s="8"/>
      <c r="T3619" s="7"/>
      <c r="U3619" s="12"/>
      <c r="V3619" s="12"/>
      <c r="W3619" s="14"/>
      <c r="X3619" s="8"/>
      <c r="Y3619" s="13"/>
      <c r="Z3619" s="4"/>
      <c r="AA3619" s="10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4"/>
      <c r="BL3619" s="1"/>
      <c r="BM3619" s="1"/>
      <c r="BN3619" s="1"/>
      <c r="BO3619" s="1"/>
      <c r="BP3619" s="1"/>
      <c r="BQ3619" s="1"/>
    </row>
    <row r="3620" spans="1:69" x14ac:dyDescent="0.15">
      <c r="A3620" s="63"/>
      <c r="B3620" s="8"/>
      <c r="C3620" s="8"/>
      <c r="D3620" s="54"/>
      <c r="E3620" s="13"/>
      <c r="F3620" s="10"/>
      <c r="G3620" s="11"/>
      <c r="H3620" s="10"/>
      <c r="I3620" s="10"/>
      <c r="J3620" s="1"/>
      <c r="K3620" s="1"/>
      <c r="L3620" s="8"/>
      <c r="M3620" s="14"/>
      <c r="N3620" s="14"/>
      <c r="O3620" s="8"/>
      <c r="P3620" s="8"/>
      <c r="Q3620" s="12"/>
      <c r="R3620" s="37"/>
      <c r="S3620" s="8"/>
      <c r="T3620" s="7"/>
      <c r="U3620" s="12"/>
      <c r="V3620" s="12"/>
      <c r="W3620" s="14"/>
      <c r="X3620" s="8"/>
      <c r="Y3620" s="13"/>
      <c r="Z3620" s="4"/>
      <c r="AA3620" s="10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4"/>
      <c r="BL3620" s="1"/>
      <c r="BM3620" s="1"/>
      <c r="BN3620" s="1"/>
      <c r="BO3620" s="1"/>
      <c r="BP3620" s="1"/>
      <c r="BQ3620" s="1"/>
    </row>
    <row r="3621" spans="1:69" x14ac:dyDescent="0.15">
      <c r="A3621" s="63"/>
      <c r="B3621" s="8"/>
      <c r="C3621" s="8"/>
      <c r="D3621" s="54"/>
      <c r="E3621" s="13"/>
      <c r="F3621" s="10"/>
      <c r="G3621" s="11"/>
      <c r="H3621" s="10"/>
      <c r="I3621" s="10"/>
      <c r="J3621" s="1"/>
      <c r="K3621" s="1"/>
      <c r="L3621" s="8"/>
      <c r="M3621" s="14"/>
      <c r="N3621" s="14"/>
      <c r="O3621" s="8"/>
      <c r="P3621" s="8"/>
      <c r="Q3621" s="12"/>
      <c r="R3621" s="37"/>
      <c r="S3621" s="8"/>
      <c r="T3621" s="7"/>
      <c r="U3621" s="12"/>
      <c r="V3621" s="12"/>
      <c r="W3621" s="14"/>
      <c r="X3621" s="8"/>
      <c r="Y3621" s="13"/>
      <c r="Z3621" s="4"/>
      <c r="AA3621" s="10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4"/>
      <c r="BL3621" s="1"/>
      <c r="BM3621" s="1"/>
      <c r="BN3621" s="1"/>
      <c r="BO3621" s="1"/>
      <c r="BP3621" s="1"/>
      <c r="BQ3621" s="1"/>
    </row>
    <row r="3622" spans="1:69" x14ac:dyDescent="0.15">
      <c r="A3622" s="63"/>
      <c r="B3622" s="8"/>
      <c r="C3622" s="8"/>
      <c r="D3622" s="54"/>
      <c r="E3622" s="13"/>
      <c r="F3622" s="10"/>
      <c r="G3622" s="11"/>
      <c r="H3622" s="10"/>
      <c r="I3622" s="10"/>
      <c r="J3622" s="1"/>
      <c r="K3622" s="1"/>
      <c r="L3622" s="8"/>
      <c r="M3622" s="14"/>
      <c r="N3622" s="14"/>
      <c r="O3622" s="8"/>
      <c r="P3622" s="8"/>
      <c r="Q3622" s="12"/>
      <c r="R3622" s="37"/>
      <c r="S3622" s="8"/>
      <c r="T3622" s="7"/>
      <c r="U3622" s="12"/>
      <c r="V3622" s="12"/>
      <c r="W3622" s="14"/>
      <c r="X3622" s="8"/>
      <c r="Y3622" s="13"/>
      <c r="Z3622" s="4"/>
      <c r="AA3622" s="10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4"/>
      <c r="BL3622" s="1"/>
      <c r="BM3622" s="1"/>
      <c r="BN3622" s="1"/>
      <c r="BO3622" s="1"/>
      <c r="BP3622" s="1"/>
      <c r="BQ3622" s="1"/>
    </row>
    <row r="3623" spans="1:69" x14ac:dyDescent="0.15">
      <c r="A3623" s="63"/>
      <c r="B3623" s="8"/>
      <c r="C3623" s="8"/>
      <c r="D3623" s="54"/>
      <c r="E3623" s="13"/>
      <c r="F3623" s="10"/>
      <c r="G3623" s="11"/>
      <c r="H3623" s="10"/>
      <c r="I3623" s="10"/>
      <c r="J3623" s="1"/>
      <c r="K3623" s="1"/>
      <c r="L3623" s="8"/>
      <c r="M3623" s="14"/>
      <c r="N3623" s="14"/>
      <c r="O3623" s="8"/>
      <c r="P3623" s="8"/>
      <c r="Q3623" s="12"/>
      <c r="R3623" s="37"/>
      <c r="S3623" s="8"/>
      <c r="T3623" s="7"/>
      <c r="U3623" s="12"/>
      <c r="V3623" s="12"/>
      <c r="W3623" s="14"/>
      <c r="X3623" s="8"/>
      <c r="Y3623" s="13"/>
      <c r="Z3623" s="4"/>
      <c r="AA3623" s="10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4"/>
      <c r="BL3623" s="1"/>
      <c r="BM3623" s="1"/>
      <c r="BN3623" s="1"/>
      <c r="BO3623" s="1"/>
      <c r="BP3623" s="1"/>
      <c r="BQ3623" s="1"/>
    </row>
    <row r="3624" spans="1:69" x14ac:dyDescent="0.15">
      <c r="A3624" s="63"/>
      <c r="B3624" s="8"/>
      <c r="C3624" s="8"/>
      <c r="D3624" s="54"/>
      <c r="E3624" s="13"/>
      <c r="F3624" s="10"/>
      <c r="G3624" s="11"/>
      <c r="H3624" s="10"/>
      <c r="I3624" s="10"/>
      <c r="J3624" s="1"/>
      <c r="K3624" s="1"/>
      <c r="L3624" s="8"/>
      <c r="M3624" s="14"/>
      <c r="N3624" s="14"/>
      <c r="O3624" s="8"/>
      <c r="P3624" s="8"/>
      <c r="Q3624" s="12"/>
      <c r="R3624" s="37"/>
      <c r="S3624" s="8"/>
      <c r="T3624" s="7"/>
      <c r="U3624" s="12"/>
      <c r="V3624" s="12"/>
      <c r="W3624" s="14"/>
      <c r="X3624" s="8"/>
      <c r="Y3624" s="13"/>
      <c r="Z3624" s="4"/>
      <c r="AA3624" s="10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4"/>
      <c r="BL3624" s="1"/>
      <c r="BM3624" s="1"/>
      <c r="BN3624" s="1"/>
      <c r="BO3624" s="1"/>
      <c r="BP3624" s="1"/>
      <c r="BQ3624" s="1"/>
    </row>
    <row r="3625" spans="1:69" x14ac:dyDescent="0.15">
      <c r="A3625" s="63"/>
      <c r="B3625" s="8"/>
      <c r="C3625" s="8"/>
      <c r="D3625" s="54"/>
      <c r="E3625" s="13"/>
      <c r="F3625" s="10"/>
      <c r="G3625" s="11"/>
      <c r="H3625" s="10"/>
      <c r="I3625" s="10"/>
      <c r="J3625" s="1"/>
      <c r="K3625" s="1"/>
      <c r="L3625" s="8"/>
      <c r="M3625" s="14"/>
      <c r="N3625" s="14"/>
      <c r="O3625" s="8"/>
      <c r="P3625" s="8"/>
      <c r="Q3625" s="12"/>
      <c r="R3625" s="37"/>
      <c r="S3625" s="8"/>
      <c r="T3625" s="7"/>
      <c r="U3625" s="12"/>
      <c r="V3625" s="12"/>
      <c r="W3625" s="14"/>
      <c r="X3625" s="8"/>
      <c r="Y3625" s="13"/>
      <c r="Z3625" s="4"/>
      <c r="AA3625" s="10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4"/>
      <c r="BL3625" s="1"/>
      <c r="BM3625" s="1"/>
      <c r="BN3625" s="1"/>
      <c r="BO3625" s="1"/>
      <c r="BP3625" s="1"/>
      <c r="BQ3625" s="1"/>
    </row>
    <row r="3626" spans="1:69" x14ac:dyDescent="0.15">
      <c r="A3626" s="63"/>
      <c r="B3626" s="8"/>
      <c r="C3626" s="8"/>
      <c r="D3626" s="54"/>
      <c r="E3626" s="13"/>
      <c r="F3626" s="10"/>
      <c r="G3626" s="11"/>
      <c r="H3626" s="10"/>
      <c r="I3626" s="10"/>
      <c r="J3626" s="1"/>
      <c r="K3626" s="1"/>
      <c r="L3626" s="8"/>
      <c r="M3626" s="14"/>
      <c r="N3626" s="14"/>
      <c r="O3626" s="8"/>
      <c r="P3626" s="8"/>
      <c r="Q3626" s="12"/>
      <c r="R3626" s="37"/>
      <c r="S3626" s="8"/>
      <c r="T3626" s="7"/>
      <c r="U3626" s="12"/>
      <c r="V3626" s="12"/>
      <c r="W3626" s="14"/>
      <c r="X3626" s="8"/>
      <c r="Y3626" s="13"/>
      <c r="Z3626" s="4"/>
      <c r="AA3626" s="10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4"/>
      <c r="BL3626" s="1"/>
      <c r="BM3626" s="1"/>
      <c r="BN3626" s="1"/>
      <c r="BO3626" s="1"/>
      <c r="BP3626" s="1"/>
      <c r="BQ3626" s="1"/>
    </row>
    <row r="3627" spans="1:69" x14ac:dyDescent="0.15">
      <c r="A3627" s="63"/>
      <c r="B3627" s="8"/>
      <c r="C3627" s="8"/>
      <c r="D3627" s="54"/>
      <c r="E3627" s="13"/>
      <c r="F3627" s="10"/>
      <c r="G3627" s="11"/>
      <c r="H3627" s="10"/>
      <c r="I3627" s="10"/>
      <c r="J3627" s="1"/>
      <c r="K3627" s="1"/>
      <c r="L3627" s="8"/>
      <c r="M3627" s="14"/>
      <c r="N3627" s="14"/>
      <c r="O3627" s="8"/>
      <c r="P3627" s="8"/>
      <c r="Q3627" s="12"/>
      <c r="R3627" s="37"/>
      <c r="S3627" s="8"/>
      <c r="T3627" s="7"/>
      <c r="U3627" s="12"/>
      <c r="V3627" s="12"/>
      <c r="W3627" s="14"/>
      <c r="X3627" s="8"/>
      <c r="Y3627" s="13"/>
      <c r="Z3627" s="4"/>
      <c r="AA3627" s="10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4"/>
      <c r="BL3627" s="1"/>
      <c r="BM3627" s="1"/>
      <c r="BN3627" s="1"/>
      <c r="BO3627" s="1"/>
      <c r="BP3627" s="1"/>
      <c r="BQ3627" s="1"/>
    </row>
    <row r="3628" spans="1:69" x14ac:dyDescent="0.15">
      <c r="A3628" s="63"/>
      <c r="B3628" s="8"/>
      <c r="C3628" s="8"/>
      <c r="D3628" s="54"/>
      <c r="E3628" s="13"/>
      <c r="F3628" s="10"/>
      <c r="G3628" s="11"/>
      <c r="H3628" s="10"/>
      <c r="I3628" s="10"/>
      <c r="J3628" s="1"/>
      <c r="K3628" s="1"/>
      <c r="L3628" s="8"/>
      <c r="M3628" s="14"/>
      <c r="N3628" s="14"/>
      <c r="O3628" s="8"/>
      <c r="P3628" s="8"/>
      <c r="Q3628" s="12"/>
      <c r="R3628" s="37"/>
      <c r="S3628" s="8"/>
      <c r="T3628" s="7"/>
      <c r="U3628" s="12"/>
      <c r="V3628" s="12"/>
      <c r="W3628" s="14"/>
      <c r="X3628" s="8"/>
      <c r="Y3628" s="13"/>
      <c r="Z3628" s="4"/>
      <c r="AA3628" s="10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4"/>
      <c r="BL3628" s="1"/>
      <c r="BM3628" s="1"/>
      <c r="BN3628" s="1"/>
      <c r="BO3628" s="1"/>
      <c r="BP3628" s="1"/>
      <c r="BQ3628" s="1"/>
    </row>
    <row r="3629" spans="1:69" x14ac:dyDescent="0.15">
      <c r="A3629" s="63"/>
      <c r="B3629" s="8"/>
      <c r="C3629" s="8"/>
      <c r="D3629" s="54"/>
      <c r="E3629" s="13"/>
      <c r="F3629" s="10"/>
      <c r="G3629" s="11"/>
      <c r="H3629" s="10"/>
      <c r="I3629" s="10"/>
      <c r="J3629" s="1"/>
      <c r="K3629" s="1"/>
      <c r="L3629" s="8"/>
      <c r="M3629" s="14"/>
      <c r="N3629" s="14"/>
      <c r="O3629" s="8"/>
      <c r="P3629" s="8"/>
      <c r="Q3629" s="12"/>
      <c r="R3629" s="37"/>
      <c r="S3629" s="8"/>
      <c r="T3629" s="7"/>
      <c r="U3629" s="12"/>
      <c r="V3629" s="12"/>
      <c r="W3629" s="14"/>
      <c r="X3629" s="8"/>
      <c r="Y3629" s="13"/>
      <c r="Z3629" s="4"/>
      <c r="AA3629" s="10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4"/>
      <c r="BL3629" s="1"/>
      <c r="BM3629" s="1"/>
      <c r="BN3629" s="1"/>
      <c r="BO3629" s="1"/>
      <c r="BP3629" s="1"/>
      <c r="BQ3629" s="1"/>
    </row>
    <row r="3630" spans="1:69" x14ac:dyDescent="0.15">
      <c r="A3630" s="63"/>
      <c r="B3630" s="8"/>
      <c r="C3630" s="8"/>
      <c r="D3630" s="54"/>
      <c r="E3630" s="13"/>
      <c r="F3630" s="10"/>
      <c r="G3630" s="11"/>
      <c r="H3630" s="10"/>
      <c r="I3630" s="10"/>
      <c r="J3630" s="1"/>
      <c r="K3630" s="1"/>
      <c r="L3630" s="8"/>
      <c r="M3630" s="14"/>
      <c r="N3630" s="14"/>
      <c r="O3630" s="8"/>
      <c r="P3630" s="8"/>
      <c r="Q3630" s="12"/>
      <c r="R3630" s="37"/>
      <c r="S3630" s="8"/>
      <c r="T3630" s="7"/>
      <c r="U3630" s="12"/>
      <c r="V3630" s="12"/>
      <c r="W3630" s="14"/>
      <c r="X3630" s="8"/>
      <c r="Y3630" s="13"/>
      <c r="Z3630" s="4"/>
      <c r="AA3630" s="10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4"/>
      <c r="BL3630" s="1"/>
      <c r="BM3630" s="1"/>
      <c r="BN3630" s="1"/>
      <c r="BO3630" s="1"/>
      <c r="BP3630" s="1"/>
      <c r="BQ3630" s="1"/>
    </row>
    <row r="3631" spans="1:69" x14ac:dyDescent="0.15">
      <c r="A3631" s="63"/>
      <c r="B3631" s="8"/>
      <c r="C3631" s="8"/>
      <c r="D3631" s="54"/>
      <c r="E3631" s="13"/>
      <c r="F3631" s="10"/>
      <c r="G3631" s="11"/>
      <c r="H3631" s="10"/>
      <c r="I3631" s="10"/>
      <c r="J3631" s="1"/>
      <c r="K3631" s="1"/>
      <c r="L3631" s="8"/>
      <c r="M3631" s="14"/>
      <c r="N3631" s="14"/>
      <c r="O3631" s="8"/>
      <c r="P3631" s="8"/>
      <c r="Q3631" s="12"/>
      <c r="R3631" s="37"/>
      <c r="S3631" s="8"/>
      <c r="T3631" s="7"/>
      <c r="U3631" s="12"/>
      <c r="V3631" s="12"/>
      <c r="W3631" s="14"/>
      <c r="X3631" s="8"/>
      <c r="Y3631" s="13"/>
      <c r="Z3631" s="4"/>
      <c r="AA3631" s="10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4"/>
      <c r="BL3631" s="1"/>
      <c r="BM3631" s="1"/>
      <c r="BN3631" s="1"/>
      <c r="BO3631" s="1"/>
      <c r="BP3631" s="1"/>
      <c r="BQ3631" s="1"/>
    </row>
    <row r="3632" spans="1:69" x14ac:dyDescent="0.15">
      <c r="A3632" s="63"/>
      <c r="B3632" s="8"/>
      <c r="C3632" s="8"/>
      <c r="D3632" s="54"/>
      <c r="E3632" s="13"/>
      <c r="F3632" s="10"/>
      <c r="G3632" s="11"/>
      <c r="H3632" s="10"/>
      <c r="I3632" s="10"/>
      <c r="J3632" s="1"/>
      <c r="K3632" s="1"/>
      <c r="L3632" s="8"/>
      <c r="M3632" s="14"/>
      <c r="N3632" s="14"/>
      <c r="O3632" s="8"/>
      <c r="P3632" s="8"/>
      <c r="Q3632" s="12"/>
      <c r="R3632" s="37"/>
      <c r="S3632" s="8"/>
      <c r="T3632" s="7"/>
      <c r="U3632" s="12"/>
      <c r="V3632" s="12"/>
      <c r="W3632" s="14"/>
      <c r="X3632" s="8"/>
      <c r="Y3632" s="13"/>
      <c r="Z3632" s="4"/>
      <c r="AA3632" s="10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4"/>
      <c r="BL3632" s="1"/>
      <c r="BM3632" s="1"/>
      <c r="BN3632" s="1"/>
      <c r="BO3632" s="1"/>
      <c r="BP3632" s="1"/>
      <c r="BQ3632" s="1"/>
    </row>
    <row r="3633" spans="1:69" x14ac:dyDescent="0.15">
      <c r="A3633" s="63"/>
      <c r="B3633" s="8"/>
      <c r="C3633" s="8"/>
      <c r="D3633" s="54"/>
      <c r="E3633" s="13"/>
      <c r="F3633" s="10"/>
      <c r="G3633" s="11"/>
      <c r="H3633" s="10"/>
      <c r="I3633" s="10"/>
      <c r="J3633" s="1"/>
      <c r="K3633" s="1"/>
      <c r="L3633" s="8"/>
      <c r="M3633" s="14"/>
      <c r="N3633" s="14"/>
      <c r="O3633" s="8"/>
      <c r="P3633" s="8"/>
      <c r="Q3633" s="12"/>
      <c r="R3633" s="37"/>
      <c r="S3633" s="8"/>
      <c r="T3633" s="7"/>
      <c r="U3633" s="12"/>
      <c r="V3633" s="12"/>
      <c r="W3633" s="14"/>
      <c r="X3633" s="8"/>
      <c r="Y3633" s="13"/>
      <c r="Z3633" s="4"/>
      <c r="AA3633" s="10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4"/>
      <c r="BL3633" s="1"/>
      <c r="BM3633" s="1"/>
      <c r="BN3633" s="1"/>
      <c r="BO3633" s="1"/>
      <c r="BP3633" s="1"/>
      <c r="BQ3633" s="1"/>
    </row>
    <row r="3634" spans="1:69" x14ac:dyDescent="0.15">
      <c r="A3634" s="63"/>
      <c r="B3634" s="8"/>
      <c r="C3634" s="8"/>
      <c r="D3634" s="54"/>
      <c r="E3634" s="13"/>
      <c r="F3634" s="10"/>
      <c r="G3634" s="11"/>
      <c r="H3634" s="10"/>
      <c r="I3634" s="10"/>
      <c r="J3634" s="1"/>
      <c r="K3634" s="1"/>
      <c r="L3634" s="8"/>
      <c r="M3634" s="14"/>
      <c r="N3634" s="14"/>
      <c r="O3634" s="8"/>
      <c r="P3634" s="8"/>
      <c r="Q3634" s="12"/>
      <c r="R3634" s="37"/>
      <c r="S3634" s="8"/>
      <c r="T3634" s="7"/>
      <c r="U3634" s="12"/>
      <c r="V3634" s="12"/>
      <c r="W3634" s="14"/>
      <c r="X3634" s="8"/>
      <c r="Y3634" s="13"/>
      <c r="Z3634" s="4"/>
      <c r="AA3634" s="10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4"/>
      <c r="BL3634" s="1"/>
      <c r="BM3634" s="1"/>
      <c r="BN3634" s="1"/>
      <c r="BO3634" s="1"/>
      <c r="BP3634" s="1"/>
      <c r="BQ3634" s="1"/>
    </row>
    <row r="3635" spans="1:69" x14ac:dyDescent="0.15">
      <c r="A3635" s="63"/>
      <c r="B3635" s="8"/>
      <c r="C3635" s="8"/>
      <c r="D3635" s="54"/>
      <c r="E3635" s="13"/>
      <c r="F3635" s="10"/>
      <c r="G3635" s="11"/>
      <c r="H3635" s="10"/>
      <c r="I3635" s="10"/>
      <c r="J3635" s="1"/>
      <c r="K3635" s="1"/>
      <c r="L3635" s="8"/>
      <c r="M3635" s="14"/>
      <c r="N3635" s="14"/>
      <c r="O3635" s="8"/>
      <c r="P3635" s="8"/>
      <c r="Q3635" s="12"/>
      <c r="R3635" s="37"/>
      <c r="S3635" s="8"/>
      <c r="T3635" s="7"/>
      <c r="U3635" s="12"/>
      <c r="V3635" s="12"/>
      <c r="W3635" s="14"/>
      <c r="X3635" s="8"/>
      <c r="Y3635" s="13"/>
      <c r="Z3635" s="4"/>
      <c r="AA3635" s="10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4"/>
      <c r="BL3635" s="1"/>
      <c r="BM3635" s="1"/>
      <c r="BN3635" s="1"/>
      <c r="BO3635" s="1"/>
      <c r="BP3635" s="1"/>
      <c r="BQ3635" s="1"/>
    </row>
    <row r="3636" spans="1:69" x14ac:dyDescent="0.15">
      <c r="A3636" s="63"/>
      <c r="B3636" s="8"/>
      <c r="C3636" s="8"/>
      <c r="D3636" s="54"/>
      <c r="E3636" s="13"/>
      <c r="F3636" s="10"/>
      <c r="G3636" s="11"/>
      <c r="H3636" s="10"/>
      <c r="I3636" s="10"/>
      <c r="J3636" s="1"/>
      <c r="K3636" s="1"/>
      <c r="L3636" s="8"/>
      <c r="M3636" s="14"/>
      <c r="N3636" s="14"/>
      <c r="O3636" s="8"/>
      <c r="P3636" s="8"/>
      <c r="Q3636" s="12"/>
      <c r="R3636" s="37"/>
      <c r="S3636" s="8"/>
      <c r="T3636" s="7"/>
      <c r="U3636" s="12"/>
      <c r="V3636" s="12"/>
      <c r="W3636" s="14"/>
      <c r="X3636" s="8"/>
      <c r="Y3636" s="13"/>
      <c r="Z3636" s="4"/>
      <c r="AA3636" s="10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4"/>
      <c r="BL3636" s="1"/>
      <c r="BM3636" s="1"/>
      <c r="BN3636" s="1"/>
      <c r="BO3636" s="1"/>
      <c r="BP3636" s="1"/>
      <c r="BQ3636" s="1"/>
    </row>
    <row r="3637" spans="1:69" x14ac:dyDescent="0.15">
      <c r="A3637" s="63"/>
      <c r="B3637" s="8"/>
      <c r="C3637" s="8"/>
      <c r="D3637" s="54"/>
      <c r="E3637" s="13"/>
      <c r="F3637" s="10"/>
      <c r="G3637" s="11"/>
      <c r="H3637" s="10"/>
      <c r="I3637" s="10"/>
      <c r="J3637" s="1"/>
      <c r="K3637" s="1"/>
      <c r="L3637" s="8"/>
      <c r="M3637" s="14"/>
      <c r="N3637" s="14"/>
      <c r="O3637" s="8"/>
      <c r="P3637" s="8"/>
      <c r="Q3637" s="12"/>
      <c r="R3637" s="37"/>
      <c r="S3637" s="8"/>
      <c r="T3637" s="7"/>
      <c r="U3637" s="12"/>
      <c r="V3637" s="12"/>
      <c r="W3637" s="14"/>
      <c r="X3637" s="8"/>
      <c r="Y3637" s="13"/>
      <c r="Z3637" s="4"/>
      <c r="AA3637" s="10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4"/>
      <c r="BL3637" s="1"/>
      <c r="BM3637" s="1"/>
      <c r="BN3637" s="1"/>
      <c r="BO3637" s="1"/>
      <c r="BP3637" s="1"/>
      <c r="BQ3637" s="1"/>
    </row>
    <row r="3638" spans="1:69" x14ac:dyDescent="0.15">
      <c r="A3638" s="63"/>
      <c r="B3638" s="8"/>
      <c r="C3638" s="8"/>
      <c r="D3638" s="54"/>
      <c r="E3638" s="13"/>
      <c r="F3638" s="10"/>
      <c r="G3638" s="11"/>
      <c r="H3638" s="10"/>
      <c r="I3638" s="10"/>
      <c r="J3638" s="1"/>
      <c r="K3638" s="1"/>
      <c r="L3638" s="8"/>
      <c r="M3638" s="14"/>
      <c r="N3638" s="14"/>
      <c r="O3638" s="8"/>
      <c r="P3638" s="8"/>
      <c r="Q3638" s="12"/>
      <c r="R3638" s="37"/>
      <c r="S3638" s="8"/>
      <c r="T3638" s="7"/>
      <c r="U3638" s="12"/>
      <c r="V3638" s="12"/>
      <c r="W3638" s="14"/>
      <c r="X3638" s="8"/>
      <c r="Y3638" s="13"/>
      <c r="Z3638" s="4"/>
      <c r="AA3638" s="10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4"/>
      <c r="BL3638" s="1"/>
      <c r="BM3638" s="1"/>
      <c r="BN3638" s="1"/>
      <c r="BO3638" s="1"/>
      <c r="BP3638" s="1"/>
      <c r="BQ3638" s="1"/>
    </row>
    <row r="3639" spans="1:69" x14ac:dyDescent="0.15">
      <c r="A3639" s="63"/>
      <c r="B3639" s="8"/>
      <c r="C3639" s="8"/>
      <c r="D3639" s="54"/>
      <c r="E3639" s="13"/>
      <c r="F3639" s="10"/>
      <c r="G3639" s="11"/>
      <c r="H3639" s="10"/>
      <c r="I3639" s="10"/>
      <c r="J3639" s="1"/>
      <c r="K3639" s="1"/>
      <c r="L3639" s="8"/>
      <c r="M3639" s="14"/>
      <c r="N3639" s="14"/>
      <c r="O3639" s="8"/>
      <c r="P3639" s="8"/>
      <c r="Q3639" s="12"/>
      <c r="R3639" s="37"/>
      <c r="S3639" s="8"/>
      <c r="T3639" s="7"/>
      <c r="U3639" s="12"/>
      <c r="V3639" s="12"/>
      <c r="W3639" s="14"/>
      <c r="X3639" s="8"/>
      <c r="Y3639" s="13"/>
      <c r="Z3639" s="4"/>
      <c r="AA3639" s="10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4"/>
      <c r="BL3639" s="1"/>
      <c r="BM3639" s="1"/>
      <c r="BN3639" s="1"/>
      <c r="BO3639" s="1"/>
      <c r="BP3639" s="1"/>
      <c r="BQ3639" s="1"/>
    </row>
    <row r="3640" spans="1:69" x14ac:dyDescent="0.15">
      <c r="A3640" s="63"/>
      <c r="B3640" s="8"/>
      <c r="C3640" s="8"/>
      <c r="D3640" s="54"/>
      <c r="E3640" s="13"/>
      <c r="F3640" s="10"/>
      <c r="G3640" s="11"/>
      <c r="H3640" s="10"/>
      <c r="I3640" s="10"/>
      <c r="J3640" s="1"/>
      <c r="K3640" s="1"/>
      <c r="L3640" s="8"/>
      <c r="M3640" s="14"/>
      <c r="N3640" s="14"/>
      <c r="O3640" s="8"/>
      <c r="P3640" s="8"/>
      <c r="Q3640" s="12"/>
      <c r="R3640" s="37"/>
      <c r="S3640" s="8"/>
      <c r="T3640" s="7"/>
      <c r="U3640" s="12"/>
      <c r="V3640" s="12"/>
      <c r="W3640" s="14"/>
      <c r="X3640" s="8"/>
      <c r="Y3640" s="13"/>
      <c r="Z3640" s="4"/>
      <c r="AA3640" s="10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4"/>
      <c r="BL3640" s="1"/>
      <c r="BM3640" s="1"/>
      <c r="BN3640" s="1"/>
      <c r="BO3640" s="1"/>
      <c r="BP3640" s="1"/>
      <c r="BQ3640" s="1"/>
    </row>
    <row r="3641" spans="1:69" x14ac:dyDescent="0.15">
      <c r="A3641" s="63"/>
      <c r="B3641" s="8"/>
      <c r="C3641" s="8"/>
      <c r="D3641" s="54"/>
      <c r="E3641" s="13"/>
      <c r="F3641" s="10"/>
      <c r="G3641" s="11"/>
      <c r="H3641" s="10"/>
      <c r="I3641" s="10"/>
      <c r="J3641" s="1"/>
      <c r="K3641" s="1"/>
      <c r="L3641" s="8"/>
      <c r="M3641" s="14"/>
      <c r="N3641" s="14"/>
      <c r="O3641" s="8"/>
      <c r="P3641" s="8"/>
      <c r="Q3641" s="12"/>
      <c r="R3641" s="37"/>
      <c r="S3641" s="8"/>
      <c r="T3641" s="7"/>
      <c r="U3641" s="12"/>
      <c r="V3641" s="12"/>
      <c r="W3641" s="14"/>
      <c r="X3641" s="8"/>
      <c r="Y3641" s="13"/>
      <c r="Z3641" s="4"/>
      <c r="AA3641" s="10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4"/>
      <c r="BL3641" s="1"/>
      <c r="BM3641" s="1"/>
      <c r="BN3641" s="1"/>
      <c r="BO3641" s="1"/>
      <c r="BP3641" s="1"/>
      <c r="BQ3641" s="1"/>
    </row>
    <row r="3642" spans="1:69" x14ac:dyDescent="0.15">
      <c r="A3642" s="63"/>
      <c r="B3642" s="8"/>
      <c r="C3642" s="8"/>
      <c r="D3642" s="54"/>
      <c r="E3642" s="13"/>
      <c r="F3642" s="10"/>
      <c r="G3642" s="11"/>
      <c r="H3642" s="10"/>
      <c r="I3642" s="10"/>
      <c r="J3642" s="1"/>
      <c r="K3642" s="1"/>
      <c r="L3642" s="8"/>
      <c r="M3642" s="14"/>
      <c r="N3642" s="14"/>
      <c r="O3642" s="8"/>
      <c r="P3642" s="8"/>
      <c r="Q3642" s="12"/>
      <c r="R3642" s="37"/>
      <c r="S3642" s="8"/>
      <c r="T3642" s="7"/>
      <c r="U3642" s="12"/>
      <c r="V3642" s="12"/>
      <c r="W3642" s="14"/>
      <c r="X3642" s="8"/>
      <c r="Y3642" s="13"/>
      <c r="Z3642" s="4"/>
      <c r="AA3642" s="10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4"/>
      <c r="BL3642" s="1"/>
      <c r="BM3642" s="1"/>
      <c r="BN3642" s="1"/>
      <c r="BO3642" s="1"/>
      <c r="BP3642" s="1"/>
      <c r="BQ3642" s="1"/>
    </row>
    <row r="3643" spans="1:69" x14ac:dyDescent="0.15">
      <c r="A3643" s="63"/>
      <c r="B3643" s="8"/>
      <c r="C3643" s="8"/>
      <c r="D3643" s="54"/>
      <c r="E3643" s="13"/>
      <c r="F3643" s="10"/>
      <c r="G3643" s="11"/>
      <c r="H3643" s="10"/>
      <c r="I3643" s="10"/>
      <c r="J3643" s="1"/>
      <c r="K3643" s="1"/>
      <c r="L3643" s="8"/>
      <c r="M3643" s="14"/>
      <c r="N3643" s="14"/>
      <c r="O3643" s="8"/>
      <c r="P3643" s="8"/>
      <c r="Q3643" s="12"/>
      <c r="R3643" s="37"/>
      <c r="S3643" s="8"/>
      <c r="T3643" s="7"/>
      <c r="U3643" s="12"/>
      <c r="V3643" s="12"/>
      <c r="W3643" s="14"/>
      <c r="X3643" s="8"/>
      <c r="Y3643" s="13"/>
      <c r="Z3643" s="4"/>
      <c r="AA3643" s="10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4"/>
      <c r="BL3643" s="1"/>
      <c r="BM3643" s="1"/>
      <c r="BN3643" s="1"/>
      <c r="BO3643" s="1"/>
      <c r="BP3643" s="1"/>
      <c r="BQ3643" s="1"/>
    </row>
    <row r="3644" spans="1:69" x14ac:dyDescent="0.15">
      <c r="A3644" s="63"/>
      <c r="B3644" s="8"/>
      <c r="C3644" s="8"/>
      <c r="D3644" s="54"/>
      <c r="E3644" s="13"/>
      <c r="F3644" s="10"/>
      <c r="G3644" s="11"/>
      <c r="H3644" s="10"/>
      <c r="I3644" s="10"/>
      <c r="J3644" s="1"/>
      <c r="K3644" s="1"/>
      <c r="L3644" s="8"/>
      <c r="M3644" s="14"/>
      <c r="N3644" s="14"/>
      <c r="O3644" s="8"/>
      <c r="P3644" s="8"/>
      <c r="Q3644" s="12"/>
      <c r="R3644" s="37"/>
      <c r="S3644" s="8"/>
      <c r="T3644" s="7"/>
      <c r="U3644" s="12"/>
      <c r="V3644" s="12"/>
      <c r="W3644" s="14"/>
      <c r="X3644" s="8"/>
      <c r="Y3644" s="13"/>
      <c r="Z3644" s="4"/>
      <c r="AA3644" s="10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4"/>
      <c r="BL3644" s="1"/>
      <c r="BM3644" s="1"/>
      <c r="BN3644" s="1"/>
      <c r="BO3644" s="1"/>
      <c r="BP3644" s="1"/>
      <c r="BQ3644" s="1"/>
    </row>
    <row r="3645" spans="1:69" x14ac:dyDescent="0.15">
      <c r="A3645" s="63"/>
      <c r="B3645" s="8"/>
      <c r="C3645" s="8"/>
      <c r="D3645" s="54"/>
      <c r="E3645" s="13"/>
      <c r="F3645" s="10"/>
      <c r="G3645" s="11"/>
      <c r="H3645" s="10"/>
      <c r="I3645" s="10"/>
      <c r="J3645" s="1"/>
      <c r="K3645" s="1"/>
      <c r="L3645" s="8"/>
      <c r="M3645" s="14"/>
      <c r="N3645" s="14"/>
      <c r="O3645" s="8"/>
      <c r="P3645" s="8"/>
      <c r="Q3645" s="12"/>
      <c r="R3645" s="37"/>
      <c r="S3645" s="8"/>
      <c r="T3645" s="7"/>
      <c r="U3645" s="12"/>
      <c r="V3645" s="12"/>
      <c r="W3645" s="14"/>
      <c r="X3645" s="8"/>
      <c r="Y3645" s="13"/>
      <c r="Z3645" s="4"/>
      <c r="AA3645" s="10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4"/>
      <c r="BL3645" s="1"/>
      <c r="BM3645" s="1"/>
      <c r="BN3645" s="1"/>
      <c r="BO3645" s="1"/>
      <c r="BP3645" s="1"/>
      <c r="BQ3645" s="1"/>
    </row>
    <row r="3646" spans="1:69" x14ac:dyDescent="0.15">
      <c r="A3646" s="63"/>
      <c r="B3646" s="8"/>
      <c r="C3646" s="8"/>
      <c r="D3646" s="54"/>
      <c r="E3646" s="13"/>
      <c r="F3646" s="10"/>
      <c r="G3646" s="11"/>
      <c r="H3646" s="10"/>
      <c r="I3646" s="10"/>
      <c r="J3646" s="1"/>
      <c r="K3646" s="1"/>
      <c r="L3646" s="8"/>
      <c r="M3646" s="14"/>
      <c r="N3646" s="14"/>
      <c r="O3646" s="8"/>
      <c r="P3646" s="8"/>
      <c r="Q3646" s="12"/>
      <c r="R3646" s="37"/>
      <c r="S3646" s="8"/>
      <c r="T3646" s="7"/>
      <c r="U3646" s="12"/>
      <c r="V3646" s="12"/>
      <c r="W3646" s="14"/>
      <c r="X3646" s="8"/>
      <c r="Y3646" s="13"/>
      <c r="Z3646" s="4"/>
      <c r="AA3646" s="10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4"/>
      <c r="BL3646" s="1"/>
      <c r="BM3646" s="1"/>
      <c r="BN3646" s="1"/>
      <c r="BO3646" s="1"/>
      <c r="BP3646" s="1"/>
      <c r="BQ3646" s="1"/>
    </row>
    <row r="3647" spans="1:69" x14ac:dyDescent="0.15">
      <c r="A3647" s="63"/>
      <c r="B3647" s="8"/>
      <c r="C3647" s="8"/>
      <c r="D3647" s="54"/>
      <c r="E3647" s="13"/>
      <c r="F3647" s="10"/>
      <c r="G3647" s="11"/>
      <c r="H3647" s="10"/>
      <c r="I3647" s="10"/>
      <c r="J3647" s="1"/>
      <c r="K3647" s="1"/>
      <c r="L3647" s="8"/>
      <c r="M3647" s="14"/>
      <c r="N3647" s="14"/>
      <c r="O3647" s="8"/>
      <c r="P3647" s="8"/>
      <c r="Q3647" s="12"/>
      <c r="R3647" s="37"/>
      <c r="S3647" s="8"/>
      <c r="T3647" s="7"/>
      <c r="U3647" s="12"/>
      <c r="V3647" s="12"/>
      <c r="W3647" s="14"/>
      <c r="X3647" s="8"/>
      <c r="Y3647" s="13"/>
      <c r="Z3647" s="4"/>
      <c r="AA3647" s="10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4"/>
      <c r="BL3647" s="1"/>
      <c r="BM3647" s="1"/>
      <c r="BN3647" s="1"/>
      <c r="BO3647" s="1"/>
      <c r="BP3647" s="1"/>
      <c r="BQ3647" s="1"/>
    </row>
    <row r="3648" spans="1:69" x14ac:dyDescent="0.15">
      <c r="A3648" s="63"/>
      <c r="B3648" s="8"/>
      <c r="C3648" s="8"/>
      <c r="D3648" s="54"/>
      <c r="E3648" s="13"/>
      <c r="F3648" s="10"/>
      <c r="G3648" s="11"/>
      <c r="H3648" s="10"/>
      <c r="I3648" s="10"/>
      <c r="J3648" s="1"/>
      <c r="K3648" s="1"/>
      <c r="L3648" s="8"/>
      <c r="M3648" s="14"/>
      <c r="N3648" s="14"/>
      <c r="O3648" s="8"/>
      <c r="P3648" s="8"/>
      <c r="Q3648" s="12"/>
      <c r="R3648" s="37"/>
      <c r="S3648" s="8"/>
      <c r="T3648" s="7"/>
      <c r="U3648" s="12"/>
      <c r="V3648" s="12"/>
      <c r="W3648" s="14"/>
      <c r="X3648" s="8"/>
      <c r="Y3648" s="13"/>
      <c r="Z3648" s="4"/>
      <c r="AA3648" s="10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4"/>
      <c r="BL3648" s="1"/>
      <c r="BM3648" s="1"/>
      <c r="BN3648" s="1"/>
      <c r="BO3648" s="1"/>
      <c r="BP3648" s="1"/>
      <c r="BQ3648" s="1"/>
    </row>
    <row r="3649" spans="1:69" x14ac:dyDescent="0.15">
      <c r="A3649" s="63"/>
      <c r="B3649" s="8"/>
      <c r="C3649" s="8"/>
      <c r="D3649" s="54"/>
      <c r="E3649" s="13"/>
      <c r="F3649" s="10"/>
      <c r="G3649" s="11"/>
      <c r="H3649" s="10"/>
      <c r="I3649" s="10"/>
      <c r="J3649" s="1"/>
      <c r="K3649" s="1"/>
      <c r="L3649" s="8"/>
      <c r="M3649" s="14"/>
      <c r="N3649" s="14"/>
      <c r="O3649" s="8"/>
      <c r="P3649" s="8"/>
      <c r="Q3649" s="12"/>
      <c r="R3649" s="37"/>
      <c r="S3649" s="8"/>
      <c r="T3649" s="7"/>
      <c r="U3649" s="12"/>
      <c r="V3649" s="12"/>
      <c r="W3649" s="14"/>
      <c r="X3649" s="8"/>
      <c r="Y3649" s="13"/>
      <c r="Z3649" s="4"/>
      <c r="AA3649" s="10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4"/>
      <c r="BL3649" s="1"/>
      <c r="BM3649" s="1"/>
      <c r="BN3649" s="1"/>
      <c r="BO3649" s="1"/>
      <c r="BP3649" s="1"/>
      <c r="BQ3649" s="1"/>
    </row>
    <row r="3650" spans="1:69" x14ac:dyDescent="0.15">
      <c r="A3650" s="63"/>
      <c r="B3650" s="8"/>
      <c r="C3650" s="8"/>
      <c r="D3650" s="54"/>
      <c r="E3650" s="13"/>
      <c r="F3650" s="10"/>
      <c r="G3650" s="11"/>
      <c r="H3650" s="10"/>
      <c r="I3650" s="10"/>
      <c r="J3650" s="1"/>
      <c r="K3650" s="1"/>
      <c r="L3650" s="8"/>
      <c r="M3650" s="14"/>
      <c r="N3650" s="14"/>
      <c r="O3650" s="8"/>
      <c r="P3650" s="8"/>
      <c r="Q3650" s="12"/>
      <c r="R3650" s="37"/>
      <c r="S3650" s="8"/>
      <c r="T3650" s="7"/>
      <c r="U3650" s="12"/>
      <c r="V3650" s="12"/>
      <c r="W3650" s="14"/>
      <c r="X3650" s="8"/>
      <c r="Y3650" s="13"/>
      <c r="Z3650" s="4"/>
      <c r="AA3650" s="10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4"/>
      <c r="BL3650" s="1"/>
      <c r="BM3650" s="1"/>
      <c r="BN3650" s="1"/>
      <c r="BO3650" s="1"/>
      <c r="BP3650" s="1"/>
      <c r="BQ3650" s="1"/>
    </row>
    <row r="3651" spans="1:69" x14ac:dyDescent="0.15">
      <c r="A3651" s="63"/>
      <c r="B3651" s="8"/>
      <c r="C3651" s="8"/>
      <c r="D3651" s="54"/>
      <c r="E3651" s="13"/>
      <c r="F3651" s="10"/>
      <c r="G3651" s="11"/>
      <c r="H3651" s="10"/>
      <c r="I3651" s="10"/>
      <c r="J3651" s="1"/>
      <c r="K3651" s="1"/>
      <c r="L3651" s="8"/>
      <c r="M3651" s="14"/>
      <c r="N3651" s="14"/>
      <c r="O3651" s="8"/>
      <c r="P3651" s="8"/>
      <c r="Q3651" s="12"/>
      <c r="R3651" s="37"/>
      <c r="S3651" s="8"/>
      <c r="T3651" s="7"/>
      <c r="U3651" s="12"/>
      <c r="V3651" s="12"/>
      <c r="W3651" s="14"/>
      <c r="X3651" s="8"/>
      <c r="Y3651" s="13"/>
      <c r="Z3651" s="4"/>
      <c r="AA3651" s="10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4"/>
      <c r="BL3651" s="1"/>
      <c r="BM3651" s="1"/>
      <c r="BN3651" s="1"/>
      <c r="BO3651" s="1"/>
      <c r="BP3651" s="1"/>
      <c r="BQ3651" s="1"/>
    </row>
    <row r="3652" spans="1:69" x14ac:dyDescent="0.15">
      <c r="A3652" s="63"/>
      <c r="B3652" s="8"/>
      <c r="C3652" s="8"/>
      <c r="D3652" s="54"/>
      <c r="E3652" s="13"/>
      <c r="F3652" s="10"/>
      <c r="G3652" s="11"/>
      <c r="H3652" s="10"/>
      <c r="I3652" s="10"/>
      <c r="J3652" s="1"/>
      <c r="K3652" s="1"/>
      <c r="L3652" s="8"/>
      <c r="M3652" s="14"/>
      <c r="N3652" s="14"/>
      <c r="O3652" s="8"/>
      <c r="P3652" s="8"/>
      <c r="Q3652" s="12"/>
      <c r="R3652" s="37"/>
      <c r="S3652" s="8"/>
      <c r="T3652" s="7"/>
      <c r="U3652" s="12"/>
      <c r="V3652" s="12"/>
      <c r="W3652" s="14"/>
      <c r="X3652" s="8"/>
      <c r="Y3652" s="13"/>
      <c r="Z3652" s="4"/>
      <c r="AA3652" s="10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4"/>
      <c r="BL3652" s="1"/>
      <c r="BM3652" s="1"/>
      <c r="BN3652" s="1"/>
      <c r="BO3652" s="1"/>
      <c r="BP3652" s="1"/>
      <c r="BQ3652" s="1"/>
    </row>
    <row r="3653" spans="1:69" x14ac:dyDescent="0.15">
      <c r="A3653" s="63"/>
      <c r="B3653" s="8"/>
      <c r="C3653" s="8"/>
      <c r="D3653" s="54"/>
      <c r="E3653" s="13"/>
      <c r="F3653" s="10"/>
      <c r="G3653" s="11"/>
      <c r="H3653" s="10"/>
      <c r="I3653" s="10"/>
      <c r="J3653" s="1"/>
      <c r="K3653" s="1"/>
      <c r="L3653" s="8"/>
      <c r="M3653" s="14"/>
      <c r="N3653" s="14"/>
      <c r="O3653" s="8"/>
      <c r="P3653" s="8"/>
      <c r="Q3653" s="12"/>
      <c r="R3653" s="37"/>
      <c r="S3653" s="8"/>
      <c r="T3653" s="7"/>
      <c r="U3653" s="12"/>
      <c r="V3653" s="12"/>
      <c r="W3653" s="14"/>
      <c r="X3653" s="8"/>
      <c r="Y3653" s="13"/>
      <c r="Z3653" s="4"/>
      <c r="AA3653" s="10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4"/>
      <c r="BL3653" s="1"/>
      <c r="BM3653" s="1"/>
      <c r="BN3653" s="1"/>
      <c r="BO3653" s="1"/>
      <c r="BP3653" s="1"/>
      <c r="BQ3653" s="1"/>
    </row>
    <row r="3654" spans="1:69" x14ac:dyDescent="0.15">
      <c r="A3654" s="63"/>
      <c r="B3654" s="8"/>
      <c r="C3654" s="8"/>
      <c r="D3654" s="54"/>
      <c r="E3654" s="13"/>
      <c r="F3654" s="10"/>
      <c r="G3654" s="11"/>
      <c r="H3654" s="10"/>
      <c r="I3654" s="10"/>
      <c r="J3654" s="1"/>
      <c r="K3654" s="1"/>
      <c r="L3654" s="8"/>
      <c r="M3654" s="14"/>
      <c r="N3654" s="14"/>
      <c r="O3654" s="8"/>
      <c r="P3654" s="8"/>
      <c r="Q3654" s="12"/>
      <c r="R3654" s="37"/>
      <c r="S3654" s="8"/>
      <c r="T3654" s="7"/>
      <c r="U3654" s="12"/>
      <c r="V3654" s="12"/>
      <c r="W3654" s="14"/>
      <c r="X3654" s="8"/>
      <c r="Y3654" s="13"/>
      <c r="Z3654" s="4"/>
      <c r="AA3654" s="10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4"/>
      <c r="BL3654" s="1"/>
      <c r="BM3654" s="1"/>
      <c r="BN3654" s="1"/>
      <c r="BO3654" s="1"/>
      <c r="BP3654" s="1"/>
      <c r="BQ3654" s="1"/>
    </row>
    <row r="3655" spans="1:69" x14ac:dyDescent="0.15">
      <c r="A3655" s="63"/>
      <c r="B3655" s="8"/>
      <c r="C3655" s="8"/>
      <c r="D3655" s="54"/>
      <c r="E3655" s="13"/>
      <c r="F3655" s="10"/>
      <c r="G3655" s="11"/>
      <c r="H3655" s="10"/>
      <c r="I3655" s="10"/>
      <c r="J3655" s="1"/>
      <c r="K3655" s="1"/>
      <c r="L3655" s="8"/>
      <c r="M3655" s="14"/>
      <c r="N3655" s="14"/>
      <c r="O3655" s="8"/>
      <c r="P3655" s="8"/>
      <c r="Q3655" s="12"/>
      <c r="R3655" s="37"/>
      <c r="S3655" s="8"/>
      <c r="T3655" s="7"/>
      <c r="U3655" s="12"/>
      <c r="V3655" s="12"/>
      <c r="W3655" s="14"/>
      <c r="X3655" s="8"/>
      <c r="Y3655" s="13"/>
      <c r="Z3655" s="4"/>
      <c r="AA3655" s="10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4"/>
      <c r="BL3655" s="1"/>
      <c r="BM3655" s="1"/>
      <c r="BN3655" s="1"/>
      <c r="BO3655" s="1"/>
      <c r="BP3655" s="1"/>
      <c r="BQ3655" s="1"/>
    </row>
    <row r="3656" spans="1:69" x14ac:dyDescent="0.15">
      <c r="A3656" s="63"/>
      <c r="B3656" s="8"/>
      <c r="C3656" s="8"/>
      <c r="D3656" s="54"/>
      <c r="E3656" s="13"/>
      <c r="F3656" s="10"/>
      <c r="G3656" s="11"/>
      <c r="H3656" s="10"/>
      <c r="I3656" s="10"/>
      <c r="J3656" s="1"/>
      <c r="K3656" s="1"/>
      <c r="L3656" s="8"/>
      <c r="M3656" s="14"/>
      <c r="N3656" s="14"/>
      <c r="O3656" s="8"/>
      <c r="P3656" s="8"/>
      <c r="Q3656" s="12"/>
      <c r="R3656" s="37"/>
      <c r="S3656" s="8"/>
      <c r="T3656" s="7"/>
      <c r="U3656" s="12"/>
      <c r="V3656" s="12"/>
      <c r="W3656" s="14"/>
      <c r="X3656" s="8"/>
      <c r="Y3656" s="13"/>
      <c r="Z3656" s="4"/>
      <c r="AA3656" s="10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4"/>
      <c r="BL3656" s="1"/>
      <c r="BM3656" s="1"/>
      <c r="BN3656" s="1"/>
      <c r="BO3656" s="1"/>
      <c r="BP3656" s="1"/>
      <c r="BQ3656" s="1"/>
    </row>
    <row r="3657" spans="1:69" x14ac:dyDescent="0.15">
      <c r="A3657" s="63"/>
      <c r="B3657" s="8"/>
      <c r="C3657" s="8"/>
      <c r="D3657" s="54"/>
      <c r="E3657" s="13"/>
      <c r="F3657" s="10"/>
      <c r="G3657" s="11"/>
      <c r="H3657" s="10"/>
      <c r="I3657" s="10"/>
      <c r="J3657" s="1"/>
      <c r="K3657" s="1"/>
      <c r="L3657" s="8"/>
      <c r="M3657" s="14"/>
      <c r="N3657" s="14"/>
      <c r="O3657" s="8"/>
      <c r="P3657" s="8"/>
      <c r="Q3657" s="12"/>
      <c r="R3657" s="37"/>
      <c r="S3657" s="8"/>
      <c r="T3657" s="7"/>
      <c r="U3657" s="12"/>
      <c r="V3657" s="12"/>
      <c r="W3657" s="14"/>
      <c r="X3657" s="8"/>
      <c r="Y3657" s="13"/>
      <c r="Z3657" s="4"/>
      <c r="AA3657" s="10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4"/>
      <c r="BL3657" s="1"/>
      <c r="BM3657" s="1"/>
      <c r="BN3657" s="1"/>
      <c r="BO3657" s="1"/>
      <c r="BP3657" s="1"/>
      <c r="BQ3657" s="1"/>
    </row>
    <row r="3658" spans="1:69" x14ac:dyDescent="0.15">
      <c r="A3658" s="63"/>
      <c r="B3658" s="8"/>
      <c r="C3658" s="8"/>
      <c r="D3658" s="54"/>
      <c r="E3658" s="13"/>
      <c r="F3658" s="10"/>
      <c r="G3658" s="11"/>
      <c r="H3658" s="10"/>
      <c r="I3658" s="10"/>
      <c r="J3658" s="1"/>
      <c r="K3658" s="1"/>
      <c r="L3658" s="8"/>
      <c r="M3658" s="14"/>
      <c r="N3658" s="14"/>
      <c r="O3658" s="8"/>
      <c r="P3658" s="8"/>
      <c r="Q3658" s="12"/>
      <c r="R3658" s="37"/>
      <c r="S3658" s="8"/>
      <c r="T3658" s="7"/>
      <c r="U3658" s="12"/>
      <c r="V3658" s="12"/>
      <c r="W3658" s="14"/>
      <c r="X3658" s="8"/>
      <c r="Y3658" s="13"/>
      <c r="Z3658" s="4"/>
      <c r="AA3658" s="10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4"/>
      <c r="BL3658" s="1"/>
      <c r="BM3658" s="1"/>
      <c r="BN3658" s="1"/>
      <c r="BO3658" s="1"/>
      <c r="BP3658" s="1"/>
      <c r="BQ3658" s="1"/>
    </row>
    <row r="3659" spans="1:69" x14ac:dyDescent="0.15">
      <c r="A3659" s="63"/>
      <c r="B3659" s="8"/>
      <c r="C3659" s="8"/>
      <c r="D3659" s="54"/>
      <c r="E3659" s="13"/>
      <c r="F3659" s="10"/>
      <c r="G3659" s="11"/>
      <c r="H3659" s="10"/>
      <c r="I3659" s="10"/>
      <c r="J3659" s="1"/>
      <c r="K3659" s="1"/>
      <c r="L3659" s="8"/>
      <c r="M3659" s="14"/>
      <c r="N3659" s="14"/>
      <c r="O3659" s="8"/>
      <c r="P3659" s="8"/>
      <c r="Q3659" s="12"/>
      <c r="R3659" s="37"/>
      <c r="S3659" s="8"/>
      <c r="T3659" s="7"/>
      <c r="U3659" s="12"/>
      <c r="V3659" s="12"/>
      <c r="W3659" s="14"/>
      <c r="X3659" s="8"/>
      <c r="Y3659" s="13"/>
      <c r="Z3659" s="4"/>
      <c r="AA3659" s="10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4"/>
      <c r="BL3659" s="1"/>
      <c r="BM3659" s="1"/>
      <c r="BN3659" s="1"/>
      <c r="BO3659" s="1"/>
      <c r="BP3659" s="1"/>
      <c r="BQ3659" s="1"/>
    </row>
    <row r="3660" spans="1:69" x14ac:dyDescent="0.15">
      <c r="A3660" s="63"/>
      <c r="B3660" s="8"/>
      <c r="C3660" s="8"/>
      <c r="D3660" s="54"/>
      <c r="E3660" s="13"/>
      <c r="F3660" s="10"/>
      <c r="G3660" s="11"/>
      <c r="H3660" s="10"/>
      <c r="I3660" s="10"/>
      <c r="J3660" s="1"/>
      <c r="K3660" s="1"/>
      <c r="L3660" s="8"/>
      <c r="M3660" s="14"/>
      <c r="N3660" s="14"/>
      <c r="O3660" s="8"/>
      <c r="P3660" s="8"/>
      <c r="Q3660" s="12"/>
      <c r="R3660" s="37"/>
      <c r="S3660" s="8"/>
      <c r="T3660" s="7"/>
      <c r="U3660" s="12"/>
      <c r="V3660" s="12"/>
      <c r="W3660" s="14"/>
      <c r="X3660" s="8"/>
      <c r="Y3660" s="13"/>
      <c r="Z3660" s="4"/>
      <c r="AA3660" s="10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4"/>
      <c r="BL3660" s="1"/>
      <c r="BM3660" s="1"/>
      <c r="BN3660" s="1"/>
      <c r="BO3660" s="1"/>
      <c r="BP3660" s="1"/>
      <c r="BQ3660" s="1"/>
    </row>
    <row r="3661" spans="1:69" x14ac:dyDescent="0.15">
      <c r="A3661" s="63"/>
      <c r="B3661" s="8"/>
      <c r="C3661" s="8"/>
      <c r="D3661" s="54"/>
      <c r="E3661" s="13"/>
      <c r="F3661" s="10"/>
      <c r="G3661" s="11"/>
      <c r="H3661" s="10"/>
      <c r="I3661" s="10"/>
      <c r="J3661" s="1"/>
      <c r="K3661" s="1"/>
      <c r="L3661" s="8"/>
      <c r="M3661" s="14"/>
      <c r="N3661" s="14"/>
      <c r="O3661" s="8"/>
      <c r="P3661" s="8"/>
      <c r="Q3661" s="12"/>
      <c r="R3661" s="37"/>
      <c r="S3661" s="8"/>
      <c r="T3661" s="7"/>
      <c r="U3661" s="12"/>
      <c r="V3661" s="12"/>
      <c r="W3661" s="14"/>
      <c r="X3661" s="8"/>
      <c r="Y3661" s="13"/>
      <c r="Z3661" s="4"/>
      <c r="AA3661" s="10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4"/>
      <c r="BL3661" s="1"/>
      <c r="BM3661" s="1"/>
      <c r="BN3661" s="1"/>
      <c r="BO3661" s="1"/>
      <c r="BP3661" s="1"/>
      <c r="BQ3661" s="1"/>
    </row>
    <row r="3662" spans="1:69" x14ac:dyDescent="0.15">
      <c r="A3662" s="67"/>
      <c r="B3662" s="55"/>
      <c r="C3662" s="55"/>
      <c r="D3662" s="56"/>
      <c r="E3662" s="51"/>
      <c r="F3662" s="50"/>
      <c r="G3662" s="57"/>
      <c r="H3662" s="50"/>
      <c r="I3662" s="50"/>
      <c r="J3662" s="3"/>
      <c r="K3662" s="3"/>
      <c r="L3662" s="55"/>
      <c r="M3662" s="58"/>
      <c r="N3662" s="58"/>
      <c r="O3662" s="55"/>
      <c r="P3662" s="55"/>
      <c r="Q3662" s="59"/>
      <c r="R3662" s="60"/>
      <c r="S3662" s="55"/>
      <c r="T3662" s="35"/>
      <c r="U3662" s="59"/>
      <c r="V3662" s="59"/>
      <c r="W3662" s="58"/>
      <c r="X3662" s="55"/>
      <c r="Y3662" s="51"/>
      <c r="Z3662" s="33"/>
      <c r="AA3662" s="50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4"/>
      <c r="BL3662" s="1"/>
      <c r="BM3662" s="1"/>
      <c r="BN3662" s="1"/>
      <c r="BO3662" s="1"/>
      <c r="BP3662" s="1"/>
      <c r="BQ3662" s="1"/>
    </row>
    <row r="3663" spans="1:69" x14ac:dyDescent="0.15">
      <c r="A3663" s="63"/>
      <c r="B3663" s="8"/>
      <c r="C3663" s="8"/>
      <c r="D3663" s="13"/>
      <c r="E3663" s="13"/>
      <c r="F3663" s="10"/>
      <c r="G3663" s="11"/>
      <c r="H3663" s="7"/>
      <c r="I3663" s="7"/>
      <c r="J3663" s="7"/>
      <c r="K3663" s="7"/>
      <c r="L3663" s="1"/>
      <c r="M3663" s="14"/>
      <c r="N3663" s="14"/>
      <c r="O3663" s="8"/>
      <c r="P3663" s="8"/>
      <c r="Q3663" s="12"/>
      <c r="R3663" s="37"/>
      <c r="S3663" s="8"/>
      <c r="T3663" s="7"/>
      <c r="U3663" s="1"/>
      <c r="V3663" s="1"/>
      <c r="W3663" s="14"/>
      <c r="X3663" s="9"/>
      <c r="Y3663" s="13"/>
      <c r="Z3663" s="4"/>
      <c r="AA3663" s="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4"/>
      <c r="BL3663" s="1"/>
      <c r="BM3663" s="1"/>
      <c r="BN3663" s="1"/>
      <c r="BO3663" s="1"/>
      <c r="BP3663" s="1"/>
      <c r="BQ3663" s="1"/>
    </row>
    <row r="3664" spans="1:69" x14ac:dyDescent="0.15">
      <c r="A3664" s="63"/>
      <c r="B3664" s="8"/>
      <c r="C3664" s="8"/>
      <c r="D3664" s="13"/>
      <c r="E3664" s="13"/>
      <c r="F3664" s="10"/>
      <c r="G3664" s="11"/>
      <c r="H3664" s="7"/>
      <c r="I3664" s="7"/>
      <c r="J3664" s="7"/>
      <c r="K3664" s="7"/>
      <c r="L3664" s="1"/>
      <c r="M3664" s="14"/>
      <c r="N3664" s="14"/>
      <c r="O3664" s="8"/>
      <c r="P3664" s="8"/>
      <c r="Q3664" s="12"/>
      <c r="R3664" s="37"/>
      <c r="S3664" s="8"/>
      <c r="T3664" s="7"/>
      <c r="U3664" s="1"/>
      <c r="V3664" s="1"/>
      <c r="W3664" s="14"/>
      <c r="X3664" s="9"/>
      <c r="Y3664" s="13"/>
      <c r="Z3664" s="4"/>
      <c r="AA3664" s="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4"/>
      <c r="BL3664" s="1"/>
      <c r="BM3664" s="1"/>
      <c r="BN3664" s="1"/>
      <c r="BO3664" s="1"/>
      <c r="BP3664" s="1"/>
      <c r="BQ3664" s="1"/>
    </row>
    <row r="3665" spans="1:69" x14ac:dyDescent="0.15">
      <c r="A3665" s="63"/>
      <c r="B3665" s="8"/>
      <c r="C3665" s="8"/>
      <c r="D3665" s="13"/>
      <c r="E3665" s="13"/>
      <c r="F3665" s="10"/>
      <c r="G3665" s="11"/>
      <c r="H3665" s="7"/>
      <c r="I3665" s="7"/>
      <c r="J3665" s="7"/>
      <c r="K3665" s="7"/>
      <c r="L3665" s="1"/>
      <c r="M3665" s="14"/>
      <c r="N3665" s="14"/>
      <c r="O3665" s="8"/>
      <c r="P3665" s="8"/>
      <c r="Q3665" s="12"/>
      <c r="R3665" s="37"/>
      <c r="S3665" s="8"/>
      <c r="T3665" s="7"/>
      <c r="U3665" s="1"/>
      <c r="V3665" s="1"/>
      <c r="W3665" s="14"/>
      <c r="X3665" s="9"/>
      <c r="Y3665" s="13"/>
      <c r="Z3665" s="4"/>
      <c r="AA3665" s="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4"/>
      <c r="BL3665" s="1"/>
      <c r="BM3665" s="1"/>
      <c r="BN3665" s="1"/>
      <c r="BO3665" s="1"/>
      <c r="BP3665" s="1"/>
      <c r="BQ3665" s="1"/>
    </row>
    <row r="3666" spans="1:69" x14ac:dyDescent="0.15">
      <c r="A3666" s="63"/>
      <c r="B3666" s="8"/>
      <c r="C3666" s="8"/>
      <c r="D3666" s="13"/>
      <c r="E3666" s="13"/>
      <c r="F3666" s="10"/>
      <c r="G3666" s="11"/>
      <c r="H3666" s="7"/>
      <c r="I3666" s="7"/>
      <c r="J3666" s="7"/>
      <c r="K3666" s="7"/>
      <c r="L3666" s="1"/>
      <c r="M3666" s="14"/>
      <c r="N3666" s="14"/>
      <c r="O3666" s="8"/>
      <c r="P3666" s="8"/>
      <c r="Q3666" s="12"/>
      <c r="R3666" s="37"/>
      <c r="S3666" s="8"/>
      <c r="T3666" s="7"/>
      <c r="U3666" s="1"/>
      <c r="V3666" s="1"/>
      <c r="W3666" s="14"/>
      <c r="X3666" s="9"/>
      <c r="Y3666" s="13"/>
      <c r="Z3666" s="4"/>
      <c r="AA3666" s="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4"/>
      <c r="BL3666" s="1"/>
      <c r="BM3666" s="1"/>
      <c r="BN3666" s="1"/>
      <c r="BO3666" s="1"/>
      <c r="BP3666" s="1"/>
      <c r="BQ3666" s="1"/>
    </row>
    <row r="3667" spans="1:69" x14ac:dyDescent="0.15">
      <c r="A3667" s="63"/>
      <c r="B3667" s="8"/>
      <c r="C3667" s="8"/>
      <c r="D3667" s="13"/>
      <c r="E3667" s="13"/>
      <c r="F3667" s="10"/>
      <c r="G3667" s="11"/>
      <c r="H3667" s="7"/>
      <c r="I3667" s="7"/>
      <c r="J3667" s="7"/>
      <c r="K3667" s="7"/>
      <c r="L3667" s="1"/>
      <c r="M3667" s="14"/>
      <c r="N3667" s="14"/>
      <c r="O3667" s="8"/>
      <c r="P3667" s="8"/>
      <c r="Q3667" s="12"/>
      <c r="R3667" s="37"/>
      <c r="S3667" s="8"/>
      <c r="T3667" s="7"/>
      <c r="U3667" s="1"/>
      <c r="V3667" s="1"/>
      <c r="W3667" s="14"/>
      <c r="X3667" s="9"/>
      <c r="Y3667" s="13"/>
      <c r="Z3667" s="4"/>
      <c r="AA3667" s="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4"/>
      <c r="BL3667" s="1"/>
      <c r="BM3667" s="1"/>
      <c r="BN3667" s="1"/>
      <c r="BO3667" s="1"/>
      <c r="BP3667" s="1"/>
      <c r="BQ3667" s="1"/>
    </row>
    <row r="3668" spans="1:69" x14ac:dyDescent="0.15">
      <c r="A3668" s="63"/>
      <c r="B3668" s="8"/>
      <c r="C3668" s="8"/>
      <c r="D3668" s="13"/>
      <c r="E3668" s="13"/>
      <c r="F3668" s="10"/>
      <c r="G3668" s="11"/>
      <c r="H3668" s="7"/>
      <c r="I3668" s="7"/>
      <c r="J3668" s="7"/>
      <c r="K3668" s="7"/>
      <c r="L3668" s="1"/>
      <c r="M3668" s="14"/>
      <c r="N3668" s="14"/>
      <c r="O3668" s="8"/>
      <c r="P3668" s="8"/>
      <c r="Q3668" s="12"/>
      <c r="R3668" s="37"/>
      <c r="S3668" s="8"/>
      <c r="T3668" s="7"/>
      <c r="U3668" s="1"/>
      <c r="V3668" s="1"/>
      <c r="W3668" s="14"/>
      <c r="X3668" s="9"/>
      <c r="Y3668" s="13"/>
      <c r="Z3668" s="4"/>
      <c r="AA3668" s="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4"/>
      <c r="BL3668" s="1"/>
      <c r="BM3668" s="1"/>
      <c r="BN3668" s="1"/>
      <c r="BO3668" s="1"/>
      <c r="BP3668" s="1"/>
      <c r="BQ3668" s="1"/>
    </row>
    <row r="3669" spans="1:69" x14ac:dyDescent="0.15">
      <c r="A3669" s="63"/>
      <c r="B3669" s="8"/>
      <c r="C3669" s="8"/>
      <c r="D3669" s="13"/>
      <c r="E3669" s="13"/>
      <c r="F3669" s="10"/>
      <c r="G3669" s="11"/>
      <c r="H3669" s="7"/>
      <c r="I3669" s="7"/>
      <c r="J3669" s="7"/>
      <c r="K3669" s="7"/>
      <c r="L3669" s="1"/>
      <c r="M3669" s="14"/>
      <c r="N3669" s="14"/>
      <c r="O3669" s="8"/>
      <c r="P3669" s="8"/>
      <c r="Q3669" s="12"/>
      <c r="R3669" s="37"/>
      <c r="S3669" s="8"/>
      <c r="T3669" s="7"/>
      <c r="U3669" s="1"/>
      <c r="V3669" s="1"/>
      <c r="W3669" s="14"/>
      <c r="X3669" s="9"/>
      <c r="Y3669" s="13"/>
      <c r="Z3669" s="4"/>
      <c r="AA3669" s="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4"/>
      <c r="BL3669" s="1"/>
      <c r="BM3669" s="1"/>
      <c r="BN3669" s="1"/>
      <c r="BO3669" s="1"/>
      <c r="BP3669" s="1"/>
      <c r="BQ3669" s="1"/>
    </row>
    <row r="3670" spans="1:69" x14ac:dyDescent="0.15">
      <c r="A3670" s="63"/>
      <c r="B3670" s="8"/>
      <c r="C3670" s="8"/>
      <c r="D3670" s="13"/>
      <c r="E3670" s="13"/>
      <c r="F3670" s="10"/>
      <c r="G3670" s="11"/>
      <c r="H3670" s="7"/>
      <c r="I3670" s="7"/>
      <c r="J3670" s="7"/>
      <c r="K3670" s="7"/>
      <c r="L3670" s="1"/>
      <c r="M3670" s="14"/>
      <c r="N3670" s="14"/>
      <c r="O3670" s="8"/>
      <c r="P3670" s="8"/>
      <c r="Q3670" s="12"/>
      <c r="R3670" s="37"/>
      <c r="S3670" s="8"/>
      <c r="T3670" s="7"/>
      <c r="U3670" s="1"/>
      <c r="V3670" s="1"/>
      <c r="W3670" s="14"/>
      <c r="X3670" s="9"/>
      <c r="Y3670" s="13"/>
      <c r="Z3670" s="4"/>
      <c r="AA3670" s="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4"/>
      <c r="BL3670" s="1"/>
      <c r="BM3670" s="1"/>
      <c r="BN3670" s="1"/>
      <c r="BO3670" s="1"/>
      <c r="BP3670" s="1"/>
      <c r="BQ3670" s="1"/>
    </row>
    <row r="3671" spans="1:69" x14ac:dyDescent="0.15">
      <c r="A3671" s="63"/>
      <c r="B3671" s="8"/>
      <c r="C3671" s="8"/>
      <c r="D3671" s="13"/>
      <c r="E3671" s="13"/>
      <c r="F3671" s="10"/>
      <c r="G3671" s="11"/>
      <c r="H3671" s="7"/>
      <c r="I3671" s="7"/>
      <c r="J3671" s="7"/>
      <c r="K3671" s="7"/>
      <c r="L3671" s="1"/>
      <c r="M3671" s="14"/>
      <c r="N3671" s="14"/>
      <c r="O3671" s="8"/>
      <c r="P3671" s="8"/>
      <c r="Q3671" s="12"/>
      <c r="R3671" s="37"/>
      <c r="S3671" s="8"/>
      <c r="T3671" s="7"/>
      <c r="U3671" s="1"/>
      <c r="V3671" s="1"/>
      <c r="W3671" s="14"/>
      <c r="X3671" s="9"/>
      <c r="Y3671" s="13"/>
      <c r="Z3671" s="4"/>
      <c r="AA3671" s="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4"/>
      <c r="BL3671" s="1"/>
      <c r="BM3671" s="1"/>
      <c r="BN3671" s="1"/>
      <c r="BO3671" s="1"/>
      <c r="BP3671" s="1"/>
      <c r="BQ3671" s="1"/>
    </row>
    <row r="3672" spans="1:69" x14ac:dyDescent="0.15">
      <c r="A3672" s="63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37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4"/>
      <c r="BL3672" s="1"/>
      <c r="BM3672" s="1"/>
      <c r="BN3672" s="1"/>
      <c r="BO3672" s="1"/>
      <c r="BP3672" s="1"/>
      <c r="BQ3672" s="1"/>
    </row>
    <row r="3673" spans="1:69" x14ac:dyDescent="0.15">
      <c r="A3673" s="63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37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4"/>
      <c r="BL3673" s="1"/>
      <c r="BM3673" s="1"/>
      <c r="BN3673" s="1"/>
      <c r="BO3673" s="1"/>
      <c r="BP3673" s="1"/>
      <c r="BQ3673" s="1"/>
    </row>
    <row r="3674" spans="1:69" x14ac:dyDescent="0.15">
      <c r="A3674" s="63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7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4"/>
      <c r="BL3674" s="1"/>
      <c r="BM3674" s="1"/>
      <c r="BN3674" s="1"/>
      <c r="BO3674" s="1"/>
      <c r="BP3674" s="1"/>
      <c r="BQ3674" s="1"/>
    </row>
    <row r="3675" spans="1:69" x14ac:dyDescent="0.15">
      <c r="A3675" s="63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7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4"/>
      <c r="BL3675" s="1"/>
      <c r="BM3675" s="1"/>
      <c r="BN3675" s="1"/>
      <c r="BO3675" s="1"/>
      <c r="BP3675" s="1"/>
      <c r="BQ3675" s="1"/>
    </row>
    <row r="3676" spans="1:69" x14ac:dyDescent="0.15">
      <c r="A3676" s="63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7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4"/>
      <c r="BL3676" s="1"/>
      <c r="BM3676" s="1"/>
      <c r="BN3676" s="1"/>
      <c r="BO3676" s="1"/>
      <c r="BP3676" s="1"/>
      <c r="BQ3676" s="1"/>
    </row>
    <row r="3677" spans="1:69" x14ac:dyDescent="0.15">
      <c r="A3677" s="63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7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4"/>
      <c r="BL3677" s="1"/>
      <c r="BM3677" s="1"/>
      <c r="BN3677" s="1"/>
      <c r="BO3677" s="1"/>
      <c r="BP3677" s="1"/>
      <c r="BQ3677" s="1"/>
    </row>
    <row r="3678" spans="1:69" x14ac:dyDescent="0.15">
      <c r="A3678" s="63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7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4"/>
      <c r="BL3678" s="1"/>
      <c r="BM3678" s="1"/>
      <c r="BN3678" s="1"/>
      <c r="BO3678" s="1"/>
      <c r="BP3678" s="1"/>
      <c r="BQ3678" s="1"/>
    </row>
    <row r="3679" spans="1:69" x14ac:dyDescent="0.15">
      <c r="A3679" s="63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7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4"/>
      <c r="BL3679" s="1"/>
      <c r="BM3679" s="1"/>
      <c r="BN3679" s="1"/>
      <c r="BO3679" s="1"/>
      <c r="BP3679" s="1"/>
      <c r="BQ3679" s="1"/>
    </row>
    <row r="3680" spans="1:69" x14ac:dyDescent="0.15">
      <c r="A3680" s="63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7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4"/>
      <c r="BL3680" s="1"/>
      <c r="BM3680" s="1"/>
      <c r="BN3680" s="1"/>
      <c r="BO3680" s="1"/>
      <c r="BP3680" s="1"/>
      <c r="BQ3680" s="1"/>
    </row>
    <row r="3681" spans="1:69" x14ac:dyDescent="0.15">
      <c r="A3681" s="63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7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4"/>
      <c r="BL3681" s="1"/>
      <c r="BM3681" s="1"/>
      <c r="BN3681" s="1"/>
      <c r="BO3681" s="1"/>
      <c r="BP3681" s="1"/>
      <c r="BQ3681" s="1"/>
    </row>
    <row r="3682" spans="1:69" x14ac:dyDescent="0.15">
      <c r="A3682" s="63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7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4"/>
      <c r="BL3682" s="1"/>
      <c r="BM3682" s="1"/>
      <c r="BN3682" s="1"/>
      <c r="BO3682" s="1"/>
      <c r="BP3682" s="1"/>
      <c r="BQ3682" s="1"/>
    </row>
    <row r="3683" spans="1:69" x14ac:dyDescent="0.15">
      <c r="A3683" s="63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7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4"/>
      <c r="BL3683" s="1"/>
      <c r="BM3683" s="1"/>
      <c r="BN3683" s="1"/>
      <c r="BO3683" s="1"/>
      <c r="BP3683" s="1"/>
      <c r="BQ3683" s="1"/>
    </row>
    <row r="3684" spans="1:69" x14ac:dyDescent="0.15">
      <c r="A3684" s="63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7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4"/>
      <c r="BL3684" s="1"/>
      <c r="BM3684" s="1"/>
      <c r="BN3684" s="1"/>
      <c r="BO3684" s="1"/>
      <c r="BP3684" s="1"/>
      <c r="BQ3684" s="1"/>
    </row>
    <row r="3685" spans="1:69" x14ac:dyDescent="0.15">
      <c r="A3685" s="63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7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4"/>
      <c r="BL3685" s="1"/>
      <c r="BM3685" s="1"/>
      <c r="BN3685" s="1"/>
      <c r="BO3685" s="1"/>
      <c r="BP3685" s="1"/>
      <c r="BQ3685" s="1"/>
    </row>
    <row r="3686" spans="1:69" x14ac:dyDescent="0.15">
      <c r="A3686" s="63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7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4"/>
      <c r="BL3686" s="1"/>
      <c r="BM3686" s="1"/>
      <c r="BN3686" s="1"/>
      <c r="BO3686" s="1"/>
      <c r="BP3686" s="1"/>
      <c r="BQ3686" s="1"/>
    </row>
    <row r="3687" spans="1:69" x14ac:dyDescent="0.15">
      <c r="A3687" s="63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7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4"/>
      <c r="BL3687" s="1"/>
      <c r="BM3687" s="1"/>
      <c r="BN3687" s="1"/>
      <c r="BO3687" s="1"/>
      <c r="BP3687" s="1"/>
      <c r="BQ3687" s="1"/>
    </row>
    <row r="3688" spans="1:69" x14ac:dyDescent="0.15">
      <c r="A3688" s="63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7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4"/>
      <c r="BL3688" s="1"/>
      <c r="BM3688" s="1"/>
      <c r="BN3688" s="1"/>
      <c r="BO3688" s="1"/>
      <c r="BP3688" s="1"/>
      <c r="BQ3688" s="1"/>
    </row>
    <row r="3689" spans="1:69" x14ac:dyDescent="0.15">
      <c r="A3689" s="63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7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4"/>
      <c r="BL3689" s="1"/>
      <c r="BM3689" s="1"/>
      <c r="BN3689" s="1"/>
      <c r="BO3689" s="1"/>
      <c r="BP3689" s="1"/>
      <c r="BQ3689" s="1"/>
    </row>
    <row r="3690" spans="1:69" x14ac:dyDescent="0.15">
      <c r="A3690" s="63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7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4"/>
      <c r="BL3690" s="1"/>
      <c r="BM3690" s="1"/>
      <c r="BN3690" s="1"/>
      <c r="BO3690" s="1"/>
      <c r="BP3690" s="1"/>
      <c r="BQ3690" s="1"/>
    </row>
    <row r="3691" spans="1:69" x14ac:dyDescent="0.15">
      <c r="A3691" s="63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7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4"/>
      <c r="BL3691" s="1"/>
      <c r="BM3691" s="1"/>
      <c r="BN3691" s="1"/>
      <c r="BO3691" s="1"/>
      <c r="BP3691" s="1"/>
      <c r="BQ3691" s="1"/>
    </row>
    <row r="3692" spans="1:69" x14ac:dyDescent="0.15">
      <c r="A3692" s="63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7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4"/>
      <c r="BL3692" s="1"/>
      <c r="BM3692" s="1"/>
      <c r="BN3692" s="1"/>
      <c r="BO3692" s="1"/>
      <c r="BP3692" s="1"/>
      <c r="BQ3692" s="1"/>
    </row>
    <row r="3693" spans="1:69" x14ac:dyDescent="0.15">
      <c r="A3693" s="63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7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4"/>
      <c r="BL3693" s="1"/>
      <c r="BM3693" s="1"/>
      <c r="BN3693" s="1"/>
      <c r="BO3693" s="1"/>
      <c r="BP3693" s="1"/>
      <c r="BQ3693" s="1"/>
    </row>
    <row r="3694" spans="1:69" x14ac:dyDescent="0.15">
      <c r="A3694" s="63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7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4"/>
      <c r="BL3694" s="1"/>
      <c r="BM3694" s="1"/>
      <c r="BN3694" s="1"/>
      <c r="BO3694" s="1"/>
      <c r="BP3694" s="1"/>
      <c r="BQ3694" s="1"/>
    </row>
    <row r="3695" spans="1:69" x14ac:dyDescent="0.15">
      <c r="A3695" s="63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7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4"/>
      <c r="BL3695" s="1"/>
      <c r="BM3695" s="1"/>
      <c r="BN3695" s="1"/>
      <c r="BO3695" s="1"/>
      <c r="BP3695" s="1"/>
      <c r="BQ3695" s="1"/>
    </row>
    <row r="3696" spans="1:69" x14ac:dyDescent="0.15">
      <c r="A3696" s="63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7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4"/>
      <c r="BL3696" s="1"/>
      <c r="BM3696" s="1"/>
      <c r="BN3696" s="1"/>
      <c r="BO3696" s="1"/>
      <c r="BP3696" s="1"/>
      <c r="BQ3696" s="1"/>
    </row>
    <row r="3697" spans="1:69" x14ac:dyDescent="0.15">
      <c r="A3697" s="63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7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4"/>
      <c r="BL3697" s="1"/>
      <c r="BM3697" s="1"/>
      <c r="BN3697" s="1"/>
      <c r="BO3697" s="1"/>
      <c r="BP3697" s="1"/>
      <c r="BQ3697" s="1"/>
    </row>
    <row r="3698" spans="1:69" x14ac:dyDescent="0.15">
      <c r="A3698" s="63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7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4"/>
      <c r="BL3698" s="1"/>
      <c r="BM3698" s="1"/>
      <c r="BN3698" s="1"/>
      <c r="BO3698" s="1"/>
      <c r="BP3698" s="1"/>
      <c r="BQ3698" s="1"/>
    </row>
    <row r="3699" spans="1:69" x14ac:dyDescent="0.15">
      <c r="A3699" s="63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7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4"/>
      <c r="BL3699" s="1"/>
      <c r="BM3699" s="1"/>
      <c r="BN3699" s="1"/>
      <c r="BO3699" s="1"/>
      <c r="BP3699" s="1"/>
      <c r="BQ3699" s="1"/>
    </row>
    <row r="3700" spans="1:69" x14ac:dyDescent="0.15">
      <c r="A3700" s="63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7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4"/>
      <c r="BL3700" s="1"/>
      <c r="BM3700" s="1"/>
      <c r="BN3700" s="1"/>
      <c r="BO3700" s="1"/>
      <c r="BP3700" s="1"/>
      <c r="BQ3700" s="1"/>
    </row>
    <row r="3701" spans="1:69" x14ac:dyDescent="0.15">
      <c r="A3701" s="63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7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4"/>
      <c r="BL3701" s="1"/>
      <c r="BM3701" s="1"/>
      <c r="BN3701" s="1"/>
      <c r="BO3701" s="1"/>
      <c r="BP3701" s="1"/>
      <c r="BQ3701" s="1"/>
    </row>
    <row r="3702" spans="1:69" x14ac:dyDescent="0.15">
      <c r="A3702" s="63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7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4"/>
      <c r="BL3702" s="1"/>
      <c r="BM3702" s="1"/>
      <c r="BN3702" s="1"/>
      <c r="BO3702" s="1"/>
      <c r="BP3702" s="1"/>
      <c r="BQ3702" s="1"/>
    </row>
    <row r="3703" spans="1:69" x14ac:dyDescent="0.15">
      <c r="A3703" s="63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7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4"/>
      <c r="BL3703" s="1"/>
      <c r="BM3703" s="1"/>
      <c r="BN3703" s="1"/>
      <c r="BO3703" s="1"/>
      <c r="BP3703" s="1"/>
      <c r="BQ3703" s="1"/>
    </row>
    <row r="3704" spans="1:69" x14ac:dyDescent="0.15">
      <c r="A3704" s="63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7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4"/>
      <c r="BL3704" s="1"/>
      <c r="BM3704" s="1"/>
      <c r="BN3704" s="1"/>
      <c r="BO3704" s="1"/>
      <c r="BP3704" s="1"/>
      <c r="BQ3704" s="1"/>
    </row>
    <row r="3705" spans="1:69" x14ac:dyDescent="0.15">
      <c r="A3705" s="63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7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4"/>
      <c r="BL3705" s="1"/>
      <c r="BM3705" s="1"/>
      <c r="BN3705" s="1"/>
      <c r="BO3705" s="1"/>
      <c r="BP3705" s="1"/>
      <c r="BQ3705" s="1"/>
    </row>
    <row r="3706" spans="1:69" x14ac:dyDescent="0.15">
      <c r="A3706" s="63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7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4"/>
      <c r="BL3706" s="1"/>
      <c r="BM3706" s="1"/>
      <c r="BN3706" s="1"/>
      <c r="BO3706" s="1"/>
      <c r="BP3706" s="1"/>
      <c r="BQ3706" s="1"/>
    </row>
    <row r="3707" spans="1:69" x14ac:dyDescent="0.15">
      <c r="A3707" s="63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7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4"/>
      <c r="BL3707" s="1"/>
      <c r="BM3707" s="1"/>
      <c r="BN3707" s="1"/>
      <c r="BO3707" s="1"/>
      <c r="BP3707" s="1"/>
      <c r="BQ3707" s="1"/>
    </row>
    <row r="3708" spans="1:69" x14ac:dyDescent="0.15">
      <c r="A3708" s="63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7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4"/>
      <c r="BL3708" s="1"/>
      <c r="BM3708" s="1"/>
      <c r="BN3708" s="1"/>
      <c r="BO3708" s="1"/>
      <c r="BP3708" s="1"/>
      <c r="BQ3708" s="1"/>
    </row>
    <row r="3709" spans="1:69" x14ac:dyDescent="0.15">
      <c r="A3709" s="63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7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4"/>
      <c r="BL3709" s="1"/>
      <c r="BM3709" s="1"/>
      <c r="BN3709" s="1"/>
      <c r="BO3709" s="1"/>
      <c r="BP3709" s="1"/>
      <c r="BQ3709" s="1"/>
    </row>
    <row r="3710" spans="1:69" x14ac:dyDescent="0.15">
      <c r="A3710" s="63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7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4"/>
      <c r="BL3710" s="1"/>
      <c r="BM3710" s="1"/>
      <c r="BN3710" s="1"/>
      <c r="BO3710" s="1"/>
      <c r="BP3710" s="1"/>
      <c r="BQ3710" s="1"/>
    </row>
    <row r="3711" spans="1:69" x14ac:dyDescent="0.15">
      <c r="A3711" s="63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7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4"/>
      <c r="BL3711" s="1"/>
      <c r="BM3711" s="1"/>
      <c r="BN3711" s="1"/>
      <c r="BO3711" s="1"/>
      <c r="BP3711" s="1"/>
      <c r="BQ3711" s="1"/>
    </row>
    <row r="3712" spans="1:69" x14ac:dyDescent="0.15">
      <c r="A3712" s="63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7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4"/>
      <c r="BL3712" s="1"/>
      <c r="BM3712" s="1"/>
      <c r="BN3712" s="1"/>
      <c r="BO3712" s="1"/>
      <c r="BP3712" s="1"/>
      <c r="BQ3712" s="1"/>
    </row>
    <row r="3713" spans="1:69" x14ac:dyDescent="0.15">
      <c r="A3713" s="63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7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4"/>
      <c r="BL3713" s="1"/>
      <c r="BM3713" s="1"/>
      <c r="BN3713" s="1"/>
      <c r="BO3713" s="1"/>
      <c r="BP3713" s="1"/>
      <c r="BQ3713" s="1"/>
    </row>
    <row r="3714" spans="1:69" x14ac:dyDescent="0.15">
      <c r="A3714" s="63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7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4"/>
      <c r="BL3714" s="1"/>
      <c r="BM3714" s="1"/>
      <c r="BN3714" s="1"/>
      <c r="BO3714" s="1"/>
      <c r="BP3714" s="1"/>
      <c r="BQ3714" s="1"/>
    </row>
    <row r="3715" spans="1:69" x14ac:dyDescent="0.15">
      <c r="A3715" s="63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7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4"/>
      <c r="BL3715" s="1"/>
      <c r="BM3715" s="1"/>
      <c r="BN3715" s="1"/>
      <c r="BO3715" s="1"/>
      <c r="BP3715" s="1"/>
      <c r="BQ3715" s="1"/>
    </row>
    <row r="3716" spans="1:69" x14ac:dyDescent="0.15">
      <c r="A3716" s="63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7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4"/>
      <c r="BL3716" s="1"/>
      <c r="BM3716" s="1"/>
      <c r="BN3716" s="1"/>
      <c r="BO3716" s="1"/>
      <c r="BP3716" s="1"/>
      <c r="BQ3716" s="1"/>
    </row>
    <row r="3717" spans="1:69" x14ac:dyDescent="0.15">
      <c r="A3717" s="63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7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4"/>
      <c r="BL3717" s="1"/>
      <c r="BM3717" s="1"/>
      <c r="BN3717" s="1"/>
      <c r="BO3717" s="1"/>
      <c r="BP3717" s="1"/>
      <c r="BQ3717" s="1"/>
    </row>
    <row r="3718" spans="1:69" x14ac:dyDescent="0.15">
      <c r="A3718" s="63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7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4"/>
      <c r="BL3718" s="1"/>
      <c r="BM3718" s="1"/>
      <c r="BN3718" s="1"/>
      <c r="BO3718" s="1"/>
      <c r="BP3718" s="1"/>
      <c r="BQ3718" s="1"/>
    </row>
    <row r="3719" spans="1:69" x14ac:dyDescent="0.15">
      <c r="A3719" s="63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7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4"/>
      <c r="BL3719" s="1"/>
      <c r="BM3719" s="1"/>
      <c r="BN3719" s="1"/>
      <c r="BO3719" s="1"/>
      <c r="BP3719" s="1"/>
      <c r="BQ3719" s="1"/>
    </row>
    <row r="3720" spans="1:69" x14ac:dyDescent="0.15">
      <c r="A3720" s="63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7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4"/>
      <c r="BL3720" s="1"/>
      <c r="BM3720" s="1"/>
      <c r="BN3720" s="1"/>
      <c r="BO3720" s="1"/>
      <c r="BP3720" s="1"/>
      <c r="BQ3720" s="1"/>
    </row>
    <row r="3721" spans="1:69" x14ac:dyDescent="0.15">
      <c r="A3721" s="63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7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4"/>
      <c r="BL3721" s="1"/>
      <c r="BM3721" s="1"/>
      <c r="BN3721" s="1"/>
      <c r="BO3721" s="1"/>
      <c r="BP3721" s="1"/>
      <c r="BQ3721" s="1"/>
    </row>
    <row r="3722" spans="1:69" x14ac:dyDescent="0.15">
      <c r="A3722" s="63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7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4"/>
      <c r="BL3722" s="1"/>
      <c r="BM3722" s="1"/>
      <c r="BN3722" s="1"/>
      <c r="BO3722" s="1"/>
      <c r="BP3722" s="1"/>
      <c r="BQ3722" s="1"/>
    </row>
    <row r="3723" spans="1:69" x14ac:dyDescent="0.15">
      <c r="A3723" s="63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7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4"/>
      <c r="BL3723" s="1"/>
      <c r="BM3723" s="1"/>
      <c r="BN3723" s="1"/>
      <c r="BO3723" s="1"/>
      <c r="BP3723" s="1"/>
      <c r="BQ3723" s="1"/>
    </row>
    <row r="3724" spans="1:69" x14ac:dyDescent="0.15">
      <c r="A3724" s="63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7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4"/>
      <c r="BL3724" s="1"/>
      <c r="BM3724" s="1"/>
      <c r="BN3724" s="1"/>
      <c r="BO3724" s="1"/>
      <c r="BP3724" s="1"/>
      <c r="BQ3724" s="1"/>
    </row>
    <row r="3725" spans="1:69" x14ac:dyDescent="0.15">
      <c r="A3725" s="63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7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4"/>
      <c r="BL3725" s="1"/>
      <c r="BM3725" s="1"/>
      <c r="BN3725" s="1"/>
      <c r="BO3725" s="1"/>
      <c r="BP3725" s="1"/>
      <c r="BQ3725" s="1"/>
    </row>
    <row r="3726" spans="1:69" x14ac:dyDescent="0.15">
      <c r="A3726" s="63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7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4"/>
      <c r="BL3726" s="1"/>
      <c r="BM3726" s="1"/>
      <c r="BN3726" s="1"/>
      <c r="BO3726" s="1"/>
      <c r="BP3726" s="1"/>
      <c r="BQ3726" s="1"/>
    </row>
    <row r="3727" spans="1:69" x14ac:dyDescent="0.15">
      <c r="A3727" s="63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7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4"/>
      <c r="BL3727" s="1"/>
      <c r="BM3727" s="1"/>
      <c r="BN3727" s="1"/>
      <c r="BO3727" s="1"/>
      <c r="BP3727" s="1"/>
      <c r="BQ3727" s="1"/>
    </row>
    <row r="3728" spans="1:69" x14ac:dyDescent="0.15">
      <c r="A3728" s="63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7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4"/>
      <c r="BL3728" s="1"/>
      <c r="BM3728" s="1"/>
      <c r="BN3728" s="1"/>
      <c r="BO3728" s="1"/>
      <c r="BP3728" s="1"/>
      <c r="BQ3728" s="1"/>
    </row>
    <row r="3729" spans="1:69" x14ac:dyDescent="0.15">
      <c r="A3729" s="63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7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4"/>
      <c r="BL3729" s="1"/>
      <c r="BM3729" s="1"/>
      <c r="BN3729" s="1"/>
      <c r="BO3729" s="1"/>
      <c r="BP3729" s="1"/>
      <c r="BQ3729" s="1"/>
    </row>
    <row r="3730" spans="1:69" x14ac:dyDescent="0.15">
      <c r="A3730" s="63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7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4"/>
      <c r="BL3730" s="1"/>
      <c r="BM3730" s="1"/>
      <c r="BN3730" s="1"/>
      <c r="BO3730" s="1"/>
      <c r="BP3730" s="1"/>
      <c r="BQ3730" s="1"/>
    </row>
    <row r="3731" spans="1:69" x14ac:dyDescent="0.15">
      <c r="A3731" s="63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7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4"/>
      <c r="BL3731" s="1"/>
      <c r="BM3731" s="1"/>
      <c r="BN3731" s="1"/>
      <c r="BO3731" s="1"/>
      <c r="BP3731" s="1"/>
      <c r="BQ3731" s="1"/>
    </row>
    <row r="3732" spans="1:69" x14ac:dyDescent="0.15">
      <c r="A3732" s="63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7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4"/>
      <c r="BL3732" s="1"/>
      <c r="BM3732" s="1"/>
      <c r="BN3732" s="1"/>
      <c r="BO3732" s="1"/>
      <c r="BP3732" s="1"/>
      <c r="BQ3732" s="1"/>
    </row>
    <row r="3733" spans="1:69" x14ac:dyDescent="0.15">
      <c r="A3733" s="63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7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4"/>
      <c r="BL3733" s="1"/>
      <c r="BM3733" s="1"/>
      <c r="BN3733" s="1"/>
      <c r="BO3733" s="1"/>
      <c r="BP3733" s="1"/>
      <c r="BQ3733" s="1"/>
    </row>
    <row r="3734" spans="1:69" x14ac:dyDescent="0.15">
      <c r="A3734" s="63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7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4"/>
      <c r="BL3734" s="1"/>
      <c r="BM3734" s="1"/>
      <c r="BN3734" s="1"/>
      <c r="BO3734" s="1"/>
      <c r="BP3734" s="1"/>
      <c r="BQ3734" s="1"/>
    </row>
    <row r="3735" spans="1:69" x14ac:dyDescent="0.15">
      <c r="A3735" s="63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7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4"/>
      <c r="BL3735" s="1"/>
      <c r="BM3735" s="1"/>
      <c r="BN3735" s="1"/>
      <c r="BO3735" s="1"/>
      <c r="BP3735" s="1"/>
      <c r="BQ3735" s="1"/>
    </row>
    <row r="3736" spans="1:69" x14ac:dyDescent="0.15">
      <c r="A3736" s="63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7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4"/>
      <c r="BL3736" s="1"/>
      <c r="BM3736" s="1"/>
      <c r="BN3736" s="1"/>
      <c r="BO3736" s="1"/>
      <c r="BP3736" s="1"/>
      <c r="BQ3736" s="1"/>
    </row>
    <row r="3737" spans="1:69" x14ac:dyDescent="0.15">
      <c r="A3737" s="63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7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4"/>
      <c r="BL3737" s="1"/>
      <c r="BM3737" s="1"/>
      <c r="BN3737" s="1"/>
      <c r="BO3737" s="1"/>
      <c r="BP3737" s="1"/>
      <c r="BQ3737" s="1"/>
    </row>
    <row r="3738" spans="1:69" x14ac:dyDescent="0.15">
      <c r="A3738" s="63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7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4"/>
      <c r="BL3738" s="1"/>
      <c r="BM3738" s="1"/>
      <c r="BN3738" s="1"/>
      <c r="BO3738" s="1"/>
      <c r="BP3738" s="1"/>
      <c r="BQ3738" s="1"/>
    </row>
    <row r="3739" spans="1:69" x14ac:dyDescent="0.15">
      <c r="A3739" s="63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7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4"/>
      <c r="BL3739" s="1"/>
      <c r="BM3739" s="1"/>
      <c r="BN3739" s="1"/>
      <c r="BO3739" s="1"/>
      <c r="BP3739" s="1"/>
      <c r="BQ3739" s="1"/>
    </row>
    <row r="3740" spans="1:69" x14ac:dyDescent="0.15">
      <c r="A3740" s="63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7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4"/>
      <c r="BL3740" s="1"/>
      <c r="BM3740" s="1"/>
      <c r="BN3740" s="1"/>
      <c r="BO3740" s="1"/>
      <c r="BP3740" s="1"/>
      <c r="BQ3740" s="1"/>
    </row>
    <row r="3741" spans="1:69" x14ac:dyDescent="0.15">
      <c r="A3741" s="63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7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4"/>
      <c r="BL3741" s="1"/>
      <c r="BM3741" s="1"/>
      <c r="BN3741" s="1"/>
      <c r="BO3741" s="1"/>
      <c r="BP3741" s="1"/>
      <c r="BQ3741" s="1"/>
    </row>
    <row r="3742" spans="1:69" x14ac:dyDescent="0.15">
      <c r="A3742" s="63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7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4"/>
      <c r="BL3742" s="1"/>
      <c r="BM3742" s="1"/>
      <c r="BN3742" s="1"/>
      <c r="BO3742" s="1"/>
      <c r="BP3742" s="1"/>
      <c r="BQ3742" s="1"/>
    </row>
    <row r="3743" spans="1:69" x14ac:dyDescent="0.15">
      <c r="A3743" s="63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7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4"/>
      <c r="BL3743" s="1"/>
      <c r="BM3743" s="1"/>
      <c r="BN3743" s="1"/>
      <c r="BO3743" s="1"/>
      <c r="BP3743" s="1"/>
      <c r="BQ3743" s="1"/>
    </row>
    <row r="3744" spans="1:69" x14ac:dyDescent="0.15">
      <c r="A3744" s="63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7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4"/>
      <c r="BL3744" s="1"/>
      <c r="BM3744" s="1"/>
      <c r="BN3744" s="1"/>
      <c r="BO3744" s="1"/>
      <c r="BP3744" s="1"/>
      <c r="BQ3744" s="1"/>
    </row>
    <row r="3745" spans="1:69" x14ac:dyDescent="0.15">
      <c r="A3745" s="63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7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4"/>
      <c r="BL3745" s="1"/>
      <c r="BM3745" s="1"/>
      <c r="BN3745" s="1"/>
      <c r="BO3745" s="1"/>
      <c r="BP3745" s="1"/>
      <c r="BQ3745" s="1"/>
    </row>
    <row r="3746" spans="1:69" x14ac:dyDescent="0.15">
      <c r="A3746" s="63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7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4"/>
      <c r="BL3746" s="1"/>
      <c r="BM3746" s="1"/>
      <c r="BN3746" s="1"/>
      <c r="BO3746" s="1"/>
      <c r="BP3746" s="1"/>
      <c r="BQ3746" s="1"/>
    </row>
    <row r="3747" spans="1:69" x14ac:dyDescent="0.15">
      <c r="A3747" s="63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7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4"/>
      <c r="BL3747" s="1"/>
      <c r="BM3747" s="1"/>
      <c r="BN3747" s="1"/>
      <c r="BO3747" s="1"/>
      <c r="BP3747" s="1"/>
      <c r="BQ3747" s="1"/>
    </row>
    <row r="3748" spans="1:69" x14ac:dyDescent="0.15">
      <c r="A3748" s="63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7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4"/>
      <c r="BL3748" s="1"/>
      <c r="BM3748" s="1"/>
      <c r="BN3748" s="1"/>
      <c r="BO3748" s="1"/>
      <c r="BP3748" s="1"/>
      <c r="BQ3748" s="1"/>
    </row>
    <row r="3749" spans="1:69" x14ac:dyDescent="0.15">
      <c r="A3749" s="63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7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4"/>
      <c r="BL3749" s="1"/>
      <c r="BM3749" s="1"/>
      <c r="BN3749" s="1"/>
      <c r="BO3749" s="1"/>
      <c r="BP3749" s="1"/>
      <c r="BQ3749" s="1"/>
    </row>
    <row r="3750" spans="1:69" x14ac:dyDescent="0.15">
      <c r="A3750" s="63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7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4"/>
      <c r="BL3750" s="1"/>
      <c r="BM3750" s="1"/>
      <c r="BN3750" s="1"/>
      <c r="BO3750" s="1"/>
      <c r="BP3750" s="1"/>
      <c r="BQ3750" s="1"/>
    </row>
    <row r="3751" spans="1:69" x14ac:dyDescent="0.15">
      <c r="A3751" s="63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7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4"/>
      <c r="BL3751" s="1"/>
      <c r="BM3751" s="1"/>
      <c r="BN3751" s="1"/>
      <c r="BO3751" s="1"/>
      <c r="BP3751" s="1"/>
      <c r="BQ3751" s="1"/>
    </row>
    <row r="3752" spans="1:69" x14ac:dyDescent="0.15">
      <c r="A3752" s="63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7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4"/>
      <c r="BL3752" s="1"/>
      <c r="BM3752" s="1"/>
      <c r="BN3752" s="1"/>
      <c r="BO3752" s="1"/>
      <c r="BP3752" s="1"/>
      <c r="BQ3752" s="1"/>
    </row>
    <row r="3753" spans="1:69" x14ac:dyDescent="0.15">
      <c r="A3753" s="63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7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4"/>
      <c r="BL3753" s="1"/>
      <c r="BM3753" s="1"/>
      <c r="BN3753" s="1"/>
      <c r="BO3753" s="1"/>
      <c r="BP3753" s="1"/>
      <c r="BQ3753" s="1"/>
    </row>
    <row r="3754" spans="1:69" x14ac:dyDescent="0.15">
      <c r="A3754" s="63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7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4"/>
      <c r="BL3754" s="1"/>
      <c r="BM3754" s="1"/>
      <c r="BN3754" s="1"/>
      <c r="BO3754" s="1"/>
      <c r="BP3754" s="1"/>
      <c r="BQ3754" s="1"/>
    </row>
    <row r="3755" spans="1:69" x14ac:dyDescent="0.15">
      <c r="A3755" s="63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7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4"/>
      <c r="BL3755" s="1"/>
      <c r="BM3755" s="1"/>
      <c r="BN3755" s="1"/>
      <c r="BO3755" s="1"/>
      <c r="BP3755" s="1"/>
      <c r="BQ3755" s="1"/>
    </row>
    <row r="3756" spans="1:69" x14ac:dyDescent="0.15">
      <c r="A3756" s="63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7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4"/>
      <c r="BL3756" s="1"/>
      <c r="BM3756" s="1"/>
      <c r="BN3756" s="1"/>
      <c r="BO3756" s="1"/>
      <c r="BP3756" s="1"/>
      <c r="BQ3756" s="1"/>
    </row>
    <row r="3757" spans="1:69" x14ac:dyDescent="0.15">
      <c r="A3757" s="63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7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4"/>
      <c r="BL3757" s="1"/>
      <c r="BM3757" s="1"/>
      <c r="BN3757" s="1"/>
      <c r="BO3757" s="1"/>
      <c r="BP3757" s="1"/>
      <c r="BQ3757" s="1"/>
    </row>
    <row r="3758" spans="1:69" x14ac:dyDescent="0.15">
      <c r="A3758" s="63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7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4"/>
      <c r="BL3758" s="1"/>
      <c r="BM3758" s="1"/>
      <c r="BN3758" s="1"/>
      <c r="BO3758" s="1"/>
      <c r="BP3758" s="1"/>
      <c r="BQ3758" s="1"/>
    </row>
    <row r="3759" spans="1:69" x14ac:dyDescent="0.15">
      <c r="A3759" s="63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7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4"/>
      <c r="BL3759" s="1"/>
      <c r="BM3759" s="1"/>
      <c r="BN3759" s="1"/>
      <c r="BO3759" s="1"/>
      <c r="BP3759" s="1"/>
      <c r="BQ3759" s="1"/>
    </row>
    <row r="3760" spans="1:69" x14ac:dyDescent="0.15">
      <c r="A3760" s="63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7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4"/>
      <c r="BL3760" s="1"/>
      <c r="BM3760" s="1"/>
      <c r="BN3760" s="1"/>
      <c r="BO3760" s="1"/>
      <c r="BP3760" s="1"/>
      <c r="BQ3760" s="1"/>
    </row>
    <row r="3761" spans="1:69" x14ac:dyDescent="0.15">
      <c r="A3761" s="63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7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4"/>
      <c r="BL3761" s="1"/>
      <c r="BM3761" s="1"/>
      <c r="BN3761" s="1"/>
      <c r="BO3761" s="1"/>
      <c r="BP3761" s="1"/>
      <c r="BQ3761" s="1"/>
    </row>
    <row r="3762" spans="1:69" x14ac:dyDescent="0.15">
      <c r="A3762" s="63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7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4"/>
      <c r="BL3762" s="1"/>
      <c r="BM3762" s="1"/>
      <c r="BN3762" s="1"/>
      <c r="BO3762" s="1"/>
      <c r="BP3762" s="1"/>
      <c r="BQ3762" s="1"/>
    </row>
    <row r="3763" spans="1:69" x14ac:dyDescent="0.15">
      <c r="A3763" s="63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7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4"/>
      <c r="BL3763" s="1"/>
      <c r="BM3763" s="1"/>
      <c r="BN3763" s="1"/>
      <c r="BO3763" s="1"/>
      <c r="BP3763" s="1"/>
      <c r="BQ3763" s="1"/>
    </row>
    <row r="3764" spans="1:69" x14ac:dyDescent="0.15">
      <c r="A3764" s="63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7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4"/>
      <c r="BL3764" s="1"/>
      <c r="BM3764" s="1"/>
      <c r="BN3764" s="1"/>
      <c r="BO3764" s="1"/>
      <c r="BP3764" s="1"/>
      <c r="BQ3764" s="1"/>
    </row>
    <row r="3765" spans="1:69" x14ac:dyDescent="0.15">
      <c r="A3765" s="63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7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4"/>
      <c r="BL3765" s="1"/>
      <c r="BM3765" s="1"/>
      <c r="BN3765" s="1"/>
      <c r="BO3765" s="1"/>
      <c r="BP3765" s="1"/>
      <c r="BQ3765" s="1"/>
    </row>
    <row r="3766" spans="1:69" x14ac:dyDescent="0.15">
      <c r="A3766" s="63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7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4"/>
      <c r="BL3766" s="1"/>
      <c r="BM3766" s="1"/>
      <c r="BN3766" s="1"/>
      <c r="BO3766" s="1"/>
      <c r="BP3766" s="1"/>
      <c r="BQ3766" s="1"/>
    </row>
    <row r="3767" spans="1:69" x14ac:dyDescent="0.15">
      <c r="A3767" s="63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7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4"/>
      <c r="BL3767" s="1"/>
      <c r="BM3767" s="1"/>
      <c r="BN3767" s="1"/>
      <c r="BO3767" s="1"/>
      <c r="BP3767" s="1"/>
      <c r="BQ3767" s="1"/>
    </row>
    <row r="3768" spans="1:69" x14ac:dyDescent="0.15">
      <c r="A3768" s="63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7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4"/>
      <c r="BL3768" s="1"/>
      <c r="BM3768" s="1"/>
      <c r="BN3768" s="1"/>
      <c r="BO3768" s="1"/>
      <c r="BP3768" s="1"/>
      <c r="BQ3768" s="1"/>
    </row>
    <row r="3769" spans="1:69" x14ac:dyDescent="0.15">
      <c r="A3769" s="63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7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4"/>
      <c r="BL3769" s="1"/>
      <c r="BM3769" s="1"/>
      <c r="BN3769" s="1"/>
      <c r="BO3769" s="1"/>
      <c r="BP3769" s="1"/>
      <c r="BQ3769" s="1"/>
    </row>
    <row r="3770" spans="1:69" x14ac:dyDescent="0.15">
      <c r="A3770" s="63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7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4"/>
      <c r="BL3770" s="1"/>
      <c r="BM3770" s="1"/>
      <c r="BN3770" s="1"/>
      <c r="BO3770" s="1"/>
      <c r="BP3770" s="1"/>
      <c r="BQ3770" s="1"/>
    </row>
    <row r="3771" spans="1:69" x14ac:dyDescent="0.15">
      <c r="A3771" s="63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7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4"/>
      <c r="BL3771" s="1"/>
      <c r="BM3771" s="1"/>
      <c r="BN3771" s="1"/>
      <c r="BO3771" s="1"/>
      <c r="BP3771" s="1"/>
      <c r="BQ3771" s="1"/>
    </row>
    <row r="3772" spans="1:69" x14ac:dyDescent="0.15">
      <c r="A3772" s="63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7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4"/>
      <c r="BL3772" s="1"/>
      <c r="BM3772" s="1"/>
      <c r="BN3772" s="1"/>
      <c r="BO3772" s="1"/>
      <c r="BP3772" s="1"/>
      <c r="BQ3772" s="1"/>
    </row>
    <row r="3773" spans="1:69" x14ac:dyDescent="0.15">
      <c r="A3773" s="63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7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4"/>
      <c r="BL3773" s="1"/>
      <c r="BM3773" s="1"/>
      <c r="BN3773" s="1"/>
      <c r="BO3773" s="1"/>
      <c r="BP3773" s="1"/>
      <c r="BQ3773" s="1"/>
    </row>
    <row r="3774" spans="1:69" x14ac:dyDescent="0.15">
      <c r="A3774" s="63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7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4"/>
      <c r="BL3774" s="1"/>
      <c r="BM3774" s="1"/>
      <c r="BN3774" s="1"/>
      <c r="BO3774" s="1"/>
      <c r="BP3774" s="1"/>
      <c r="BQ3774" s="1"/>
    </row>
    <row r="3775" spans="1:69" x14ac:dyDescent="0.15">
      <c r="A3775" s="63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7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4"/>
      <c r="BL3775" s="1"/>
      <c r="BM3775" s="1"/>
      <c r="BN3775" s="1"/>
      <c r="BO3775" s="1"/>
      <c r="BP3775" s="1"/>
      <c r="BQ3775" s="1"/>
    </row>
    <row r="3776" spans="1:69" x14ac:dyDescent="0.15">
      <c r="A3776" s="63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7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4"/>
      <c r="BL3776" s="1"/>
      <c r="BM3776" s="1"/>
      <c r="BN3776" s="1"/>
      <c r="BO3776" s="1"/>
      <c r="BP3776" s="1"/>
      <c r="BQ3776" s="1"/>
    </row>
    <row r="3777" spans="1:69" x14ac:dyDescent="0.15">
      <c r="A3777" s="63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7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4"/>
      <c r="BL3777" s="1"/>
      <c r="BM3777" s="1"/>
      <c r="BN3777" s="1"/>
      <c r="BO3777" s="1"/>
      <c r="BP3777" s="1"/>
      <c r="BQ3777" s="1"/>
    </row>
    <row r="3778" spans="1:69" x14ac:dyDescent="0.15">
      <c r="A3778" s="63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7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4"/>
      <c r="BL3778" s="1"/>
      <c r="BM3778" s="1"/>
      <c r="BN3778" s="1"/>
      <c r="BO3778" s="1"/>
      <c r="BP3778" s="1"/>
      <c r="BQ3778" s="1"/>
    </row>
    <row r="3779" spans="1:69" x14ac:dyDescent="0.15">
      <c r="A3779" s="63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7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4"/>
      <c r="BL3779" s="1"/>
      <c r="BM3779" s="1"/>
      <c r="BN3779" s="1"/>
      <c r="BO3779" s="1"/>
      <c r="BP3779" s="1"/>
      <c r="BQ3779" s="1"/>
    </row>
    <row r="3780" spans="1:69" x14ac:dyDescent="0.15">
      <c r="A3780" s="63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7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4"/>
      <c r="BL3780" s="1"/>
      <c r="BM3780" s="1"/>
      <c r="BN3780" s="1"/>
      <c r="BO3780" s="1"/>
      <c r="BP3780" s="1"/>
      <c r="BQ3780" s="1"/>
    </row>
    <row r="3781" spans="1:69" x14ac:dyDescent="0.15">
      <c r="A3781" s="63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7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4"/>
      <c r="BL3781" s="1"/>
      <c r="BM3781" s="1"/>
      <c r="BN3781" s="1"/>
      <c r="BO3781" s="1"/>
      <c r="BP3781" s="1"/>
      <c r="BQ3781" s="1"/>
    </row>
    <row r="3782" spans="1:69" x14ac:dyDescent="0.15">
      <c r="A3782" s="63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7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4"/>
      <c r="BL3782" s="1"/>
      <c r="BM3782" s="1"/>
      <c r="BN3782" s="1"/>
      <c r="BO3782" s="1"/>
      <c r="BP3782" s="1"/>
      <c r="BQ3782" s="1"/>
    </row>
    <row r="3783" spans="1:69" x14ac:dyDescent="0.15">
      <c r="A3783" s="63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7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4"/>
      <c r="BL3783" s="1"/>
      <c r="BM3783" s="1"/>
      <c r="BN3783" s="1"/>
      <c r="BO3783" s="1"/>
      <c r="BP3783" s="1"/>
      <c r="BQ3783" s="1"/>
    </row>
    <row r="3784" spans="1:69" x14ac:dyDescent="0.15">
      <c r="A3784" s="63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7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4"/>
      <c r="BL3784" s="1"/>
      <c r="BM3784" s="1"/>
      <c r="BN3784" s="1"/>
      <c r="BO3784" s="1"/>
      <c r="BP3784" s="1"/>
      <c r="BQ3784" s="1"/>
    </row>
    <row r="3785" spans="1:69" x14ac:dyDescent="0.15">
      <c r="A3785" s="63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7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4"/>
      <c r="BL3785" s="1"/>
      <c r="BM3785" s="1"/>
      <c r="BN3785" s="1"/>
      <c r="BO3785" s="1"/>
      <c r="BP3785" s="1"/>
      <c r="BQ3785" s="1"/>
    </row>
    <row r="3786" spans="1:69" x14ac:dyDescent="0.15">
      <c r="A3786" s="63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7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4"/>
      <c r="BL3786" s="1"/>
      <c r="BM3786" s="1"/>
      <c r="BN3786" s="1"/>
      <c r="BO3786" s="1"/>
      <c r="BP3786" s="1"/>
      <c r="BQ3786" s="1"/>
    </row>
    <row r="3787" spans="1:69" x14ac:dyDescent="0.15">
      <c r="A3787" s="63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7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4"/>
      <c r="BL3787" s="1"/>
      <c r="BM3787" s="1"/>
      <c r="BN3787" s="1"/>
      <c r="BO3787" s="1"/>
      <c r="BP3787" s="1"/>
      <c r="BQ3787" s="1"/>
    </row>
    <row r="3788" spans="1:69" x14ac:dyDescent="0.15">
      <c r="A3788" s="63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7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4"/>
      <c r="BL3788" s="1"/>
      <c r="BM3788" s="1"/>
      <c r="BN3788" s="1"/>
      <c r="BO3788" s="1"/>
      <c r="BP3788" s="1"/>
      <c r="BQ3788" s="1"/>
    </row>
    <row r="3789" spans="1:69" x14ac:dyDescent="0.15">
      <c r="A3789" s="63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7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4"/>
      <c r="BL3789" s="1"/>
      <c r="BM3789" s="1"/>
      <c r="BN3789" s="1"/>
      <c r="BO3789" s="1"/>
      <c r="BP3789" s="1"/>
      <c r="BQ3789" s="1"/>
    </row>
    <row r="3790" spans="1:69" x14ac:dyDescent="0.15">
      <c r="A3790" s="63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7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4"/>
      <c r="BL3790" s="1"/>
      <c r="BM3790" s="1"/>
      <c r="BN3790" s="1"/>
      <c r="BO3790" s="1"/>
      <c r="BP3790" s="1"/>
      <c r="BQ3790" s="1"/>
    </row>
    <row r="3791" spans="1:69" x14ac:dyDescent="0.15">
      <c r="A3791" s="63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7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4"/>
      <c r="BL3791" s="1"/>
      <c r="BM3791" s="1"/>
      <c r="BN3791" s="1"/>
      <c r="BO3791" s="1"/>
      <c r="BP3791" s="1"/>
      <c r="BQ3791" s="1"/>
    </row>
    <row r="3792" spans="1:69" x14ac:dyDescent="0.15">
      <c r="A3792" s="63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7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4"/>
      <c r="BL3792" s="1"/>
      <c r="BM3792" s="1"/>
      <c r="BN3792" s="1"/>
      <c r="BO3792" s="1"/>
      <c r="BP3792" s="1"/>
      <c r="BQ3792" s="1"/>
    </row>
    <row r="3793" spans="1:69" x14ac:dyDescent="0.15">
      <c r="A3793" s="63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7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4"/>
      <c r="BL3793" s="1"/>
      <c r="BM3793" s="1"/>
      <c r="BN3793" s="1"/>
      <c r="BO3793" s="1"/>
      <c r="BP3793" s="1"/>
      <c r="BQ3793" s="1"/>
    </row>
    <row r="3794" spans="1:69" x14ac:dyDescent="0.15">
      <c r="A3794" s="63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7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4"/>
      <c r="BL3794" s="1"/>
      <c r="BM3794" s="1"/>
      <c r="BN3794" s="1"/>
      <c r="BO3794" s="1"/>
      <c r="BP3794" s="1"/>
      <c r="BQ3794" s="1"/>
    </row>
    <row r="3795" spans="1:69" x14ac:dyDescent="0.15">
      <c r="A3795" s="63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7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4"/>
      <c r="BL3795" s="1"/>
      <c r="BM3795" s="1"/>
      <c r="BN3795" s="1"/>
      <c r="BO3795" s="1"/>
      <c r="BP3795" s="1"/>
      <c r="BQ3795" s="1"/>
    </row>
    <row r="3796" spans="1:69" x14ac:dyDescent="0.15">
      <c r="A3796" s="63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7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4"/>
      <c r="BL3796" s="1"/>
      <c r="BM3796" s="1"/>
      <c r="BN3796" s="1"/>
      <c r="BO3796" s="1"/>
      <c r="BP3796" s="1"/>
      <c r="BQ3796" s="1"/>
    </row>
    <row r="3797" spans="1:69" x14ac:dyDescent="0.15">
      <c r="A3797" s="63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7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4"/>
      <c r="BL3797" s="1"/>
      <c r="BM3797" s="1"/>
      <c r="BN3797" s="1"/>
      <c r="BO3797" s="1"/>
      <c r="BP3797" s="1"/>
      <c r="BQ3797" s="1"/>
    </row>
    <row r="3798" spans="1:69" x14ac:dyDescent="0.15">
      <c r="A3798" s="63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7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4"/>
      <c r="BL3798" s="1"/>
      <c r="BM3798" s="1"/>
      <c r="BN3798" s="1"/>
      <c r="BO3798" s="1"/>
      <c r="BP3798" s="1"/>
      <c r="BQ3798" s="1"/>
    </row>
    <row r="3799" spans="1:69" x14ac:dyDescent="0.15">
      <c r="A3799" s="63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7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4"/>
      <c r="BL3799" s="1"/>
      <c r="BM3799" s="1"/>
      <c r="BN3799" s="1"/>
      <c r="BO3799" s="1"/>
      <c r="BP3799" s="1"/>
      <c r="BQ3799" s="1"/>
    </row>
    <row r="3800" spans="1:69" x14ac:dyDescent="0.15">
      <c r="A3800" s="63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7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4"/>
      <c r="BL3800" s="1"/>
      <c r="BM3800" s="1"/>
      <c r="BN3800" s="1"/>
      <c r="BO3800" s="1"/>
      <c r="BP3800" s="1"/>
      <c r="BQ3800" s="1"/>
    </row>
    <row r="3801" spans="1:69" x14ac:dyDescent="0.15">
      <c r="A3801" s="63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7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4"/>
      <c r="BL3801" s="1"/>
      <c r="BM3801" s="1"/>
      <c r="BN3801" s="1"/>
      <c r="BO3801" s="1"/>
      <c r="BP3801" s="1"/>
      <c r="BQ3801" s="1"/>
    </row>
    <row r="3802" spans="1:69" x14ac:dyDescent="0.15">
      <c r="A3802" s="63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7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4"/>
      <c r="BL3802" s="1"/>
      <c r="BM3802" s="1"/>
      <c r="BN3802" s="1"/>
      <c r="BO3802" s="1"/>
      <c r="BP3802" s="1"/>
      <c r="BQ3802" s="1"/>
    </row>
    <row r="3803" spans="1:69" x14ac:dyDescent="0.15">
      <c r="A3803" s="63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7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4"/>
      <c r="BL3803" s="1"/>
      <c r="BM3803" s="1"/>
      <c r="BN3803" s="1"/>
      <c r="BO3803" s="1"/>
      <c r="BP3803" s="1"/>
      <c r="BQ3803" s="1"/>
    </row>
    <row r="3804" spans="1:69" x14ac:dyDescent="0.15">
      <c r="A3804" s="63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7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4"/>
      <c r="BL3804" s="1"/>
      <c r="BM3804" s="1"/>
      <c r="BN3804" s="1"/>
      <c r="BO3804" s="1"/>
      <c r="BP3804" s="1"/>
      <c r="BQ3804" s="1"/>
    </row>
    <row r="3805" spans="1:69" x14ac:dyDescent="0.15">
      <c r="A3805" s="63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7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4"/>
      <c r="BL3805" s="1"/>
      <c r="BM3805" s="1"/>
      <c r="BN3805" s="1"/>
      <c r="BO3805" s="1"/>
      <c r="BP3805" s="1"/>
      <c r="BQ3805" s="1"/>
    </row>
    <row r="3806" spans="1:69" x14ac:dyDescent="0.15">
      <c r="A3806" s="63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7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4"/>
      <c r="BL3806" s="1"/>
      <c r="BM3806" s="1"/>
      <c r="BN3806" s="1"/>
      <c r="BO3806" s="1"/>
      <c r="BP3806" s="1"/>
      <c r="BQ3806" s="1"/>
    </row>
    <row r="3807" spans="1:69" x14ac:dyDescent="0.15">
      <c r="A3807" s="63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7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4"/>
      <c r="BL3807" s="1"/>
      <c r="BM3807" s="1"/>
      <c r="BN3807" s="1"/>
      <c r="BO3807" s="1"/>
      <c r="BP3807" s="1"/>
      <c r="BQ3807" s="1"/>
    </row>
    <row r="3808" spans="1:69" x14ac:dyDescent="0.15">
      <c r="A3808" s="63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7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4"/>
      <c r="BL3808" s="1"/>
      <c r="BM3808" s="1"/>
      <c r="BN3808" s="1"/>
      <c r="BO3808" s="1"/>
      <c r="BP3808" s="1"/>
      <c r="BQ3808" s="1"/>
    </row>
    <row r="3809" spans="1:69" x14ac:dyDescent="0.15">
      <c r="A3809" s="63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7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4"/>
      <c r="BL3809" s="1"/>
      <c r="BM3809" s="1"/>
      <c r="BN3809" s="1"/>
      <c r="BO3809" s="1"/>
      <c r="BP3809" s="1"/>
      <c r="BQ3809" s="1"/>
    </row>
    <row r="3810" spans="1:69" x14ac:dyDescent="0.15">
      <c r="A3810" s="63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7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4"/>
      <c r="BL3810" s="1"/>
      <c r="BM3810" s="1"/>
      <c r="BN3810" s="1"/>
      <c r="BO3810" s="1"/>
      <c r="BP3810" s="1"/>
      <c r="BQ3810" s="1"/>
    </row>
    <row r="3811" spans="1:69" x14ac:dyDescent="0.15">
      <c r="A3811" s="63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7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4"/>
      <c r="BL3811" s="1"/>
      <c r="BM3811" s="1"/>
      <c r="BN3811" s="1"/>
      <c r="BO3811" s="1"/>
      <c r="BP3811" s="1"/>
      <c r="BQ3811" s="1"/>
    </row>
    <row r="3812" spans="1:69" x14ac:dyDescent="0.15">
      <c r="A3812" s="63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7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4"/>
      <c r="BL3812" s="1"/>
      <c r="BM3812" s="1"/>
      <c r="BN3812" s="1"/>
      <c r="BO3812" s="1"/>
      <c r="BP3812" s="1"/>
      <c r="BQ3812" s="1"/>
    </row>
    <row r="3813" spans="1:69" x14ac:dyDescent="0.15">
      <c r="A3813" s="63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7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4"/>
      <c r="BL3813" s="1"/>
      <c r="BM3813" s="1"/>
      <c r="BN3813" s="1"/>
      <c r="BO3813" s="1"/>
      <c r="BP3813" s="1"/>
      <c r="BQ3813" s="1"/>
    </row>
    <row r="3814" spans="1:69" x14ac:dyDescent="0.15">
      <c r="A3814" s="63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7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4"/>
      <c r="BL3814" s="1"/>
      <c r="BM3814" s="1"/>
      <c r="BN3814" s="1"/>
      <c r="BO3814" s="1"/>
      <c r="BP3814" s="1"/>
      <c r="BQ3814" s="1"/>
    </row>
    <row r="3815" spans="1:69" x14ac:dyDescent="0.15">
      <c r="A3815" s="63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7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4"/>
      <c r="BL3815" s="1"/>
      <c r="BM3815" s="1"/>
      <c r="BN3815" s="1"/>
      <c r="BO3815" s="1"/>
      <c r="BP3815" s="1"/>
      <c r="BQ3815" s="1"/>
    </row>
    <row r="3816" spans="1:69" x14ac:dyDescent="0.15">
      <c r="A3816" s="63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7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4"/>
      <c r="BL3816" s="1"/>
      <c r="BM3816" s="1"/>
      <c r="BN3816" s="1"/>
      <c r="BO3816" s="1"/>
      <c r="BP3816" s="1"/>
      <c r="BQ3816" s="1"/>
    </row>
    <row r="3817" spans="1:69" x14ac:dyDescent="0.15">
      <c r="A3817" s="63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7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4"/>
      <c r="BL3817" s="1"/>
      <c r="BM3817" s="1"/>
      <c r="BN3817" s="1"/>
      <c r="BO3817" s="1"/>
      <c r="BP3817" s="1"/>
      <c r="BQ3817" s="1"/>
    </row>
    <row r="3818" spans="1:69" x14ac:dyDescent="0.15">
      <c r="A3818" s="63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7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4"/>
      <c r="BL3818" s="1"/>
      <c r="BM3818" s="1"/>
      <c r="BN3818" s="1"/>
      <c r="BO3818" s="1"/>
      <c r="BP3818" s="1"/>
      <c r="BQ3818" s="1"/>
    </row>
    <row r="3819" spans="1:69" x14ac:dyDescent="0.15">
      <c r="A3819" s="63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7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4"/>
      <c r="BL3819" s="1"/>
      <c r="BM3819" s="1"/>
      <c r="BN3819" s="1"/>
      <c r="BO3819" s="1"/>
      <c r="BP3819" s="1"/>
      <c r="BQ3819" s="1"/>
    </row>
    <row r="3820" spans="1:69" x14ac:dyDescent="0.15">
      <c r="A3820" s="63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7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4"/>
      <c r="BL3820" s="1"/>
      <c r="BM3820" s="1"/>
      <c r="BN3820" s="1"/>
      <c r="BO3820" s="1"/>
      <c r="BP3820" s="1"/>
      <c r="BQ3820" s="1"/>
    </row>
    <row r="3821" spans="1:69" x14ac:dyDescent="0.15">
      <c r="A3821" s="63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7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4"/>
      <c r="BL3821" s="1"/>
      <c r="BM3821" s="1"/>
      <c r="BN3821" s="1"/>
      <c r="BO3821" s="1"/>
      <c r="BP3821" s="1"/>
      <c r="BQ3821" s="1"/>
    </row>
    <row r="3822" spans="1:69" x14ac:dyDescent="0.15">
      <c r="A3822" s="63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7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4"/>
      <c r="BL3822" s="1"/>
      <c r="BM3822" s="1"/>
      <c r="BN3822" s="1"/>
      <c r="BO3822" s="1"/>
      <c r="BP3822" s="1"/>
      <c r="BQ3822" s="1"/>
    </row>
    <row r="3823" spans="1:69" x14ac:dyDescent="0.15">
      <c r="A3823" s="63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7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4"/>
      <c r="BL3823" s="1"/>
      <c r="BM3823" s="1"/>
      <c r="BN3823" s="1"/>
      <c r="BO3823" s="1"/>
      <c r="BP3823" s="1"/>
      <c r="BQ3823" s="1"/>
    </row>
    <row r="3824" spans="1:69" x14ac:dyDescent="0.15">
      <c r="A3824" s="63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7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4"/>
      <c r="BL3824" s="1"/>
      <c r="BM3824" s="1"/>
      <c r="BN3824" s="1"/>
      <c r="BO3824" s="1"/>
      <c r="BP3824" s="1"/>
      <c r="BQ3824" s="1"/>
    </row>
    <row r="3825" spans="1:69" x14ac:dyDescent="0.15">
      <c r="A3825" s="63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7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4"/>
      <c r="BL3825" s="1"/>
      <c r="BM3825" s="1"/>
      <c r="BN3825" s="1"/>
      <c r="BO3825" s="1"/>
      <c r="BP3825" s="1"/>
      <c r="BQ3825" s="1"/>
    </row>
    <row r="3826" spans="1:69" x14ac:dyDescent="0.15">
      <c r="A3826" s="63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7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4"/>
      <c r="BL3826" s="1"/>
      <c r="BM3826" s="1"/>
      <c r="BN3826" s="1"/>
      <c r="BO3826" s="1"/>
      <c r="BP3826" s="1"/>
      <c r="BQ3826" s="1"/>
    </row>
    <row r="3827" spans="1:69" x14ac:dyDescent="0.15">
      <c r="A3827" s="63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7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4"/>
      <c r="BL3827" s="1"/>
      <c r="BM3827" s="1"/>
      <c r="BN3827" s="1"/>
      <c r="BO3827" s="1"/>
      <c r="BP3827" s="1"/>
      <c r="BQ3827" s="1"/>
    </row>
    <row r="3828" spans="1:69" x14ac:dyDescent="0.15">
      <c r="A3828" s="63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7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4"/>
      <c r="BL3828" s="1"/>
      <c r="BM3828" s="1"/>
      <c r="BN3828" s="1"/>
      <c r="BO3828" s="1"/>
      <c r="BP3828" s="1"/>
      <c r="BQ3828" s="1"/>
    </row>
    <row r="3829" spans="1:69" x14ac:dyDescent="0.15">
      <c r="A3829" s="63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7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4"/>
      <c r="BL3829" s="1"/>
      <c r="BM3829" s="1"/>
      <c r="BN3829" s="1"/>
      <c r="BO3829" s="1"/>
      <c r="BP3829" s="1"/>
      <c r="BQ3829" s="1"/>
    </row>
    <row r="3830" spans="1:69" x14ac:dyDescent="0.15">
      <c r="A3830" s="63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7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4"/>
      <c r="BL3830" s="1"/>
      <c r="BM3830" s="1"/>
      <c r="BN3830" s="1"/>
      <c r="BO3830" s="1"/>
      <c r="BP3830" s="1"/>
      <c r="BQ3830" s="1"/>
    </row>
    <row r="3831" spans="1:69" x14ac:dyDescent="0.15">
      <c r="A3831" s="63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7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4"/>
      <c r="BL3831" s="1"/>
      <c r="BM3831" s="1"/>
      <c r="BN3831" s="1"/>
      <c r="BO3831" s="1"/>
      <c r="BP3831" s="1"/>
      <c r="BQ3831" s="1"/>
    </row>
    <row r="3832" spans="1:69" x14ac:dyDescent="0.15">
      <c r="A3832" s="63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7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4"/>
      <c r="BL3832" s="1"/>
      <c r="BM3832" s="1"/>
      <c r="BN3832" s="1"/>
      <c r="BO3832" s="1"/>
      <c r="BP3832" s="1"/>
      <c r="BQ3832" s="1"/>
    </row>
    <row r="3833" spans="1:69" x14ac:dyDescent="0.15">
      <c r="A3833" s="63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7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4"/>
      <c r="BL3833" s="1"/>
      <c r="BM3833" s="1"/>
      <c r="BN3833" s="1"/>
      <c r="BO3833" s="1"/>
      <c r="BP3833" s="1"/>
      <c r="BQ3833" s="1"/>
    </row>
    <row r="3834" spans="1:69" x14ac:dyDescent="0.15">
      <c r="A3834" s="63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7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4"/>
      <c r="BL3834" s="1"/>
      <c r="BM3834" s="1"/>
      <c r="BN3834" s="1"/>
      <c r="BO3834" s="1"/>
      <c r="BP3834" s="1"/>
      <c r="BQ3834" s="1"/>
    </row>
    <row r="3835" spans="1:69" x14ac:dyDescent="0.15">
      <c r="A3835" s="63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7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4"/>
      <c r="BL3835" s="1"/>
      <c r="BM3835" s="1"/>
      <c r="BN3835" s="1"/>
      <c r="BO3835" s="1"/>
      <c r="BP3835" s="1"/>
      <c r="BQ3835" s="1"/>
    </row>
    <row r="3836" spans="1:69" x14ac:dyDescent="0.15">
      <c r="A3836" s="63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7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4"/>
      <c r="BL3836" s="1"/>
      <c r="BM3836" s="1"/>
      <c r="BN3836" s="1"/>
      <c r="BO3836" s="1"/>
      <c r="BP3836" s="1"/>
      <c r="BQ3836" s="1"/>
    </row>
    <row r="3837" spans="1:69" x14ac:dyDescent="0.15">
      <c r="A3837" s="63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7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4"/>
      <c r="BL3837" s="1"/>
      <c r="BM3837" s="1"/>
      <c r="BN3837" s="1"/>
      <c r="BO3837" s="1"/>
      <c r="BP3837" s="1"/>
      <c r="BQ3837" s="1"/>
    </row>
    <row r="3838" spans="1:69" x14ac:dyDescent="0.15">
      <c r="A3838" s="63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7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4"/>
      <c r="BL3838" s="1"/>
      <c r="BM3838" s="1"/>
      <c r="BN3838" s="1"/>
      <c r="BO3838" s="1"/>
      <c r="BP3838" s="1"/>
      <c r="BQ3838" s="1"/>
    </row>
    <row r="3839" spans="1:69" x14ac:dyDescent="0.15">
      <c r="A3839" s="63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7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4"/>
      <c r="BL3839" s="1"/>
      <c r="BM3839" s="1"/>
      <c r="BN3839" s="1"/>
      <c r="BO3839" s="1"/>
      <c r="BP3839" s="1"/>
      <c r="BQ3839" s="1"/>
    </row>
    <row r="3840" spans="1:69" x14ac:dyDescent="0.15">
      <c r="A3840" s="63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7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4"/>
      <c r="BL3840" s="1"/>
      <c r="BM3840" s="1"/>
      <c r="BN3840" s="1"/>
      <c r="BO3840" s="1"/>
      <c r="BP3840" s="1"/>
      <c r="BQ3840" s="1"/>
    </row>
    <row r="3841" spans="1:69" x14ac:dyDescent="0.15">
      <c r="A3841" s="63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7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4"/>
      <c r="BL3841" s="1"/>
      <c r="BM3841" s="1"/>
      <c r="BN3841" s="1"/>
      <c r="BO3841" s="1"/>
      <c r="BP3841" s="1"/>
      <c r="BQ3841" s="1"/>
    </row>
    <row r="3842" spans="1:69" x14ac:dyDescent="0.15">
      <c r="A3842" s="63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7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4"/>
      <c r="BL3842" s="1"/>
      <c r="BM3842" s="1"/>
      <c r="BN3842" s="1"/>
      <c r="BO3842" s="1"/>
      <c r="BP3842" s="1"/>
      <c r="BQ3842" s="1"/>
    </row>
    <row r="3843" spans="1:69" x14ac:dyDescent="0.15">
      <c r="A3843" s="63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7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4"/>
      <c r="BL3843" s="1"/>
      <c r="BM3843" s="1"/>
      <c r="BN3843" s="1"/>
      <c r="BO3843" s="1"/>
      <c r="BP3843" s="1"/>
      <c r="BQ3843" s="1"/>
    </row>
    <row r="3844" spans="1:69" x14ac:dyDescent="0.15">
      <c r="A3844" s="63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7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4"/>
      <c r="BL3844" s="1"/>
      <c r="BM3844" s="1"/>
      <c r="BN3844" s="1"/>
      <c r="BO3844" s="1"/>
      <c r="BP3844" s="1"/>
      <c r="BQ3844" s="1"/>
    </row>
    <row r="3845" spans="1:69" x14ac:dyDescent="0.15">
      <c r="A3845" s="63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7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4"/>
      <c r="BL3845" s="1"/>
      <c r="BM3845" s="1"/>
      <c r="BN3845" s="1"/>
      <c r="BO3845" s="1"/>
      <c r="BP3845" s="1"/>
      <c r="BQ3845" s="1"/>
    </row>
    <row r="3846" spans="1:69" x14ac:dyDescent="0.15">
      <c r="A3846" s="63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7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4"/>
      <c r="BL3846" s="1"/>
      <c r="BM3846" s="1"/>
      <c r="BN3846" s="1"/>
      <c r="BO3846" s="1"/>
      <c r="BP3846" s="1"/>
      <c r="BQ3846" s="1"/>
    </row>
    <row r="3847" spans="1:69" x14ac:dyDescent="0.15">
      <c r="A3847" s="63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7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4"/>
      <c r="BL3847" s="1"/>
      <c r="BM3847" s="1"/>
      <c r="BN3847" s="1"/>
      <c r="BO3847" s="1"/>
      <c r="BP3847" s="1"/>
      <c r="BQ3847" s="1"/>
    </row>
    <row r="3848" spans="1:69" x14ac:dyDescent="0.15">
      <c r="A3848" s="63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7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4"/>
      <c r="BL3848" s="1"/>
      <c r="BM3848" s="1"/>
      <c r="BN3848" s="1"/>
      <c r="BO3848" s="1"/>
      <c r="BP3848" s="1"/>
      <c r="BQ3848" s="1"/>
    </row>
    <row r="3849" spans="1:69" x14ac:dyDescent="0.15">
      <c r="A3849" s="63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7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4"/>
      <c r="BL3849" s="1"/>
      <c r="BM3849" s="1"/>
      <c r="BN3849" s="1"/>
      <c r="BO3849" s="1"/>
      <c r="BP3849" s="1"/>
      <c r="BQ3849" s="1"/>
    </row>
    <row r="3850" spans="1:69" x14ac:dyDescent="0.15">
      <c r="A3850" s="63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7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4"/>
      <c r="BL3850" s="1"/>
      <c r="BM3850" s="1"/>
      <c r="BN3850" s="1"/>
      <c r="BO3850" s="1"/>
      <c r="BP3850" s="1"/>
      <c r="BQ3850" s="1"/>
    </row>
    <row r="3851" spans="1:69" x14ac:dyDescent="0.15">
      <c r="A3851" s="63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7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4"/>
      <c r="BL3851" s="1"/>
      <c r="BM3851" s="1"/>
      <c r="BN3851" s="1"/>
      <c r="BO3851" s="1"/>
      <c r="BP3851" s="1"/>
      <c r="BQ3851" s="1"/>
    </row>
    <row r="3852" spans="1:69" x14ac:dyDescent="0.15">
      <c r="A3852" s="63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7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4"/>
      <c r="BL3852" s="1"/>
      <c r="BM3852" s="1"/>
      <c r="BN3852" s="1"/>
      <c r="BO3852" s="1"/>
      <c r="BP3852" s="1"/>
      <c r="BQ3852" s="1"/>
    </row>
    <row r="3853" spans="1:69" x14ac:dyDescent="0.15">
      <c r="A3853" s="63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7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4"/>
      <c r="BL3853" s="1"/>
      <c r="BM3853" s="1"/>
      <c r="BN3853" s="1"/>
      <c r="BO3853" s="1"/>
      <c r="BP3853" s="1"/>
      <c r="BQ3853" s="1"/>
    </row>
    <row r="3854" spans="1:69" x14ac:dyDescent="0.15">
      <c r="A3854" s="63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7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4"/>
      <c r="BL3854" s="1"/>
      <c r="BM3854" s="1"/>
      <c r="BN3854" s="1"/>
      <c r="BO3854" s="1"/>
      <c r="BP3854" s="1"/>
      <c r="BQ3854" s="1"/>
    </row>
    <row r="3855" spans="1:69" x14ac:dyDescent="0.15">
      <c r="A3855" s="63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7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4"/>
      <c r="BL3855" s="1"/>
      <c r="BM3855" s="1"/>
      <c r="BN3855" s="1"/>
      <c r="BO3855" s="1"/>
      <c r="BP3855" s="1"/>
      <c r="BQ3855" s="1"/>
    </row>
    <row r="3856" spans="1:69" x14ac:dyDescent="0.15">
      <c r="A3856" s="63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7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4"/>
      <c r="BL3856" s="1"/>
      <c r="BM3856" s="1"/>
      <c r="BN3856" s="1"/>
      <c r="BO3856" s="1"/>
      <c r="BP3856" s="1"/>
      <c r="BQ3856" s="1"/>
    </row>
    <row r="3857" spans="1:69" x14ac:dyDescent="0.15">
      <c r="A3857" s="63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7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4"/>
      <c r="BL3857" s="1"/>
      <c r="BM3857" s="1"/>
      <c r="BN3857" s="1"/>
      <c r="BO3857" s="1"/>
      <c r="BP3857" s="1"/>
      <c r="BQ3857" s="1"/>
    </row>
    <row r="3858" spans="1:69" x14ac:dyDescent="0.15">
      <c r="A3858" s="63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7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4"/>
      <c r="BL3858" s="1"/>
      <c r="BM3858" s="1"/>
      <c r="BN3858" s="1"/>
      <c r="BO3858" s="1"/>
      <c r="BP3858" s="1"/>
      <c r="BQ3858" s="1"/>
    </row>
    <row r="3859" spans="1:69" x14ac:dyDescent="0.15">
      <c r="A3859" s="63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7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4"/>
      <c r="BL3859" s="1"/>
      <c r="BM3859" s="1"/>
      <c r="BN3859" s="1"/>
      <c r="BO3859" s="1"/>
      <c r="BP3859" s="1"/>
      <c r="BQ3859" s="1"/>
    </row>
    <row r="3860" spans="1:69" x14ac:dyDescent="0.15">
      <c r="A3860" s="63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7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4"/>
      <c r="BL3860" s="1"/>
      <c r="BM3860" s="1"/>
      <c r="BN3860" s="1"/>
      <c r="BO3860" s="1"/>
      <c r="BP3860" s="1"/>
      <c r="BQ3860" s="1"/>
    </row>
    <row r="3861" spans="1:69" x14ac:dyDescent="0.15">
      <c r="A3861" s="63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7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4"/>
      <c r="BL3861" s="1"/>
      <c r="BM3861" s="1"/>
      <c r="BN3861" s="1"/>
      <c r="BO3861" s="1"/>
      <c r="BP3861" s="1"/>
      <c r="BQ3861" s="1"/>
    </row>
    <row r="3862" spans="1:69" x14ac:dyDescent="0.15">
      <c r="A3862" s="63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7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4"/>
      <c r="BL3862" s="1"/>
      <c r="BM3862" s="1"/>
      <c r="BN3862" s="1"/>
      <c r="BO3862" s="1"/>
      <c r="BP3862" s="1"/>
      <c r="BQ3862" s="1"/>
    </row>
    <row r="3863" spans="1:69" x14ac:dyDescent="0.15">
      <c r="A3863" s="63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7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4"/>
      <c r="BL3863" s="1"/>
      <c r="BM3863" s="1"/>
      <c r="BN3863" s="1"/>
      <c r="BO3863" s="1"/>
      <c r="BP3863" s="1"/>
      <c r="BQ3863" s="1"/>
    </row>
    <row r="3864" spans="1:69" x14ac:dyDescent="0.15">
      <c r="A3864" s="63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7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4"/>
      <c r="BL3864" s="1"/>
      <c r="BM3864" s="1"/>
      <c r="BN3864" s="1"/>
      <c r="BO3864" s="1"/>
      <c r="BP3864" s="1"/>
      <c r="BQ3864" s="1"/>
    </row>
    <row r="3865" spans="1:69" x14ac:dyDescent="0.15">
      <c r="A3865" s="63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7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4"/>
      <c r="BL3865" s="1"/>
      <c r="BM3865" s="1"/>
      <c r="BN3865" s="1"/>
      <c r="BO3865" s="1"/>
      <c r="BP3865" s="1"/>
      <c r="BQ3865" s="1"/>
    </row>
    <row r="3866" spans="1:69" x14ac:dyDescent="0.15">
      <c r="A3866" s="63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7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4"/>
      <c r="BL3866" s="1"/>
      <c r="BM3866" s="1"/>
      <c r="BN3866" s="1"/>
      <c r="BO3866" s="1"/>
      <c r="BP3866" s="1"/>
      <c r="BQ3866" s="1"/>
    </row>
    <row r="3867" spans="1:69" x14ac:dyDescent="0.15">
      <c r="A3867" s="63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7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4"/>
      <c r="BL3867" s="1"/>
      <c r="BM3867" s="1"/>
      <c r="BN3867" s="1"/>
      <c r="BO3867" s="1"/>
      <c r="BP3867" s="1"/>
      <c r="BQ3867" s="1"/>
    </row>
    <row r="3868" spans="1:69" x14ac:dyDescent="0.15">
      <c r="A3868" s="63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7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4"/>
      <c r="BL3868" s="1"/>
      <c r="BM3868" s="1"/>
      <c r="BN3868" s="1"/>
      <c r="BO3868" s="1"/>
      <c r="BP3868" s="1"/>
      <c r="BQ3868" s="1"/>
    </row>
    <row r="3869" spans="1:69" x14ac:dyDescent="0.15">
      <c r="A3869" s="63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7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4"/>
      <c r="BL3869" s="1"/>
      <c r="BM3869" s="1"/>
      <c r="BN3869" s="1"/>
      <c r="BO3869" s="1"/>
      <c r="BP3869" s="1"/>
      <c r="BQ3869" s="1"/>
    </row>
    <row r="3870" spans="1:69" x14ac:dyDescent="0.15">
      <c r="A3870" s="63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7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4"/>
      <c r="BL3870" s="1"/>
      <c r="BM3870" s="1"/>
      <c r="BN3870" s="1"/>
      <c r="BO3870" s="1"/>
      <c r="BP3870" s="1"/>
      <c r="BQ3870" s="1"/>
    </row>
    <row r="3871" spans="1:69" x14ac:dyDescent="0.15">
      <c r="A3871" s="63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7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4"/>
      <c r="BL3871" s="1"/>
      <c r="BM3871" s="1"/>
      <c r="BN3871" s="1"/>
      <c r="BO3871" s="1"/>
      <c r="BP3871" s="1"/>
      <c r="BQ3871" s="1"/>
    </row>
    <row r="3872" spans="1:69" x14ac:dyDescent="0.15">
      <c r="A3872" s="63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7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4"/>
      <c r="BL3872" s="1"/>
      <c r="BM3872" s="1"/>
      <c r="BN3872" s="1"/>
      <c r="BO3872" s="1"/>
      <c r="BP3872" s="1"/>
      <c r="BQ3872" s="1"/>
    </row>
    <row r="3873" spans="1:69" x14ac:dyDescent="0.15">
      <c r="A3873" s="63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7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4"/>
      <c r="BL3873" s="1"/>
      <c r="BM3873" s="1"/>
      <c r="BN3873" s="1"/>
      <c r="BO3873" s="1"/>
      <c r="BP3873" s="1"/>
      <c r="BQ3873" s="1"/>
    </row>
    <row r="3874" spans="1:69" x14ac:dyDescent="0.15">
      <c r="A3874" s="63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7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4"/>
      <c r="BL3874" s="1"/>
      <c r="BM3874" s="1"/>
      <c r="BN3874" s="1"/>
      <c r="BO3874" s="1"/>
      <c r="BP3874" s="1"/>
      <c r="BQ3874" s="1"/>
    </row>
    <row r="3875" spans="1:69" x14ac:dyDescent="0.15">
      <c r="A3875" s="63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7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4"/>
      <c r="BL3875" s="1"/>
      <c r="BM3875" s="1"/>
      <c r="BN3875" s="1"/>
      <c r="BO3875" s="1"/>
      <c r="BP3875" s="1"/>
      <c r="BQ3875" s="1"/>
    </row>
    <row r="3876" spans="1:69" x14ac:dyDescent="0.15">
      <c r="A3876" s="63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7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4"/>
      <c r="BL3876" s="1"/>
      <c r="BM3876" s="1"/>
      <c r="BN3876" s="1"/>
      <c r="BO3876" s="1"/>
      <c r="BP3876" s="1"/>
      <c r="BQ3876" s="1"/>
    </row>
    <row r="3877" spans="1:69" x14ac:dyDescent="0.15">
      <c r="A3877" s="63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7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4"/>
      <c r="BL3877" s="1"/>
      <c r="BM3877" s="1"/>
      <c r="BN3877" s="1"/>
      <c r="BO3877" s="1"/>
      <c r="BP3877" s="1"/>
      <c r="BQ3877" s="1"/>
    </row>
    <row r="3878" spans="1:69" x14ac:dyDescent="0.15">
      <c r="A3878" s="63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7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4"/>
      <c r="BL3878" s="1"/>
      <c r="BM3878" s="1"/>
      <c r="BN3878" s="1"/>
      <c r="BO3878" s="1"/>
      <c r="BP3878" s="1"/>
      <c r="BQ3878" s="1"/>
    </row>
    <row r="3879" spans="1:69" x14ac:dyDescent="0.15">
      <c r="A3879" s="63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7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4"/>
      <c r="BL3879" s="1"/>
      <c r="BM3879" s="1"/>
      <c r="BN3879" s="1"/>
      <c r="BO3879" s="1"/>
      <c r="BP3879" s="1"/>
      <c r="BQ3879" s="1"/>
    </row>
    <row r="3880" spans="1:69" x14ac:dyDescent="0.15">
      <c r="A3880" s="63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7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4"/>
      <c r="BL3880" s="1"/>
      <c r="BM3880" s="1"/>
      <c r="BN3880" s="1"/>
      <c r="BO3880" s="1"/>
      <c r="BP3880" s="1"/>
      <c r="BQ3880" s="1"/>
    </row>
    <row r="3881" spans="1:69" x14ac:dyDescent="0.15">
      <c r="A3881" s="63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7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4"/>
      <c r="BL3881" s="1"/>
      <c r="BM3881" s="1"/>
      <c r="BN3881" s="1"/>
      <c r="BO3881" s="1"/>
      <c r="BP3881" s="1"/>
      <c r="BQ3881" s="1"/>
    </row>
    <row r="3882" spans="1:69" x14ac:dyDescent="0.15">
      <c r="A3882" s="63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7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4"/>
      <c r="BL3882" s="1"/>
      <c r="BM3882" s="1"/>
      <c r="BN3882" s="1"/>
      <c r="BO3882" s="1"/>
      <c r="BP3882" s="1"/>
      <c r="BQ3882" s="1"/>
    </row>
    <row r="3883" spans="1:69" x14ac:dyDescent="0.15">
      <c r="A3883" s="63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7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4"/>
      <c r="BL3883" s="1"/>
      <c r="BM3883" s="1"/>
      <c r="BN3883" s="1"/>
      <c r="BO3883" s="1"/>
      <c r="BP3883" s="1"/>
      <c r="BQ3883" s="1"/>
    </row>
    <row r="3884" spans="1:69" x14ac:dyDescent="0.15">
      <c r="A3884" s="63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7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4"/>
      <c r="BL3884" s="1"/>
      <c r="BM3884" s="1"/>
      <c r="BN3884" s="1"/>
      <c r="BO3884" s="1"/>
      <c r="BP3884" s="1"/>
      <c r="BQ3884" s="1"/>
    </row>
    <row r="3885" spans="1:69" x14ac:dyDescent="0.15">
      <c r="A3885" s="63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7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4"/>
      <c r="BL3885" s="1"/>
      <c r="BM3885" s="1"/>
      <c r="BN3885" s="1"/>
      <c r="BO3885" s="1"/>
      <c r="BP3885" s="1"/>
      <c r="BQ3885" s="1"/>
    </row>
    <row r="3886" spans="1:69" x14ac:dyDescent="0.15">
      <c r="A3886" s="63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7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4"/>
      <c r="BL3886" s="1"/>
      <c r="BM3886" s="1"/>
      <c r="BN3886" s="1"/>
      <c r="BO3886" s="1"/>
      <c r="BP3886" s="1"/>
      <c r="BQ3886" s="1"/>
    </row>
    <row r="3887" spans="1:69" x14ac:dyDescent="0.15">
      <c r="A3887" s="63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7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4"/>
      <c r="BL3887" s="1"/>
      <c r="BM3887" s="1"/>
      <c r="BN3887" s="1"/>
      <c r="BO3887" s="1"/>
      <c r="BP3887" s="1"/>
      <c r="BQ3887" s="1"/>
    </row>
    <row r="3888" spans="1:69" x14ac:dyDescent="0.15">
      <c r="A3888" s="63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7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4"/>
      <c r="BL3888" s="1"/>
      <c r="BM3888" s="1"/>
      <c r="BN3888" s="1"/>
      <c r="BO3888" s="1"/>
      <c r="BP3888" s="1"/>
      <c r="BQ3888" s="1"/>
    </row>
    <row r="3889" spans="1:69" x14ac:dyDescent="0.15">
      <c r="A3889" s="63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7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4"/>
      <c r="BL3889" s="1"/>
      <c r="BM3889" s="1"/>
      <c r="BN3889" s="1"/>
      <c r="BO3889" s="1"/>
      <c r="BP3889" s="1"/>
      <c r="BQ3889" s="1"/>
    </row>
    <row r="3890" spans="1:69" x14ac:dyDescent="0.15">
      <c r="A3890" s="63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7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4"/>
      <c r="BL3890" s="1"/>
      <c r="BM3890" s="1"/>
      <c r="BN3890" s="1"/>
      <c r="BO3890" s="1"/>
      <c r="BP3890" s="1"/>
      <c r="BQ3890" s="1"/>
    </row>
    <row r="3891" spans="1:69" x14ac:dyDescent="0.15">
      <c r="A3891" s="63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7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4"/>
      <c r="BL3891" s="1"/>
      <c r="BM3891" s="1"/>
      <c r="BN3891" s="1"/>
      <c r="BO3891" s="1"/>
      <c r="BP3891" s="1"/>
      <c r="BQ3891" s="1"/>
    </row>
    <row r="3892" spans="1:69" x14ac:dyDescent="0.15">
      <c r="A3892" s="63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7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4"/>
      <c r="BL3892" s="1"/>
      <c r="BM3892" s="1"/>
      <c r="BN3892" s="1"/>
      <c r="BO3892" s="1"/>
      <c r="BP3892" s="1"/>
      <c r="BQ3892" s="1"/>
    </row>
    <row r="3893" spans="1:69" x14ac:dyDescent="0.15">
      <c r="A3893" s="63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7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4"/>
      <c r="BL3893" s="1"/>
      <c r="BM3893" s="1"/>
      <c r="BN3893" s="1"/>
      <c r="BO3893" s="1"/>
      <c r="BP3893" s="1"/>
      <c r="BQ3893" s="1"/>
    </row>
    <row r="3894" spans="1:69" x14ac:dyDescent="0.15">
      <c r="A3894" s="63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7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4"/>
      <c r="BL3894" s="1"/>
      <c r="BM3894" s="1"/>
      <c r="BN3894" s="1"/>
      <c r="BO3894" s="1"/>
      <c r="BP3894" s="1"/>
      <c r="BQ3894" s="1"/>
    </row>
    <row r="3895" spans="1:69" x14ac:dyDescent="0.15">
      <c r="A3895" s="63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7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4"/>
      <c r="BL3895" s="1"/>
      <c r="BM3895" s="1"/>
      <c r="BN3895" s="1"/>
      <c r="BO3895" s="1"/>
      <c r="BP3895" s="1"/>
      <c r="BQ3895" s="1"/>
    </row>
    <row r="3896" spans="1:69" x14ac:dyDescent="0.15">
      <c r="A3896" s="63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7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4"/>
      <c r="BL3896" s="1"/>
      <c r="BM3896" s="1"/>
      <c r="BN3896" s="1"/>
      <c r="BO3896" s="1"/>
      <c r="BP3896" s="1"/>
      <c r="BQ3896" s="1"/>
    </row>
    <row r="3897" spans="1:69" x14ac:dyDescent="0.15">
      <c r="A3897" s="63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7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4"/>
      <c r="BL3897" s="1"/>
      <c r="BM3897" s="1"/>
      <c r="BN3897" s="1"/>
      <c r="BO3897" s="1"/>
      <c r="BP3897" s="1"/>
      <c r="BQ3897" s="1"/>
    </row>
    <row r="3898" spans="1:69" x14ac:dyDescent="0.15">
      <c r="A3898" s="63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7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4"/>
      <c r="BL3898" s="1"/>
      <c r="BM3898" s="1"/>
      <c r="BN3898" s="1"/>
      <c r="BO3898" s="1"/>
      <c r="BP3898" s="1"/>
      <c r="BQ3898" s="1"/>
    </row>
    <row r="3899" spans="1:69" x14ac:dyDescent="0.15">
      <c r="A3899" s="63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7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4"/>
      <c r="BL3899" s="1"/>
      <c r="BM3899" s="1"/>
      <c r="BN3899" s="1"/>
      <c r="BO3899" s="1"/>
      <c r="BP3899" s="1"/>
      <c r="BQ3899" s="1"/>
    </row>
    <row r="3900" spans="1:69" x14ac:dyDescent="0.15">
      <c r="A3900" s="63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7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4"/>
      <c r="BL3900" s="1"/>
      <c r="BM3900" s="1"/>
      <c r="BN3900" s="1"/>
      <c r="BO3900" s="1"/>
      <c r="BP3900" s="1"/>
      <c r="BQ3900" s="1"/>
    </row>
    <row r="3901" spans="1:69" x14ac:dyDescent="0.15">
      <c r="A3901" s="63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7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4"/>
      <c r="BL3901" s="1"/>
      <c r="BM3901" s="1"/>
      <c r="BN3901" s="1"/>
      <c r="BO3901" s="1"/>
      <c r="BP3901" s="1"/>
      <c r="BQ3901" s="1"/>
    </row>
    <row r="3902" spans="1:69" x14ac:dyDescent="0.15">
      <c r="A3902" s="63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7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4"/>
      <c r="BL3902" s="1"/>
      <c r="BM3902" s="1"/>
      <c r="BN3902" s="1"/>
      <c r="BO3902" s="1"/>
      <c r="BP3902" s="1"/>
      <c r="BQ3902" s="1"/>
    </row>
    <row r="3903" spans="1:69" x14ac:dyDescent="0.15">
      <c r="A3903" s="63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7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4"/>
      <c r="BL3903" s="1"/>
      <c r="BM3903" s="1"/>
      <c r="BN3903" s="1"/>
      <c r="BO3903" s="1"/>
      <c r="BP3903" s="1"/>
      <c r="BQ3903" s="1"/>
    </row>
    <row r="3904" spans="1:69" x14ac:dyDescent="0.15">
      <c r="A3904" s="63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7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4"/>
      <c r="BL3904" s="1"/>
      <c r="BM3904" s="1"/>
      <c r="BN3904" s="1"/>
      <c r="BO3904" s="1"/>
      <c r="BP3904" s="1"/>
      <c r="BQ3904" s="1"/>
    </row>
    <row r="3905" spans="1:69" x14ac:dyDescent="0.15">
      <c r="A3905" s="63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7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4"/>
      <c r="BL3905" s="1"/>
      <c r="BM3905" s="1"/>
      <c r="BN3905" s="1"/>
      <c r="BO3905" s="1"/>
      <c r="BP3905" s="1"/>
      <c r="BQ3905" s="1"/>
    </row>
    <row r="3906" spans="1:69" x14ac:dyDescent="0.15">
      <c r="A3906" s="63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7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4"/>
      <c r="BL3906" s="1"/>
      <c r="BM3906" s="1"/>
      <c r="BN3906" s="1"/>
      <c r="BO3906" s="1"/>
      <c r="BP3906" s="1"/>
      <c r="BQ3906" s="1"/>
    </row>
    <row r="3907" spans="1:69" x14ac:dyDescent="0.15">
      <c r="A3907" s="63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7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4"/>
      <c r="BL3907" s="1"/>
      <c r="BM3907" s="1"/>
      <c r="BN3907" s="1"/>
      <c r="BO3907" s="1"/>
      <c r="BP3907" s="1"/>
      <c r="BQ3907" s="1"/>
    </row>
    <row r="3908" spans="1:69" x14ac:dyDescent="0.15">
      <c r="A3908" s="63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7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4"/>
      <c r="BL3908" s="1"/>
      <c r="BM3908" s="1"/>
      <c r="BN3908" s="1"/>
      <c r="BO3908" s="1"/>
      <c r="BP3908" s="1"/>
      <c r="BQ3908" s="1"/>
    </row>
    <row r="3909" spans="1:69" x14ac:dyDescent="0.15">
      <c r="A3909" s="63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7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4"/>
      <c r="BL3909" s="1"/>
      <c r="BM3909" s="1"/>
      <c r="BN3909" s="1"/>
      <c r="BO3909" s="1"/>
      <c r="BP3909" s="1"/>
      <c r="BQ3909" s="1"/>
    </row>
    <row r="3910" spans="1:69" x14ac:dyDescent="0.15">
      <c r="A3910" s="63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7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4"/>
      <c r="BL3910" s="1"/>
      <c r="BM3910" s="1"/>
      <c r="BN3910" s="1"/>
      <c r="BO3910" s="1"/>
      <c r="BP3910" s="1"/>
      <c r="BQ3910" s="1"/>
    </row>
    <row r="3911" spans="1:69" x14ac:dyDescent="0.15">
      <c r="A3911" s="63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7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4"/>
      <c r="BL3911" s="1"/>
      <c r="BM3911" s="1"/>
      <c r="BN3911" s="1"/>
      <c r="BO3911" s="1"/>
      <c r="BP3911" s="1"/>
      <c r="BQ3911" s="1"/>
    </row>
    <row r="3912" spans="1:69" x14ac:dyDescent="0.15">
      <c r="A3912" s="63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7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4"/>
      <c r="BL3912" s="1"/>
      <c r="BM3912" s="1"/>
      <c r="BN3912" s="1"/>
      <c r="BO3912" s="1"/>
      <c r="BP3912" s="1"/>
      <c r="BQ3912" s="1"/>
    </row>
    <row r="3913" spans="1:69" x14ac:dyDescent="0.15">
      <c r="A3913" s="63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7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4"/>
      <c r="BL3913" s="1"/>
      <c r="BM3913" s="1"/>
      <c r="BN3913" s="1"/>
      <c r="BO3913" s="1"/>
      <c r="BP3913" s="1"/>
      <c r="BQ3913" s="1"/>
    </row>
    <row r="3914" spans="1:69" x14ac:dyDescent="0.15">
      <c r="A3914" s="63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7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4"/>
      <c r="BL3914" s="1"/>
      <c r="BM3914" s="1"/>
      <c r="BN3914" s="1"/>
      <c r="BO3914" s="1"/>
      <c r="BP3914" s="1"/>
      <c r="BQ3914" s="1"/>
    </row>
    <row r="3915" spans="1:69" x14ac:dyDescent="0.15">
      <c r="A3915" s="63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7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4"/>
      <c r="BL3915" s="1"/>
      <c r="BM3915" s="1"/>
      <c r="BN3915" s="1"/>
      <c r="BO3915" s="1"/>
      <c r="BP3915" s="1"/>
      <c r="BQ3915" s="1"/>
    </row>
    <row r="3916" spans="1:69" x14ac:dyDescent="0.15">
      <c r="A3916" s="63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7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4"/>
      <c r="BL3916" s="1"/>
      <c r="BM3916" s="1"/>
      <c r="BN3916" s="1"/>
      <c r="BO3916" s="1"/>
      <c r="BP3916" s="1"/>
      <c r="BQ3916" s="1"/>
    </row>
    <row r="3917" spans="1:69" x14ac:dyDescent="0.15">
      <c r="A3917" s="63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7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4"/>
      <c r="BL3917" s="1"/>
      <c r="BM3917" s="1"/>
      <c r="BN3917" s="1"/>
      <c r="BO3917" s="1"/>
      <c r="BP3917" s="1"/>
      <c r="BQ3917" s="1"/>
    </row>
    <row r="3918" spans="1:69" x14ac:dyDescent="0.15">
      <c r="A3918" s="63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7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4"/>
      <c r="BL3918" s="1"/>
      <c r="BM3918" s="1"/>
      <c r="BN3918" s="1"/>
      <c r="BO3918" s="1"/>
      <c r="BP3918" s="1"/>
      <c r="BQ3918" s="1"/>
    </row>
    <row r="3919" spans="1:69" x14ac:dyDescent="0.15">
      <c r="A3919" s="63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7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4"/>
      <c r="BL3919" s="1"/>
      <c r="BM3919" s="1"/>
      <c r="BN3919" s="1"/>
      <c r="BO3919" s="1"/>
      <c r="BP3919" s="1"/>
      <c r="BQ3919" s="1"/>
    </row>
    <row r="3920" spans="1:69" x14ac:dyDescent="0.15">
      <c r="A3920" s="63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7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4"/>
      <c r="BL3920" s="1"/>
      <c r="BM3920" s="1"/>
      <c r="BN3920" s="1"/>
      <c r="BO3920" s="1"/>
      <c r="BP3920" s="1"/>
      <c r="BQ3920" s="1"/>
    </row>
    <row r="3921" spans="1:69" x14ac:dyDescent="0.15">
      <c r="A3921" s="63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7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4"/>
      <c r="BL3921" s="1"/>
      <c r="BM3921" s="1"/>
      <c r="BN3921" s="1"/>
      <c r="BO3921" s="1"/>
      <c r="BP3921" s="1"/>
      <c r="BQ3921" s="1"/>
    </row>
    <row r="3922" spans="1:69" x14ac:dyDescent="0.15">
      <c r="A3922" s="63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7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4"/>
      <c r="BL3922" s="1"/>
      <c r="BM3922" s="1"/>
      <c r="BN3922" s="1"/>
      <c r="BO3922" s="1"/>
      <c r="BP3922" s="1"/>
      <c r="BQ3922" s="1"/>
    </row>
    <row r="3923" spans="1:69" x14ac:dyDescent="0.15">
      <c r="A3923" s="63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7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4"/>
      <c r="BL3923" s="1"/>
      <c r="BM3923" s="1"/>
      <c r="BN3923" s="1"/>
      <c r="BO3923" s="1"/>
      <c r="BP3923" s="1"/>
      <c r="BQ3923" s="1"/>
    </row>
    <row r="3924" spans="1:69" x14ac:dyDescent="0.15">
      <c r="A3924" s="63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7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4"/>
      <c r="BL3924" s="1"/>
      <c r="BM3924" s="1"/>
      <c r="BN3924" s="1"/>
      <c r="BO3924" s="1"/>
      <c r="BP3924" s="1"/>
      <c r="BQ3924" s="1"/>
    </row>
    <row r="3925" spans="1:69" x14ac:dyDescent="0.15">
      <c r="A3925" s="63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7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4"/>
      <c r="BL3925" s="1"/>
      <c r="BM3925" s="1"/>
      <c r="BN3925" s="1"/>
      <c r="BO3925" s="1"/>
      <c r="BP3925" s="1"/>
      <c r="BQ3925" s="1"/>
    </row>
    <row r="3926" spans="1:69" x14ac:dyDescent="0.15">
      <c r="A3926" s="63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7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4"/>
      <c r="BL3926" s="1"/>
      <c r="BM3926" s="1"/>
      <c r="BN3926" s="1"/>
      <c r="BO3926" s="1"/>
      <c r="BP3926" s="1"/>
      <c r="BQ3926" s="1"/>
    </row>
    <row r="3927" spans="1:69" x14ac:dyDescent="0.15">
      <c r="A3927" s="63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7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4"/>
      <c r="BL3927" s="1"/>
      <c r="BM3927" s="1"/>
      <c r="BN3927" s="1"/>
      <c r="BO3927" s="1"/>
      <c r="BP3927" s="1"/>
      <c r="BQ3927" s="1"/>
    </row>
    <row r="3928" spans="1:69" x14ac:dyDescent="0.15">
      <c r="A3928" s="63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7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4"/>
      <c r="BL3928" s="1"/>
      <c r="BM3928" s="1"/>
      <c r="BN3928" s="1"/>
      <c r="BO3928" s="1"/>
      <c r="BP3928" s="1"/>
      <c r="BQ3928" s="1"/>
    </row>
    <row r="3929" spans="1:69" x14ac:dyDescent="0.15">
      <c r="A3929" s="63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7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4"/>
      <c r="BL3929" s="1"/>
      <c r="BM3929" s="1"/>
      <c r="BN3929" s="1"/>
      <c r="BO3929" s="1"/>
      <c r="BP3929" s="1"/>
      <c r="BQ3929" s="1"/>
    </row>
    <row r="3930" spans="1:69" x14ac:dyDescent="0.15">
      <c r="A3930" s="63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7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4"/>
      <c r="BL3930" s="1"/>
      <c r="BM3930" s="1"/>
      <c r="BN3930" s="1"/>
      <c r="BO3930" s="1"/>
      <c r="BP3930" s="1"/>
      <c r="BQ3930" s="1"/>
    </row>
    <row r="3931" spans="1:69" x14ac:dyDescent="0.15">
      <c r="A3931" s="63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7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4"/>
      <c r="BL3931" s="1"/>
      <c r="BM3931" s="1"/>
      <c r="BN3931" s="1"/>
      <c r="BO3931" s="1"/>
      <c r="BP3931" s="1"/>
      <c r="BQ3931" s="1"/>
    </row>
    <row r="3932" spans="1:69" x14ac:dyDescent="0.15">
      <c r="A3932" s="63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7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4"/>
      <c r="BL3932" s="1"/>
      <c r="BM3932" s="1"/>
      <c r="BN3932" s="1"/>
      <c r="BO3932" s="1"/>
      <c r="BP3932" s="1"/>
      <c r="BQ3932" s="1"/>
    </row>
    <row r="3933" spans="1:69" x14ac:dyDescent="0.15">
      <c r="A3933" s="63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7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4"/>
      <c r="BL3933" s="1"/>
      <c r="BM3933" s="1"/>
      <c r="BN3933" s="1"/>
      <c r="BO3933" s="1"/>
      <c r="BP3933" s="1"/>
      <c r="BQ3933" s="1"/>
    </row>
    <row r="3934" spans="1:69" x14ac:dyDescent="0.15">
      <c r="A3934" s="63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7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4"/>
      <c r="BL3934" s="1"/>
      <c r="BM3934" s="1"/>
      <c r="BN3934" s="1"/>
      <c r="BO3934" s="1"/>
      <c r="BP3934" s="1"/>
      <c r="BQ3934" s="1"/>
    </row>
    <row r="3935" spans="1:69" x14ac:dyDescent="0.15">
      <c r="A3935" s="63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7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4"/>
      <c r="BL3935" s="1"/>
      <c r="BM3935" s="1"/>
      <c r="BN3935" s="1"/>
      <c r="BO3935" s="1"/>
      <c r="BP3935" s="1"/>
      <c r="BQ3935" s="1"/>
    </row>
    <row r="3936" spans="1:69" x14ac:dyDescent="0.15">
      <c r="A3936" s="63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7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4"/>
      <c r="BL3936" s="1"/>
      <c r="BM3936" s="1"/>
      <c r="BN3936" s="1"/>
      <c r="BO3936" s="1"/>
      <c r="BP3936" s="1"/>
      <c r="BQ3936" s="1"/>
    </row>
    <row r="3937" spans="1:69" x14ac:dyDescent="0.15">
      <c r="A3937" s="63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7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4"/>
      <c r="BL3937" s="1"/>
      <c r="BM3937" s="1"/>
      <c r="BN3937" s="1"/>
      <c r="BO3937" s="1"/>
      <c r="BP3937" s="1"/>
      <c r="BQ3937" s="1"/>
    </row>
    <row r="3938" spans="1:69" x14ac:dyDescent="0.15">
      <c r="A3938" s="63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7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4"/>
      <c r="BL3938" s="1"/>
      <c r="BM3938" s="1"/>
      <c r="BN3938" s="1"/>
      <c r="BO3938" s="1"/>
      <c r="BP3938" s="1"/>
      <c r="BQ3938" s="1"/>
    </row>
    <row r="3939" spans="1:69" x14ac:dyDescent="0.15">
      <c r="A3939" s="63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7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4"/>
      <c r="BL3939" s="1"/>
      <c r="BM3939" s="1"/>
      <c r="BN3939" s="1"/>
      <c r="BO3939" s="1"/>
      <c r="BP3939" s="1"/>
      <c r="BQ3939" s="1"/>
    </row>
    <row r="3940" spans="1:69" x14ac:dyDescent="0.15">
      <c r="A3940" s="63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7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4"/>
      <c r="BL3940" s="1"/>
      <c r="BM3940" s="1"/>
      <c r="BN3940" s="1"/>
      <c r="BO3940" s="1"/>
      <c r="BP3940" s="1"/>
      <c r="BQ3940" s="1"/>
    </row>
    <row r="3941" spans="1:69" x14ac:dyDescent="0.15">
      <c r="A3941" s="63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7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4"/>
      <c r="BL3941" s="1"/>
      <c r="BM3941" s="1"/>
      <c r="BN3941" s="1"/>
      <c r="BO3941" s="1"/>
      <c r="BP3941" s="1"/>
      <c r="BQ3941" s="1"/>
    </row>
    <row r="3942" spans="1:69" x14ac:dyDescent="0.15">
      <c r="A3942" s="63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7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4"/>
      <c r="BL3942" s="1"/>
      <c r="BM3942" s="1"/>
      <c r="BN3942" s="1"/>
      <c r="BO3942" s="1"/>
      <c r="BP3942" s="1"/>
      <c r="BQ3942" s="1"/>
    </row>
    <row r="3943" spans="1:69" x14ac:dyDescent="0.15">
      <c r="A3943" s="63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7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4"/>
      <c r="BL3943" s="1"/>
      <c r="BM3943" s="1"/>
      <c r="BN3943" s="1"/>
      <c r="BO3943" s="1"/>
      <c r="BP3943" s="1"/>
      <c r="BQ3943" s="1"/>
    </row>
    <row r="3944" spans="1:69" x14ac:dyDescent="0.15">
      <c r="A3944" s="63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7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4"/>
      <c r="BL3944" s="1"/>
      <c r="BM3944" s="1"/>
      <c r="BN3944" s="1"/>
      <c r="BO3944" s="1"/>
      <c r="BP3944" s="1"/>
      <c r="BQ3944" s="1"/>
    </row>
    <row r="3945" spans="1:69" x14ac:dyDescent="0.15">
      <c r="A3945" s="63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7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4"/>
      <c r="BL3945" s="1"/>
      <c r="BM3945" s="1"/>
      <c r="BN3945" s="1"/>
      <c r="BO3945" s="1"/>
      <c r="BP3945" s="1"/>
      <c r="BQ3945" s="1"/>
    </row>
    <row r="3946" spans="1:69" x14ac:dyDescent="0.15">
      <c r="A3946" s="63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7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4"/>
      <c r="BL3946" s="1"/>
      <c r="BM3946" s="1"/>
      <c r="BN3946" s="1"/>
      <c r="BO3946" s="1"/>
      <c r="BP3946" s="1"/>
      <c r="BQ3946" s="1"/>
    </row>
    <row r="3947" spans="1:69" x14ac:dyDescent="0.15">
      <c r="A3947" s="63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7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4"/>
      <c r="BL3947" s="1"/>
      <c r="BM3947" s="1"/>
      <c r="BN3947" s="1"/>
      <c r="BO3947" s="1"/>
      <c r="BP3947" s="1"/>
      <c r="BQ3947" s="1"/>
    </row>
    <row r="3948" spans="1:69" x14ac:dyDescent="0.15">
      <c r="A3948" s="63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7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4"/>
      <c r="BL3948" s="1"/>
      <c r="BM3948" s="1"/>
      <c r="BN3948" s="1"/>
      <c r="BO3948" s="1"/>
      <c r="BP3948" s="1"/>
      <c r="BQ3948" s="1"/>
    </row>
    <row r="3949" spans="1:69" x14ac:dyDescent="0.15">
      <c r="A3949" s="63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7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4"/>
      <c r="BL3949" s="1"/>
      <c r="BM3949" s="1"/>
      <c r="BN3949" s="1"/>
      <c r="BO3949" s="1"/>
      <c r="BP3949" s="1"/>
      <c r="BQ3949" s="1"/>
    </row>
    <row r="3950" spans="1:69" x14ac:dyDescent="0.15">
      <c r="A3950" s="63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7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4"/>
      <c r="BL3950" s="1"/>
      <c r="BM3950" s="1"/>
      <c r="BN3950" s="1"/>
      <c r="BO3950" s="1"/>
      <c r="BP3950" s="1"/>
      <c r="BQ3950" s="1"/>
    </row>
    <row r="3951" spans="1:69" x14ac:dyDescent="0.15">
      <c r="A3951" s="63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7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4"/>
      <c r="BL3951" s="1"/>
      <c r="BM3951" s="1"/>
      <c r="BN3951" s="1"/>
      <c r="BO3951" s="1"/>
      <c r="BP3951" s="1"/>
      <c r="BQ3951" s="1"/>
    </row>
    <row r="3952" spans="1:69" x14ac:dyDescent="0.15">
      <c r="A3952" s="63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7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4"/>
      <c r="BL3952" s="1"/>
      <c r="BM3952" s="1"/>
      <c r="BN3952" s="1"/>
      <c r="BO3952" s="1"/>
      <c r="BP3952" s="1"/>
      <c r="BQ3952" s="1"/>
    </row>
    <row r="3953" spans="1:69" x14ac:dyDescent="0.15">
      <c r="A3953" s="63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7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4"/>
      <c r="BL3953" s="1"/>
      <c r="BM3953" s="1"/>
      <c r="BN3953" s="1"/>
      <c r="BO3953" s="1"/>
      <c r="BP3953" s="1"/>
      <c r="BQ3953" s="1"/>
    </row>
    <row r="3954" spans="1:69" x14ac:dyDescent="0.15">
      <c r="A3954" s="63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7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4"/>
      <c r="BL3954" s="1"/>
      <c r="BM3954" s="1"/>
      <c r="BN3954" s="1"/>
      <c r="BO3954" s="1"/>
      <c r="BP3954" s="1"/>
      <c r="BQ3954" s="1"/>
    </row>
    <row r="3955" spans="1:69" x14ac:dyDescent="0.15">
      <c r="A3955" s="63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7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4"/>
      <c r="BL3955" s="1"/>
      <c r="BM3955" s="1"/>
      <c r="BN3955" s="1"/>
      <c r="BO3955" s="1"/>
      <c r="BP3955" s="1"/>
      <c r="BQ3955" s="1"/>
    </row>
    <row r="3956" spans="1:69" x14ac:dyDescent="0.15">
      <c r="A3956" s="63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7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4"/>
      <c r="BL3956" s="1"/>
      <c r="BM3956" s="1"/>
      <c r="BN3956" s="1"/>
      <c r="BO3956" s="1"/>
      <c r="BP3956" s="1"/>
      <c r="BQ3956" s="1"/>
    </row>
    <row r="3957" spans="1:69" x14ac:dyDescent="0.15">
      <c r="A3957" s="63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7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4"/>
      <c r="BL3957" s="1"/>
      <c r="BM3957" s="1"/>
      <c r="BN3957" s="1"/>
      <c r="BO3957" s="1"/>
      <c r="BP3957" s="1"/>
      <c r="BQ3957" s="1"/>
    </row>
    <row r="3958" spans="1:69" x14ac:dyDescent="0.15">
      <c r="A3958" s="63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7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4"/>
      <c r="BL3958" s="1"/>
      <c r="BM3958" s="1"/>
      <c r="BN3958" s="1"/>
      <c r="BO3958" s="1"/>
      <c r="BP3958" s="1"/>
      <c r="BQ3958" s="1"/>
    </row>
    <row r="3959" spans="1:69" x14ac:dyDescent="0.15">
      <c r="A3959" s="63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7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4"/>
      <c r="BL3959" s="1"/>
      <c r="BM3959" s="1"/>
      <c r="BN3959" s="1"/>
      <c r="BO3959" s="1"/>
      <c r="BP3959" s="1"/>
      <c r="BQ3959" s="1"/>
    </row>
    <row r="3960" spans="1:69" x14ac:dyDescent="0.15">
      <c r="A3960" s="63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7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4"/>
      <c r="BL3960" s="1"/>
      <c r="BM3960" s="1"/>
      <c r="BN3960" s="1"/>
      <c r="BO3960" s="1"/>
      <c r="BP3960" s="1"/>
      <c r="BQ3960" s="1"/>
    </row>
    <row r="3961" spans="1:69" x14ac:dyDescent="0.15">
      <c r="A3961" s="63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7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4"/>
      <c r="BL3961" s="1"/>
      <c r="BM3961" s="1"/>
      <c r="BN3961" s="1"/>
      <c r="BO3961" s="1"/>
      <c r="BP3961" s="1"/>
      <c r="BQ3961" s="1"/>
    </row>
    <row r="3962" spans="1:69" x14ac:dyDescent="0.15">
      <c r="A3962" s="63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7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4"/>
      <c r="BL3962" s="1"/>
      <c r="BM3962" s="1"/>
      <c r="BN3962" s="1"/>
      <c r="BO3962" s="1"/>
      <c r="BP3962" s="1"/>
      <c r="BQ3962" s="1"/>
    </row>
    <row r="3963" spans="1:69" x14ac:dyDescent="0.15">
      <c r="A3963" s="63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7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4"/>
      <c r="BL3963" s="1"/>
      <c r="BM3963" s="1"/>
      <c r="BN3963" s="1"/>
      <c r="BO3963" s="1"/>
      <c r="BP3963" s="1"/>
      <c r="BQ3963" s="1"/>
    </row>
    <row r="3964" spans="1:69" x14ac:dyDescent="0.15">
      <c r="A3964" s="63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7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4"/>
      <c r="BL3964" s="1"/>
      <c r="BM3964" s="1"/>
      <c r="BN3964" s="1"/>
      <c r="BO3964" s="1"/>
      <c r="BP3964" s="1"/>
      <c r="BQ3964" s="1"/>
    </row>
    <row r="3965" spans="1:69" x14ac:dyDescent="0.15">
      <c r="A3965" s="63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7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4"/>
      <c r="BL3965" s="1"/>
      <c r="BM3965" s="1"/>
      <c r="BN3965" s="1"/>
      <c r="BO3965" s="1"/>
      <c r="BP3965" s="1"/>
      <c r="BQ3965" s="1"/>
    </row>
    <row r="3966" spans="1:69" x14ac:dyDescent="0.15">
      <c r="A3966" s="63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7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4"/>
      <c r="BL3966" s="1"/>
      <c r="BM3966" s="1"/>
      <c r="BN3966" s="1"/>
      <c r="BO3966" s="1"/>
      <c r="BP3966" s="1"/>
      <c r="BQ3966" s="1"/>
    </row>
    <row r="3967" spans="1:69" x14ac:dyDescent="0.15">
      <c r="A3967" s="63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7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4"/>
      <c r="BL3967" s="1"/>
      <c r="BM3967" s="1"/>
      <c r="BN3967" s="1"/>
      <c r="BO3967" s="1"/>
      <c r="BP3967" s="1"/>
      <c r="BQ3967" s="1"/>
    </row>
    <row r="3968" spans="1:69" x14ac:dyDescent="0.15">
      <c r="A3968" s="63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7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4"/>
      <c r="BL3968" s="1"/>
      <c r="BM3968" s="1"/>
      <c r="BN3968" s="1"/>
      <c r="BO3968" s="1"/>
      <c r="BP3968" s="1"/>
      <c r="BQ3968" s="1"/>
    </row>
    <row r="3969" spans="1:69" x14ac:dyDescent="0.15">
      <c r="A3969" s="63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7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4"/>
      <c r="BL3969" s="1"/>
      <c r="BM3969" s="1"/>
      <c r="BN3969" s="1"/>
      <c r="BO3969" s="1"/>
      <c r="BP3969" s="1"/>
      <c r="BQ3969" s="1"/>
    </row>
    <row r="3970" spans="1:69" x14ac:dyDescent="0.15">
      <c r="A3970" s="63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7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4"/>
      <c r="BL3970" s="1"/>
      <c r="BM3970" s="1"/>
      <c r="BN3970" s="1"/>
      <c r="BO3970" s="1"/>
      <c r="BP3970" s="1"/>
      <c r="BQ3970" s="1"/>
    </row>
    <row r="3971" spans="1:69" x14ac:dyDescent="0.15">
      <c r="A3971" s="63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7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4"/>
      <c r="BL3971" s="1"/>
      <c r="BM3971" s="1"/>
      <c r="BN3971" s="1"/>
      <c r="BO3971" s="1"/>
      <c r="BP3971" s="1"/>
      <c r="BQ3971" s="1"/>
    </row>
    <row r="3972" spans="1:69" x14ac:dyDescent="0.15">
      <c r="A3972" s="63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7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4"/>
      <c r="BL3972" s="1"/>
      <c r="BM3972" s="1"/>
      <c r="BN3972" s="1"/>
      <c r="BO3972" s="1"/>
      <c r="BP3972" s="1"/>
      <c r="BQ3972" s="1"/>
    </row>
    <row r="3973" spans="1:69" x14ac:dyDescent="0.15">
      <c r="A3973" s="63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7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4"/>
      <c r="BL3973" s="1"/>
      <c r="BM3973" s="1"/>
      <c r="BN3973" s="1"/>
      <c r="BO3973" s="1"/>
      <c r="BP3973" s="1"/>
      <c r="BQ3973" s="1"/>
    </row>
    <row r="3974" spans="1:69" x14ac:dyDescent="0.15">
      <c r="A3974" s="63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7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4"/>
      <c r="BL3974" s="1"/>
      <c r="BM3974" s="1"/>
      <c r="BN3974" s="1"/>
      <c r="BO3974" s="1"/>
      <c r="BP3974" s="1"/>
      <c r="BQ3974" s="1"/>
    </row>
    <row r="3975" spans="1:69" x14ac:dyDescent="0.15">
      <c r="A3975" s="63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7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4"/>
      <c r="BL3975" s="1"/>
      <c r="BM3975" s="1"/>
      <c r="BN3975" s="1"/>
      <c r="BO3975" s="1"/>
      <c r="BP3975" s="1"/>
      <c r="BQ3975" s="1"/>
    </row>
    <row r="3976" spans="1:69" x14ac:dyDescent="0.15">
      <c r="A3976" s="63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7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4"/>
      <c r="BL3976" s="1"/>
      <c r="BM3976" s="1"/>
      <c r="BN3976" s="1"/>
      <c r="BO3976" s="1"/>
      <c r="BP3976" s="1"/>
      <c r="BQ3976" s="1"/>
    </row>
    <row r="3977" spans="1:69" x14ac:dyDescent="0.15">
      <c r="A3977" s="63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7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4"/>
      <c r="BL3977" s="1"/>
      <c r="BM3977" s="1"/>
      <c r="BN3977" s="1"/>
      <c r="BO3977" s="1"/>
      <c r="BP3977" s="1"/>
      <c r="BQ3977" s="1"/>
    </row>
    <row r="3978" spans="1:69" x14ac:dyDescent="0.15">
      <c r="A3978" s="63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7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4"/>
      <c r="BL3978" s="1"/>
      <c r="BM3978" s="1"/>
      <c r="BN3978" s="1"/>
      <c r="BO3978" s="1"/>
      <c r="BP3978" s="1"/>
      <c r="BQ3978" s="1"/>
    </row>
    <row r="3979" spans="1:69" x14ac:dyDescent="0.15">
      <c r="A3979" s="63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7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4"/>
      <c r="BL3979" s="1"/>
      <c r="BM3979" s="1"/>
      <c r="BN3979" s="1"/>
      <c r="BO3979" s="1"/>
      <c r="BP3979" s="1"/>
      <c r="BQ3979" s="1"/>
    </row>
    <row r="3980" spans="1:69" x14ac:dyDescent="0.15">
      <c r="A3980" s="63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7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4"/>
      <c r="BL3980" s="1"/>
      <c r="BM3980" s="1"/>
      <c r="BN3980" s="1"/>
      <c r="BO3980" s="1"/>
      <c r="BP3980" s="1"/>
      <c r="BQ3980" s="1"/>
    </row>
    <row r="3981" spans="1:69" x14ac:dyDescent="0.15">
      <c r="A3981" s="63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7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4"/>
      <c r="BL3981" s="1"/>
      <c r="BM3981" s="1"/>
      <c r="BN3981" s="1"/>
      <c r="BO3981" s="1"/>
      <c r="BP3981" s="1"/>
      <c r="BQ3981" s="1"/>
    </row>
    <row r="3982" spans="1:69" x14ac:dyDescent="0.15">
      <c r="A3982" s="63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7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4"/>
      <c r="BL3982" s="1"/>
      <c r="BM3982" s="1"/>
      <c r="BN3982" s="1"/>
      <c r="BO3982" s="1"/>
      <c r="BP3982" s="1"/>
      <c r="BQ3982" s="1"/>
    </row>
    <row r="3983" spans="1:69" x14ac:dyDescent="0.15">
      <c r="A3983" s="63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7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4"/>
      <c r="BL3983" s="1"/>
      <c r="BM3983" s="1"/>
      <c r="BN3983" s="1"/>
      <c r="BO3983" s="1"/>
      <c r="BP3983" s="1"/>
      <c r="BQ3983" s="1"/>
    </row>
    <row r="3984" spans="1:69" x14ac:dyDescent="0.15">
      <c r="A3984" s="63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7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4"/>
      <c r="BL3984" s="1"/>
      <c r="BM3984" s="1"/>
      <c r="BN3984" s="1"/>
      <c r="BO3984" s="1"/>
      <c r="BP3984" s="1"/>
      <c r="BQ3984" s="1"/>
    </row>
    <row r="3985" spans="1:69" x14ac:dyDescent="0.15">
      <c r="A3985" s="63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7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4"/>
      <c r="BL3985" s="1"/>
      <c r="BM3985" s="1"/>
      <c r="BN3985" s="1"/>
      <c r="BO3985" s="1"/>
      <c r="BP3985" s="1"/>
      <c r="BQ3985" s="1"/>
    </row>
    <row r="3986" spans="1:69" x14ac:dyDescent="0.15">
      <c r="A3986" s="63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7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4"/>
      <c r="BL3986" s="1"/>
      <c r="BM3986" s="1"/>
      <c r="BN3986" s="1"/>
      <c r="BO3986" s="1"/>
      <c r="BP3986" s="1"/>
      <c r="BQ3986" s="1"/>
    </row>
    <row r="3987" spans="1:69" x14ac:dyDescent="0.15">
      <c r="A3987" s="63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7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4"/>
      <c r="BL3987" s="1"/>
      <c r="BM3987" s="1"/>
      <c r="BN3987" s="1"/>
      <c r="BO3987" s="1"/>
      <c r="BP3987" s="1"/>
      <c r="BQ3987" s="1"/>
    </row>
    <row r="3988" spans="1:69" x14ac:dyDescent="0.15">
      <c r="A3988" s="63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7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4"/>
      <c r="BL3988" s="1"/>
      <c r="BM3988" s="1"/>
      <c r="BN3988" s="1"/>
      <c r="BO3988" s="1"/>
      <c r="BP3988" s="1"/>
      <c r="BQ3988" s="1"/>
    </row>
    <row r="3989" spans="1:69" x14ac:dyDescent="0.15">
      <c r="A3989" s="63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7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4"/>
      <c r="BL3989" s="1"/>
      <c r="BM3989" s="1"/>
      <c r="BN3989" s="1"/>
      <c r="BO3989" s="1"/>
      <c r="BP3989" s="1"/>
      <c r="BQ3989" s="1"/>
    </row>
    <row r="3990" spans="1:69" x14ac:dyDescent="0.15">
      <c r="A3990" s="63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7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4"/>
      <c r="BL3990" s="1"/>
      <c r="BM3990" s="1"/>
      <c r="BN3990" s="1"/>
      <c r="BO3990" s="1"/>
      <c r="BP3990" s="1"/>
      <c r="BQ3990" s="1"/>
    </row>
    <row r="3991" spans="1:69" x14ac:dyDescent="0.15">
      <c r="A3991" s="63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7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4"/>
      <c r="BL3991" s="1"/>
      <c r="BM3991" s="1"/>
      <c r="BN3991" s="1"/>
      <c r="BO3991" s="1"/>
      <c r="BP3991" s="1"/>
      <c r="BQ3991" s="1"/>
    </row>
    <row r="3992" spans="1:69" x14ac:dyDescent="0.15">
      <c r="A3992" s="63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7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4"/>
      <c r="BL3992" s="1"/>
      <c r="BM3992" s="1"/>
      <c r="BN3992" s="1"/>
      <c r="BO3992" s="1"/>
      <c r="BP3992" s="1"/>
      <c r="BQ3992" s="1"/>
    </row>
    <row r="3993" spans="1:69" x14ac:dyDescent="0.15">
      <c r="A3993" s="63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7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4"/>
      <c r="BL3993" s="1"/>
      <c r="BM3993" s="1"/>
      <c r="BN3993" s="1"/>
      <c r="BO3993" s="1"/>
      <c r="BP3993" s="1"/>
      <c r="BQ3993" s="1"/>
    </row>
    <row r="3994" spans="1:69" x14ac:dyDescent="0.15">
      <c r="A3994" s="63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7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4"/>
      <c r="BL3994" s="1"/>
      <c r="BM3994" s="1"/>
      <c r="BN3994" s="1"/>
      <c r="BO3994" s="1"/>
      <c r="BP3994" s="1"/>
      <c r="BQ3994" s="1"/>
    </row>
    <row r="3995" spans="1:69" x14ac:dyDescent="0.15">
      <c r="A3995" s="63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7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4"/>
      <c r="BL3995" s="1"/>
      <c r="BM3995" s="1"/>
      <c r="BN3995" s="1"/>
      <c r="BO3995" s="1"/>
      <c r="BP3995" s="1"/>
      <c r="BQ3995" s="1"/>
    </row>
    <row r="3996" spans="1:69" x14ac:dyDescent="0.15">
      <c r="A3996" s="63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7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4"/>
      <c r="BL3996" s="1"/>
      <c r="BM3996" s="1"/>
      <c r="BN3996" s="1"/>
      <c r="BO3996" s="1"/>
      <c r="BP3996" s="1"/>
      <c r="BQ3996" s="1"/>
    </row>
    <row r="3997" spans="1:69" x14ac:dyDescent="0.15">
      <c r="A3997" s="63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7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4"/>
      <c r="BL3997" s="1"/>
      <c r="BM3997" s="1"/>
      <c r="BN3997" s="1"/>
      <c r="BO3997" s="1"/>
      <c r="BP3997" s="1"/>
      <c r="BQ3997" s="1"/>
    </row>
    <row r="3998" spans="1:69" x14ac:dyDescent="0.15">
      <c r="A3998" s="63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7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4"/>
      <c r="BL3998" s="1"/>
      <c r="BM3998" s="1"/>
      <c r="BN3998" s="1"/>
      <c r="BO3998" s="1"/>
      <c r="BP3998" s="1"/>
      <c r="BQ3998" s="1"/>
    </row>
    <row r="3999" spans="1:69" x14ac:dyDescent="0.15">
      <c r="A3999" s="63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7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4"/>
      <c r="BL3999" s="1"/>
      <c r="BM3999" s="1"/>
      <c r="BN3999" s="1"/>
      <c r="BO3999" s="1"/>
      <c r="BP3999" s="1"/>
      <c r="BQ3999" s="1"/>
    </row>
    <row r="4000" spans="1:69" x14ac:dyDescent="0.15">
      <c r="A4000" s="63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7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4"/>
      <c r="BL4000" s="1"/>
      <c r="BM4000" s="1"/>
      <c r="BN4000" s="1"/>
      <c r="BO4000" s="1"/>
      <c r="BP4000" s="1"/>
      <c r="BQ4000" s="1"/>
    </row>
    <row r="4001" spans="1:69" x14ac:dyDescent="0.15">
      <c r="A4001" s="63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7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4"/>
      <c r="BL4001" s="1"/>
      <c r="BM4001" s="1"/>
      <c r="BN4001" s="1"/>
      <c r="BO4001" s="1"/>
      <c r="BP4001" s="1"/>
      <c r="BQ4001" s="1"/>
    </row>
    <row r="4002" spans="1:69" x14ac:dyDescent="0.15">
      <c r="A4002" s="63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7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4"/>
      <c r="BL4002" s="1"/>
      <c r="BM4002" s="1"/>
      <c r="BN4002" s="1"/>
      <c r="BO4002" s="1"/>
      <c r="BP4002" s="1"/>
      <c r="BQ4002" s="1"/>
    </row>
    <row r="4003" spans="1:69" x14ac:dyDescent="0.15">
      <c r="A4003" s="63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7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4"/>
      <c r="BL4003" s="1"/>
      <c r="BM4003" s="1"/>
      <c r="BN4003" s="1"/>
      <c r="BO4003" s="1"/>
      <c r="BP4003" s="1"/>
      <c r="BQ4003" s="1"/>
    </row>
    <row r="4004" spans="1:69" x14ac:dyDescent="0.15">
      <c r="A4004" s="63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7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4"/>
      <c r="BL4004" s="1"/>
      <c r="BM4004" s="1"/>
      <c r="BN4004" s="1"/>
      <c r="BO4004" s="1"/>
      <c r="BP4004" s="1"/>
      <c r="BQ4004" s="1"/>
    </row>
    <row r="4005" spans="1:69" x14ac:dyDescent="0.15">
      <c r="A4005" s="63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7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4"/>
      <c r="BL4005" s="1"/>
      <c r="BM4005" s="1"/>
      <c r="BN4005" s="1"/>
      <c r="BO4005" s="1"/>
      <c r="BP4005" s="1"/>
      <c r="BQ4005" s="1"/>
    </row>
    <row r="4006" spans="1:69" x14ac:dyDescent="0.15">
      <c r="A4006" s="63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7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4"/>
      <c r="BL4006" s="1"/>
      <c r="BM4006" s="1"/>
      <c r="BN4006" s="1"/>
      <c r="BO4006" s="1"/>
      <c r="BP4006" s="1"/>
      <c r="BQ4006" s="1"/>
    </row>
    <row r="4007" spans="1:69" x14ac:dyDescent="0.15">
      <c r="A4007" s="63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7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4"/>
      <c r="BL4007" s="1"/>
      <c r="BM4007" s="1"/>
      <c r="BN4007" s="1"/>
      <c r="BO4007" s="1"/>
      <c r="BP4007" s="1"/>
      <c r="BQ4007" s="1"/>
    </row>
    <row r="4008" spans="1:69" x14ac:dyDescent="0.15">
      <c r="A4008" s="63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7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4"/>
      <c r="BL4008" s="1"/>
      <c r="BM4008" s="1"/>
      <c r="BN4008" s="1"/>
      <c r="BO4008" s="1"/>
      <c r="BP4008" s="1"/>
      <c r="BQ4008" s="1"/>
    </row>
    <row r="4009" spans="1:69" x14ac:dyDescent="0.15">
      <c r="A4009" s="63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7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4"/>
      <c r="BL4009" s="1"/>
      <c r="BM4009" s="1"/>
      <c r="BN4009" s="1"/>
      <c r="BO4009" s="1"/>
      <c r="BP4009" s="1"/>
      <c r="BQ4009" s="1"/>
    </row>
    <row r="4010" spans="1:69" x14ac:dyDescent="0.15">
      <c r="A4010" s="63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7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4"/>
      <c r="BL4010" s="1"/>
      <c r="BM4010" s="1"/>
      <c r="BN4010" s="1"/>
      <c r="BO4010" s="1"/>
      <c r="BP4010" s="1"/>
      <c r="BQ4010" s="1"/>
    </row>
    <row r="4011" spans="1:69" x14ac:dyDescent="0.15">
      <c r="A4011" s="63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7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4"/>
      <c r="BL4011" s="1"/>
      <c r="BM4011" s="1"/>
      <c r="BN4011" s="1"/>
      <c r="BO4011" s="1"/>
      <c r="BP4011" s="1"/>
      <c r="BQ4011" s="1"/>
    </row>
    <row r="4012" spans="1:69" x14ac:dyDescent="0.15">
      <c r="A4012" s="63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7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4"/>
      <c r="BL4012" s="1"/>
      <c r="BM4012" s="1"/>
      <c r="BN4012" s="1"/>
      <c r="BO4012" s="1"/>
      <c r="BP4012" s="1"/>
      <c r="BQ4012" s="1"/>
    </row>
    <row r="4013" spans="1:69" x14ac:dyDescent="0.15">
      <c r="A4013" s="63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7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4"/>
      <c r="BL4013" s="1"/>
      <c r="BM4013" s="1"/>
      <c r="BN4013" s="1"/>
      <c r="BO4013" s="1"/>
      <c r="BP4013" s="1"/>
      <c r="BQ4013" s="1"/>
    </row>
    <row r="4014" spans="1:69" x14ac:dyDescent="0.15">
      <c r="A4014" s="63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7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4"/>
      <c r="BL4014" s="1"/>
      <c r="BM4014" s="1"/>
      <c r="BN4014" s="1"/>
      <c r="BO4014" s="1"/>
      <c r="BP4014" s="1"/>
      <c r="BQ4014" s="1"/>
    </row>
    <row r="4015" spans="1:69" x14ac:dyDescent="0.15">
      <c r="A4015" s="63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7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4"/>
      <c r="BL4015" s="1"/>
      <c r="BM4015" s="1"/>
      <c r="BN4015" s="1"/>
      <c r="BO4015" s="1"/>
      <c r="BP4015" s="1"/>
      <c r="BQ4015" s="1"/>
    </row>
    <row r="4016" spans="1:69" x14ac:dyDescent="0.15">
      <c r="A4016" s="63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7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4"/>
      <c r="BL4016" s="1"/>
      <c r="BM4016" s="1"/>
      <c r="BN4016" s="1"/>
      <c r="BO4016" s="1"/>
      <c r="BP4016" s="1"/>
      <c r="BQ4016" s="1"/>
    </row>
    <row r="4017" spans="1:69" x14ac:dyDescent="0.15">
      <c r="A4017" s="63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7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4"/>
      <c r="BL4017" s="1"/>
      <c r="BM4017" s="1"/>
      <c r="BN4017" s="1"/>
      <c r="BO4017" s="1"/>
      <c r="BP4017" s="1"/>
      <c r="BQ4017" s="1"/>
    </row>
    <row r="4018" spans="1:69" x14ac:dyDescent="0.15">
      <c r="A4018" s="63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7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4"/>
      <c r="BL4018" s="1"/>
      <c r="BM4018" s="1"/>
      <c r="BN4018" s="1"/>
      <c r="BO4018" s="1"/>
      <c r="BP4018" s="1"/>
      <c r="BQ4018" s="1"/>
    </row>
    <row r="4019" spans="1:69" x14ac:dyDescent="0.15">
      <c r="A4019" s="63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7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4"/>
      <c r="BL4019" s="1"/>
      <c r="BM4019" s="1"/>
      <c r="BN4019" s="1"/>
      <c r="BO4019" s="1"/>
      <c r="BP4019" s="1"/>
      <c r="BQ4019" s="1"/>
    </row>
    <row r="4020" spans="1:69" x14ac:dyDescent="0.15">
      <c r="A4020" s="63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7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4"/>
      <c r="BL4020" s="1"/>
      <c r="BM4020" s="1"/>
      <c r="BN4020" s="1"/>
      <c r="BO4020" s="1"/>
      <c r="BP4020" s="1"/>
      <c r="BQ4020" s="1"/>
    </row>
    <row r="4021" spans="1:69" x14ac:dyDescent="0.15">
      <c r="A4021" s="63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7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4"/>
      <c r="BL4021" s="1"/>
      <c r="BM4021" s="1"/>
      <c r="BN4021" s="1"/>
      <c r="BO4021" s="1"/>
      <c r="BP4021" s="1"/>
      <c r="BQ4021" s="1"/>
    </row>
    <row r="4022" spans="1:69" x14ac:dyDescent="0.15">
      <c r="A4022" s="63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7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4"/>
      <c r="BL4022" s="1"/>
      <c r="BM4022" s="1"/>
      <c r="BN4022" s="1"/>
      <c r="BO4022" s="1"/>
      <c r="BP4022" s="1"/>
      <c r="BQ4022" s="1"/>
    </row>
    <row r="4023" spans="1:69" x14ac:dyDescent="0.15">
      <c r="A4023" s="63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7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4"/>
      <c r="BL4023" s="1"/>
      <c r="BM4023" s="1"/>
      <c r="BN4023" s="1"/>
      <c r="BO4023" s="1"/>
      <c r="BP4023" s="1"/>
      <c r="BQ4023" s="1"/>
    </row>
    <row r="4024" spans="1:69" x14ac:dyDescent="0.15">
      <c r="A4024" s="63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7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4"/>
      <c r="BL4024" s="1"/>
      <c r="BM4024" s="1"/>
      <c r="BN4024" s="1"/>
      <c r="BO4024" s="1"/>
      <c r="BP4024" s="1"/>
      <c r="BQ4024" s="1"/>
    </row>
    <row r="4025" spans="1:69" x14ac:dyDescent="0.15">
      <c r="A4025" s="63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7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4"/>
      <c r="BL4025" s="1"/>
      <c r="BM4025" s="1"/>
      <c r="BN4025" s="1"/>
      <c r="BO4025" s="1"/>
      <c r="BP4025" s="1"/>
      <c r="BQ4025" s="1"/>
    </row>
    <row r="4026" spans="1:69" x14ac:dyDescent="0.15">
      <c r="A4026" s="63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7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4"/>
      <c r="BL4026" s="1"/>
      <c r="BM4026" s="1"/>
      <c r="BN4026" s="1"/>
      <c r="BO4026" s="1"/>
      <c r="BP4026" s="1"/>
      <c r="BQ4026" s="1"/>
    </row>
    <row r="4027" spans="1:69" x14ac:dyDescent="0.15">
      <c r="A4027" s="63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7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4"/>
      <c r="BL4027" s="1"/>
      <c r="BM4027" s="1"/>
      <c r="BN4027" s="1"/>
      <c r="BO4027" s="1"/>
      <c r="BP4027" s="1"/>
      <c r="BQ4027" s="1"/>
    </row>
    <row r="4028" spans="1:69" x14ac:dyDescent="0.15">
      <c r="A4028" s="63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7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4"/>
      <c r="BL4028" s="1"/>
      <c r="BM4028" s="1"/>
      <c r="BN4028" s="1"/>
      <c r="BO4028" s="1"/>
      <c r="BP4028" s="1"/>
      <c r="BQ4028" s="1"/>
    </row>
    <row r="4029" spans="1:69" x14ac:dyDescent="0.15">
      <c r="A4029" s="63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7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4"/>
      <c r="BL4029" s="1"/>
      <c r="BM4029" s="1"/>
      <c r="BN4029" s="1"/>
      <c r="BO4029" s="1"/>
      <c r="BP4029" s="1"/>
      <c r="BQ4029" s="1"/>
    </row>
    <row r="4030" spans="1:69" x14ac:dyDescent="0.15">
      <c r="A4030" s="63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7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4"/>
      <c r="BL4030" s="1"/>
      <c r="BM4030" s="1"/>
      <c r="BN4030" s="1"/>
      <c r="BO4030" s="1"/>
      <c r="BP4030" s="1"/>
      <c r="BQ4030" s="1"/>
    </row>
    <row r="4031" spans="1:69" x14ac:dyDescent="0.15">
      <c r="A4031" s="63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7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4"/>
      <c r="BL4031" s="1"/>
      <c r="BM4031" s="1"/>
      <c r="BN4031" s="1"/>
      <c r="BO4031" s="1"/>
      <c r="BP4031" s="1"/>
      <c r="BQ4031" s="1"/>
    </row>
    <row r="4032" spans="1:69" x14ac:dyDescent="0.15">
      <c r="A4032" s="63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7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4"/>
      <c r="BL4032" s="1"/>
      <c r="BM4032" s="1"/>
      <c r="BN4032" s="1"/>
      <c r="BO4032" s="1"/>
      <c r="BP4032" s="1"/>
      <c r="BQ4032" s="1"/>
    </row>
    <row r="4033" spans="1:69" x14ac:dyDescent="0.15">
      <c r="A4033" s="63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7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4"/>
      <c r="BL4033" s="1"/>
      <c r="BM4033" s="1"/>
      <c r="BN4033" s="1"/>
      <c r="BO4033" s="1"/>
      <c r="BP4033" s="1"/>
      <c r="BQ4033" s="1"/>
    </row>
    <row r="4034" spans="1:69" x14ac:dyDescent="0.15">
      <c r="A4034" s="63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7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4"/>
      <c r="BL4034" s="1"/>
      <c r="BM4034" s="1"/>
      <c r="BN4034" s="1"/>
      <c r="BO4034" s="1"/>
      <c r="BP4034" s="1"/>
      <c r="BQ4034" s="1"/>
    </row>
    <row r="4035" spans="1:69" x14ac:dyDescent="0.15">
      <c r="A4035" s="63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7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4"/>
      <c r="BL4035" s="1"/>
      <c r="BM4035" s="1"/>
      <c r="BN4035" s="1"/>
      <c r="BO4035" s="1"/>
      <c r="BP4035" s="1"/>
      <c r="BQ4035" s="1"/>
    </row>
    <row r="4036" spans="1:69" x14ac:dyDescent="0.15">
      <c r="A4036" s="63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7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4"/>
      <c r="BL4036" s="1"/>
      <c r="BM4036" s="1"/>
      <c r="BN4036" s="1"/>
      <c r="BO4036" s="1"/>
      <c r="BP4036" s="1"/>
      <c r="BQ4036" s="1"/>
    </row>
    <row r="4037" spans="1:69" x14ac:dyDescent="0.15">
      <c r="A4037" s="63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7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4"/>
      <c r="BL4037" s="1"/>
      <c r="BM4037" s="1"/>
      <c r="BN4037" s="1"/>
      <c r="BO4037" s="1"/>
      <c r="BP4037" s="1"/>
      <c r="BQ4037" s="1"/>
    </row>
    <row r="4038" spans="1:69" x14ac:dyDescent="0.15">
      <c r="A4038" s="63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7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4"/>
      <c r="BL4038" s="1"/>
      <c r="BM4038" s="1"/>
      <c r="BN4038" s="1"/>
      <c r="BO4038" s="1"/>
      <c r="BP4038" s="1"/>
      <c r="BQ4038" s="1"/>
    </row>
    <row r="4039" spans="1:69" x14ac:dyDescent="0.15">
      <c r="A4039" s="63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7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4"/>
      <c r="BL4039" s="1"/>
      <c r="BM4039" s="1"/>
      <c r="BN4039" s="1"/>
      <c r="BO4039" s="1"/>
      <c r="BP4039" s="1"/>
      <c r="BQ4039" s="1"/>
    </row>
    <row r="4040" spans="1:69" x14ac:dyDescent="0.15">
      <c r="A4040" s="63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7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4"/>
      <c r="BL4040" s="1"/>
      <c r="BM4040" s="1"/>
      <c r="BN4040" s="1"/>
      <c r="BO4040" s="1"/>
      <c r="BP4040" s="1"/>
      <c r="BQ4040" s="1"/>
    </row>
    <row r="4041" spans="1:69" x14ac:dyDescent="0.15">
      <c r="A4041" s="63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7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4"/>
      <c r="BL4041" s="1"/>
      <c r="BM4041" s="1"/>
      <c r="BN4041" s="1"/>
      <c r="BO4041" s="1"/>
      <c r="BP4041" s="1"/>
      <c r="BQ4041" s="1"/>
    </row>
    <row r="4042" spans="1:69" x14ac:dyDescent="0.15">
      <c r="A4042" s="63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7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4"/>
      <c r="BL4042" s="1"/>
      <c r="BM4042" s="1"/>
      <c r="BN4042" s="1"/>
      <c r="BO4042" s="1"/>
      <c r="BP4042" s="1"/>
      <c r="BQ4042" s="1"/>
    </row>
    <row r="4043" spans="1:69" x14ac:dyDescent="0.15">
      <c r="A4043" s="63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7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4"/>
      <c r="BL4043" s="1"/>
      <c r="BM4043" s="1"/>
      <c r="BN4043" s="1"/>
      <c r="BO4043" s="1"/>
      <c r="BP4043" s="1"/>
      <c r="BQ4043" s="1"/>
    </row>
    <row r="4044" spans="1:69" x14ac:dyDescent="0.15">
      <c r="A4044" s="63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7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4"/>
      <c r="BL4044" s="1"/>
      <c r="BM4044" s="1"/>
      <c r="BN4044" s="1"/>
      <c r="BO4044" s="1"/>
      <c r="BP4044" s="1"/>
      <c r="BQ4044" s="1"/>
    </row>
    <row r="4045" spans="1:69" x14ac:dyDescent="0.15">
      <c r="A4045" s="63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7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4"/>
      <c r="BL4045" s="1"/>
      <c r="BM4045" s="1"/>
      <c r="BN4045" s="1"/>
      <c r="BO4045" s="1"/>
      <c r="BP4045" s="1"/>
      <c r="BQ4045" s="1"/>
    </row>
    <row r="4046" spans="1:69" x14ac:dyDescent="0.15">
      <c r="A4046" s="63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7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4"/>
      <c r="BL4046" s="1"/>
      <c r="BM4046" s="1"/>
      <c r="BN4046" s="1"/>
      <c r="BO4046" s="1"/>
      <c r="BP4046" s="1"/>
      <c r="BQ4046" s="1"/>
    </row>
    <row r="4047" spans="1:69" x14ac:dyDescent="0.15">
      <c r="A4047" s="63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7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4"/>
      <c r="BL4047" s="1"/>
      <c r="BM4047" s="1"/>
      <c r="BN4047" s="1"/>
      <c r="BO4047" s="1"/>
      <c r="BP4047" s="1"/>
      <c r="BQ4047" s="1"/>
    </row>
    <row r="4048" spans="1:69" x14ac:dyDescent="0.15">
      <c r="A4048" s="63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7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4"/>
      <c r="BL4048" s="1"/>
      <c r="BM4048" s="1"/>
      <c r="BN4048" s="1"/>
      <c r="BO4048" s="1"/>
      <c r="BP4048" s="1"/>
      <c r="BQ4048" s="1"/>
    </row>
    <row r="4049" spans="1:69" x14ac:dyDescent="0.15">
      <c r="A4049" s="63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7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4"/>
      <c r="BL4049" s="1"/>
      <c r="BM4049" s="1"/>
      <c r="BN4049" s="1"/>
      <c r="BO4049" s="1"/>
      <c r="BP4049" s="1"/>
      <c r="BQ4049" s="1"/>
    </row>
    <row r="4050" spans="1:69" x14ac:dyDescent="0.15">
      <c r="A4050" s="63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7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4"/>
      <c r="BL4050" s="1"/>
      <c r="BM4050" s="1"/>
      <c r="BN4050" s="1"/>
      <c r="BO4050" s="1"/>
      <c r="BP4050" s="1"/>
      <c r="BQ4050" s="1"/>
    </row>
    <row r="4051" spans="1:69" x14ac:dyDescent="0.15">
      <c r="A4051" s="63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7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4"/>
      <c r="BL4051" s="1"/>
      <c r="BM4051" s="1"/>
      <c r="BN4051" s="1"/>
      <c r="BO4051" s="1"/>
      <c r="BP4051" s="1"/>
      <c r="BQ4051" s="1"/>
    </row>
    <row r="4052" spans="1:69" x14ac:dyDescent="0.15">
      <c r="A4052" s="63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7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4"/>
      <c r="BL4052" s="1"/>
      <c r="BM4052" s="1"/>
      <c r="BN4052" s="1"/>
      <c r="BO4052" s="1"/>
      <c r="BP4052" s="1"/>
      <c r="BQ4052" s="1"/>
    </row>
    <row r="4053" spans="1:69" x14ac:dyDescent="0.15">
      <c r="A4053" s="63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7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4"/>
      <c r="BL4053" s="1"/>
      <c r="BM4053" s="1"/>
      <c r="BN4053" s="1"/>
      <c r="BO4053" s="1"/>
      <c r="BP4053" s="1"/>
      <c r="BQ4053" s="1"/>
    </row>
    <row r="4054" spans="1:69" x14ac:dyDescent="0.15">
      <c r="A4054" s="63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7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4"/>
      <c r="BL4054" s="1"/>
      <c r="BM4054" s="1"/>
      <c r="BN4054" s="1"/>
      <c r="BO4054" s="1"/>
      <c r="BP4054" s="1"/>
      <c r="BQ4054" s="1"/>
    </row>
    <row r="4055" spans="1:69" x14ac:dyDescent="0.15">
      <c r="A4055" s="63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7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4"/>
      <c r="BL4055" s="1"/>
      <c r="BM4055" s="1"/>
      <c r="BN4055" s="1"/>
      <c r="BO4055" s="1"/>
      <c r="BP4055" s="1"/>
      <c r="BQ4055" s="1"/>
    </row>
    <row r="4056" spans="1:69" x14ac:dyDescent="0.15">
      <c r="A4056" s="63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7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4"/>
      <c r="BL4056" s="1"/>
      <c r="BM4056" s="1"/>
      <c r="BN4056" s="1"/>
      <c r="BO4056" s="1"/>
      <c r="BP4056" s="1"/>
      <c r="BQ4056" s="1"/>
    </row>
    <row r="4057" spans="1:69" x14ac:dyDescent="0.15">
      <c r="A4057" s="63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7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4"/>
      <c r="BL4057" s="1"/>
      <c r="BM4057" s="1"/>
      <c r="BN4057" s="1"/>
      <c r="BO4057" s="1"/>
      <c r="BP4057" s="1"/>
      <c r="BQ4057" s="1"/>
    </row>
    <row r="4058" spans="1:69" x14ac:dyDescent="0.15">
      <c r="A4058" s="63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7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4"/>
      <c r="BL4058" s="1"/>
      <c r="BM4058" s="1"/>
      <c r="BN4058" s="1"/>
      <c r="BO4058" s="1"/>
      <c r="BP4058" s="1"/>
      <c r="BQ4058" s="1"/>
    </row>
    <row r="4059" spans="1:69" x14ac:dyDescent="0.15">
      <c r="A4059" s="63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7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4"/>
      <c r="BL4059" s="1"/>
      <c r="BM4059" s="1"/>
      <c r="BN4059" s="1"/>
      <c r="BO4059" s="1"/>
      <c r="BP4059" s="1"/>
      <c r="BQ4059" s="1"/>
    </row>
    <row r="4060" spans="1:69" x14ac:dyDescent="0.15">
      <c r="A4060" s="63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7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4"/>
      <c r="BL4060" s="1"/>
      <c r="BM4060" s="1"/>
      <c r="BN4060" s="1"/>
      <c r="BO4060" s="1"/>
      <c r="BP4060" s="1"/>
      <c r="BQ4060" s="1"/>
    </row>
    <row r="4061" spans="1:69" x14ac:dyDescent="0.15">
      <c r="A4061" s="63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7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4"/>
      <c r="BL4061" s="1"/>
      <c r="BM4061" s="1"/>
      <c r="BN4061" s="1"/>
      <c r="BO4061" s="1"/>
      <c r="BP4061" s="1"/>
      <c r="BQ4061" s="1"/>
    </row>
    <row r="4062" spans="1:69" x14ac:dyDescent="0.15">
      <c r="A4062" s="63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7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4"/>
      <c r="BL4062" s="1"/>
      <c r="BM4062" s="1"/>
      <c r="BN4062" s="1"/>
      <c r="BO4062" s="1"/>
      <c r="BP4062" s="1"/>
      <c r="BQ4062" s="1"/>
    </row>
    <row r="4063" spans="1:69" x14ac:dyDescent="0.15">
      <c r="A4063" s="63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7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4"/>
      <c r="BL4063" s="1"/>
      <c r="BM4063" s="1"/>
      <c r="BN4063" s="1"/>
      <c r="BO4063" s="1"/>
      <c r="BP4063" s="1"/>
      <c r="BQ4063" s="1"/>
    </row>
    <row r="4064" spans="1:69" x14ac:dyDescent="0.15">
      <c r="A4064" s="63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7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4"/>
      <c r="BL4064" s="1"/>
      <c r="BM4064" s="1"/>
      <c r="BN4064" s="1"/>
      <c r="BO4064" s="1"/>
      <c r="BP4064" s="1"/>
      <c r="BQ4064" s="1"/>
    </row>
    <row r="4065" spans="1:69" x14ac:dyDescent="0.15">
      <c r="A4065" s="63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7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4"/>
      <c r="BL4065" s="1"/>
      <c r="BM4065" s="1"/>
      <c r="BN4065" s="1"/>
      <c r="BO4065" s="1"/>
      <c r="BP4065" s="1"/>
      <c r="BQ4065" s="1"/>
    </row>
    <row r="4066" spans="1:69" x14ac:dyDescent="0.15">
      <c r="A4066" s="63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7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4"/>
      <c r="BL4066" s="1"/>
      <c r="BM4066" s="1"/>
      <c r="BN4066" s="1"/>
      <c r="BO4066" s="1"/>
      <c r="BP4066" s="1"/>
      <c r="BQ4066" s="1"/>
    </row>
    <row r="4067" spans="1:69" x14ac:dyDescent="0.15">
      <c r="A4067" s="63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7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4"/>
      <c r="BL4067" s="1"/>
      <c r="BM4067" s="1"/>
      <c r="BN4067" s="1"/>
      <c r="BO4067" s="1"/>
      <c r="BP4067" s="1"/>
      <c r="BQ4067" s="1"/>
    </row>
    <row r="4068" spans="1:69" x14ac:dyDescent="0.15">
      <c r="A4068" s="63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7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4"/>
      <c r="BL4068" s="1"/>
      <c r="BM4068" s="1"/>
      <c r="BN4068" s="1"/>
      <c r="BO4068" s="1"/>
      <c r="BP4068" s="1"/>
      <c r="BQ4068" s="1"/>
    </row>
    <row r="4069" spans="1:69" x14ac:dyDescent="0.15">
      <c r="A4069" s="63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7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4"/>
      <c r="BL4069" s="1"/>
      <c r="BM4069" s="1"/>
      <c r="BN4069" s="1"/>
      <c r="BO4069" s="1"/>
      <c r="BP4069" s="1"/>
      <c r="BQ4069" s="1"/>
    </row>
    <row r="4070" spans="1:69" x14ac:dyDescent="0.15">
      <c r="A4070" s="63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7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4"/>
      <c r="BL4070" s="1"/>
      <c r="BM4070" s="1"/>
      <c r="BN4070" s="1"/>
      <c r="BO4070" s="1"/>
      <c r="BP4070" s="1"/>
      <c r="BQ4070" s="1"/>
    </row>
    <row r="4071" spans="1:69" x14ac:dyDescent="0.15">
      <c r="A4071" s="63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7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4"/>
      <c r="BL4071" s="1"/>
      <c r="BM4071" s="1"/>
      <c r="BN4071" s="1"/>
      <c r="BO4071" s="1"/>
      <c r="BP4071" s="1"/>
      <c r="BQ4071" s="1"/>
    </row>
    <row r="4072" spans="1:69" x14ac:dyDescent="0.15">
      <c r="A4072" s="63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7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4"/>
      <c r="BL4072" s="1"/>
      <c r="BM4072" s="1"/>
      <c r="BN4072" s="1"/>
      <c r="BO4072" s="1"/>
      <c r="BP4072" s="1"/>
      <c r="BQ4072" s="1"/>
    </row>
    <row r="4073" spans="1:69" x14ac:dyDescent="0.15">
      <c r="A4073" s="63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7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4"/>
      <c r="BL4073" s="1"/>
      <c r="BM4073" s="1"/>
      <c r="BN4073" s="1"/>
      <c r="BO4073" s="1"/>
      <c r="BP4073" s="1"/>
      <c r="BQ4073" s="1"/>
    </row>
    <row r="4074" spans="1:69" x14ac:dyDescent="0.15">
      <c r="A4074" s="63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7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4"/>
      <c r="BL4074" s="1"/>
      <c r="BM4074" s="1"/>
      <c r="BN4074" s="1"/>
      <c r="BO4074" s="1"/>
      <c r="BP4074" s="1"/>
      <c r="BQ4074" s="1"/>
    </row>
    <row r="4075" spans="1:69" x14ac:dyDescent="0.15">
      <c r="A4075" s="63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7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4"/>
      <c r="BL4075" s="1"/>
      <c r="BM4075" s="1"/>
      <c r="BN4075" s="1"/>
      <c r="BO4075" s="1"/>
      <c r="BP4075" s="1"/>
      <c r="BQ4075" s="1"/>
    </row>
    <row r="4076" spans="1:69" x14ac:dyDescent="0.15">
      <c r="A4076" s="63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7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4"/>
      <c r="BL4076" s="1"/>
      <c r="BM4076" s="1"/>
      <c r="BN4076" s="1"/>
      <c r="BO4076" s="1"/>
      <c r="BP4076" s="1"/>
      <c r="BQ4076" s="1"/>
    </row>
    <row r="4077" spans="1:69" x14ac:dyDescent="0.15">
      <c r="A4077" s="63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7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4"/>
      <c r="BL4077" s="1"/>
      <c r="BM4077" s="1"/>
      <c r="BN4077" s="1"/>
      <c r="BO4077" s="1"/>
      <c r="BP4077" s="1"/>
      <c r="BQ4077" s="1"/>
    </row>
    <row r="4078" spans="1:69" x14ac:dyDescent="0.15">
      <c r="A4078" s="63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7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4"/>
      <c r="BL4078" s="1"/>
      <c r="BM4078" s="1"/>
      <c r="BN4078" s="1"/>
      <c r="BO4078" s="1"/>
      <c r="BP4078" s="1"/>
      <c r="BQ4078" s="1"/>
    </row>
    <row r="4079" spans="1:69" x14ac:dyDescent="0.15">
      <c r="A4079" s="63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7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4"/>
      <c r="BL4079" s="1"/>
      <c r="BM4079" s="1"/>
      <c r="BN4079" s="1"/>
      <c r="BO4079" s="1"/>
      <c r="BP4079" s="1"/>
      <c r="BQ4079" s="1"/>
    </row>
    <row r="4080" spans="1:69" x14ac:dyDescent="0.15">
      <c r="A4080" s="63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7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4"/>
      <c r="BL4080" s="1"/>
      <c r="BM4080" s="1"/>
      <c r="BN4080" s="1"/>
      <c r="BO4080" s="1"/>
      <c r="BP4080" s="1"/>
      <c r="BQ4080" s="1"/>
    </row>
    <row r="4081" spans="1:69" x14ac:dyDescent="0.15">
      <c r="A4081" s="63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7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4"/>
      <c r="BL4081" s="1"/>
      <c r="BM4081" s="1"/>
      <c r="BN4081" s="1"/>
      <c r="BO4081" s="1"/>
      <c r="BP4081" s="1"/>
      <c r="BQ4081" s="1"/>
    </row>
    <row r="4082" spans="1:69" x14ac:dyDescent="0.15">
      <c r="A4082" s="63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7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4"/>
      <c r="BL4082" s="1"/>
      <c r="BM4082" s="1"/>
      <c r="BN4082" s="1"/>
      <c r="BO4082" s="1"/>
      <c r="BP4082" s="1"/>
      <c r="BQ4082" s="1"/>
    </row>
    <row r="4083" spans="1:69" x14ac:dyDescent="0.15">
      <c r="A4083" s="63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7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4"/>
      <c r="BL4083" s="1"/>
      <c r="BM4083" s="1"/>
      <c r="BN4083" s="1"/>
      <c r="BO4083" s="1"/>
      <c r="BP4083" s="1"/>
      <c r="BQ4083" s="1"/>
    </row>
    <row r="4084" spans="1:69" x14ac:dyDescent="0.15">
      <c r="A4084" s="63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7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4"/>
      <c r="BL4084" s="1"/>
      <c r="BM4084" s="1"/>
      <c r="BN4084" s="1"/>
      <c r="BO4084" s="1"/>
      <c r="BP4084" s="1"/>
      <c r="BQ4084" s="1"/>
    </row>
    <row r="4085" spans="1:69" x14ac:dyDescent="0.15">
      <c r="A4085" s="63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7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4"/>
      <c r="BL4085" s="1"/>
      <c r="BM4085" s="1"/>
      <c r="BN4085" s="1"/>
      <c r="BO4085" s="1"/>
      <c r="BP4085" s="1"/>
      <c r="BQ4085" s="1"/>
    </row>
    <row r="4086" spans="1:69" x14ac:dyDescent="0.15">
      <c r="A4086" s="63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7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4"/>
      <c r="BL4086" s="1"/>
      <c r="BM4086" s="1"/>
      <c r="BN4086" s="1"/>
      <c r="BO4086" s="1"/>
      <c r="BP4086" s="1"/>
      <c r="BQ4086" s="1"/>
    </row>
    <row r="4087" spans="1:69" x14ac:dyDescent="0.15">
      <c r="A4087" s="63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7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4"/>
      <c r="BL4087" s="1"/>
      <c r="BM4087" s="1"/>
      <c r="BN4087" s="1"/>
      <c r="BO4087" s="1"/>
      <c r="BP4087" s="1"/>
      <c r="BQ4087" s="1"/>
    </row>
    <row r="4088" spans="1:69" x14ac:dyDescent="0.15">
      <c r="A4088" s="63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7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4"/>
      <c r="BL4088" s="1"/>
      <c r="BM4088" s="1"/>
      <c r="BN4088" s="1"/>
      <c r="BO4088" s="1"/>
      <c r="BP4088" s="1"/>
      <c r="BQ4088" s="1"/>
    </row>
    <row r="4089" spans="1:69" x14ac:dyDescent="0.15">
      <c r="A4089" s="63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7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4"/>
      <c r="BL4089" s="1"/>
      <c r="BM4089" s="1"/>
      <c r="BN4089" s="1"/>
      <c r="BO4089" s="1"/>
      <c r="BP4089" s="1"/>
      <c r="BQ4089" s="1"/>
    </row>
    <row r="4090" spans="1:69" x14ac:dyDescent="0.15">
      <c r="A4090" s="63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7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4"/>
      <c r="BL4090" s="1"/>
      <c r="BM4090" s="1"/>
      <c r="BN4090" s="1"/>
      <c r="BO4090" s="1"/>
      <c r="BP4090" s="1"/>
      <c r="BQ4090" s="1"/>
    </row>
    <row r="4091" spans="1:69" x14ac:dyDescent="0.15">
      <c r="A4091" s="63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7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4"/>
      <c r="BL4091" s="1"/>
      <c r="BM4091" s="1"/>
      <c r="BN4091" s="1"/>
      <c r="BO4091" s="1"/>
      <c r="BP4091" s="1"/>
      <c r="BQ4091" s="1"/>
    </row>
    <row r="4092" spans="1:69" x14ac:dyDescent="0.15">
      <c r="A4092" s="63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7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4"/>
      <c r="BL4092" s="1"/>
      <c r="BM4092" s="1"/>
      <c r="BN4092" s="1"/>
      <c r="BO4092" s="1"/>
      <c r="BP4092" s="1"/>
      <c r="BQ4092" s="1"/>
    </row>
    <row r="4093" spans="1:69" x14ac:dyDescent="0.15">
      <c r="A4093" s="63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7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4"/>
      <c r="BL4093" s="1"/>
      <c r="BM4093" s="1"/>
      <c r="BN4093" s="1"/>
      <c r="BO4093" s="1"/>
      <c r="BP4093" s="1"/>
      <c r="BQ4093" s="1"/>
    </row>
    <row r="4094" spans="1:69" x14ac:dyDescent="0.15">
      <c r="A4094" s="63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7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4"/>
      <c r="BL4094" s="1"/>
      <c r="BM4094" s="1"/>
      <c r="BN4094" s="1"/>
      <c r="BO4094" s="1"/>
      <c r="BP4094" s="1"/>
      <c r="BQ4094" s="1"/>
    </row>
    <row r="4095" spans="1:69" x14ac:dyDescent="0.15">
      <c r="A4095" s="63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7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4"/>
      <c r="BL4095" s="1"/>
      <c r="BM4095" s="1"/>
      <c r="BN4095" s="1"/>
      <c r="BO4095" s="1"/>
      <c r="BP4095" s="1"/>
      <c r="BQ4095" s="1"/>
    </row>
    <row r="4096" spans="1:69" x14ac:dyDescent="0.15">
      <c r="A4096" s="63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7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4"/>
      <c r="BL4096" s="1"/>
      <c r="BM4096" s="1"/>
      <c r="BN4096" s="1"/>
      <c r="BO4096" s="1"/>
      <c r="BP4096" s="1"/>
      <c r="BQ4096" s="1"/>
    </row>
    <row r="4097" spans="1:69" x14ac:dyDescent="0.15">
      <c r="A4097" s="63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7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4"/>
      <c r="BL4097" s="1"/>
      <c r="BM4097" s="1"/>
      <c r="BN4097" s="1"/>
      <c r="BO4097" s="1"/>
      <c r="BP4097" s="1"/>
      <c r="BQ4097" s="1"/>
    </row>
    <row r="4098" spans="1:69" x14ac:dyDescent="0.15">
      <c r="A4098" s="63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7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4"/>
      <c r="BL4098" s="1"/>
      <c r="BM4098" s="1"/>
      <c r="BN4098" s="1"/>
      <c r="BO4098" s="1"/>
      <c r="BP4098" s="1"/>
      <c r="BQ4098" s="1"/>
    </row>
    <row r="4099" spans="1:69" x14ac:dyDescent="0.15">
      <c r="A4099" s="63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7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4"/>
      <c r="BL4099" s="1"/>
      <c r="BM4099" s="1"/>
      <c r="BN4099" s="1"/>
      <c r="BO4099" s="1"/>
      <c r="BP4099" s="1"/>
      <c r="BQ4099" s="1"/>
    </row>
    <row r="4100" spans="1:69" x14ac:dyDescent="0.15">
      <c r="A4100" s="63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7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4"/>
      <c r="BL4100" s="1"/>
      <c r="BM4100" s="1"/>
      <c r="BN4100" s="1"/>
      <c r="BO4100" s="1"/>
      <c r="BP4100" s="1"/>
      <c r="BQ4100" s="1"/>
    </row>
    <row r="4101" spans="1:69" x14ac:dyDescent="0.15">
      <c r="A4101" s="63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7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4"/>
      <c r="BL4101" s="1"/>
      <c r="BM4101" s="1"/>
      <c r="BN4101" s="1"/>
      <c r="BO4101" s="1"/>
      <c r="BP4101" s="1"/>
      <c r="BQ4101" s="1"/>
    </row>
    <row r="4102" spans="1:69" x14ac:dyDescent="0.15">
      <c r="A4102" s="63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7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4"/>
      <c r="BL4102" s="1"/>
      <c r="BM4102" s="1"/>
      <c r="BN4102" s="1"/>
      <c r="BO4102" s="1"/>
      <c r="BP4102" s="1"/>
      <c r="BQ4102" s="1"/>
    </row>
    <row r="4103" spans="1:69" x14ac:dyDescent="0.15">
      <c r="A4103" s="63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7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4"/>
      <c r="BL4103" s="1"/>
      <c r="BM4103" s="1"/>
      <c r="BN4103" s="1"/>
      <c r="BO4103" s="1"/>
      <c r="BP4103" s="1"/>
      <c r="BQ4103" s="1"/>
    </row>
    <row r="4104" spans="1:69" x14ac:dyDescent="0.15">
      <c r="A4104" s="63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7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4"/>
      <c r="BL4104" s="1"/>
      <c r="BM4104" s="1"/>
      <c r="BN4104" s="1"/>
      <c r="BO4104" s="1"/>
      <c r="BP4104" s="1"/>
      <c r="BQ4104" s="1"/>
    </row>
    <row r="4105" spans="1:69" x14ac:dyDescent="0.15">
      <c r="A4105" s="63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7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4"/>
      <c r="BL4105" s="1"/>
      <c r="BM4105" s="1"/>
      <c r="BN4105" s="1"/>
      <c r="BO4105" s="1"/>
      <c r="BP4105" s="1"/>
      <c r="BQ4105" s="1"/>
    </row>
    <row r="4106" spans="1:69" x14ac:dyDescent="0.15">
      <c r="A4106" s="63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7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4"/>
      <c r="BL4106" s="1"/>
      <c r="BM4106" s="1"/>
      <c r="BN4106" s="1"/>
      <c r="BO4106" s="1"/>
      <c r="BP4106" s="1"/>
      <c r="BQ4106" s="1"/>
    </row>
    <row r="4107" spans="1:69" x14ac:dyDescent="0.15">
      <c r="A4107" s="63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7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4"/>
      <c r="BL4107" s="1"/>
      <c r="BM4107" s="1"/>
      <c r="BN4107" s="1"/>
      <c r="BO4107" s="1"/>
      <c r="BP4107" s="1"/>
      <c r="BQ4107" s="1"/>
    </row>
    <row r="4108" spans="1:69" x14ac:dyDescent="0.15">
      <c r="A4108" s="63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7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4"/>
      <c r="BL4108" s="1"/>
      <c r="BM4108" s="1"/>
      <c r="BN4108" s="1"/>
      <c r="BO4108" s="1"/>
      <c r="BP4108" s="1"/>
      <c r="BQ4108" s="1"/>
    </row>
    <row r="4109" spans="1:69" x14ac:dyDescent="0.15">
      <c r="A4109" s="63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7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4"/>
      <c r="BL4109" s="1"/>
      <c r="BM4109" s="1"/>
      <c r="BN4109" s="1"/>
      <c r="BO4109" s="1"/>
      <c r="BP4109" s="1"/>
      <c r="BQ4109" s="1"/>
    </row>
    <row r="4110" spans="1:69" x14ac:dyDescent="0.15">
      <c r="A4110" s="63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7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4"/>
      <c r="BL4110" s="1"/>
      <c r="BM4110" s="1"/>
      <c r="BN4110" s="1"/>
      <c r="BO4110" s="1"/>
      <c r="BP4110" s="1"/>
      <c r="BQ4110" s="1"/>
    </row>
    <row r="4111" spans="1:69" x14ac:dyDescent="0.15">
      <c r="A4111" s="63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7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4"/>
      <c r="BL4111" s="1"/>
      <c r="BM4111" s="1"/>
      <c r="BN4111" s="1"/>
      <c r="BO4111" s="1"/>
      <c r="BP4111" s="1"/>
      <c r="BQ4111" s="1"/>
    </row>
    <row r="4112" spans="1:69" x14ac:dyDescent="0.15">
      <c r="A4112" s="63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7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4"/>
      <c r="BL4112" s="1"/>
      <c r="BM4112" s="1"/>
      <c r="BN4112" s="1"/>
      <c r="BO4112" s="1"/>
      <c r="BP4112" s="1"/>
      <c r="BQ4112" s="1"/>
    </row>
    <row r="4113" spans="1:69" x14ac:dyDescent="0.15">
      <c r="A4113" s="63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7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4"/>
      <c r="BL4113" s="1"/>
      <c r="BM4113" s="1"/>
      <c r="BN4113" s="1"/>
      <c r="BO4113" s="1"/>
      <c r="BP4113" s="1"/>
      <c r="BQ4113" s="1"/>
    </row>
    <row r="4114" spans="1:69" x14ac:dyDescent="0.15">
      <c r="A4114" s="63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7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4"/>
      <c r="BL4114" s="1"/>
      <c r="BM4114" s="1"/>
      <c r="BN4114" s="1"/>
      <c r="BO4114" s="1"/>
      <c r="BP4114" s="1"/>
      <c r="BQ4114" s="1"/>
    </row>
    <row r="4115" spans="1:69" x14ac:dyDescent="0.15">
      <c r="A4115" s="63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7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4"/>
      <c r="BL4115" s="1"/>
      <c r="BM4115" s="1"/>
      <c r="BN4115" s="1"/>
      <c r="BO4115" s="1"/>
      <c r="BP4115" s="1"/>
      <c r="BQ4115" s="1"/>
    </row>
    <row r="4116" spans="1:69" x14ac:dyDescent="0.15">
      <c r="A4116" s="63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7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4"/>
      <c r="BL4116" s="1"/>
      <c r="BM4116" s="1"/>
      <c r="BN4116" s="1"/>
      <c r="BO4116" s="1"/>
      <c r="BP4116" s="1"/>
      <c r="BQ4116" s="1"/>
    </row>
    <row r="4117" spans="1:69" x14ac:dyDescent="0.15">
      <c r="A4117" s="63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7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4"/>
      <c r="BL4117" s="1"/>
      <c r="BM4117" s="1"/>
      <c r="BN4117" s="1"/>
      <c r="BO4117" s="1"/>
      <c r="BP4117" s="1"/>
      <c r="BQ4117" s="1"/>
    </row>
    <row r="4118" spans="1:69" x14ac:dyDescent="0.15">
      <c r="A4118" s="63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7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4"/>
      <c r="BL4118" s="1"/>
      <c r="BM4118" s="1"/>
      <c r="BN4118" s="1"/>
      <c r="BO4118" s="1"/>
      <c r="BP4118" s="1"/>
      <c r="BQ4118" s="1"/>
    </row>
    <row r="4119" spans="1:69" x14ac:dyDescent="0.15">
      <c r="A4119" s="63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7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4"/>
      <c r="BL4119" s="1"/>
      <c r="BM4119" s="1"/>
      <c r="BN4119" s="1"/>
      <c r="BO4119" s="1"/>
      <c r="BP4119" s="1"/>
      <c r="BQ4119" s="1"/>
    </row>
    <row r="4120" spans="1:69" x14ac:dyDescent="0.15">
      <c r="A4120" s="63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7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4"/>
      <c r="BL4120" s="1"/>
      <c r="BM4120" s="1"/>
      <c r="BN4120" s="1"/>
      <c r="BO4120" s="1"/>
      <c r="BP4120" s="1"/>
      <c r="BQ4120" s="1"/>
    </row>
    <row r="4121" spans="1:69" x14ac:dyDescent="0.15">
      <c r="A4121" s="63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7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4"/>
      <c r="BL4121" s="1"/>
      <c r="BM4121" s="1"/>
      <c r="BN4121" s="1"/>
      <c r="BO4121" s="1"/>
      <c r="BP4121" s="1"/>
      <c r="BQ4121" s="1"/>
    </row>
    <row r="4122" spans="1:69" x14ac:dyDescent="0.15">
      <c r="A4122" s="63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7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4"/>
      <c r="BL4122" s="1"/>
      <c r="BM4122" s="1"/>
      <c r="BN4122" s="1"/>
      <c r="BO4122" s="1"/>
      <c r="BP4122" s="1"/>
      <c r="BQ4122" s="1"/>
    </row>
    <row r="4123" spans="1:69" x14ac:dyDescent="0.15">
      <c r="A4123" s="63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7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4"/>
      <c r="BL4123" s="1"/>
      <c r="BM4123" s="1"/>
      <c r="BN4123" s="1"/>
      <c r="BO4123" s="1"/>
      <c r="BP4123" s="1"/>
      <c r="BQ4123" s="1"/>
    </row>
    <row r="4124" spans="1:69" x14ac:dyDescent="0.15">
      <c r="A4124" s="63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7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4"/>
      <c r="BL4124" s="1"/>
      <c r="BM4124" s="1"/>
      <c r="BN4124" s="1"/>
      <c r="BO4124" s="1"/>
      <c r="BP4124" s="1"/>
      <c r="BQ4124" s="1"/>
    </row>
    <row r="4125" spans="1:69" x14ac:dyDescent="0.15">
      <c r="A4125" s="63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7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4"/>
      <c r="BL4125" s="1"/>
      <c r="BM4125" s="1"/>
      <c r="BN4125" s="1"/>
      <c r="BO4125" s="1"/>
      <c r="BP4125" s="1"/>
      <c r="BQ4125" s="1"/>
    </row>
    <row r="4126" spans="1:69" x14ac:dyDescent="0.15">
      <c r="A4126" s="63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7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4"/>
      <c r="BL4126" s="1"/>
      <c r="BM4126" s="1"/>
      <c r="BN4126" s="1"/>
      <c r="BO4126" s="1"/>
      <c r="BP4126" s="1"/>
      <c r="BQ4126" s="1"/>
    </row>
    <row r="4127" spans="1:69" x14ac:dyDescent="0.15">
      <c r="A4127" s="63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7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4"/>
      <c r="BL4127" s="1"/>
      <c r="BM4127" s="1"/>
      <c r="BN4127" s="1"/>
      <c r="BO4127" s="1"/>
      <c r="BP4127" s="1"/>
      <c r="BQ4127" s="1"/>
    </row>
    <row r="4128" spans="1:69" x14ac:dyDescent="0.15">
      <c r="A4128" s="63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7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4"/>
      <c r="BL4128" s="1"/>
      <c r="BM4128" s="1"/>
      <c r="BN4128" s="1"/>
      <c r="BO4128" s="1"/>
      <c r="BP4128" s="1"/>
      <c r="BQ4128" s="1"/>
    </row>
    <row r="4129" spans="1:69" x14ac:dyDescent="0.15">
      <c r="A4129" s="63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7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4"/>
      <c r="BL4129" s="1"/>
      <c r="BM4129" s="1"/>
      <c r="BN4129" s="1"/>
      <c r="BO4129" s="1"/>
      <c r="BP4129" s="1"/>
      <c r="BQ4129" s="1"/>
    </row>
    <row r="4130" spans="1:69" x14ac:dyDescent="0.15">
      <c r="A4130" s="63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7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4"/>
      <c r="BL4130" s="1"/>
      <c r="BM4130" s="1"/>
      <c r="BN4130" s="1"/>
      <c r="BO4130" s="1"/>
      <c r="BP4130" s="1"/>
      <c r="BQ4130" s="1"/>
    </row>
    <row r="4131" spans="1:69" x14ac:dyDescent="0.15">
      <c r="A4131" s="63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7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4"/>
      <c r="BL4131" s="1"/>
      <c r="BM4131" s="1"/>
      <c r="BN4131" s="1"/>
      <c r="BO4131" s="1"/>
      <c r="BP4131" s="1"/>
      <c r="BQ4131" s="1"/>
    </row>
    <row r="4132" spans="1:69" x14ac:dyDescent="0.15">
      <c r="A4132" s="63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7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4"/>
      <c r="BL4132" s="1"/>
      <c r="BM4132" s="1"/>
      <c r="BN4132" s="1"/>
      <c r="BO4132" s="1"/>
      <c r="BP4132" s="1"/>
      <c r="BQ4132" s="1"/>
    </row>
    <row r="4133" spans="1:69" x14ac:dyDescent="0.15">
      <c r="A4133" s="63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7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4"/>
      <c r="BL4133" s="1"/>
      <c r="BM4133" s="1"/>
      <c r="BN4133" s="1"/>
      <c r="BO4133" s="1"/>
      <c r="BP4133" s="1"/>
      <c r="BQ4133" s="1"/>
    </row>
    <row r="4134" spans="1:69" x14ac:dyDescent="0.15">
      <c r="A4134" s="63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7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4"/>
      <c r="BL4134" s="1"/>
      <c r="BM4134" s="1"/>
      <c r="BN4134" s="1"/>
      <c r="BO4134" s="1"/>
      <c r="BP4134" s="1"/>
      <c r="BQ4134" s="1"/>
    </row>
    <row r="4135" spans="1:69" x14ac:dyDescent="0.15">
      <c r="A4135" s="63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7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4"/>
      <c r="BL4135" s="1"/>
      <c r="BM4135" s="1"/>
      <c r="BN4135" s="1"/>
      <c r="BO4135" s="1"/>
      <c r="BP4135" s="1"/>
      <c r="BQ4135" s="1"/>
    </row>
    <row r="4136" spans="1:69" x14ac:dyDescent="0.15">
      <c r="A4136" s="63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7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4"/>
      <c r="BL4136" s="1"/>
      <c r="BM4136" s="1"/>
      <c r="BN4136" s="1"/>
      <c r="BO4136" s="1"/>
      <c r="BP4136" s="1"/>
      <c r="BQ4136" s="1"/>
    </row>
    <row r="4137" spans="1:69" x14ac:dyDescent="0.15">
      <c r="A4137" s="63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7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4"/>
      <c r="BL4137" s="1"/>
      <c r="BM4137" s="1"/>
      <c r="BN4137" s="1"/>
      <c r="BO4137" s="1"/>
      <c r="BP4137" s="1"/>
      <c r="BQ4137" s="1"/>
    </row>
    <row r="4138" spans="1:69" x14ac:dyDescent="0.15">
      <c r="A4138" s="63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7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4"/>
      <c r="BL4138" s="1"/>
      <c r="BM4138" s="1"/>
      <c r="BN4138" s="1"/>
      <c r="BO4138" s="1"/>
      <c r="BP4138" s="1"/>
      <c r="BQ4138" s="1"/>
    </row>
    <row r="4139" spans="1:69" x14ac:dyDescent="0.15">
      <c r="A4139" s="63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7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4"/>
      <c r="BL4139" s="1"/>
      <c r="BM4139" s="1"/>
      <c r="BN4139" s="1"/>
      <c r="BO4139" s="1"/>
      <c r="BP4139" s="1"/>
      <c r="BQ4139" s="1"/>
    </row>
    <row r="4140" spans="1:69" x14ac:dyDescent="0.15">
      <c r="A4140" s="63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7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4"/>
      <c r="BL4140" s="1"/>
      <c r="BM4140" s="1"/>
      <c r="BN4140" s="1"/>
      <c r="BO4140" s="1"/>
      <c r="BP4140" s="1"/>
      <c r="BQ4140" s="1"/>
    </row>
    <row r="4141" spans="1:69" x14ac:dyDescent="0.15">
      <c r="A4141" s="63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7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4"/>
      <c r="BL4141" s="1"/>
      <c r="BM4141" s="1"/>
      <c r="BN4141" s="1"/>
      <c r="BO4141" s="1"/>
      <c r="BP4141" s="1"/>
      <c r="BQ4141" s="1"/>
    </row>
    <row r="4142" spans="1:69" x14ac:dyDescent="0.15">
      <c r="A4142" s="63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7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4"/>
      <c r="BL4142" s="1"/>
      <c r="BM4142" s="1"/>
      <c r="BN4142" s="1"/>
      <c r="BO4142" s="1"/>
      <c r="BP4142" s="1"/>
      <c r="BQ4142" s="1"/>
    </row>
    <row r="4143" spans="1:69" x14ac:dyDescent="0.15">
      <c r="A4143" s="63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7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4"/>
      <c r="BL4143" s="1"/>
      <c r="BM4143" s="1"/>
      <c r="BN4143" s="1"/>
      <c r="BO4143" s="1"/>
      <c r="BP4143" s="1"/>
      <c r="BQ4143" s="1"/>
    </row>
    <row r="4144" spans="1:69" x14ac:dyDescent="0.15">
      <c r="A4144" s="63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7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4"/>
      <c r="BL4144" s="1"/>
      <c r="BM4144" s="1"/>
      <c r="BN4144" s="1"/>
      <c r="BO4144" s="1"/>
      <c r="BP4144" s="1"/>
      <c r="BQ4144" s="1"/>
    </row>
    <row r="4145" spans="1:69" x14ac:dyDescent="0.15">
      <c r="A4145" s="63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7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4"/>
      <c r="BL4145" s="1"/>
      <c r="BM4145" s="1"/>
      <c r="BN4145" s="1"/>
      <c r="BO4145" s="1"/>
      <c r="BP4145" s="1"/>
      <c r="BQ4145" s="1"/>
    </row>
    <row r="4146" spans="1:69" x14ac:dyDescent="0.15">
      <c r="A4146" s="63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7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4"/>
      <c r="BL4146" s="1"/>
      <c r="BM4146" s="1"/>
      <c r="BN4146" s="1"/>
      <c r="BO4146" s="1"/>
      <c r="BP4146" s="1"/>
      <c r="BQ4146" s="1"/>
    </row>
    <row r="4147" spans="1:69" x14ac:dyDescent="0.15">
      <c r="A4147" s="63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7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4"/>
      <c r="BL4147" s="1"/>
      <c r="BM4147" s="1"/>
      <c r="BN4147" s="1"/>
      <c r="BO4147" s="1"/>
      <c r="BP4147" s="1"/>
      <c r="BQ4147" s="1"/>
    </row>
    <row r="4148" spans="1:69" x14ac:dyDescent="0.15">
      <c r="A4148" s="63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7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4"/>
      <c r="BL4148" s="1"/>
      <c r="BM4148" s="1"/>
      <c r="BN4148" s="1"/>
      <c r="BO4148" s="1"/>
      <c r="BP4148" s="1"/>
      <c r="BQ4148" s="1"/>
    </row>
    <row r="4149" spans="1:69" x14ac:dyDescent="0.15">
      <c r="A4149" s="63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7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4"/>
      <c r="BL4149" s="1"/>
      <c r="BM4149" s="1"/>
      <c r="BN4149" s="1"/>
      <c r="BO4149" s="1"/>
      <c r="BP4149" s="1"/>
      <c r="BQ4149" s="1"/>
    </row>
    <row r="4150" spans="1:69" x14ac:dyDescent="0.15">
      <c r="A4150" s="63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7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4"/>
      <c r="BL4150" s="1"/>
      <c r="BM4150" s="1"/>
      <c r="BN4150" s="1"/>
      <c r="BO4150" s="1"/>
      <c r="BP4150" s="1"/>
      <c r="BQ4150" s="1"/>
    </row>
    <row r="4151" spans="1:69" x14ac:dyDescent="0.15">
      <c r="A4151" s="63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7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4"/>
      <c r="BL4151" s="1"/>
      <c r="BM4151" s="1"/>
      <c r="BN4151" s="1"/>
      <c r="BO4151" s="1"/>
      <c r="BP4151" s="1"/>
      <c r="BQ4151" s="1"/>
    </row>
    <row r="4152" spans="1:69" x14ac:dyDescent="0.15">
      <c r="A4152" s="63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7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4"/>
      <c r="BL4152" s="1"/>
      <c r="BM4152" s="1"/>
      <c r="BN4152" s="1"/>
      <c r="BO4152" s="1"/>
      <c r="BP4152" s="1"/>
      <c r="BQ4152" s="1"/>
    </row>
    <row r="4153" spans="1:69" x14ac:dyDescent="0.15">
      <c r="A4153" s="63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7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4"/>
      <c r="BL4153" s="1"/>
      <c r="BM4153" s="1"/>
      <c r="BN4153" s="1"/>
      <c r="BO4153" s="1"/>
      <c r="BP4153" s="1"/>
      <c r="BQ4153" s="1"/>
    </row>
    <row r="4154" spans="1:69" x14ac:dyDescent="0.15">
      <c r="A4154" s="63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7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4"/>
      <c r="BL4154" s="1"/>
      <c r="BM4154" s="1"/>
      <c r="BN4154" s="1"/>
      <c r="BO4154" s="1"/>
      <c r="BP4154" s="1"/>
      <c r="BQ4154" s="1"/>
    </row>
    <row r="4155" spans="1:69" x14ac:dyDescent="0.15">
      <c r="A4155" s="63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7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4"/>
      <c r="BL4155" s="1"/>
      <c r="BM4155" s="1"/>
      <c r="BN4155" s="1"/>
      <c r="BO4155" s="1"/>
      <c r="BP4155" s="1"/>
      <c r="BQ4155" s="1"/>
    </row>
    <row r="4156" spans="1:69" x14ac:dyDescent="0.15">
      <c r="A4156" s="63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7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4"/>
      <c r="BL4156" s="1"/>
      <c r="BM4156" s="1"/>
      <c r="BN4156" s="1"/>
      <c r="BO4156" s="1"/>
      <c r="BP4156" s="1"/>
      <c r="BQ4156" s="1"/>
    </row>
    <row r="4157" spans="1:69" x14ac:dyDescent="0.15">
      <c r="A4157" s="63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7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4"/>
      <c r="BL4157" s="1"/>
      <c r="BM4157" s="1"/>
      <c r="BN4157" s="1"/>
      <c r="BO4157" s="1"/>
      <c r="BP4157" s="1"/>
      <c r="BQ4157" s="1"/>
    </row>
    <row r="4158" spans="1:69" x14ac:dyDescent="0.15">
      <c r="A4158" s="63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7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4"/>
      <c r="BL4158" s="1"/>
      <c r="BM4158" s="1"/>
      <c r="BN4158" s="1"/>
      <c r="BO4158" s="1"/>
      <c r="BP4158" s="1"/>
      <c r="BQ4158" s="1"/>
    </row>
    <row r="4159" spans="1:69" x14ac:dyDescent="0.15">
      <c r="A4159" s="63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7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4"/>
      <c r="BL4159" s="1"/>
      <c r="BM4159" s="1"/>
      <c r="BN4159" s="1"/>
      <c r="BO4159" s="1"/>
      <c r="BP4159" s="1"/>
      <c r="BQ4159" s="1"/>
    </row>
    <row r="4160" spans="1:69" x14ac:dyDescent="0.15">
      <c r="A4160" s="63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7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4"/>
      <c r="BL4160" s="1"/>
      <c r="BM4160" s="1"/>
      <c r="BN4160" s="1"/>
      <c r="BO4160" s="1"/>
      <c r="BP4160" s="1"/>
      <c r="BQ4160" s="1"/>
    </row>
    <row r="4161" spans="1:69" x14ac:dyDescent="0.15">
      <c r="A4161" s="63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7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4"/>
      <c r="BL4161" s="1"/>
      <c r="BM4161" s="1"/>
      <c r="BN4161" s="1"/>
      <c r="BO4161" s="1"/>
      <c r="BP4161" s="1"/>
      <c r="BQ4161" s="1"/>
    </row>
    <row r="4162" spans="1:69" x14ac:dyDescent="0.15">
      <c r="A4162" s="63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7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4"/>
      <c r="BL4162" s="1"/>
      <c r="BM4162" s="1"/>
      <c r="BN4162" s="1"/>
      <c r="BO4162" s="1"/>
      <c r="BP4162" s="1"/>
      <c r="BQ4162" s="1"/>
    </row>
    <row r="4163" spans="1:69" x14ac:dyDescent="0.15">
      <c r="A4163" s="63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7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4"/>
      <c r="BL4163" s="1"/>
      <c r="BM4163" s="1"/>
      <c r="BN4163" s="1"/>
      <c r="BO4163" s="1"/>
      <c r="BP4163" s="1"/>
      <c r="BQ4163" s="1"/>
    </row>
    <row r="4164" spans="1:69" x14ac:dyDescent="0.15">
      <c r="A4164" s="63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7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4"/>
      <c r="BL4164" s="1"/>
      <c r="BM4164" s="1"/>
      <c r="BN4164" s="1"/>
      <c r="BO4164" s="1"/>
      <c r="BP4164" s="1"/>
      <c r="BQ4164" s="1"/>
    </row>
    <row r="4165" spans="1:69" x14ac:dyDescent="0.15">
      <c r="A4165" s="63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7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4"/>
      <c r="BL4165" s="1"/>
      <c r="BM4165" s="1"/>
      <c r="BN4165" s="1"/>
      <c r="BO4165" s="1"/>
      <c r="BP4165" s="1"/>
      <c r="BQ4165" s="1"/>
    </row>
    <row r="4166" spans="1:69" x14ac:dyDescent="0.15">
      <c r="A4166" s="63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7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4"/>
      <c r="BL4166" s="1"/>
      <c r="BM4166" s="1"/>
      <c r="BN4166" s="1"/>
      <c r="BO4166" s="1"/>
      <c r="BP4166" s="1"/>
      <c r="BQ4166" s="1"/>
    </row>
    <row r="4167" spans="1:69" x14ac:dyDescent="0.15">
      <c r="A4167" s="63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7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4"/>
      <c r="BL4167" s="1"/>
      <c r="BM4167" s="1"/>
      <c r="BN4167" s="1"/>
      <c r="BO4167" s="1"/>
      <c r="BP4167" s="1"/>
      <c r="BQ4167" s="1"/>
    </row>
    <row r="4168" spans="1:69" x14ac:dyDescent="0.15">
      <c r="A4168" s="63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7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4"/>
      <c r="BL4168" s="1"/>
      <c r="BM4168" s="1"/>
      <c r="BN4168" s="1"/>
      <c r="BO4168" s="1"/>
      <c r="BP4168" s="1"/>
      <c r="BQ4168" s="1"/>
    </row>
    <row r="4169" spans="1:69" x14ac:dyDescent="0.15">
      <c r="A4169" s="63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7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4"/>
      <c r="BL4169" s="1"/>
      <c r="BM4169" s="1"/>
      <c r="BN4169" s="1"/>
      <c r="BO4169" s="1"/>
      <c r="BP4169" s="1"/>
      <c r="BQ4169" s="1"/>
    </row>
    <row r="4170" spans="1:69" x14ac:dyDescent="0.15">
      <c r="A4170" s="63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7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4"/>
      <c r="BL4170" s="1"/>
      <c r="BM4170" s="1"/>
      <c r="BN4170" s="1"/>
      <c r="BO4170" s="1"/>
      <c r="BP4170" s="1"/>
      <c r="BQ4170" s="1"/>
    </row>
    <row r="4171" spans="1:69" x14ac:dyDescent="0.15">
      <c r="A4171" s="63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7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4"/>
      <c r="BL4171" s="1"/>
      <c r="BM4171" s="1"/>
      <c r="BN4171" s="1"/>
      <c r="BO4171" s="1"/>
      <c r="BP4171" s="1"/>
      <c r="BQ4171" s="1"/>
    </row>
    <row r="4172" spans="1:69" x14ac:dyDescent="0.15">
      <c r="A4172" s="63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7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4"/>
      <c r="BL4172" s="1"/>
      <c r="BM4172" s="1"/>
      <c r="BN4172" s="1"/>
      <c r="BO4172" s="1"/>
      <c r="BP4172" s="1"/>
      <c r="BQ4172" s="1"/>
    </row>
    <row r="4173" spans="1:69" x14ac:dyDescent="0.15">
      <c r="A4173" s="63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7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4"/>
      <c r="BL4173" s="1"/>
      <c r="BM4173" s="1"/>
      <c r="BN4173" s="1"/>
      <c r="BO4173" s="1"/>
      <c r="BP4173" s="1"/>
      <c r="BQ4173" s="1"/>
    </row>
    <row r="4174" spans="1:69" x14ac:dyDescent="0.15">
      <c r="A4174" s="63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7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4"/>
      <c r="BL4174" s="1"/>
      <c r="BM4174" s="1"/>
      <c r="BN4174" s="1"/>
      <c r="BO4174" s="1"/>
      <c r="BP4174" s="1"/>
      <c r="BQ4174" s="1"/>
    </row>
    <row r="4175" spans="1:69" x14ac:dyDescent="0.15">
      <c r="A4175" s="63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7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4"/>
      <c r="BL4175" s="1"/>
      <c r="BM4175" s="1"/>
      <c r="BN4175" s="1"/>
      <c r="BO4175" s="1"/>
      <c r="BP4175" s="1"/>
      <c r="BQ4175" s="1"/>
    </row>
    <row r="4176" spans="1:69" x14ac:dyDescent="0.15">
      <c r="A4176" s="63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7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4"/>
      <c r="BL4176" s="1"/>
      <c r="BM4176" s="1"/>
      <c r="BN4176" s="1"/>
      <c r="BO4176" s="1"/>
      <c r="BP4176" s="1"/>
      <c r="BQ4176" s="1"/>
    </row>
    <row r="4177" spans="1:69" x14ac:dyDescent="0.15">
      <c r="A4177" s="63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7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4"/>
      <c r="BL4177" s="1"/>
      <c r="BM4177" s="1"/>
      <c r="BN4177" s="1"/>
      <c r="BO4177" s="1"/>
      <c r="BP4177" s="1"/>
      <c r="BQ4177" s="1"/>
    </row>
    <row r="4178" spans="1:69" x14ac:dyDescent="0.15">
      <c r="A4178" s="63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7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4"/>
      <c r="BL4178" s="1"/>
      <c r="BM4178" s="1"/>
      <c r="BN4178" s="1"/>
      <c r="BO4178" s="1"/>
      <c r="BP4178" s="1"/>
      <c r="BQ4178" s="1"/>
    </row>
    <row r="4179" spans="1:69" x14ac:dyDescent="0.15">
      <c r="A4179" s="63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7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4"/>
      <c r="BL4179" s="1"/>
      <c r="BM4179" s="1"/>
      <c r="BN4179" s="1"/>
      <c r="BO4179" s="1"/>
      <c r="BP4179" s="1"/>
      <c r="BQ4179" s="1"/>
    </row>
    <row r="4180" spans="1:69" x14ac:dyDescent="0.15">
      <c r="A4180" s="63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7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4"/>
      <c r="BL4180" s="1"/>
      <c r="BM4180" s="1"/>
      <c r="BN4180" s="1"/>
      <c r="BO4180" s="1"/>
      <c r="BP4180" s="1"/>
      <c r="BQ4180" s="1"/>
    </row>
    <row r="4181" spans="1:69" x14ac:dyDescent="0.15">
      <c r="A4181" s="63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7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4"/>
      <c r="BL4181" s="1"/>
      <c r="BM4181" s="1"/>
      <c r="BN4181" s="1"/>
      <c r="BO4181" s="1"/>
      <c r="BP4181" s="1"/>
      <c r="BQ4181" s="1"/>
    </row>
    <row r="4182" spans="1:69" x14ac:dyDescent="0.15">
      <c r="A4182" s="63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7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4"/>
      <c r="BL4182" s="1"/>
      <c r="BM4182" s="1"/>
      <c r="BN4182" s="1"/>
      <c r="BO4182" s="1"/>
      <c r="BP4182" s="1"/>
      <c r="BQ4182" s="1"/>
    </row>
    <row r="4183" spans="1:69" x14ac:dyDescent="0.15">
      <c r="A4183" s="63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7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4"/>
      <c r="BL4183" s="1"/>
      <c r="BM4183" s="1"/>
      <c r="BN4183" s="1"/>
      <c r="BO4183" s="1"/>
      <c r="BP4183" s="1"/>
      <c r="BQ4183" s="1"/>
    </row>
    <row r="4184" spans="1:69" x14ac:dyDescent="0.15">
      <c r="A4184" s="63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7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4"/>
      <c r="BL4184" s="1"/>
      <c r="BM4184" s="1"/>
      <c r="BN4184" s="1"/>
      <c r="BO4184" s="1"/>
      <c r="BP4184" s="1"/>
      <c r="BQ4184" s="1"/>
    </row>
    <row r="4185" spans="1:69" x14ac:dyDescent="0.15">
      <c r="A4185" s="63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7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4"/>
      <c r="BL4185" s="1"/>
      <c r="BM4185" s="1"/>
      <c r="BN4185" s="1"/>
      <c r="BO4185" s="1"/>
      <c r="BP4185" s="1"/>
      <c r="BQ4185" s="1"/>
    </row>
    <row r="4186" spans="1:69" x14ac:dyDescent="0.15">
      <c r="A4186" s="63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7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4"/>
      <c r="BL4186" s="1"/>
      <c r="BM4186" s="1"/>
      <c r="BN4186" s="1"/>
      <c r="BO4186" s="1"/>
      <c r="BP4186" s="1"/>
      <c r="BQ4186" s="1"/>
    </row>
    <row r="4187" spans="1:69" x14ac:dyDescent="0.15">
      <c r="A4187" s="63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7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4"/>
      <c r="BL4187" s="1"/>
      <c r="BM4187" s="1"/>
      <c r="BN4187" s="1"/>
      <c r="BO4187" s="1"/>
      <c r="BP4187" s="1"/>
      <c r="BQ4187" s="1"/>
    </row>
    <row r="4188" spans="1:69" x14ac:dyDescent="0.15">
      <c r="A4188" s="63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7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4"/>
      <c r="BL4188" s="1"/>
      <c r="BM4188" s="1"/>
      <c r="BN4188" s="1"/>
      <c r="BO4188" s="1"/>
      <c r="BP4188" s="1"/>
      <c r="BQ4188" s="1"/>
    </row>
    <row r="4189" spans="1:69" x14ac:dyDescent="0.15">
      <c r="A4189" s="63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7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4"/>
      <c r="BL4189" s="1"/>
      <c r="BM4189" s="1"/>
      <c r="BN4189" s="1"/>
      <c r="BO4189" s="1"/>
      <c r="BP4189" s="1"/>
      <c r="BQ4189" s="1"/>
    </row>
    <row r="4190" spans="1:69" x14ac:dyDescent="0.15">
      <c r="A4190" s="63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7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4"/>
      <c r="BL4190" s="1"/>
      <c r="BM4190" s="1"/>
      <c r="BN4190" s="1"/>
      <c r="BO4190" s="1"/>
      <c r="BP4190" s="1"/>
      <c r="BQ4190" s="1"/>
    </row>
    <row r="4191" spans="1:69" x14ac:dyDescent="0.15">
      <c r="A4191" s="63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7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4"/>
      <c r="BL4191" s="1"/>
      <c r="BM4191" s="1"/>
      <c r="BN4191" s="1"/>
      <c r="BO4191" s="1"/>
      <c r="BP4191" s="1"/>
      <c r="BQ4191" s="1"/>
    </row>
    <row r="4192" spans="1:69" x14ac:dyDescent="0.15">
      <c r="A4192" s="63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7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4"/>
      <c r="BL4192" s="1"/>
      <c r="BM4192" s="1"/>
      <c r="BN4192" s="1"/>
      <c r="BO4192" s="1"/>
      <c r="BP4192" s="1"/>
      <c r="BQ4192" s="1"/>
    </row>
    <row r="4193" spans="1:69" x14ac:dyDescent="0.15">
      <c r="A4193" s="63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7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4"/>
      <c r="BL4193" s="1"/>
      <c r="BM4193" s="1"/>
      <c r="BN4193" s="1"/>
      <c r="BO4193" s="1"/>
      <c r="BP4193" s="1"/>
      <c r="BQ4193" s="1"/>
    </row>
    <row r="4194" spans="1:69" x14ac:dyDescent="0.15">
      <c r="A4194" s="63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7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4"/>
      <c r="BL4194" s="1"/>
      <c r="BM4194" s="1"/>
      <c r="BN4194" s="1"/>
      <c r="BO4194" s="1"/>
      <c r="BP4194" s="1"/>
      <c r="BQ4194" s="1"/>
    </row>
    <row r="4195" spans="1:69" x14ac:dyDescent="0.15">
      <c r="A4195" s="63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7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4"/>
      <c r="BL4195" s="1"/>
      <c r="BM4195" s="1"/>
      <c r="BN4195" s="1"/>
      <c r="BO4195" s="1"/>
      <c r="BP4195" s="1"/>
      <c r="BQ4195" s="1"/>
    </row>
    <row r="4196" spans="1:69" x14ac:dyDescent="0.15">
      <c r="A4196" s="63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7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4"/>
      <c r="BL4196" s="1"/>
      <c r="BM4196" s="1"/>
      <c r="BN4196" s="1"/>
      <c r="BO4196" s="1"/>
      <c r="BP4196" s="1"/>
      <c r="BQ4196" s="1"/>
    </row>
    <row r="4197" spans="1:69" x14ac:dyDescent="0.15">
      <c r="A4197" s="63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7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4"/>
      <c r="BL4197" s="1"/>
      <c r="BM4197" s="1"/>
      <c r="BN4197" s="1"/>
      <c r="BO4197" s="1"/>
      <c r="BP4197" s="1"/>
      <c r="BQ4197" s="1"/>
    </row>
    <row r="4198" spans="1:69" x14ac:dyDescent="0.15">
      <c r="A4198" s="63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7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4"/>
      <c r="BL4198" s="1"/>
      <c r="BM4198" s="1"/>
      <c r="BN4198" s="1"/>
      <c r="BO4198" s="1"/>
      <c r="BP4198" s="1"/>
      <c r="BQ4198" s="1"/>
    </row>
    <row r="4199" spans="1:69" x14ac:dyDescent="0.15">
      <c r="A4199" s="63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7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4"/>
      <c r="BL4199" s="1"/>
      <c r="BM4199" s="1"/>
      <c r="BN4199" s="1"/>
      <c r="BO4199" s="1"/>
      <c r="BP4199" s="1"/>
      <c r="BQ4199" s="1"/>
    </row>
    <row r="4200" spans="1:69" x14ac:dyDescent="0.15">
      <c r="A4200" s="63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7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4"/>
      <c r="BL4200" s="1"/>
      <c r="BM4200" s="1"/>
      <c r="BN4200" s="1"/>
      <c r="BO4200" s="1"/>
      <c r="BP4200" s="1"/>
      <c r="BQ4200" s="1"/>
    </row>
    <row r="4201" spans="1:69" x14ac:dyDescent="0.15">
      <c r="A4201" s="63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7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4"/>
      <c r="BL4201" s="1"/>
      <c r="BM4201" s="1"/>
      <c r="BN4201" s="1"/>
      <c r="BO4201" s="1"/>
      <c r="BP4201" s="1"/>
      <c r="BQ4201" s="1"/>
    </row>
    <row r="4202" spans="1:69" x14ac:dyDescent="0.15">
      <c r="A4202" s="63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7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4"/>
      <c r="BL4202" s="1"/>
      <c r="BM4202" s="1"/>
      <c r="BN4202" s="1"/>
      <c r="BO4202" s="1"/>
      <c r="BP4202" s="1"/>
      <c r="BQ4202" s="1"/>
    </row>
    <row r="4203" spans="1:69" x14ac:dyDescent="0.15">
      <c r="A4203" s="63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7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4"/>
      <c r="BL4203" s="1"/>
      <c r="BM4203" s="1"/>
      <c r="BN4203" s="1"/>
      <c r="BO4203" s="1"/>
      <c r="BP4203" s="1"/>
      <c r="BQ4203" s="1"/>
    </row>
    <row r="4204" spans="1:69" x14ac:dyDescent="0.15">
      <c r="A4204" s="63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7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4"/>
      <c r="BL4204" s="1"/>
      <c r="BM4204" s="1"/>
      <c r="BN4204" s="1"/>
      <c r="BO4204" s="1"/>
      <c r="BP4204" s="1"/>
      <c r="BQ4204" s="1"/>
    </row>
    <row r="4205" spans="1:69" x14ac:dyDescent="0.15">
      <c r="A4205" s="63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7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4"/>
      <c r="BL4205" s="1"/>
      <c r="BM4205" s="1"/>
      <c r="BN4205" s="1"/>
      <c r="BO4205" s="1"/>
      <c r="BP4205" s="1"/>
      <c r="BQ4205" s="1"/>
    </row>
    <row r="4206" spans="1:69" x14ac:dyDescent="0.15">
      <c r="A4206" s="63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7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4"/>
      <c r="BL4206" s="1"/>
      <c r="BM4206" s="1"/>
      <c r="BN4206" s="1"/>
      <c r="BO4206" s="1"/>
      <c r="BP4206" s="1"/>
      <c r="BQ4206" s="1"/>
    </row>
    <row r="4207" spans="1:69" x14ac:dyDescent="0.15">
      <c r="A4207" s="63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7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4"/>
      <c r="BL4207" s="1"/>
      <c r="BM4207" s="1"/>
      <c r="BN4207" s="1"/>
      <c r="BO4207" s="1"/>
      <c r="BP4207" s="1"/>
      <c r="BQ4207" s="1"/>
    </row>
    <row r="4208" spans="1:69" x14ac:dyDescent="0.15">
      <c r="A4208" s="63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7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4"/>
      <c r="BL4208" s="1"/>
      <c r="BM4208" s="1"/>
      <c r="BN4208" s="1"/>
      <c r="BO4208" s="1"/>
      <c r="BP4208" s="1"/>
      <c r="BQ4208" s="1"/>
    </row>
    <row r="4209" spans="1:69" x14ac:dyDescent="0.15">
      <c r="A4209" s="63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7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4"/>
      <c r="BL4209" s="1"/>
      <c r="BM4209" s="1"/>
      <c r="BN4209" s="1"/>
      <c r="BO4209" s="1"/>
      <c r="BP4209" s="1"/>
      <c r="BQ4209" s="1"/>
    </row>
    <row r="4210" spans="1:69" x14ac:dyDescent="0.15">
      <c r="A4210" s="63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7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4"/>
      <c r="BL4210" s="1"/>
      <c r="BM4210" s="1"/>
      <c r="BN4210" s="1"/>
      <c r="BO4210" s="1"/>
      <c r="BP4210" s="1"/>
      <c r="BQ4210" s="1"/>
    </row>
    <row r="4211" spans="1:69" x14ac:dyDescent="0.15">
      <c r="A4211" s="63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7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4"/>
      <c r="BL4211" s="1"/>
      <c r="BM4211" s="1"/>
      <c r="BN4211" s="1"/>
      <c r="BO4211" s="1"/>
      <c r="BP4211" s="1"/>
      <c r="BQ4211" s="1"/>
    </row>
    <row r="4212" spans="1:69" x14ac:dyDescent="0.15">
      <c r="A4212" s="63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7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4"/>
      <c r="BL4212" s="1"/>
      <c r="BM4212" s="1"/>
      <c r="BN4212" s="1"/>
      <c r="BO4212" s="1"/>
      <c r="BP4212" s="1"/>
      <c r="BQ4212" s="1"/>
    </row>
    <row r="4213" spans="1:69" x14ac:dyDescent="0.15">
      <c r="A4213" s="63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7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4"/>
      <c r="BL4213" s="1"/>
      <c r="BM4213" s="1"/>
      <c r="BN4213" s="1"/>
      <c r="BO4213" s="1"/>
      <c r="BP4213" s="1"/>
      <c r="BQ4213" s="1"/>
    </row>
    <row r="4214" spans="1:69" x14ac:dyDescent="0.15">
      <c r="A4214" s="63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7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4"/>
      <c r="BL4214" s="1"/>
      <c r="BM4214" s="1"/>
      <c r="BN4214" s="1"/>
      <c r="BO4214" s="1"/>
      <c r="BP4214" s="1"/>
      <c r="BQ4214" s="1"/>
    </row>
    <row r="4215" spans="1:69" x14ac:dyDescent="0.15">
      <c r="A4215" s="63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7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4"/>
      <c r="BL4215" s="1"/>
      <c r="BM4215" s="1"/>
      <c r="BN4215" s="1"/>
      <c r="BO4215" s="1"/>
      <c r="BP4215" s="1"/>
      <c r="BQ4215" s="1"/>
    </row>
    <row r="4216" spans="1:69" x14ac:dyDescent="0.15">
      <c r="A4216" s="63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7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4"/>
      <c r="BL4216" s="1"/>
      <c r="BM4216" s="1"/>
      <c r="BN4216" s="1"/>
      <c r="BO4216" s="1"/>
      <c r="BP4216" s="1"/>
      <c r="BQ4216" s="1"/>
    </row>
    <row r="4217" spans="1:69" x14ac:dyDescent="0.15">
      <c r="A4217" s="63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7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4"/>
      <c r="BL4217" s="1"/>
      <c r="BM4217" s="1"/>
      <c r="BN4217" s="1"/>
      <c r="BO4217" s="1"/>
      <c r="BP4217" s="1"/>
      <c r="BQ4217" s="1"/>
    </row>
    <row r="4218" spans="1:69" x14ac:dyDescent="0.15">
      <c r="A4218" s="63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7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4"/>
      <c r="BL4218" s="1"/>
      <c r="BM4218" s="1"/>
      <c r="BN4218" s="1"/>
      <c r="BO4218" s="1"/>
      <c r="BP4218" s="1"/>
      <c r="BQ4218" s="1"/>
    </row>
    <row r="4219" spans="1:69" x14ac:dyDescent="0.15">
      <c r="A4219" s="63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7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4"/>
      <c r="BL4219" s="1"/>
      <c r="BM4219" s="1"/>
      <c r="BN4219" s="1"/>
      <c r="BO4219" s="1"/>
      <c r="BP4219" s="1"/>
      <c r="BQ4219" s="1"/>
    </row>
    <row r="4220" spans="1:69" x14ac:dyDescent="0.15">
      <c r="A4220" s="63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7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4"/>
      <c r="BL4220" s="1"/>
      <c r="BM4220" s="1"/>
      <c r="BN4220" s="1"/>
      <c r="BO4220" s="1"/>
      <c r="BP4220" s="1"/>
      <c r="BQ4220" s="1"/>
    </row>
    <row r="4221" spans="1:69" x14ac:dyDescent="0.15">
      <c r="A4221" s="63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7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4"/>
      <c r="BL4221" s="1"/>
      <c r="BM4221" s="1"/>
      <c r="BN4221" s="1"/>
      <c r="BO4221" s="1"/>
      <c r="BP4221" s="1"/>
      <c r="BQ4221" s="1"/>
    </row>
    <row r="4222" spans="1:69" x14ac:dyDescent="0.15">
      <c r="A4222" s="63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7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4"/>
      <c r="BL4222" s="1"/>
      <c r="BM4222" s="1"/>
      <c r="BN4222" s="1"/>
      <c r="BO4222" s="1"/>
      <c r="BP4222" s="1"/>
      <c r="BQ4222" s="1"/>
    </row>
    <row r="4223" spans="1:69" x14ac:dyDescent="0.15">
      <c r="A4223" s="63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7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4"/>
      <c r="BL4223" s="1"/>
      <c r="BM4223" s="1"/>
      <c r="BN4223" s="1"/>
      <c r="BO4223" s="1"/>
      <c r="BP4223" s="1"/>
      <c r="BQ4223" s="1"/>
    </row>
    <row r="4224" spans="1:69" x14ac:dyDescent="0.15">
      <c r="A4224" s="63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7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4"/>
      <c r="BL4224" s="1"/>
      <c r="BM4224" s="1"/>
      <c r="BN4224" s="1"/>
      <c r="BO4224" s="1"/>
      <c r="BP4224" s="1"/>
      <c r="BQ4224" s="1"/>
    </row>
    <row r="4225" spans="1:69" x14ac:dyDescent="0.15">
      <c r="A4225" s="63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7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4"/>
      <c r="BL4225" s="1"/>
      <c r="BM4225" s="1"/>
      <c r="BN4225" s="1"/>
      <c r="BO4225" s="1"/>
      <c r="BP4225" s="1"/>
      <c r="BQ4225" s="1"/>
    </row>
    <row r="4226" spans="1:69" x14ac:dyDescent="0.15">
      <c r="A4226" s="63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7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4"/>
      <c r="BL4226" s="1"/>
      <c r="BM4226" s="1"/>
      <c r="BN4226" s="1"/>
      <c r="BO4226" s="1"/>
      <c r="BP4226" s="1"/>
      <c r="BQ4226" s="1"/>
    </row>
    <row r="4227" spans="1:69" x14ac:dyDescent="0.15">
      <c r="A4227" s="63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7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4"/>
      <c r="BL4227" s="1"/>
      <c r="BM4227" s="1"/>
      <c r="BN4227" s="1"/>
      <c r="BO4227" s="1"/>
      <c r="BP4227" s="1"/>
      <c r="BQ4227" s="1"/>
    </row>
    <row r="4228" spans="1:69" x14ac:dyDescent="0.15">
      <c r="A4228" s="63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7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4"/>
      <c r="BL4228" s="1"/>
      <c r="BM4228" s="1"/>
      <c r="BN4228" s="1"/>
      <c r="BO4228" s="1"/>
      <c r="BP4228" s="1"/>
      <c r="BQ4228" s="1"/>
    </row>
    <row r="4229" spans="1:69" x14ac:dyDescent="0.15">
      <c r="A4229" s="63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7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4"/>
      <c r="BL4229" s="1"/>
      <c r="BM4229" s="1"/>
      <c r="BN4229" s="1"/>
      <c r="BO4229" s="1"/>
      <c r="BP4229" s="1"/>
      <c r="BQ4229" s="1"/>
    </row>
    <row r="4230" spans="1:69" x14ac:dyDescent="0.15">
      <c r="A4230" s="63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7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4"/>
      <c r="BL4230" s="1"/>
      <c r="BM4230" s="1"/>
      <c r="BN4230" s="1"/>
      <c r="BO4230" s="1"/>
      <c r="BP4230" s="1"/>
      <c r="BQ4230" s="1"/>
    </row>
    <row r="4231" spans="1:69" x14ac:dyDescent="0.15">
      <c r="A4231" s="63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7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4"/>
      <c r="BL4231" s="1"/>
      <c r="BM4231" s="1"/>
      <c r="BN4231" s="1"/>
      <c r="BO4231" s="1"/>
      <c r="BP4231" s="1"/>
      <c r="BQ4231" s="1"/>
    </row>
    <row r="4232" spans="1:69" x14ac:dyDescent="0.15">
      <c r="A4232" s="63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7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4"/>
      <c r="BL4232" s="1"/>
      <c r="BM4232" s="1"/>
      <c r="BN4232" s="1"/>
      <c r="BO4232" s="1"/>
      <c r="BP4232" s="1"/>
      <c r="BQ4232" s="1"/>
    </row>
    <row r="4233" spans="1:69" x14ac:dyDescent="0.15">
      <c r="A4233" s="63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7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4"/>
      <c r="BL4233" s="1"/>
      <c r="BM4233" s="1"/>
      <c r="BN4233" s="1"/>
      <c r="BO4233" s="1"/>
      <c r="BP4233" s="1"/>
      <c r="BQ4233" s="1"/>
    </row>
    <row r="4234" spans="1:69" x14ac:dyDescent="0.15">
      <c r="A4234" s="63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7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4"/>
      <c r="BL4234" s="1"/>
      <c r="BM4234" s="1"/>
      <c r="BN4234" s="1"/>
      <c r="BO4234" s="1"/>
      <c r="BP4234" s="1"/>
      <c r="BQ4234" s="1"/>
    </row>
    <row r="4235" spans="1:69" x14ac:dyDescent="0.15">
      <c r="A4235" s="63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7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4"/>
      <c r="BL4235" s="1"/>
      <c r="BM4235" s="1"/>
      <c r="BN4235" s="1"/>
      <c r="BO4235" s="1"/>
      <c r="BP4235" s="1"/>
      <c r="BQ4235" s="1"/>
    </row>
    <row r="4236" spans="1:69" x14ac:dyDescent="0.15">
      <c r="A4236" s="63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7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4"/>
      <c r="BL4236" s="1"/>
      <c r="BM4236" s="1"/>
      <c r="BN4236" s="1"/>
      <c r="BO4236" s="1"/>
      <c r="BP4236" s="1"/>
      <c r="BQ4236" s="1"/>
    </row>
    <row r="4237" spans="1:69" x14ac:dyDescent="0.15">
      <c r="A4237" s="63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7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4"/>
      <c r="BL4237" s="1"/>
      <c r="BM4237" s="1"/>
      <c r="BN4237" s="1"/>
      <c r="BO4237" s="1"/>
      <c r="BP4237" s="1"/>
      <c r="BQ4237" s="1"/>
    </row>
    <row r="4238" spans="1:69" x14ac:dyDescent="0.15">
      <c r="A4238" s="63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7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4"/>
      <c r="BL4238" s="1"/>
      <c r="BM4238" s="1"/>
      <c r="BN4238" s="1"/>
      <c r="BO4238" s="1"/>
      <c r="BP4238" s="1"/>
      <c r="BQ4238" s="1"/>
    </row>
    <row r="4239" spans="1:69" x14ac:dyDescent="0.15">
      <c r="A4239" s="63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7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4"/>
      <c r="BL4239" s="1"/>
      <c r="BM4239" s="1"/>
      <c r="BN4239" s="1"/>
      <c r="BO4239" s="1"/>
      <c r="BP4239" s="1"/>
      <c r="BQ4239" s="1"/>
    </row>
    <row r="4240" spans="1:69" x14ac:dyDescent="0.15">
      <c r="A4240" s="63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7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4"/>
      <c r="BL4240" s="1"/>
      <c r="BM4240" s="1"/>
      <c r="BN4240" s="1"/>
      <c r="BO4240" s="1"/>
      <c r="BP4240" s="1"/>
      <c r="BQ4240" s="1"/>
    </row>
    <row r="4241" spans="1:69" x14ac:dyDescent="0.15">
      <c r="A4241" s="63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7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4"/>
      <c r="BL4241" s="1"/>
      <c r="BM4241" s="1"/>
      <c r="BN4241" s="1"/>
      <c r="BO4241" s="1"/>
      <c r="BP4241" s="1"/>
      <c r="BQ4241" s="1"/>
    </row>
    <row r="4242" spans="1:69" x14ac:dyDescent="0.15">
      <c r="A4242" s="63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7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4"/>
      <c r="BL4242" s="1"/>
      <c r="BM4242" s="1"/>
      <c r="BN4242" s="1"/>
      <c r="BO4242" s="1"/>
      <c r="BP4242" s="1"/>
      <c r="BQ4242" s="1"/>
    </row>
    <row r="4243" spans="1:69" x14ac:dyDescent="0.15">
      <c r="A4243" s="63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7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4"/>
      <c r="BL4243" s="1"/>
      <c r="BM4243" s="1"/>
      <c r="BN4243" s="1"/>
      <c r="BO4243" s="1"/>
      <c r="BP4243" s="1"/>
      <c r="BQ4243" s="1"/>
    </row>
    <row r="4244" spans="1:69" x14ac:dyDescent="0.15">
      <c r="A4244" s="63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7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4"/>
      <c r="BL4244" s="1"/>
      <c r="BM4244" s="1"/>
      <c r="BN4244" s="1"/>
      <c r="BO4244" s="1"/>
      <c r="BP4244" s="1"/>
      <c r="BQ4244" s="1"/>
    </row>
    <row r="4245" spans="1:69" x14ac:dyDescent="0.15">
      <c r="A4245" s="63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7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4"/>
      <c r="BL4245" s="1"/>
      <c r="BM4245" s="1"/>
      <c r="BN4245" s="1"/>
      <c r="BO4245" s="1"/>
      <c r="BP4245" s="1"/>
      <c r="BQ4245" s="1"/>
    </row>
    <row r="4246" spans="1:69" x14ac:dyDescent="0.15">
      <c r="A4246" s="63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7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4"/>
      <c r="BL4246" s="1"/>
      <c r="BM4246" s="1"/>
      <c r="BN4246" s="1"/>
      <c r="BO4246" s="1"/>
      <c r="BP4246" s="1"/>
      <c r="BQ4246" s="1"/>
    </row>
    <row r="4247" spans="1:69" x14ac:dyDescent="0.15">
      <c r="A4247" s="63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7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4"/>
      <c r="BL4247" s="1"/>
      <c r="BM4247" s="1"/>
      <c r="BN4247" s="1"/>
      <c r="BO4247" s="1"/>
      <c r="BP4247" s="1"/>
      <c r="BQ4247" s="1"/>
    </row>
    <row r="4248" spans="1:69" x14ac:dyDescent="0.15">
      <c r="A4248" s="63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7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4"/>
      <c r="BL4248" s="1"/>
      <c r="BM4248" s="1"/>
      <c r="BN4248" s="1"/>
      <c r="BO4248" s="1"/>
      <c r="BP4248" s="1"/>
      <c r="BQ4248" s="1"/>
    </row>
    <row r="4249" spans="1:69" x14ac:dyDescent="0.15">
      <c r="A4249" s="63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7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4"/>
      <c r="BL4249" s="1"/>
      <c r="BM4249" s="1"/>
      <c r="BN4249" s="1"/>
      <c r="BO4249" s="1"/>
      <c r="BP4249" s="1"/>
      <c r="BQ4249" s="1"/>
    </row>
    <row r="4250" spans="1:69" x14ac:dyDescent="0.15">
      <c r="A4250" s="63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7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4"/>
      <c r="BL4250" s="1"/>
      <c r="BM4250" s="1"/>
      <c r="BN4250" s="1"/>
      <c r="BO4250" s="1"/>
      <c r="BP4250" s="1"/>
      <c r="BQ4250" s="1"/>
    </row>
    <row r="4251" spans="1:69" x14ac:dyDescent="0.15">
      <c r="A4251" s="63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7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4"/>
      <c r="BL4251" s="1"/>
      <c r="BM4251" s="1"/>
      <c r="BN4251" s="1"/>
      <c r="BO4251" s="1"/>
      <c r="BP4251" s="1"/>
      <c r="BQ4251" s="1"/>
    </row>
    <row r="4252" spans="1:69" x14ac:dyDescent="0.15">
      <c r="A4252" s="63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7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4"/>
      <c r="BL4252" s="1"/>
      <c r="BM4252" s="1"/>
      <c r="BN4252" s="1"/>
      <c r="BO4252" s="1"/>
      <c r="BP4252" s="1"/>
      <c r="BQ4252" s="1"/>
    </row>
    <row r="4253" spans="1:69" x14ac:dyDescent="0.15">
      <c r="A4253" s="63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7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4"/>
      <c r="BL4253" s="1"/>
      <c r="BM4253" s="1"/>
      <c r="BN4253" s="1"/>
      <c r="BO4253" s="1"/>
      <c r="BP4253" s="1"/>
      <c r="BQ4253" s="1"/>
    </row>
    <row r="4254" spans="1:69" x14ac:dyDescent="0.15">
      <c r="A4254" s="63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7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4"/>
      <c r="BL4254" s="1"/>
      <c r="BM4254" s="1"/>
      <c r="BN4254" s="1"/>
      <c r="BO4254" s="1"/>
      <c r="BP4254" s="1"/>
      <c r="BQ4254" s="1"/>
    </row>
    <row r="4255" spans="1:69" x14ac:dyDescent="0.15">
      <c r="A4255" s="63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7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4"/>
      <c r="BL4255" s="1"/>
      <c r="BM4255" s="1"/>
      <c r="BN4255" s="1"/>
      <c r="BO4255" s="1"/>
      <c r="BP4255" s="1"/>
      <c r="BQ4255" s="1"/>
    </row>
    <row r="4256" spans="1:69" x14ac:dyDescent="0.15">
      <c r="A4256" s="63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7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4"/>
      <c r="BL4256" s="1"/>
      <c r="BM4256" s="1"/>
      <c r="BN4256" s="1"/>
      <c r="BO4256" s="1"/>
      <c r="BP4256" s="1"/>
      <c r="BQ4256" s="1"/>
    </row>
    <row r="4257" spans="1:69" x14ac:dyDescent="0.15">
      <c r="A4257" s="63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7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4"/>
      <c r="BL4257" s="1"/>
      <c r="BM4257" s="1"/>
      <c r="BN4257" s="1"/>
      <c r="BO4257" s="1"/>
      <c r="BP4257" s="1"/>
      <c r="BQ4257" s="1"/>
    </row>
    <row r="4258" spans="1:69" x14ac:dyDescent="0.15">
      <c r="A4258" s="63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7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4"/>
      <c r="BL4258" s="1"/>
      <c r="BM4258" s="1"/>
      <c r="BN4258" s="1"/>
      <c r="BO4258" s="1"/>
      <c r="BP4258" s="1"/>
      <c r="BQ4258" s="1"/>
    </row>
    <row r="4259" spans="1:69" x14ac:dyDescent="0.15">
      <c r="A4259" s="63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7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4"/>
      <c r="BL4259" s="1"/>
      <c r="BM4259" s="1"/>
      <c r="BN4259" s="1"/>
      <c r="BO4259" s="1"/>
      <c r="BP4259" s="1"/>
      <c r="BQ4259" s="1"/>
    </row>
    <row r="4260" spans="1:69" x14ac:dyDescent="0.15">
      <c r="A4260" s="63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7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4"/>
      <c r="BL4260" s="1"/>
      <c r="BM4260" s="1"/>
      <c r="BN4260" s="1"/>
      <c r="BO4260" s="1"/>
      <c r="BP4260" s="1"/>
      <c r="BQ4260" s="1"/>
    </row>
    <row r="4261" spans="1:69" x14ac:dyDescent="0.15">
      <c r="A4261" s="63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7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4"/>
      <c r="BL4261" s="1"/>
      <c r="BM4261" s="1"/>
      <c r="BN4261" s="1"/>
      <c r="BO4261" s="1"/>
      <c r="BP4261" s="1"/>
      <c r="BQ4261" s="1"/>
    </row>
    <row r="4262" spans="1:69" x14ac:dyDescent="0.15">
      <c r="A4262" s="63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7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4"/>
      <c r="BL4262" s="1"/>
      <c r="BM4262" s="1"/>
      <c r="BN4262" s="1"/>
      <c r="BO4262" s="1"/>
      <c r="BP4262" s="1"/>
      <c r="BQ4262" s="1"/>
    </row>
    <row r="4263" spans="1:69" x14ac:dyDescent="0.15">
      <c r="A4263" s="63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7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4"/>
      <c r="BL4263" s="1"/>
      <c r="BM4263" s="1"/>
      <c r="BN4263" s="1"/>
      <c r="BO4263" s="1"/>
      <c r="BP4263" s="1"/>
      <c r="BQ4263" s="1"/>
    </row>
    <row r="4264" spans="1:69" x14ac:dyDescent="0.15">
      <c r="A4264" s="63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7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4"/>
      <c r="BL4264" s="1"/>
      <c r="BM4264" s="1"/>
      <c r="BN4264" s="1"/>
      <c r="BO4264" s="1"/>
      <c r="BP4264" s="1"/>
      <c r="BQ4264" s="1"/>
    </row>
    <row r="4265" spans="1:69" x14ac:dyDescent="0.15">
      <c r="A4265" s="63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7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4"/>
      <c r="BL4265" s="1"/>
      <c r="BM4265" s="1"/>
      <c r="BN4265" s="1"/>
      <c r="BO4265" s="1"/>
      <c r="BP4265" s="1"/>
      <c r="BQ4265" s="1"/>
    </row>
    <row r="4266" spans="1:69" x14ac:dyDescent="0.15">
      <c r="A4266" s="63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7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4"/>
      <c r="BL4266" s="1"/>
      <c r="BM4266" s="1"/>
      <c r="BN4266" s="1"/>
      <c r="BO4266" s="1"/>
      <c r="BP4266" s="1"/>
      <c r="BQ4266" s="1"/>
    </row>
    <row r="4267" spans="1:69" x14ac:dyDescent="0.15">
      <c r="A4267" s="63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7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4"/>
      <c r="BL4267" s="1"/>
      <c r="BM4267" s="1"/>
      <c r="BN4267" s="1"/>
      <c r="BO4267" s="1"/>
      <c r="BP4267" s="1"/>
      <c r="BQ4267" s="1"/>
    </row>
    <row r="4268" spans="1:69" x14ac:dyDescent="0.15">
      <c r="A4268" s="63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7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4"/>
      <c r="BL4268" s="1"/>
      <c r="BM4268" s="1"/>
      <c r="BN4268" s="1"/>
      <c r="BO4268" s="1"/>
      <c r="BP4268" s="1"/>
      <c r="BQ4268" s="1"/>
    </row>
    <row r="4269" spans="1:69" x14ac:dyDescent="0.15">
      <c r="A4269" s="63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7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4"/>
      <c r="BL4269" s="1"/>
      <c r="BM4269" s="1"/>
      <c r="BN4269" s="1"/>
      <c r="BO4269" s="1"/>
      <c r="BP4269" s="1"/>
      <c r="BQ4269" s="1"/>
    </row>
    <row r="4270" spans="1:69" x14ac:dyDescent="0.15">
      <c r="A4270" s="63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7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4"/>
      <c r="BL4270" s="1"/>
      <c r="BM4270" s="1"/>
      <c r="BN4270" s="1"/>
      <c r="BO4270" s="1"/>
      <c r="BP4270" s="1"/>
      <c r="BQ4270" s="1"/>
    </row>
    <row r="4271" spans="1:69" x14ac:dyDescent="0.15">
      <c r="A4271" s="63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7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4"/>
      <c r="BL4271" s="1"/>
      <c r="BM4271" s="1"/>
      <c r="BN4271" s="1"/>
      <c r="BO4271" s="1"/>
      <c r="BP4271" s="1"/>
      <c r="BQ4271" s="1"/>
    </row>
    <row r="4272" spans="1:69" x14ac:dyDescent="0.15">
      <c r="A4272" s="63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7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4"/>
      <c r="BL4272" s="1"/>
      <c r="BM4272" s="1"/>
      <c r="BN4272" s="1"/>
      <c r="BO4272" s="1"/>
      <c r="BP4272" s="1"/>
      <c r="BQ4272" s="1"/>
    </row>
    <row r="4273" spans="1:69" x14ac:dyDescent="0.15">
      <c r="A4273" s="63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7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4"/>
      <c r="BL4273" s="1"/>
      <c r="BM4273" s="1"/>
      <c r="BN4273" s="1"/>
      <c r="BO4273" s="1"/>
      <c r="BP4273" s="1"/>
      <c r="BQ4273" s="1"/>
    </row>
    <row r="4274" spans="1:69" x14ac:dyDescent="0.15">
      <c r="A4274" s="63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7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4"/>
      <c r="BL4274" s="1"/>
      <c r="BM4274" s="1"/>
      <c r="BN4274" s="1"/>
      <c r="BO4274" s="1"/>
      <c r="BP4274" s="1"/>
      <c r="BQ4274" s="1"/>
    </row>
    <row r="4275" spans="1:69" x14ac:dyDescent="0.15">
      <c r="A4275" s="63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7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4"/>
      <c r="BL4275" s="1"/>
      <c r="BM4275" s="1"/>
      <c r="BN4275" s="1"/>
      <c r="BO4275" s="1"/>
      <c r="BP4275" s="1"/>
      <c r="BQ4275" s="1"/>
    </row>
    <row r="4276" spans="1:69" x14ac:dyDescent="0.15">
      <c r="A4276" s="63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7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4"/>
      <c r="BL4276" s="1"/>
      <c r="BM4276" s="1"/>
      <c r="BN4276" s="1"/>
      <c r="BO4276" s="1"/>
      <c r="BP4276" s="1"/>
      <c r="BQ4276" s="1"/>
    </row>
    <row r="4277" spans="1:69" x14ac:dyDescent="0.15">
      <c r="A4277" s="63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7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4"/>
      <c r="BL4277" s="1"/>
      <c r="BM4277" s="1"/>
      <c r="BN4277" s="1"/>
      <c r="BO4277" s="1"/>
      <c r="BP4277" s="1"/>
      <c r="BQ4277" s="1"/>
    </row>
    <row r="4278" spans="1:69" x14ac:dyDescent="0.15">
      <c r="A4278" s="63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7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4"/>
      <c r="BL4278" s="1"/>
      <c r="BM4278" s="1"/>
      <c r="BN4278" s="1"/>
      <c r="BO4278" s="1"/>
      <c r="BP4278" s="1"/>
      <c r="BQ4278" s="1"/>
    </row>
    <row r="4279" spans="1:69" x14ac:dyDescent="0.15">
      <c r="A4279" s="63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7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4"/>
      <c r="BL4279" s="1"/>
      <c r="BM4279" s="1"/>
      <c r="BN4279" s="1"/>
      <c r="BO4279" s="1"/>
      <c r="BP4279" s="1"/>
      <c r="BQ4279" s="1"/>
    </row>
    <row r="4280" spans="1:69" x14ac:dyDescent="0.15">
      <c r="A4280" s="63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7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4"/>
      <c r="BL4280" s="1"/>
      <c r="BM4280" s="1"/>
      <c r="BN4280" s="1"/>
      <c r="BO4280" s="1"/>
      <c r="BP4280" s="1"/>
      <c r="BQ4280" s="1"/>
    </row>
    <row r="4281" spans="1:69" x14ac:dyDescent="0.15">
      <c r="A4281" s="63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7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4"/>
      <c r="BL4281" s="1"/>
      <c r="BM4281" s="1"/>
      <c r="BN4281" s="1"/>
      <c r="BO4281" s="1"/>
      <c r="BP4281" s="1"/>
      <c r="BQ4281" s="1"/>
    </row>
    <row r="4282" spans="1:69" x14ac:dyDescent="0.15">
      <c r="A4282" s="63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7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4"/>
      <c r="BL4282" s="1"/>
      <c r="BM4282" s="1"/>
      <c r="BN4282" s="1"/>
      <c r="BO4282" s="1"/>
      <c r="BP4282" s="1"/>
      <c r="BQ4282" s="1"/>
    </row>
    <row r="4283" spans="1:69" x14ac:dyDescent="0.15">
      <c r="A4283" s="63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7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4"/>
      <c r="BL4283" s="1"/>
      <c r="BM4283" s="1"/>
      <c r="BN4283" s="1"/>
      <c r="BO4283" s="1"/>
      <c r="BP4283" s="1"/>
      <c r="BQ4283" s="1"/>
    </row>
    <row r="4284" spans="1:69" x14ac:dyDescent="0.15">
      <c r="A4284" s="63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7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4"/>
      <c r="BL4284" s="1"/>
      <c r="BM4284" s="1"/>
      <c r="BN4284" s="1"/>
      <c r="BO4284" s="1"/>
      <c r="BP4284" s="1"/>
      <c r="BQ4284" s="1"/>
    </row>
    <row r="4285" spans="1:69" x14ac:dyDescent="0.15">
      <c r="A4285" s="63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7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4"/>
      <c r="BL4285" s="1"/>
      <c r="BM4285" s="1"/>
      <c r="BN4285" s="1"/>
      <c r="BO4285" s="1"/>
      <c r="BP4285" s="1"/>
      <c r="BQ4285" s="1"/>
    </row>
    <row r="4286" spans="1:69" x14ac:dyDescent="0.15">
      <c r="A4286" s="63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7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4"/>
      <c r="BL4286" s="1"/>
      <c r="BM4286" s="1"/>
      <c r="BN4286" s="1"/>
      <c r="BO4286" s="1"/>
      <c r="BP4286" s="1"/>
      <c r="BQ4286" s="1"/>
    </row>
    <row r="4287" spans="1:69" x14ac:dyDescent="0.15">
      <c r="A4287" s="63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7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4"/>
      <c r="BL4287" s="1"/>
      <c r="BM4287" s="1"/>
      <c r="BN4287" s="1"/>
      <c r="BO4287" s="1"/>
      <c r="BP4287" s="1"/>
      <c r="BQ4287" s="1"/>
    </row>
    <row r="4288" spans="1:69" x14ac:dyDescent="0.15">
      <c r="A4288" s="63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7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4"/>
      <c r="BL4288" s="1"/>
      <c r="BM4288" s="1"/>
      <c r="BN4288" s="1"/>
      <c r="BO4288" s="1"/>
      <c r="BP4288" s="1"/>
      <c r="BQ4288" s="1"/>
    </row>
    <row r="4289" spans="1:69" x14ac:dyDescent="0.15">
      <c r="A4289" s="63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7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4"/>
      <c r="BL4289" s="1"/>
      <c r="BM4289" s="1"/>
      <c r="BN4289" s="1"/>
      <c r="BO4289" s="1"/>
      <c r="BP4289" s="1"/>
      <c r="BQ4289" s="1"/>
    </row>
    <row r="4290" spans="1:69" x14ac:dyDescent="0.15">
      <c r="A4290" s="63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7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4"/>
      <c r="BL4290" s="1"/>
      <c r="BM4290" s="1"/>
      <c r="BN4290" s="1"/>
      <c r="BO4290" s="1"/>
      <c r="BP4290" s="1"/>
      <c r="BQ4290" s="1"/>
    </row>
    <row r="4291" spans="1:69" x14ac:dyDescent="0.15">
      <c r="A4291" s="63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7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4"/>
      <c r="BL4291" s="1"/>
      <c r="BM4291" s="1"/>
      <c r="BN4291" s="1"/>
      <c r="BO4291" s="1"/>
      <c r="BP4291" s="1"/>
      <c r="BQ4291" s="1"/>
    </row>
    <row r="4292" spans="1:69" x14ac:dyDescent="0.15">
      <c r="A4292" s="63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7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4"/>
      <c r="BL4292" s="1"/>
      <c r="BM4292" s="1"/>
      <c r="BN4292" s="1"/>
      <c r="BO4292" s="1"/>
      <c r="BP4292" s="1"/>
      <c r="BQ4292" s="1"/>
    </row>
    <row r="4293" spans="1:69" x14ac:dyDescent="0.15">
      <c r="A4293" s="63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7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4"/>
      <c r="BL4293" s="1"/>
      <c r="BM4293" s="1"/>
      <c r="BN4293" s="1"/>
      <c r="BO4293" s="1"/>
      <c r="BP4293" s="1"/>
      <c r="BQ4293" s="1"/>
    </row>
    <row r="4294" spans="1:69" x14ac:dyDescent="0.15">
      <c r="A4294" s="63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7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4"/>
      <c r="BL4294" s="1"/>
      <c r="BM4294" s="1"/>
      <c r="BN4294" s="1"/>
      <c r="BO4294" s="1"/>
      <c r="BP4294" s="1"/>
      <c r="BQ4294" s="1"/>
    </row>
    <row r="4295" spans="1:69" x14ac:dyDescent="0.15">
      <c r="A4295" s="63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7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4"/>
      <c r="BL4295" s="1"/>
      <c r="BM4295" s="1"/>
      <c r="BN4295" s="1"/>
      <c r="BO4295" s="1"/>
      <c r="BP4295" s="1"/>
      <c r="BQ4295" s="1"/>
    </row>
    <row r="4296" spans="1:69" x14ac:dyDescent="0.15">
      <c r="A4296" s="63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7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4"/>
      <c r="BL4296" s="1"/>
      <c r="BM4296" s="1"/>
      <c r="BN4296" s="1"/>
      <c r="BO4296" s="1"/>
      <c r="BP4296" s="1"/>
      <c r="BQ4296" s="1"/>
    </row>
    <row r="4297" spans="1:69" x14ac:dyDescent="0.15">
      <c r="A4297" s="63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7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4"/>
      <c r="BL4297" s="1"/>
      <c r="BM4297" s="1"/>
      <c r="BN4297" s="1"/>
      <c r="BO4297" s="1"/>
      <c r="BP4297" s="1"/>
      <c r="BQ4297" s="1"/>
    </row>
    <row r="4298" spans="1:69" x14ac:dyDescent="0.15">
      <c r="A4298" s="63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7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4"/>
      <c r="BL4298" s="1"/>
      <c r="BM4298" s="1"/>
      <c r="BN4298" s="1"/>
      <c r="BO4298" s="1"/>
      <c r="BP4298" s="1"/>
      <c r="BQ4298" s="1"/>
    </row>
    <row r="4299" spans="1:69" x14ac:dyDescent="0.15">
      <c r="A4299" s="63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7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4"/>
      <c r="BL4299" s="1"/>
      <c r="BM4299" s="1"/>
      <c r="BN4299" s="1"/>
      <c r="BO4299" s="1"/>
      <c r="BP4299" s="1"/>
      <c r="BQ4299" s="1"/>
    </row>
    <row r="4300" spans="1:69" x14ac:dyDescent="0.15">
      <c r="A4300" s="63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7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4"/>
      <c r="BL4300" s="1"/>
      <c r="BM4300" s="1"/>
      <c r="BN4300" s="1"/>
      <c r="BO4300" s="1"/>
      <c r="BP4300" s="1"/>
      <c r="BQ4300" s="1"/>
    </row>
    <row r="4301" spans="1:69" x14ac:dyDescent="0.15">
      <c r="A4301" s="63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7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4"/>
      <c r="BL4301" s="1"/>
      <c r="BM4301" s="1"/>
      <c r="BN4301" s="1"/>
      <c r="BO4301" s="1"/>
      <c r="BP4301" s="1"/>
      <c r="BQ4301" s="1"/>
    </row>
    <row r="4302" spans="1:69" x14ac:dyDescent="0.15">
      <c r="A4302" s="63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7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4"/>
      <c r="BL4302" s="1"/>
      <c r="BM4302" s="1"/>
      <c r="BN4302" s="1"/>
      <c r="BO4302" s="1"/>
      <c r="BP4302" s="1"/>
      <c r="BQ4302" s="1"/>
    </row>
    <row r="4303" spans="1:69" x14ac:dyDescent="0.15">
      <c r="A4303" s="63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7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4"/>
      <c r="BL4303" s="1"/>
      <c r="BM4303" s="1"/>
      <c r="BN4303" s="1"/>
      <c r="BO4303" s="1"/>
      <c r="BP4303" s="1"/>
      <c r="BQ4303" s="1"/>
    </row>
    <row r="4304" spans="1:69" x14ac:dyDescent="0.15">
      <c r="A4304" s="63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7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4"/>
      <c r="BL4304" s="1"/>
      <c r="BM4304" s="1"/>
      <c r="BN4304" s="1"/>
      <c r="BO4304" s="1"/>
      <c r="BP4304" s="1"/>
      <c r="BQ4304" s="1"/>
    </row>
    <row r="4305" spans="1:69" x14ac:dyDescent="0.15">
      <c r="A4305" s="63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7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4"/>
      <c r="BL4305" s="1"/>
      <c r="BM4305" s="1"/>
      <c r="BN4305" s="1"/>
      <c r="BO4305" s="1"/>
      <c r="BP4305" s="1"/>
      <c r="BQ4305" s="1"/>
    </row>
    <row r="4306" spans="1:69" x14ac:dyDescent="0.15">
      <c r="A4306" s="63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7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4"/>
      <c r="BL4306" s="1"/>
      <c r="BM4306" s="1"/>
      <c r="BN4306" s="1"/>
      <c r="BO4306" s="1"/>
      <c r="BP4306" s="1"/>
      <c r="BQ4306" s="1"/>
    </row>
    <row r="4307" spans="1:69" x14ac:dyDescent="0.15">
      <c r="A4307" s="63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7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4"/>
      <c r="BL4307" s="1"/>
      <c r="BM4307" s="1"/>
      <c r="BN4307" s="1"/>
      <c r="BO4307" s="1"/>
      <c r="BP4307" s="1"/>
      <c r="BQ4307" s="1"/>
    </row>
    <row r="4308" spans="1:69" x14ac:dyDescent="0.15">
      <c r="A4308" s="63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7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4"/>
      <c r="BL4308" s="1"/>
      <c r="BM4308" s="1"/>
      <c r="BN4308" s="1"/>
      <c r="BO4308" s="1"/>
      <c r="BP4308" s="1"/>
      <c r="BQ4308" s="1"/>
    </row>
    <row r="4309" spans="1:69" x14ac:dyDescent="0.15">
      <c r="A4309" s="63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7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4"/>
      <c r="BL4309" s="1"/>
      <c r="BM4309" s="1"/>
      <c r="BN4309" s="1"/>
      <c r="BO4309" s="1"/>
      <c r="BP4309" s="1"/>
      <c r="BQ4309" s="1"/>
    </row>
    <row r="4310" spans="1:69" x14ac:dyDescent="0.15">
      <c r="A4310" s="63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7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4"/>
      <c r="BL4310" s="1"/>
      <c r="BM4310" s="1"/>
      <c r="BN4310" s="1"/>
      <c r="BO4310" s="1"/>
      <c r="BP4310" s="1"/>
      <c r="BQ4310" s="1"/>
    </row>
    <row r="4311" spans="1:69" x14ac:dyDescent="0.15">
      <c r="A4311" s="63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7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4"/>
      <c r="BL4311" s="1"/>
      <c r="BM4311" s="1"/>
      <c r="BN4311" s="1"/>
      <c r="BO4311" s="1"/>
      <c r="BP4311" s="1"/>
      <c r="BQ4311" s="1"/>
    </row>
    <row r="4312" spans="1:69" x14ac:dyDescent="0.15">
      <c r="A4312" s="63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7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4"/>
      <c r="BL4312" s="1"/>
      <c r="BM4312" s="1"/>
      <c r="BN4312" s="1"/>
      <c r="BO4312" s="1"/>
      <c r="BP4312" s="1"/>
      <c r="BQ4312" s="1"/>
    </row>
    <row r="4313" spans="1:69" x14ac:dyDescent="0.15">
      <c r="A4313" s="63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7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4"/>
      <c r="BL4313" s="1"/>
      <c r="BM4313" s="1"/>
      <c r="BN4313" s="1"/>
      <c r="BO4313" s="1"/>
      <c r="BP4313" s="1"/>
      <c r="BQ4313" s="1"/>
    </row>
    <row r="4314" spans="1:69" x14ac:dyDescent="0.15">
      <c r="A4314" s="63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7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4"/>
      <c r="BL4314" s="1"/>
      <c r="BM4314" s="1"/>
      <c r="BN4314" s="1"/>
      <c r="BO4314" s="1"/>
      <c r="BP4314" s="1"/>
      <c r="BQ4314" s="1"/>
    </row>
    <row r="4315" spans="1:69" x14ac:dyDescent="0.15">
      <c r="A4315" s="63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7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4"/>
      <c r="BL4315" s="1"/>
      <c r="BM4315" s="1"/>
      <c r="BN4315" s="1"/>
      <c r="BO4315" s="1"/>
      <c r="BP4315" s="1"/>
      <c r="BQ4315" s="1"/>
    </row>
    <row r="4316" spans="1:69" x14ac:dyDescent="0.15">
      <c r="A4316" s="63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7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4"/>
      <c r="BL4316" s="1"/>
      <c r="BM4316" s="1"/>
      <c r="BN4316" s="1"/>
      <c r="BO4316" s="1"/>
      <c r="BP4316" s="1"/>
      <c r="BQ4316" s="1"/>
    </row>
    <row r="4317" spans="1:69" x14ac:dyDescent="0.15">
      <c r="A4317" s="63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7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4"/>
      <c r="BL4317" s="1"/>
      <c r="BM4317" s="1"/>
      <c r="BN4317" s="1"/>
      <c r="BO4317" s="1"/>
      <c r="BP4317" s="1"/>
      <c r="BQ4317" s="1"/>
    </row>
    <row r="4318" spans="1:69" x14ac:dyDescent="0.15">
      <c r="A4318" s="63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7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4"/>
      <c r="BL4318" s="1"/>
      <c r="BM4318" s="1"/>
      <c r="BN4318" s="1"/>
      <c r="BO4318" s="1"/>
      <c r="BP4318" s="1"/>
      <c r="BQ4318" s="1"/>
    </row>
    <row r="4319" spans="1:69" x14ac:dyDescent="0.15">
      <c r="A4319" s="63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7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4"/>
      <c r="BL4319" s="1"/>
      <c r="BM4319" s="1"/>
      <c r="BN4319" s="1"/>
      <c r="BO4319" s="1"/>
      <c r="BP4319" s="1"/>
      <c r="BQ4319" s="1"/>
    </row>
    <row r="4320" spans="1:69" x14ac:dyDescent="0.15">
      <c r="A4320" s="63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7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4"/>
      <c r="BL4320" s="1"/>
      <c r="BM4320" s="1"/>
      <c r="BN4320" s="1"/>
      <c r="BO4320" s="1"/>
      <c r="BP4320" s="1"/>
      <c r="BQ4320" s="1"/>
    </row>
    <row r="4321" spans="1:69" x14ac:dyDescent="0.15">
      <c r="A4321" s="63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7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4"/>
      <c r="BL4321" s="1"/>
      <c r="BM4321" s="1"/>
      <c r="BN4321" s="1"/>
      <c r="BO4321" s="1"/>
      <c r="BP4321" s="1"/>
      <c r="BQ4321" s="1"/>
    </row>
    <row r="4322" spans="1:69" x14ac:dyDescent="0.15">
      <c r="A4322" s="63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7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4"/>
      <c r="BL4322" s="1"/>
      <c r="BM4322" s="1"/>
      <c r="BN4322" s="1"/>
      <c r="BO4322" s="1"/>
      <c r="BP4322" s="1"/>
      <c r="BQ4322" s="1"/>
    </row>
    <row r="4323" spans="1:69" x14ac:dyDescent="0.15">
      <c r="A4323" s="63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7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4"/>
      <c r="BL4323" s="1"/>
      <c r="BM4323" s="1"/>
      <c r="BN4323" s="1"/>
      <c r="BO4323" s="1"/>
      <c r="BP4323" s="1"/>
      <c r="BQ4323" s="1"/>
    </row>
    <row r="4324" spans="1:69" x14ac:dyDescent="0.15">
      <c r="A4324" s="63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7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4"/>
      <c r="BL4324" s="1"/>
      <c r="BM4324" s="1"/>
      <c r="BN4324" s="1"/>
      <c r="BO4324" s="1"/>
      <c r="BP4324" s="1"/>
      <c r="BQ4324" s="1"/>
    </row>
    <row r="4325" spans="1:69" x14ac:dyDescent="0.15">
      <c r="A4325" s="63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7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4"/>
      <c r="BL4325" s="1"/>
      <c r="BM4325" s="1"/>
      <c r="BN4325" s="1"/>
      <c r="BO4325" s="1"/>
      <c r="BP4325" s="1"/>
      <c r="BQ4325" s="1"/>
    </row>
    <row r="4326" spans="1:69" x14ac:dyDescent="0.15">
      <c r="A4326" s="63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7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4"/>
      <c r="BL4326" s="1"/>
      <c r="BM4326" s="1"/>
      <c r="BN4326" s="1"/>
      <c r="BO4326" s="1"/>
      <c r="BP4326" s="1"/>
      <c r="BQ4326" s="1"/>
    </row>
    <row r="4327" spans="1:69" x14ac:dyDescent="0.15">
      <c r="A4327" s="63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7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4"/>
      <c r="BL4327" s="1"/>
      <c r="BM4327" s="1"/>
      <c r="BN4327" s="1"/>
      <c r="BO4327" s="1"/>
      <c r="BP4327" s="1"/>
      <c r="BQ4327" s="1"/>
    </row>
    <row r="4328" spans="1:69" x14ac:dyDescent="0.15">
      <c r="A4328" s="63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7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4"/>
      <c r="BL4328" s="1"/>
      <c r="BM4328" s="1"/>
      <c r="BN4328" s="1"/>
      <c r="BO4328" s="1"/>
      <c r="BP4328" s="1"/>
      <c r="BQ4328" s="1"/>
    </row>
    <row r="4329" spans="1:69" x14ac:dyDescent="0.15">
      <c r="A4329" s="63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7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4"/>
      <c r="BL4329" s="1"/>
      <c r="BM4329" s="1"/>
      <c r="BN4329" s="1"/>
      <c r="BO4329" s="1"/>
      <c r="BP4329" s="1"/>
      <c r="BQ4329" s="1"/>
    </row>
    <row r="4330" spans="1:69" x14ac:dyDescent="0.15">
      <c r="A4330" s="63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7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4"/>
      <c r="BL4330" s="1"/>
      <c r="BM4330" s="1"/>
      <c r="BN4330" s="1"/>
      <c r="BO4330" s="1"/>
      <c r="BP4330" s="1"/>
      <c r="BQ4330" s="1"/>
    </row>
    <row r="4331" spans="1:69" x14ac:dyDescent="0.15">
      <c r="A4331" s="63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7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4"/>
      <c r="BL4331" s="1"/>
      <c r="BM4331" s="1"/>
      <c r="BN4331" s="1"/>
      <c r="BO4331" s="1"/>
      <c r="BP4331" s="1"/>
      <c r="BQ4331" s="1"/>
    </row>
    <row r="4332" spans="1:69" x14ac:dyDescent="0.15">
      <c r="A4332" s="63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7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4"/>
      <c r="BL4332" s="1"/>
      <c r="BM4332" s="1"/>
      <c r="BN4332" s="1"/>
      <c r="BO4332" s="1"/>
      <c r="BP4332" s="1"/>
      <c r="BQ4332" s="1"/>
    </row>
    <row r="4333" spans="1:69" x14ac:dyDescent="0.15">
      <c r="A4333" s="63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7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4"/>
      <c r="BL4333" s="1"/>
      <c r="BM4333" s="1"/>
      <c r="BN4333" s="1"/>
      <c r="BO4333" s="1"/>
      <c r="BP4333" s="1"/>
      <c r="BQ4333" s="1"/>
    </row>
    <row r="4334" spans="1:69" x14ac:dyDescent="0.15">
      <c r="A4334" s="63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7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4"/>
      <c r="BL4334" s="1"/>
      <c r="BM4334" s="1"/>
      <c r="BN4334" s="1"/>
      <c r="BO4334" s="1"/>
      <c r="BP4334" s="1"/>
      <c r="BQ4334" s="1"/>
    </row>
    <row r="4335" spans="1:69" x14ac:dyDescent="0.15">
      <c r="A4335" s="63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7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4"/>
      <c r="BL4335" s="1"/>
      <c r="BM4335" s="1"/>
      <c r="BN4335" s="1"/>
      <c r="BO4335" s="1"/>
      <c r="BP4335" s="1"/>
      <c r="BQ4335" s="1"/>
    </row>
    <row r="4336" spans="1:69" x14ac:dyDescent="0.15">
      <c r="A4336" s="63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7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4"/>
      <c r="BL4336" s="1"/>
      <c r="BM4336" s="1"/>
      <c r="BN4336" s="1"/>
      <c r="BO4336" s="1"/>
      <c r="BP4336" s="1"/>
      <c r="BQ4336" s="1"/>
    </row>
    <row r="4337" spans="1:69" x14ac:dyDescent="0.15">
      <c r="A4337" s="63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7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4"/>
      <c r="BL4337" s="1"/>
      <c r="BM4337" s="1"/>
      <c r="BN4337" s="1"/>
      <c r="BO4337" s="1"/>
      <c r="BP4337" s="1"/>
      <c r="BQ4337" s="1"/>
    </row>
    <row r="4338" spans="1:69" x14ac:dyDescent="0.15">
      <c r="A4338" s="63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7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4"/>
      <c r="BL4338" s="1"/>
      <c r="BM4338" s="1"/>
      <c r="BN4338" s="1"/>
      <c r="BO4338" s="1"/>
      <c r="BP4338" s="1"/>
      <c r="BQ4338" s="1"/>
    </row>
    <row r="4339" spans="1:69" x14ac:dyDescent="0.15">
      <c r="A4339" s="63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7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4"/>
      <c r="BL4339" s="1"/>
      <c r="BM4339" s="1"/>
      <c r="BN4339" s="1"/>
      <c r="BO4339" s="1"/>
      <c r="BP4339" s="1"/>
      <c r="BQ4339" s="1"/>
    </row>
    <row r="4340" spans="1:69" x14ac:dyDescent="0.15">
      <c r="A4340" s="63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7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4"/>
      <c r="BL4340" s="1"/>
      <c r="BM4340" s="1"/>
      <c r="BN4340" s="1"/>
      <c r="BO4340" s="1"/>
      <c r="BP4340" s="1"/>
      <c r="BQ4340" s="1"/>
    </row>
    <row r="4341" spans="1:69" x14ac:dyDescent="0.15">
      <c r="A4341" s="63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7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4"/>
      <c r="BL4341" s="1"/>
      <c r="BM4341" s="1"/>
      <c r="BN4341" s="1"/>
      <c r="BO4341" s="1"/>
      <c r="BP4341" s="1"/>
      <c r="BQ4341" s="1"/>
    </row>
    <row r="4342" spans="1:69" x14ac:dyDescent="0.15">
      <c r="A4342" s="63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7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4"/>
      <c r="BL4342" s="1"/>
      <c r="BM4342" s="1"/>
      <c r="BN4342" s="1"/>
      <c r="BO4342" s="1"/>
      <c r="BP4342" s="1"/>
      <c r="BQ4342" s="1"/>
    </row>
    <row r="4343" spans="1:69" x14ac:dyDescent="0.15">
      <c r="A4343" s="63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7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4"/>
      <c r="BL4343" s="1"/>
      <c r="BM4343" s="1"/>
      <c r="BN4343" s="1"/>
      <c r="BO4343" s="1"/>
      <c r="BP4343" s="1"/>
      <c r="BQ4343" s="1"/>
    </row>
    <row r="4344" spans="1:69" x14ac:dyDescent="0.15">
      <c r="A4344" s="63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7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4"/>
      <c r="BL4344" s="1"/>
      <c r="BM4344" s="1"/>
      <c r="BN4344" s="1"/>
      <c r="BO4344" s="1"/>
      <c r="BP4344" s="1"/>
      <c r="BQ4344" s="1"/>
    </row>
    <row r="4345" spans="1:69" x14ac:dyDescent="0.15">
      <c r="A4345" s="63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7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4"/>
      <c r="BL4345" s="1"/>
      <c r="BM4345" s="1"/>
      <c r="BN4345" s="1"/>
      <c r="BO4345" s="1"/>
      <c r="BP4345" s="1"/>
      <c r="BQ4345" s="1"/>
    </row>
    <row r="4346" spans="1:69" x14ac:dyDescent="0.15">
      <c r="A4346" s="63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7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4"/>
      <c r="BL4346" s="1"/>
      <c r="BM4346" s="1"/>
      <c r="BN4346" s="1"/>
      <c r="BO4346" s="1"/>
      <c r="BP4346" s="1"/>
      <c r="BQ4346" s="1"/>
    </row>
    <row r="4347" spans="1:69" x14ac:dyDescent="0.15">
      <c r="A4347" s="63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7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4"/>
      <c r="BL4347" s="1"/>
      <c r="BM4347" s="1"/>
      <c r="BN4347" s="1"/>
      <c r="BO4347" s="1"/>
      <c r="BP4347" s="1"/>
      <c r="BQ4347" s="1"/>
    </row>
    <row r="4348" spans="1:69" x14ac:dyDescent="0.15">
      <c r="A4348" s="63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7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4"/>
      <c r="BL4348" s="1"/>
      <c r="BM4348" s="1"/>
      <c r="BN4348" s="1"/>
      <c r="BO4348" s="1"/>
      <c r="BP4348" s="1"/>
      <c r="BQ4348" s="1"/>
    </row>
    <row r="4349" spans="1:69" x14ac:dyDescent="0.15">
      <c r="A4349" s="63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7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4"/>
      <c r="BL4349" s="1"/>
      <c r="BM4349" s="1"/>
      <c r="BN4349" s="1"/>
      <c r="BO4349" s="1"/>
      <c r="BP4349" s="1"/>
      <c r="BQ4349" s="1"/>
    </row>
    <row r="4350" spans="1:69" x14ac:dyDescent="0.15">
      <c r="A4350" s="63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7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4"/>
      <c r="BL4350" s="1"/>
      <c r="BM4350" s="1"/>
      <c r="BN4350" s="1"/>
      <c r="BO4350" s="1"/>
      <c r="BP4350" s="1"/>
      <c r="BQ4350" s="1"/>
    </row>
    <row r="4351" spans="1:69" x14ac:dyDescent="0.15">
      <c r="A4351" s="63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7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4"/>
      <c r="BL4351" s="1"/>
      <c r="BM4351" s="1"/>
      <c r="BN4351" s="1"/>
      <c r="BO4351" s="1"/>
      <c r="BP4351" s="1"/>
      <c r="BQ4351" s="1"/>
    </row>
    <row r="4352" spans="1:69" x14ac:dyDescent="0.15">
      <c r="A4352" s="63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7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4"/>
      <c r="BL4352" s="1"/>
      <c r="BM4352" s="1"/>
      <c r="BN4352" s="1"/>
      <c r="BO4352" s="1"/>
      <c r="BP4352" s="1"/>
      <c r="BQ4352" s="1"/>
    </row>
    <row r="4353" spans="1:69" x14ac:dyDescent="0.15">
      <c r="A4353" s="63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7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4"/>
      <c r="BL4353" s="1"/>
      <c r="BM4353" s="1"/>
      <c r="BN4353" s="1"/>
      <c r="BO4353" s="1"/>
      <c r="BP4353" s="1"/>
      <c r="BQ4353" s="1"/>
    </row>
    <row r="4354" spans="1:69" x14ac:dyDescent="0.15">
      <c r="A4354" s="63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7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4"/>
      <c r="BL4354" s="1"/>
      <c r="BM4354" s="1"/>
      <c r="BN4354" s="1"/>
      <c r="BO4354" s="1"/>
      <c r="BP4354" s="1"/>
      <c r="BQ4354" s="1"/>
    </row>
    <row r="4355" spans="1:69" x14ac:dyDescent="0.15">
      <c r="A4355" s="63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7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4"/>
      <c r="BL4355" s="1"/>
      <c r="BM4355" s="1"/>
      <c r="BN4355" s="1"/>
      <c r="BO4355" s="1"/>
      <c r="BP4355" s="1"/>
      <c r="BQ4355" s="1"/>
    </row>
    <row r="4356" spans="1:69" x14ac:dyDescent="0.15">
      <c r="A4356" s="63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7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4"/>
      <c r="BL4356" s="1"/>
      <c r="BM4356" s="1"/>
      <c r="BN4356" s="1"/>
      <c r="BO4356" s="1"/>
      <c r="BP4356" s="1"/>
      <c r="BQ4356" s="1"/>
    </row>
    <row r="4357" spans="1:69" x14ac:dyDescent="0.15">
      <c r="A4357" s="63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7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4"/>
      <c r="BL4357" s="1"/>
      <c r="BM4357" s="1"/>
      <c r="BN4357" s="1"/>
      <c r="BO4357" s="1"/>
      <c r="BP4357" s="1"/>
      <c r="BQ4357" s="1"/>
    </row>
    <row r="4358" spans="1:69" x14ac:dyDescent="0.15">
      <c r="A4358" s="63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7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4"/>
      <c r="BL4358" s="1"/>
      <c r="BM4358" s="1"/>
      <c r="BN4358" s="1"/>
      <c r="BO4358" s="1"/>
      <c r="BP4358" s="1"/>
      <c r="BQ4358" s="1"/>
    </row>
    <row r="4359" spans="1:69" x14ac:dyDescent="0.15">
      <c r="A4359" s="63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7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4"/>
      <c r="BL4359" s="1"/>
      <c r="BM4359" s="1"/>
      <c r="BN4359" s="1"/>
      <c r="BO4359" s="1"/>
      <c r="BP4359" s="1"/>
      <c r="BQ4359" s="1"/>
    </row>
    <row r="4360" spans="1:69" x14ac:dyDescent="0.15">
      <c r="A4360" s="63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7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4"/>
      <c r="BL4360" s="1"/>
      <c r="BM4360" s="1"/>
      <c r="BN4360" s="1"/>
      <c r="BO4360" s="1"/>
      <c r="BP4360" s="1"/>
      <c r="BQ4360" s="1"/>
    </row>
    <row r="4361" spans="1:69" x14ac:dyDescent="0.15">
      <c r="A4361" s="63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7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4"/>
      <c r="BL4361" s="1"/>
      <c r="BM4361" s="1"/>
      <c r="BN4361" s="1"/>
      <c r="BO4361" s="1"/>
      <c r="BP4361" s="1"/>
      <c r="BQ4361" s="1"/>
    </row>
    <row r="4362" spans="1:69" x14ac:dyDescent="0.15">
      <c r="A4362" s="63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7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4"/>
      <c r="BL4362" s="1"/>
      <c r="BM4362" s="1"/>
      <c r="BN4362" s="1"/>
      <c r="BO4362" s="1"/>
      <c r="BP4362" s="1"/>
      <c r="BQ4362" s="1"/>
    </row>
    <row r="4363" spans="1:69" x14ac:dyDescent="0.15">
      <c r="A4363" s="63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7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4"/>
      <c r="BL4363" s="1"/>
      <c r="BM4363" s="1"/>
      <c r="BN4363" s="1"/>
      <c r="BO4363" s="1"/>
      <c r="BP4363" s="1"/>
      <c r="BQ4363" s="1"/>
    </row>
    <row r="4364" spans="1:69" x14ac:dyDescent="0.15">
      <c r="A4364" s="63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7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4"/>
      <c r="BL4364" s="1"/>
      <c r="BM4364" s="1"/>
      <c r="BN4364" s="1"/>
      <c r="BO4364" s="1"/>
      <c r="BP4364" s="1"/>
      <c r="BQ4364" s="1"/>
    </row>
    <row r="4365" spans="1:69" x14ac:dyDescent="0.15">
      <c r="A4365" s="63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7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4"/>
      <c r="BL4365" s="1"/>
      <c r="BM4365" s="1"/>
      <c r="BN4365" s="1"/>
      <c r="BO4365" s="1"/>
      <c r="BP4365" s="1"/>
      <c r="BQ4365" s="1"/>
    </row>
    <row r="4366" spans="1:69" x14ac:dyDescent="0.15">
      <c r="A4366" s="63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7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4"/>
      <c r="BL4366" s="1"/>
      <c r="BM4366" s="1"/>
      <c r="BN4366" s="1"/>
      <c r="BO4366" s="1"/>
      <c r="BP4366" s="1"/>
      <c r="BQ4366" s="1"/>
    </row>
    <row r="4367" spans="1:69" x14ac:dyDescent="0.15">
      <c r="A4367" s="63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7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4"/>
      <c r="BL4367" s="1"/>
      <c r="BM4367" s="1"/>
      <c r="BN4367" s="1"/>
      <c r="BO4367" s="1"/>
      <c r="BP4367" s="1"/>
      <c r="BQ4367" s="1"/>
    </row>
    <row r="4368" spans="1:69" x14ac:dyDescent="0.15">
      <c r="A4368" s="63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7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4"/>
      <c r="BL4368" s="1"/>
      <c r="BM4368" s="1"/>
      <c r="BN4368" s="1"/>
      <c r="BO4368" s="1"/>
      <c r="BP4368" s="1"/>
      <c r="BQ4368" s="1"/>
    </row>
    <row r="4369" spans="1:69" x14ac:dyDescent="0.15">
      <c r="A4369" s="63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7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4"/>
      <c r="BL4369" s="1"/>
      <c r="BM4369" s="1"/>
      <c r="BN4369" s="1"/>
      <c r="BO4369" s="1"/>
      <c r="BP4369" s="1"/>
      <c r="BQ4369" s="1"/>
    </row>
    <row r="4370" spans="1:69" x14ac:dyDescent="0.15">
      <c r="A4370" s="63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7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4"/>
      <c r="BL4370" s="1"/>
      <c r="BM4370" s="1"/>
      <c r="BN4370" s="1"/>
      <c r="BO4370" s="1"/>
      <c r="BP4370" s="1"/>
      <c r="BQ4370" s="1"/>
    </row>
    <row r="4371" spans="1:69" x14ac:dyDescent="0.15">
      <c r="A4371" s="63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7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4"/>
      <c r="BL4371" s="1"/>
      <c r="BM4371" s="1"/>
      <c r="BN4371" s="1"/>
      <c r="BO4371" s="1"/>
      <c r="BP4371" s="1"/>
      <c r="BQ4371" s="1"/>
    </row>
    <row r="4372" spans="1:69" x14ac:dyDescent="0.15">
      <c r="A4372" s="63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7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4"/>
      <c r="BL4372" s="1"/>
      <c r="BM4372" s="1"/>
      <c r="BN4372" s="1"/>
      <c r="BO4372" s="1"/>
      <c r="BP4372" s="1"/>
      <c r="BQ4372" s="1"/>
    </row>
    <row r="4373" spans="1:69" x14ac:dyDescent="0.15">
      <c r="A4373" s="63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7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4"/>
      <c r="BL4373" s="1"/>
      <c r="BM4373" s="1"/>
      <c r="BN4373" s="1"/>
      <c r="BO4373" s="1"/>
      <c r="BP4373" s="1"/>
      <c r="BQ4373" s="1"/>
    </row>
    <row r="4374" spans="1:69" x14ac:dyDescent="0.15">
      <c r="A4374" s="63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7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4"/>
      <c r="BL4374" s="1"/>
      <c r="BM4374" s="1"/>
      <c r="BN4374" s="1"/>
      <c r="BO4374" s="1"/>
      <c r="BP4374" s="1"/>
      <c r="BQ4374" s="1"/>
    </row>
    <row r="4375" spans="1:69" x14ac:dyDescent="0.15">
      <c r="A4375" s="63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7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4"/>
      <c r="BL4375" s="1"/>
      <c r="BM4375" s="1"/>
      <c r="BN4375" s="1"/>
      <c r="BO4375" s="1"/>
      <c r="BP4375" s="1"/>
      <c r="BQ4375" s="1"/>
    </row>
    <row r="4376" spans="1:69" x14ac:dyDescent="0.15">
      <c r="A4376" s="63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7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4"/>
      <c r="BL4376" s="1"/>
      <c r="BM4376" s="1"/>
      <c r="BN4376" s="1"/>
      <c r="BO4376" s="1"/>
      <c r="BP4376" s="1"/>
      <c r="BQ4376" s="1"/>
    </row>
    <row r="4377" spans="1:69" x14ac:dyDescent="0.15">
      <c r="A4377" s="63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7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4"/>
      <c r="BL4377" s="1"/>
      <c r="BM4377" s="1"/>
      <c r="BN4377" s="1"/>
      <c r="BO4377" s="1"/>
      <c r="BP4377" s="1"/>
      <c r="BQ4377" s="1"/>
    </row>
    <row r="4378" spans="1:69" x14ac:dyDescent="0.15">
      <c r="A4378" s="63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7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4"/>
      <c r="BL4378" s="1"/>
      <c r="BM4378" s="1"/>
      <c r="BN4378" s="1"/>
      <c r="BO4378" s="1"/>
      <c r="BP4378" s="1"/>
      <c r="BQ4378" s="1"/>
    </row>
    <row r="4379" spans="1:69" x14ac:dyDescent="0.15">
      <c r="A4379" s="63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7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4"/>
      <c r="BL4379" s="1"/>
      <c r="BM4379" s="1"/>
      <c r="BN4379" s="1"/>
      <c r="BO4379" s="1"/>
      <c r="BP4379" s="1"/>
      <c r="BQ4379" s="1"/>
    </row>
    <row r="4380" spans="1:69" x14ac:dyDescent="0.15">
      <c r="A4380" s="63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7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4"/>
      <c r="BL4380" s="1"/>
      <c r="BM4380" s="1"/>
      <c r="BN4380" s="1"/>
      <c r="BO4380" s="1"/>
      <c r="BP4380" s="1"/>
      <c r="BQ4380" s="1"/>
    </row>
    <row r="4381" spans="1:69" x14ac:dyDescent="0.15">
      <c r="A4381" s="63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7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4"/>
      <c r="BL4381" s="1"/>
      <c r="BM4381" s="1"/>
      <c r="BN4381" s="1"/>
      <c r="BO4381" s="1"/>
      <c r="BP4381" s="1"/>
      <c r="BQ4381" s="1"/>
    </row>
    <row r="4382" spans="1:69" x14ac:dyDescent="0.15">
      <c r="A4382" s="63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7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4"/>
      <c r="BL4382" s="1"/>
      <c r="BM4382" s="1"/>
      <c r="BN4382" s="1"/>
      <c r="BO4382" s="1"/>
      <c r="BP4382" s="1"/>
      <c r="BQ4382" s="1"/>
    </row>
    <row r="4383" spans="1:69" x14ac:dyDescent="0.15">
      <c r="A4383" s="63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7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4"/>
      <c r="BL4383" s="1"/>
      <c r="BM4383" s="1"/>
      <c r="BN4383" s="1"/>
      <c r="BO4383" s="1"/>
      <c r="BP4383" s="1"/>
      <c r="BQ4383" s="1"/>
    </row>
    <row r="4384" spans="1:69" x14ac:dyDescent="0.15">
      <c r="A4384" s="63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7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4"/>
      <c r="BL4384" s="1"/>
      <c r="BM4384" s="1"/>
      <c r="BN4384" s="1"/>
      <c r="BO4384" s="1"/>
      <c r="BP4384" s="1"/>
      <c r="BQ4384" s="1"/>
    </row>
    <row r="4385" spans="1:69" x14ac:dyDescent="0.15">
      <c r="A4385" s="63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7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4"/>
      <c r="BL4385" s="1"/>
      <c r="BM4385" s="1"/>
      <c r="BN4385" s="1"/>
      <c r="BO4385" s="1"/>
      <c r="BP4385" s="1"/>
      <c r="BQ4385" s="1"/>
    </row>
    <row r="4386" spans="1:69" x14ac:dyDescent="0.15">
      <c r="A4386" s="63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7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4"/>
      <c r="BL4386" s="1"/>
      <c r="BM4386" s="1"/>
      <c r="BN4386" s="1"/>
      <c r="BO4386" s="1"/>
      <c r="BP4386" s="1"/>
      <c r="BQ4386" s="1"/>
    </row>
    <row r="4387" spans="1:69" x14ac:dyDescent="0.15">
      <c r="A4387" s="63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7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4"/>
      <c r="BL4387" s="1"/>
      <c r="BM4387" s="1"/>
      <c r="BN4387" s="1"/>
      <c r="BO4387" s="1"/>
      <c r="BP4387" s="1"/>
      <c r="BQ4387" s="1"/>
    </row>
    <row r="4388" spans="1:69" x14ac:dyDescent="0.15">
      <c r="A4388" s="63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7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4"/>
      <c r="BL4388" s="1"/>
      <c r="BM4388" s="1"/>
      <c r="BN4388" s="1"/>
      <c r="BO4388" s="1"/>
      <c r="BP4388" s="1"/>
      <c r="BQ4388" s="1"/>
    </row>
    <row r="4389" spans="1:69" x14ac:dyDescent="0.15">
      <c r="A4389" s="63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7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4"/>
      <c r="BL4389" s="1"/>
      <c r="BM4389" s="1"/>
      <c r="BN4389" s="1"/>
      <c r="BO4389" s="1"/>
      <c r="BP4389" s="1"/>
      <c r="BQ4389" s="1"/>
    </row>
    <row r="4390" spans="1:69" x14ac:dyDescent="0.15">
      <c r="A4390" s="63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7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4"/>
      <c r="BL4390" s="1"/>
      <c r="BM4390" s="1"/>
      <c r="BN4390" s="1"/>
      <c r="BO4390" s="1"/>
      <c r="BP4390" s="1"/>
      <c r="BQ4390" s="1"/>
    </row>
    <row r="4391" spans="1:69" x14ac:dyDescent="0.15">
      <c r="A4391" s="63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7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4"/>
      <c r="BL4391" s="1"/>
      <c r="BM4391" s="1"/>
      <c r="BN4391" s="1"/>
      <c r="BO4391" s="1"/>
      <c r="BP4391" s="1"/>
      <c r="BQ4391" s="1"/>
    </row>
    <row r="4392" spans="1:69" x14ac:dyDescent="0.15">
      <c r="A4392" s="63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7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4"/>
      <c r="BL4392" s="1"/>
      <c r="BM4392" s="1"/>
      <c r="BN4392" s="1"/>
      <c r="BO4392" s="1"/>
      <c r="BP4392" s="1"/>
      <c r="BQ4392" s="1"/>
    </row>
    <row r="4393" spans="1:69" x14ac:dyDescent="0.15">
      <c r="A4393" s="63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7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4"/>
      <c r="BL4393" s="1"/>
      <c r="BM4393" s="1"/>
      <c r="BN4393" s="1"/>
      <c r="BO4393" s="1"/>
      <c r="BP4393" s="1"/>
      <c r="BQ4393" s="1"/>
    </row>
    <row r="4394" spans="1:69" x14ac:dyDescent="0.15">
      <c r="A4394" s="63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7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4"/>
      <c r="BL4394" s="1"/>
      <c r="BM4394" s="1"/>
      <c r="BN4394" s="1"/>
      <c r="BO4394" s="1"/>
      <c r="BP4394" s="1"/>
      <c r="BQ4394" s="1"/>
    </row>
    <row r="4395" spans="1:69" x14ac:dyDescent="0.15">
      <c r="A4395" s="63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7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4"/>
      <c r="BL4395" s="1"/>
      <c r="BM4395" s="1"/>
      <c r="BN4395" s="1"/>
      <c r="BO4395" s="1"/>
      <c r="BP4395" s="1"/>
      <c r="BQ4395" s="1"/>
    </row>
    <row r="4396" spans="1:69" x14ac:dyDescent="0.15">
      <c r="A4396" s="63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7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4"/>
      <c r="BL4396" s="1"/>
      <c r="BM4396" s="1"/>
      <c r="BN4396" s="1"/>
      <c r="BO4396" s="1"/>
      <c r="BP4396" s="1"/>
      <c r="BQ4396" s="1"/>
    </row>
    <row r="4397" spans="1:69" x14ac:dyDescent="0.15">
      <c r="A4397" s="63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7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4"/>
      <c r="BL4397" s="1"/>
      <c r="BM4397" s="1"/>
      <c r="BN4397" s="1"/>
      <c r="BO4397" s="1"/>
      <c r="BP4397" s="1"/>
      <c r="BQ4397" s="1"/>
    </row>
    <row r="4398" spans="1:69" x14ac:dyDescent="0.15">
      <c r="A4398" s="63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7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4"/>
      <c r="BL4398" s="1"/>
      <c r="BM4398" s="1"/>
      <c r="BN4398" s="1"/>
      <c r="BO4398" s="1"/>
      <c r="BP4398" s="1"/>
      <c r="BQ4398" s="1"/>
    </row>
    <row r="4399" spans="1:69" x14ac:dyDescent="0.15">
      <c r="A4399" s="63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7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4"/>
      <c r="BL4399" s="1"/>
      <c r="BM4399" s="1"/>
      <c r="BN4399" s="1"/>
      <c r="BO4399" s="1"/>
      <c r="BP4399" s="1"/>
      <c r="BQ4399" s="1"/>
    </row>
    <row r="4400" spans="1:69" x14ac:dyDescent="0.15">
      <c r="A4400" s="63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7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4"/>
      <c r="BL4400" s="1"/>
      <c r="BM4400" s="1"/>
      <c r="BN4400" s="1"/>
      <c r="BO4400" s="1"/>
      <c r="BP4400" s="1"/>
      <c r="BQ4400" s="1"/>
    </row>
    <row r="4401" spans="1:69" x14ac:dyDescent="0.15">
      <c r="A4401" s="63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7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4"/>
      <c r="BL4401" s="1"/>
      <c r="BM4401" s="1"/>
      <c r="BN4401" s="1"/>
      <c r="BO4401" s="1"/>
      <c r="BP4401" s="1"/>
      <c r="BQ4401" s="1"/>
    </row>
    <row r="4402" spans="1:69" x14ac:dyDescent="0.15">
      <c r="A4402" s="63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7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4"/>
      <c r="BL4402" s="1"/>
      <c r="BM4402" s="1"/>
      <c r="BN4402" s="1"/>
      <c r="BO4402" s="1"/>
      <c r="BP4402" s="1"/>
      <c r="BQ4402" s="1"/>
    </row>
    <row r="4403" spans="1:69" x14ac:dyDescent="0.15">
      <c r="A4403" s="63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7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4"/>
      <c r="BL4403" s="1"/>
      <c r="BM4403" s="1"/>
      <c r="BN4403" s="1"/>
      <c r="BO4403" s="1"/>
      <c r="BP4403" s="1"/>
      <c r="BQ4403" s="1"/>
    </row>
    <row r="4404" spans="1:69" x14ac:dyDescent="0.15">
      <c r="A4404" s="63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7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4"/>
      <c r="BL4404" s="1"/>
      <c r="BM4404" s="1"/>
      <c r="BN4404" s="1"/>
      <c r="BO4404" s="1"/>
      <c r="BP4404" s="1"/>
      <c r="BQ4404" s="1"/>
    </row>
    <row r="4405" spans="1:69" x14ac:dyDescent="0.15">
      <c r="A4405" s="63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7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4"/>
      <c r="BL4405" s="1"/>
      <c r="BM4405" s="1"/>
      <c r="BN4405" s="1"/>
      <c r="BO4405" s="1"/>
      <c r="BP4405" s="1"/>
      <c r="BQ4405" s="1"/>
    </row>
    <row r="4406" spans="1:69" x14ac:dyDescent="0.15">
      <c r="A4406" s="63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7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4"/>
      <c r="BL4406" s="1"/>
      <c r="BM4406" s="1"/>
      <c r="BN4406" s="1"/>
      <c r="BO4406" s="1"/>
      <c r="BP4406" s="1"/>
      <c r="BQ4406" s="1"/>
    </row>
    <row r="4407" spans="1:69" x14ac:dyDescent="0.15">
      <c r="A4407" s="63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7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4"/>
      <c r="BL4407" s="1"/>
      <c r="BM4407" s="1"/>
      <c r="BN4407" s="1"/>
      <c r="BO4407" s="1"/>
      <c r="BP4407" s="1"/>
      <c r="BQ4407" s="1"/>
    </row>
    <row r="4408" spans="1:69" x14ac:dyDescent="0.15">
      <c r="A4408" s="63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7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4"/>
      <c r="BL4408" s="1"/>
      <c r="BM4408" s="1"/>
      <c r="BN4408" s="1"/>
      <c r="BO4408" s="1"/>
      <c r="BP4408" s="1"/>
      <c r="BQ4408" s="1"/>
    </row>
    <row r="4409" spans="1:69" x14ac:dyDescent="0.15">
      <c r="A4409" s="63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7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4"/>
      <c r="BL4409" s="1"/>
      <c r="BM4409" s="1"/>
      <c r="BN4409" s="1"/>
      <c r="BO4409" s="1"/>
      <c r="BP4409" s="1"/>
      <c r="BQ4409" s="1"/>
    </row>
    <row r="4410" spans="1:69" x14ac:dyDescent="0.15">
      <c r="A4410" s="63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7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4"/>
      <c r="BL4410" s="1"/>
      <c r="BM4410" s="1"/>
      <c r="BN4410" s="1"/>
      <c r="BO4410" s="1"/>
      <c r="BP4410" s="1"/>
      <c r="BQ4410" s="1"/>
    </row>
    <row r="4411" spans="1:69" x14ac:dyDescent="0.15">
      <c r="A4411" s="63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7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4"/>
      <c r="BL4411" s="1"/>
      <c r="BM4411" s="1"/>
      <c r="BN4411" s="1"/>
      <c r="BO4411" s="1"/>
      <c r="BP4411" s="1"/>
      <c r="BQ4411" s="1"/>
    </row>
    <row r="4412" spans="1:69" x14ac:dyDescent="0.15">
      <c r="A4412" s="63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7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4"/>
      <c r="BL4412" s="1"/>
      <c r="BM4412" s="1"/>
      <c r="BN4412" s="1"/>
      <c r="BO4412" s="1"/>
      <c r="BP4412" s="1"/>
      <c r="BQ4412" s="1"/>
    </row>
    <row r="4413" spans="1:69" x14ac:dyDescent="0.15">
      <c r="A4413" s="63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7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4"/>
      <c r="BL4413" s="1"/>
      <c r="BM4413" s="1"/>
      <c r="BN4413" s="1"/>
      <c r="BO4413" s="1"/>
      <c r="BP4413" s="1"/>
      <c r="BQ4413" s="1"/>
    </row>
    <row r="4414" spans="1:69" x14ac:dyDescent="0.15">
      <c r="A4414" s="63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7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4"/>
      <c r="BL4414" s="1"/>
      <c r="BM4414" s="1"/>
      <c r="BN4414" s="1"/>
      <c r="BO4414" s="1"/>
      <c r="BP4414" s="1"/>
      <c r="BQ4414" s="1"/>
    </row>
    <row r="4415" spans="1:69" x14ac:dyDescent="0.15">
      <c r="A4415" s="63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7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4"/>
      <c r="BL4415" s="1"/>
      <c r="BM4415" s="1"/>
      <c r="BN4415" s="1"/>
      <c r="BO4415" s="1"/>
      <c r="BP4415" s="1"/>
      <c r="BQ4415" s="1"/>
    </row>
    <row r="4416" spans="1:69" x14ac:dyDescent="0.15">
      <c r="A4416" s="63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7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4"/>
      <c r="BL4416" s="1"/>
      <c r="BM4416" s="1"/>
      <c r="BN4416" s="1"/>
      <c r="BO4416" s="1"/>
      <c r="BP4416" s="1"/>
      <c r="BQ4416" s="1"/>
    </row>
    <row r="4417" spans="1:69" x14ac:dyDescent="0.15">
      <c r="A4417" s="63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7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4"/>
      <c r="BL4417" s="1"/>
      <c r="BM4417" s="1"/>
      <c r="BN4417" s="1"/>
      <c r="BO4417" s="1"/>
      <c r="BP4417" s="1"/>
      <c r="BQ4417" s="1"/>
    </row>
    <row r="4418" spans="1:69" x14ac:dyDescent="0.15">
      <c r="A4418" s="63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7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4"/>
      <c r="BL4418" s="1"/>
      <c r="BM4418" s="1"/>
      <c r="BN4418" s="1"/>
      <c r="BO4418" s="1"/>
      <c r="BP4418" s="1"/>
      <c r="BQ4418" s="1"/>
    </row>
    <row r="4419" spans="1:69" x14ac:dyDescent="0.15">
      <c r="A4419" s="63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7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4"/>
      <c r="BL4419" s="1"/>
      <c r="BM4419" s="1"/>
      <c r="BN4419" s="1"/>
      <c r="BO4419" s="1"/>
      <c r="BP4419" s="1"/>
      <c r="BQ4419" s="1"/>
    </row>
    <row r="4420" spans="1:69" x14ac:dyDescent="0.15">
      <c r="A4420" s="63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7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4"/>
      <c r="BL4420" s="1"/>
      <c r="BM4420" s="1"/>
      <c r="BN4420" s="1"/>
      <c r="BO4420" s="1"/>
      <c r="BP4420" s="1"/>
      <c r="BQ4420" s="1"/>
    </row>
    <row r="4421" spans="1:69" x14ac:dyDescent="0.15">
      <c r="A4421" s="63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7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4"/>
      <c r="BL4421" s="1"/>
      <c r="BM4421" s="1"/>
      <c r="BN4421" s="1"/>
      <c r="BO4421" s="1"/>
      <c r="BP4421" s="1"/>
      <c r="BQ4421" s="1"/>
    </row>
    <row r="4422" spans="1:69" x14ac:dyDescent="0.15">
      <c r="A4422" s="63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7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4"/>
      <c r="BL4422" s="1"/>
      <c r="BM4422" s="1"/>
      <c r="BN4422" s="1"/>
      <c r="BO4422" s="1"/>
      <c r="BP4422" s="1"/>
      <c r="BQ4422" s="1"/>
    </row>
    <row r="4423" spans="1:69" x14ac:dyDescent="0.15">
      <c r="A4423" s="63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7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4"/>
      <c r="BL4423" s="1"/>
      <c r="BM4423" s="1"/>
      <c r="BN4423" s="1"/>
      <c r="BO4423" s="1"/>
      <c r="BP4423" s="1"/>
      <c r="BQ4423" s="1"/>
    </row>
    <row r="4424" spans="1:69" x14ac:dyDescent="0.15">
      <c r="A4424" s="63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7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4"/>
      <c r="BL4424" s="1"/>
      <c r="BM4424" s="1"/>
      <c r="BN4424" s="1"/>
      <c r="BO4424" s="1"/>
      <c r="BP4424" s="1"/>
      <c r="BQ4424" s="1"/>
    </row>
    <row r="4425" spans="1:69" x14ac:dyDescent="0.15">
      <c r="A4425" s="63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7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4"/>
      <c r="BL4425" s="1"/>
      <c r="BM4425" s="1"/>
      <c r="BN4425" s="1"/>
      <c r="BO4425" s="1"/>
      <c r="BP4425" s="1"/>
      <c r="BQ4425" s="1"/>
    </row>
    <row r="4426" spans="1:69" x14ac:dyDescent="0.15">
      <c r="A4426" s="63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7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4"/>
      <c r="BL4426" s="1"/>
      <c r="BM4426" s="1"/>
      <c r="BN4426" s="1"/>
      <c r="BO4426" s="1"/>
      <c r="BP4426" s="1"/>
      <c r="BQ4426" s="1"/>
    </row>
    <row r="4427" spans="1:69" x14ac:dyDescent="0.15">
      <c r="A4427" s="63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7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4"/>
      <c r="BL4427" s="1"/>
      <c r="BM4427" s="1"/>
      <c r="BN4427" s="1"/>
      <c r="BO4427" s="1"/>
      <c r="BP4427" s="1"/>
      <c r="BQ4427" s="1"/>
    </row>
    <row r="4428" spans="1:69" x14ac:dyDescent="0.15">
      <c r="A4428" s="63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7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4"/>
      <c r="BL4428" s="1"/>
      <c r="BM4428" s="1"/>
      <c r="BN4428" s="1"/>
      <c r="BO4428" s="1"/>
      <c r="BP4428" s="1"/>
      <c r="BQ4428" s="1"/>
    </row>
    <row r="4429" spans="1:69" x14ac:dyDescent="0.15">
      <c r="A4429" s="63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7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4"/>
      <c r="BL4429" s="1"/>
      <c r="BM4429" s="1"/>
      <c r="BN4429" s="1"/>
      <c r="BO4429" s="1"/>
      <c r="BP4429" s="1"/>
      <c r="BQ4429" s="1"/>
    </row>
    <row r="4430" spans="1:69" x14ac:dyDescent="0.15">
      <c r="A4430" s="63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7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4"/>
      <c r="BL4430" s="1"/>
      <c r="BM4430" s="1"/>
      <c r="BN4430" s="1"/>
      <c r="BO4430" s="1"/>
      <c r="BP4430" s="1"/>
      <c r="BQ4430" s="1"/>
    </row>
    <row r="4431" spans="1:69" x14ac:dyDescent="0.15">
      <c r="A4431" s="63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7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4"/>
      <c r="BL4431" s="1"/>
      <c r="BM4431" s="1"/>
      <c r="BN4431" s="1"/>
      <c r="BO4431" s="1"/>
      <c r="BP4431" s="1"/>
      <c r="BQ4431" s="1"/>
    </row>
    <row r="4432" spans="1:69" x14ac:dyDescent="0.15">
      <c r="A4432" s="63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7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4"/>
      <c r="BL4432" s="1"/>
      <c r="BM4432" s="1"/>
      <c r="BN4432" s="1"/>
      <c r="BO4432" s="1"/>
      <c r="BP4432" s="1"/>
      <c r="BQ4432" s="1"/>
    </row>
    <row r="4433" spans="1:69" x14ac:dyDescent="0.15">
      <c r="A4433" s="63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7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4"/>
      <c r="BL4433" s="1"/>
      <c r="BM4433" s="1"/>
      <c r="BN4433" s="1"/>
      <c r="BO4433" s="1"/>
      <c r="BP4433" s="1"/>
      <c r="BQ4433" s="1"/>
    </row>
    <row r="4434" spans="1:69" x14ac:dyDescent="0.15">
      <c r="A4434" s="63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7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4"/>
      <c r="BL4434" s="1"/>
      <c r="BM4434" s="1"/>
      <c r="BN4434" s="1"/>
      <c r="BO4434" s="1"/>
      <c r="BP4434" s="1"/>
      <c r="BQ4434" s="1"/>
    </row>
    <row r="4435" spans="1:69" x14ac:dyDescent="0.15">
      <c r="A4435" s="63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7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4"/>
      <c r="BL4435" s="1"/>
      <c r="BM4435" s="1"/>
      <c r="BN4435" s="1"/>
      <c r="BO4435" s="1"/>
      <c r="BP4435" s="1"/>
      <c r="BQ4435" s="1"/>
    </row>
    <row r="4436" spans="1:69" x14ac:dyDescent="0.15">
      <c r="A4436" s="63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7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4"/>
      <c r="BL4436" s="1"/>
      <c r="BM4436" s="1"/>
      <c r="BN4436" s="1"/>
      <c r="BO4436" s="1"/>
      <c r="BP4436" s="1"/>
      <c r="BQ4436" s="1"/>
    </row>
    <row r="4437" spans="1:69" x14ac:dyDescent="0.15">
      <c r="A4437" s="63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7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4"/>
      <c r="BL4437" s="1"/>
      <c r="BM4437" s="1"/>
      <c r="BN4437" s="1"/>
      <c r="BO4437" s="1"/>
      <c r="BP4437" s="1"/>
      <c r="BQ4437" s="1"/>
    </row>
    <row r="4438" spans="1:69" x14ac:dyDescent="0.15">
      <c r="A4438" s="63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7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4"/>
      <c r="BL4438" s="1"/>
      <c r="BM4438" s="1"/>
      <c r="BN4438" s="1"/>
      <c r="BO4438" s="1"/>
      <c r="BP4438" s="1"/>
      <c r="BQ4438" s="1"/>
    </row>
    <row r="4439" spans="1:69" x14ac:dyDescent="0.15">
      <c r="A4439" s="63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7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4"/>
      <c r="BL4439" s="1"/>
      <c r="BM4439" s="1"/>
      <c r="BN4439" s="1"/>
      <c r="BO4439" s="1"/>
      <c r="BP4439" s="1"/>
      <c r="BQ4439" s="1"/>
    </row>
    <row r="4440" spans="1:69" x14ac:dyDescent="0.15">
      <c r="A4440" s="63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7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4"/>
      <c r="BL4440" s="1"/>
      <c r="BM4440" s="1"/>
      <c r="BN4440" s="1"/>
      <c r="BO4440" s="1"/>
      <c r="BP4440" s="1"/>
      <c r="BQ4440" s="1"/>
    </row>
    <row r="4441" spans="1:69" x14ac:dyDescent="0.15">
      <c r="A4441" s="63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7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4"/>
      <c r="BL4441" s="1"/>
      <c r="BM4441" s="1"/>
      <c r="BN4441" s="1"/>
      <c r="BO4441" s="1"/>
      <c r="BP4441" s="1"/>
      <c r="BQ4441" s="1"/>
    </row>
    <row r="4442" spans="1:69" x14ac:dyDescent="0.15">
      <c r="A4442" s="63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7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4"/>
      <c r="BL4442" s="1"/>
      <c r="BM4442" s="1"/>
      <c r="BN4442" s="1"/>
      <c r="BO4442" s="1"/>
      <c r="BP4442" s="1"/>
      <c r="BQ4442" s="1"/>
    </row>
    <row r="4443" spans="1:69" x14ac:dyDescent="0.15">
      <c r="A4443" s="63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7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4"/>
      <c r="BL4443" s="1"/>
      <c r="BM4443" s="1"/>
      <c r="BN4443" s="1"/>
      <c r="BO4443" s="1"/>
      <c r="BP4443" s="1"/>
      <c r="BQ4443" s="1"/>
    </row>
    <row r="4444" spans="1:69" x14ac:dyDescent="0.15">
      <c r="A4444" s="63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7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4"/>
      <c r="BL4444" s="1"/>
      <c r="BM4444" s="1"/>
      <c r="BN4444" s="1"/>
      <c r="BO4444" s="1"/>
      <c r="BP4444" s="1"/>
      <c r="BQ4444" s="1"/>
    </row>
    <row r="4445" spans="1:69" x14ac:dyDescent="0.15">
      <c r="A4445" s="63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7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4"/>
      <c r="BL4445" s="1"/>
      <c r="BM4445" s="1"/>
      <c r="BN4445" s="1"/>
      <c r="BO4445" s="1"/>
      <c r="BP4445" s="1"/>
      <c r="BQ4445" s="1"/>
    </row>
    <row r="4446" spans="1:69" x14ac:dyDescent="0.15">
      <c r="A4446" s="63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7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4"/>
      <c r="BL4446" s="1"/>
      <c r="BM4446" s="1"/>
      <c r="BN4446" s="1"/>
      <c r="BO4446" s="1"/>
      <c r="BP4446" s="1"/>
      <c r="BQ4446" s="1"/>
    </row>
    <row r="4447" spans="1:69" x14ac:dyDescent="0.15">
      <c r="A4447" s="63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7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4"/>
      <c r="BL4447" s="1"/>
      <c r="BM4447" s="1"/>
      <c r="BN4447" s="1"/>
      <c r="BO4447" s="1"/>
      <c r="BP4447" s="1"/>
      <c r="BQ4447" s="1"/>
    </row>
    <row r="4448" spans="1:69" x14ac:dyDescent="0.15">
      <c r="A4448" s="63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7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4"/>
      <c r="BL4448" s="1"/>
      <c r="BM4448" s="1"/>
      <c r="BN4448" s="1"/>
      <c r="BO4448" s="1"/>
      <c r="BP4448" s="1"/>
      <c r="BQ4448" s="1"/>
    </row>
    <row r="4449" spans="1:69" x14ac:dyDescent="0.15">
      <c r="A4449" s="63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7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4"/>
      <c r="BL4449" s="1"/>
      <c r="BM4449" s="1"/>
      <c r="BN4449" s="1"/>
      <c r="BO4449" s="1"/>
      <c r="BP4449" s="1"/>
      <c r="BQ4449" s="1"/>
    </row>
    <row r="4450" spans="1:69" x14ac:dyDescent="0.15">
      <c r="A4450" s="63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7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4"/>
      <c r="BL4450" s="1"/>
      <c r="BM4450" s="1"/>
      <c r="BN4450" s="1"/>
      <c r="BO4450" s="1"/>
      <c r="BP4450" s="1"/>
      <c r="BQ4450" s="1"/>
    </row>
    <row r="4451" spans="1:69" x14ac:dyDescent="0.15">
      <c r="A4451" s="63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7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4"/>
      <c r="BL4451" s="1"/>
      <c r="BM4451" s="1"/>
      <c r="BN4451" s="1"/>
      <c r="BO4451" s="1"/>
      <c r="BP4451" s="1"/>
      <c r="BQ4451" s="1"/>
    </row>
    <row r="4452" spans="1:69" x14ac:dyDescent="0.15">
      <c r="A4452" s="63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7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4"/>
      <c r="BL4452" s="1"/>
      <c r="BM4452" s="1"/>
      <c r="BN4452" s="1"/>
      <c r="BO4452" s="1"/>
      <c r="BP4452" s="1"/>
      <c r="BQ4452" s="1"/>
    </row>
    <row r="4453" spans="1:69" x14ac:dyDescent="0.15">
      <c r="A4453" s="63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7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4"/>
      <c r="BL4453" s="1"/>
      <c r="BM4453" s="1"/>
      <c r="BN4453" s="1"/>
      <c r="BO4453" s="1"/>
      <c r="BP4453" s="1"/>
      <c r="BQ4453" s="1"/>
    </row>
    <row r="4454" spans="1:69" x14ac:dyDescent="0.15">
      <c r="A4454" s="63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7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4"/>
      <c r="BL4454" s="1"/>
      <c r="BM4454" s="1"/>
      <c r="BN4454" s="1"/>
      <c r="BO4454" s="1"/>
      <c r="BP4454" s="1"/>
      <c r="BQ4454" s="1"/>
    </row>
    <row r="4455" spans="1:69" x14ac:dyDescent="0.15">
      <c r="A4455" s="63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7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4"/>
      <c r="BL4455" s="1"/>
      <c r="BM4455" s="1"/>
      <c r="BN4455" s="1"/>
      <c r="BO4455" s="1"/>
      <c r="BP4455" s="1"/>
      <c r="BQ4455" s="1"/>
    </row>
    <row r="4456" spans="1:69" x14ac:dyDescent="0.15">
      <c r="A4456" s="63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7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4"/>
      <c r="BL4456" s="1"/>
      <c r="BM4456" s="1"/>
      <c r="BN4456" s="1"/>
      <c r="BO4456" s="1"/>
      <c r="BP4456" s="1"/>
      <c r="BQ4456" s="1"/>
    </row>
    <row r="4457" spans="1:69" x14ac:dyDescent="0.15">
      <c r="A4457" s="63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7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4"/>
      <c r="BL4457" s="1"/>
      <c r="BM4457" s="1"/>
      <c r="BN4457" s="1"/>
      <c r="BO4457" s="1"/>
      <c r="BP4457" s="1"/>
      <c r="BQ4457" s="1"/>
    </row>
    <row r="4458" spans="1:69" x14ac:dyDescent="0.15">
      <c r="A4458" s="63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7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4"/>
      <c r="BL4458" s="1"/>
      <c r="BM4458" s="1"/>
      <c r="BN4458" s="1"/>
      <c r="BO4458" s="1"/>
      <c r="BP4458" s="1"/>
      <c r="BQ4458" s="1"/>
    </row>
    <row r="4459" spans="1:69" x14ac:dyDescent="0.15">
      <c r="A4459" s="63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7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4"/>
      <c r="BL4459" s="1"/>
      <c r="BM4459" s="1"/>
      <c r="BN4459" s="1"/>
      <c r="BO4459" s="1"/>
      <c r="BP4459" s="1"/>
      <c r="BQ4459" s="1"/>
    </row>
    <row r="4460" spans="1:69" x14ac:dyDescent="0.15">
      <c r="A4460" s="63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7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4"/>
      <c r="BL4460" s="1"/>
      <c r="BM4460" s="1"/>
      <c r="BN4460" s="1"/>
      <c r="BO4460" s="1"/>
      <c r="BP4460" s="1"/>
      <c r="BQ4460" s="1"/>
    </row>
    <row r="4461" spans="1:69" x14ac:dyDescent="0.15">
      <c r="A4461" s="63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7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4"/>
      <c r="BL4461" s="1"/>
      <c r="BM4461" s="1"/>
      <c r="BN4461" s="1"/>
      <c r="BO4461" s="1"/>
      <c r="BP4461" s="1"/>
      <c r="BQ4461" s="1"/>
    </row>
    <row r="4462" spans="1:69" x14ac:dyDescent="0.15">
      <c r="A4462" s="63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7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4"/>
      <c r="BL4462" s="1"/>
      <c r="BM4462" s="1"/>
      <c r="BN4462" s="1"/>
      <c r="BO4462" s="1"/>
      <c r="BP4462" s="1"/>
      <c r="BQ4462" s="1"/>
    </row>
    <row r="4463" spans="1:69" x14ac:dyDescent="0.15">
      <c r="A4463" s="63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7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4"/>
      <c r="BL4463" s="1"/>
      <c r="BM4463" s="1"/>
      <c r="BN4463" s="1"/>
      <c r="BO4463" s="1"/>
      <c r="BP4463" s="1"/>
      <c r="BQ4463" s="1"/>
    </row>
    <row r="4464" spans="1:69" x14ac:dyDescent="0.15">
      <c r="A4464" s="63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7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4"/>
      <c r="BL4464" s="1"/>
      <c r="BM4464" s="1"/>
      <c r="BN4464" s="1"/>
      <c r="BO4464" s="1"/>
      <c r="BP4464" s="1"/>
      <c r="BQ4464" s="1"/>
    </row>
    <row r="4465" spans="1:69" x14ac:dyDescent="0.15">
      <c r="A4465" s="63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7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4"/>
      <c r="BL4465" s="1"/>
      <c r="BM4465" s="1"/>
      <c r="BN4465" s="1"/>
      <c r="BO4465" s="1"/>
      <c r="BP4465" s="1"/>
      <c r="BQ4465" s="1"/>
    </row>
    <row r="4466" spans="1:69" x14ac:dyDescent="0.15">
      <c r="A4466" s="63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7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4"/>
      <c r="BL4466" s="1"/>
      <c r="BM4466" s="1"/>
      <c r="BN4466" s="1"/>
      <c r="BO4466" s="1"/>
      <c r="BP4466" s="1"/>
      <c r="BQ4466" s="1"/>
    </row>
    <row r="4467" spans="1:69" x14ac:dyDescent="0.15">
      <c r="A4467" s="63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7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4"/>
      <c r="BL4467" s="1"/>
      <c r="BM4467" s="1"/>
      <c r="BN4467" s="1"/>
      <c r="BO4467" s="1"/>
      <c r="BP4467" s="1"/>
      <c r="BQ4467" s="1"/>
    </row>
    <row r="4468" spans="1:69" x14ac:dyDescent="0.15">
      <c r="A4468" s="63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7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4"/>
      <c r="BL4468" s="1"/>
      <c r="BM4468" s="1"/>
      <c r="BN4468" s="1"/>
      <c r="BO4468" s="1"/>
      <c r="BP4468" s="1"/>
      <c r="BQ4468" s="1"/>
    </row>
    <row r="4469" spans="1:69" x14ac:dyDescent="0.15">
      <c r="A4469" s="63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7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4"/>
      <c r="BL4469" s="1"/>
      <c r="BM4469" s="1"/>
      <c r="BN4469" s="1"/>
      <c r="BO4469" s="1"/>
      <c r="BP4469" s="1"/>
      <c r="BQ4469" s="1"/>
    </row>
    <row r="4470" spans="1:69" x14ac:dyDescent="0.15">
      <c r="A4470" s="63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7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4"/>
      <c r="BL4470" s="1"/>
      <c r="BM4470" s="1"/>
      <c r="BN4470" s="1"/>
      <c r="BO4470" s="1"/>
      <c r="BP4470" s="1"/>
      <c r="BQ4470" s="1"/>
    </row>
    <row r="4471" spans="1:69" x14ac:dyDescent="0.15">
      <c r="A4471" s="63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7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4"/>
      <c r="BL4471" s="1"/>
      <c r="BM4471" s="1"/>
      <c r="BN4471" s="1"/>
      <c r="BO4471" s="1"/>
      <c r="BP4471" s="1"/>
      <c r="BQ4471" s="1"/>
    </row>
    <row r="4472" spans="1:69" x14ac:dyDescent="0.15">
      <c r="A4472" s="63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7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4"/>
      <c r="BL4472" s="1"/>
      <c r="BM4472" s="1"/>
      <c r="BN4472" s="1"/>
      <c r="BO4472" s="1"/>
      <c r="BP4472" s="1"/>
      <c r="BQ4472" s="1"/>
    </row>
    <row r="4473" spans="1:69" x14ac:dyDescent="0.15">
      <c r="A4473" s="63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7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4"/>
      <c r="BL4473" s="1"/>
      <c r="BM4473" s="1"/>
      <c r="BN4473" s="1"/>
      <c r="BO4473" s="1"/>
      <c r="BP4473" s="1"/>
      <c r="BQ4473" s="1"/>
    </row>
    <row r="4474" spans="1:69" x14ac:dyDescent="0.15">
      <c r="A4474" s="63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7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4"/>
      <c r="BL4474" s="1"/>
      <c r="BM4474" s="1"/>
      <c r="BN4474" s="1"/>
      <c r="BO4474" s="1"/>
      <c r="BP4474" s="1"/>
      <c r="BQ4474" s="1"/>
    </row>
    <row r="4475" spans="1:69" x14ac:dyDescent="0.15">
      <c r="A4475" s="63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7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4"/>
      <c r="BL4475" s="1"/>
      <c r="BM4475" s="1"/>
      <c r="BN4475" s="1"/>
      <c r="BO4475" s="1"/>
      <c r="BP4475" s="1"/>
      <c r="BQ4475" s="1"/>
    </row>
    <row r="4476" spans="1:69" x14ac:dyDescent="0.15">
      <c r="A4476" s="63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7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4"/>
      <c r="BL4476" s="1"/>
      <c r="BM4476" s="1"/>
      <c r="BN4476" s="1"/>
      <c r="BO4476" s="1"/>
      <c r="BP4476" s="1"/>
      <c r="BQ4476" s="1"/>
    </row>
    <row r="4477" spans="1:69" x14ac:dyDescent="0.15">
      <c r="A4477" s="63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7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4"/>
      <c r="BL4477" s="1"/>
      <c r="BM4477" s="1"/>
      <c r="BN4477" s="1"/>
      <c r="BO4477" s="1"/>
      <c r="BP4477" s="1"/>
      <c r="BQ4477" s="1"/>
    </row>
    <row r="4478" spans="1:69" x14ac:dyDescent="0.15">
      <c r="A4478" s="63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7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4"/>
      <c r="BL4478" s="1"/>
      <c r="BM4478" s="1"/>
      <c r="BN4478" s="1"/>
      <c r="BO4478" s="1"/>
      <c r="BP4478" s="1"/>
      <c r="BQ4478" s="1"/>
    </row>
    <row r="4479" spans="1:69" x14ac:dyDescent="0.15">
      <c r="A4479" s="63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7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4"/>
      <c r="BL4479" s="1"/>
      <c r="BM4479" s="1"/>
      <c r="BN4479" s="1"/>
      <c r="BO4479" s="1"/>
      <c r="BP4479" s="1"/>
      <c r="BQ4479" s="1"/>
    </row>
    <row r="4480" spans="1:69" x14ac:dyDescent="0.15">
      <c r="A4480" s="63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7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4"/>
      <c r="BL4480" s="1"/>
      <c r="BM4480" s="1"/>
      <c r="BN4480" s="1"/>
      <c r="BO4480" s="1"/>
      <c r="BP4480" s="1"/>
      <c r="BQ4480" s="1"/>
    </row>
    <row r="4481" spans="1:69" x14ac:dyDescent="0.15">
      <c r="A4481" s="63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7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4"/>
      <c r="BL4481" s="1"/>
      <c r="BM4481" s="1"/>
      <c r="BN4481" s="1"/>
      <c r="BO4481" s="1"/>
      <c r="BP4481" s="1"/>
      <c r="BQ4481" s="1"/>
    </row>
    <row r="4482" spans="1:69" x14ac:dyDescent="0.15">
      <c r="A4482" s="63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7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4"/>
      <c r="BL4482" s="1"/>
      <c r="BM4482" s="1"/>
      <c r="BN4482" s="1"/>
      <c r="BO4482" s="1"/>
      <c r="BP4482" s="1"/>
      <c r="BQ4482" s="1"/>
    </row>
    <row r="4483" spans="1:69" x14ac:dyDescent="0.15">
      <c r="A4483" s="63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7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4"/>
      <c r="BL4483" s="1"/>
      <c r="BM4483" s="1"/>
      <c r="BN4483" s="1"/>
      <c r="BO4483" s="1"/>
      <c r="BP4483" s="1"/>
      <c r="BQ4483" s="1"/>
    </row>
    <row r="4484" spans="1:69" x14ac:dyDescent="0.15">
      <c r="A4484" s="63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7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4"/>
      <c r="BL4484" s="1"/>
      <c r="BM4484" s="1"/>
      <c r="BN4484" s="1"/>
      <c r="BO4484" s="1"/>
      <c r="BP4484" s="1"/>
      <c r="BQ4484" s="1"/>
    </row>
    <row r="4485" spans="1:69" x14ac:dyDescent="0.15">
      <c r="A4485" s="63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7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4"/>
      <c r="BL4485" s="1"/>
      <c r="BM4485" s="1"/>
      <c r="BN4485" s="1"/>
      <c r="BO4485" s="1"/>
      <c r="BP4485" s="1"/>
      <c r="BQ4485" s="1"/>
    </row>
    <row r="4486" spans="1:69" x14ac:dyDescent="0.15">
      <c r="A4486" s="63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7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4"/>
      <c r="BL4486" s="1"/>
      <c r="BM4486" s="1"/>
      <c r="BN4486" s="1"/>
      <c r="BO4486" s="1"/>
      <c r="BP4486" s="1"/>
      <c r="BQ4486" s="1"/>
    </row>
    <row r="4487" spans="1:69" x14ac:dyDescent="0.15">
      <c r="A4487" s="63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7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4"/>
      <c r="BL4487" s="1"/>
      <c r="BM4487" s="1"/>
      <c r="BN4487" s="1"/>
      <c r="BO4487" s="1"/>
      <c r="BP4487" s="1"/>
      <c r="BQ4487" s="1"/>
    </row>
    <row r="4488" spans="1:69" x14ac:dyDescent="0.15">
      <c r="A4488" s="63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7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4"/>
      <c r="BL4488" s="1"/>
      <c r="BM4488" s="1"/>
      <c r="BN4488" s="1"/>
      <c r="BO4488" s="1"/>
      <c r="BP4488" s="1"/>
      <c r="BQ4488" s="1"/>
    </row>
    <row r="4489" spans="1:69" x14ac:dyDescent="0.15">
      <c r="A4489" s="63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7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4"/>
      <c r="BL4489" s="1"/>
      <c r="BM4489" s="1"/>
      <c r="BN4489" s="1"/>
      <c r="BO4489" s="1"/>
      <c r="BP4489" s="1"/>
      <c r="BQ4489" s="1"/>
    </row>
    <row r="4490" spans="1:69" x14ac:dyDescent="0.15">
      <c r="A4490" s="63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7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4"/>
      <c r="BL4490" s="1"/>
      <c r="BM4490" s="1"/>
      <c r="BN4490" s="1"/>
      <c r="BO4490" s="1"/>
      <c r="BP4490" s="1"/>
      <c r="BQ4490" s="1"/>
    </row>
    <row r="4491" spans="1:69" x14ac:dyDescent="0.15">
      <c r="A4491" s="63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7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4"/>
      <c r="BL4491" s="1"/>
      <c r="BM4491" s="1"/>
      <c r="BN4491" s="1"/>
      <c r="BO4491" s="1"/>
      <c r="BP4491" s="1"/>
      <c r="BQ4491" s="1"/>
    </row>
    <row r="4492" spans="1:69" x14ac:dyDescent="0.15">
      <c r="A4492" s="63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7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4"/>
      <c r="BL4492" s="1"/>
      <c r="BM4492" s="1"/>
      <c r="BN4492" s="1"/>
      <c r="BO4492" s="1"/>
      <c r="BP4492" s="1"/>
      <c r="BQ4492" s="1"/>
    </row>
    <row r="4493" spans="1:69" x14ac:dyDescent="0.15">
      <c r="A4493" s="63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7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4"/>
      <c r="BL4493" s="1"/>
      <c r="BM4493" s="1"/>
      <c r="BN4493" s="1"/>
      <c r="BO4493" s="1"/>
      <c r="BP4493" s="1"/>
      <c r="BQ4493" s="1"/>
    </row>
    <row r="4494" spans="1:69" x14ac:dyDescent="0.15">
      <c r="A4494" s="63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7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4"/>
      <c r="BL4494" s="1"/>
      <c r="BM4494" s="1"/>
      <c r="BN4494" s="1"/>
      <c r="BO4494" s="1"/>
      <c r="BP4494" s="1"/>
      <c r="BQ4494" s="1"/>
    </row>
    <row r="4495" spans="1:69" x14ac:dyDescent="0.15">
      <c r="A4495" s="63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7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4"/>
      <c r="BL4495" s="1"/>
      <c r="BM4495" s="1"/>
      <c r="BN4495" s="1"/>
      <c r="BO4495" s="1"/>
      <c r="BP4495" s="1"/>
      <c r="BQ4495" s="1"/>
    </row>
    <row r="4496" spans="1:69" x14ac:dyDescent="0.15">
      <c r="A4496" s="63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7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4"/>
      <c r="BL4496" s="1"/>
      <c r="BM4496" s="1"/>
      <c r="BN4496" s="1"/>
      <c r="BO4496" s="1"/>
      <c r="BP4496" s="1"/>
      <c r="BQ4496" s="1"/>
    </row>
    <row r="4497" spans="1:69" x14ac:dyDescent="0.15">
      <c r="A4497" s="63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7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4"/>
      <c r="BL4497" s="1"/>
      <c r="BM4497" s="1"/>
      <c r="BN4497" s="1"/>
      <c r="BO4497" s="1"/>
      <c r="BP4497" s="1"/>
      <c r="BQ4497" s="1"/>
    </row>
    <row r="4498" spans="1:69" x14ac:dyDescent="0.15">
      <c r="A4498" s="63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7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4"/>
      <c r="BL4498" s="1"/>
      <c r="BM4498" s="1"/>
      <c r="BN4498" s="1"/>
      <c r="BO4498" s="1"/>
      <c r="BP4498" s="1"/>
      <c r="BQ4498" s="1"/>
    </row>
    <row r="4499" spans="1:69" x14ac:dyDescent="0.15">
      <c r="A4499" s="63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7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4"/>
      <c r="BL4499" s="1"/>
      <c r="BM4499" s="1"/>
      <c r="BN4499" s="1"/>
      <c r="BO4499" s="1"/>
      <c r="BP4499" s="1"/>
      <c r="BQ4499" s="1"/>
    </row>
    <row r="4500" spans="1:69" x14ac:dyDescent="0.15">
      <c r="A4500" s="63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7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4"/>
      <c r="BL4500" s="1"/>
      <c r="BM4500" s="1"/>
      <c r="BN4500" s="1"/>
      <c r="BO4500" s="1"/>
      <c r="BP4500" s="1"/>
      <c r="BQ4500" s="1"/>
    </row>
    <row r="4501" spans="1:69" x14ac:dyDescent="0.15">
      <c r="A4501" s="63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7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4"/>
      <c r="BL4501" s="1"/>
      <c r="BM4501" s="1"/>
      <c r="BN4501" s="1"/>
      <c r="BO4501" s="1"/>
      <c r="BP4501" s="1"/>
      <c r="BQ4501" s="1"/>
    </row>
    <row r="4502" spans="1:69" x14ac:dyDescent="0.15">
      <c r="A4502" s="63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7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4"/>
      <c r="BL4502" s="1"/>
      <c r="BM4502" s="1"/>
      <c r="BN4502" s="1"/>
      <c r="BO4502" s="1"/>
      <c r="BP4502" s="1"/>
      <c r="BQ4502" s="1"/>
    </row>
    <row r="4503" spans="1:69" x14ac:dyDescent="0.15">
      <c r="A4503" s="63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7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4"/>
      <c r="BL4503" s="1"/>
      <c r="BM4503" s="1"/>
      <c r="BN4503" s="1"/>
      <c r="BO4503" s="1"/>
      <c r="BP4503" s="1"/>
      <c r="BQ4503" s="1"/>
    </row>
    <row r="4504" spans="1:69" x14ac:dyDescent="0.15">
      <c r="A4504" s="63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7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4"/>
      <c r="BL4504" s="1"/>
      <c r="BM4504" s="1"/>
      <c r="BN4504" s="1"/>
      <c r="BO4504" s="1"/>
      <c r="BP4504" s="1"/>
      <c r="BQ4504" s="1"/>
    </row>
    <row r="4505" spans="1:69" x14ac:dyDescent="0.15">
      <c r="A4505" s="63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7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4"/>
      <c r="BL4505" s="1"/>
      <c r="BM4505" s="1"/>
      <c r="BN4505" s="1"/>
      <c r="BO4505" s="1"/>
      <c r="BP4505" s="1"/>
      <c r="BQ4505" s="1"/>
    </row>
    <row r="4506" spans="1:69" x14ac:dyDescent="0.15">
      <c r="A4506" s="63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7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4"/>
      <c r="BL4506" s="1"/>
      <c r="BM4506" s="1"/>
      <c r="BN4506" s="1"/>
      <c r="BO4506" s="1"/>
      <c r="BP4506" s="1"/>
      <c r="BQ4506" s="1"/>
    </row>
    <row r="4507" spans="1:69" x14ac:dyDescent="0.15">
      <c r="A4507" s="63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7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4"/>
      <c r="BL4507" s="1"/>
      <c r="BM4507" s="1"/>
      <c r="BN4507" s="1"/>
      <c r="BO4507" s="1"/>
      <c r="BP4507" s="1"/>
      <c r="BQ4507" s="1"/>
    </row>
    <row r="4508" spans="1:69" x14ac:dyDescent="0.15">
      <c r="A4508" s="63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7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4"/>
      <c r="BL4508" s="1"/>
      <c r="BM4508" s="1"/>
      <c r="BN4508" s="1"/>
      <c r="BO4508" s="1"/>
      <c r="BP4508" s="1"/>
      <c r="BQ4508" s="1"/>
    </row>
    <row r="4509" spans="1:69" x14ac:dyDescent="0.15">
      <c r="A4509" s="63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7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4"/>
      <c r="BL4509" s="1"/>
      <c r="BM4509" s="1"/>
      <c r="BN4509" s="1"/>
      <c r="BO4509" s="1"/>
      <c r="BP4509" s="1"/>
      <c r="BQ4509" s="1"/>
    </row>
    <row r="4510" spans="1:69" x14ac:dyDescent="0.15">
      <c r="A4510" s="63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7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4"/>
      <c r="BL4510" s="1"/>
      <c r="BM4510" s="1"/>
      <c r="BN4510" s="1"/>
      <c r="BO4510" s="1"/>
      <c r="BP4510" s="1"/>
      <c r="BQ4510" s="1"/>
    </row>
    <row r="4511" spans="1:69" x14ac:dyDescent="0.15">
      <c r="A4511" s="63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7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4"/>
      <c r="BL4511" s="1"/>
      <c r="BM4511" s="1"/>
      <c r="BN4511" s="1"/>
      <c r="BO4511" s="1"/>
      <c r="BP4511" s="1"/>
      <c r="BQ4511" s="1"/>
    </row>
    <row r="4512" spans="1:69" x14ac:dyDescent="0.15">
      <c r="A4512" s="63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7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4"/>
      <c r="BL4512" s="1"/>
      <c r="BM4512" s="1"/>
      <c r="BN4512" s="1"/>
      <c r="BO4512" s="1"/>
      <c r="BP4512" s="1"/>
      <c r="BQ4512" s="1"/>
    </row>
    <row r="4513" spans="1:69" x14ac:dyDescent="0.15">
      <c r="A4513" s="63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7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4"/>
      <c r="BL4513" s="1"/>
      <c r="BM4513" s="1"/>
      <c r="BN4513" s="1"/>
      <c r="BO4513" s="1"/>
      <c r="BP4513" s="1"/>
      <c r="BQ4513" s="1"/>
    </row>
    <row r="4514" spans="1:69" x14ac:dyDescent="0.15">
      <c r="A4514" s="63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7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4"/>
      <c r="BL4514" s="1"/>
      <c r="BM4514" s="1"/>
      <c r="BN4514" s="1"/>
      <c r="BO4514" s="1"/>
      <c r="BP4514" s="1"/>
      <c r="BQ4514" s="1"/>
    </row>
    <row r="4515" spans="1:69" x14ac:dyDescent="0.15">
      <c r="A4515" s="63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7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4"/>
      <c r="BL4515" s="1"/>
      <c r="BM4515" s="1"/>
      <c r="BN4515" s="1"/>
      <c r="BO4515" s="1"/>
      <c r="BP4515" s="1"/>
      <c r="BQ4515" s="1"/>
    </row>
    <row r="4516" spans="1:69" x14ac:dyDescent="0.15">
      <c r="A4516" s="63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7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4"/>
      <c r="BL4516" s="1"/>
      <c r="BM4516" s="1"/>
      <c r="BN4516" s="1"/>
      <c r="BO4516" s="1"/>
      <c r="BP4516" s="1"/>
      <c r="BQ4516" s="1"/>
    </row>
    <row r="4517" spans="1:69" x14ac:dyDescent="0.15">
      <c r="A4517" s="63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7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4"/>
      <c r="BL4517" s="1"/>
      <c r="BM4517" s="1"/>
      <c r="BN4517" s="1"/>
      <c r="BO4517" s="1"/>
      <c r="BP4517" s="1"/>
      <c r="BQ4517" s="1"/>
    </row>
    <row r="4518" spans="1:69" x14ac:dyDescent="0.15">
      <c r="A4518" s="63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7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4"/>
      <c r="BL4518" s="1"/>
      <c r="BM4518" s="1"/>
      <c r="BN4518" s="1"/>
      <c r="BO4518" s="1"/>
      <c r="BP4518" s="1"/>
      <c r="BQ4518" s="1"/>
    </row>
    <row r="4519" spans="1:69" x14ac:dyDescent="0.15">
      <c r="A4519" s="63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7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4"/>
      <c r="BL4519" s="1"/>
      <c r="BM4519" s="1"/>
      <c r="BN4519" s="1"/>
      <c r="BO4519" s="1"/>
      <c r="BP4519" s="1"/>
      <c r="BQ4519" s="1"/>
    </row>
    <row r="4520" spans="1:69" x14ac:dyDescent="0.15">
      <c r="A4520" s="63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7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4"/>
      <c r="BL4520" s="1"/>
      <c r="BM4520" s="1"/>
      <c r="BN4520" s="1"/>
      <c r="BO4520" s="1"/>
      <c r="BP4520" s="1"/>
      <c r="BQ4520" s="1"/>
    </row>
    <row r="4521" spans="1:69" x14ac:dyDescent="0.15">
      <c r="A4521" s="63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7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4"/>
      <c r="BL4521" s="1"/>
      <c r="BM4521" s="1"/>
      <c r="BN4521" s="1"/>
      <c r="BO4521" s="1"/>
      <c r="BP4521" s="1"/>
      <c r="BQ4521" s="1"/>
    </row>
    <row r="4522" spans="1:69" x14ac:dyDescent="0.15">
      <c r="A4522" s="63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7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4"/>
      <c r="BL4522" s="1"/>
      <c r="BM4522" s="1"/>
      <c r="BN4522" s="1"/>
      <c r="BO4522" s="1"/>
      <c r="BP4522" s="1"/>
      <c r="BQ4522" s="1"/>
    </row>
    <row r="4523" spans="1:69" x14ac:dyDescent="0.15">
      <c r="A4523" s="63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7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4"/>
      <c r="BL4523" s="1"/>
      <c r="BM4523" s="1"/>
      <c r="BN4523" s="1"/>
      <c r="BO4523" s="1"/>
      <c r="BP4523" s="1"/>
      <c r="BQ4523" s="1"/>
    </row>
    <row r="4524" spans="1:69" x14ac:dyDescent="0.15">
      <c r="A4524" s="63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7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4"/>
      <c r="BL4524" s="1"/>
      <c r="BM4524" s="1"/>
      <c r="BN4524" s="1"/>
      <c r="BO4524" s="1"/>
      <c r="BP4524" s="1"/>
      <c r="BQ4524" s="1"/>
    </row>
    <row r="4525" spans="1:69" x14ac:dyDescent="0.15">
      <c r="A4525" s="63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7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4"/>
      <c r="BL4525" s="1"/>
      <c r="BM4525" s="1"/>
      <c r="BN4525" s="1"/>
      <c r="BO4525" s="1"/>
      <c r="BP4525" s="1"/>
      <c r="BQ4525" s="1"/>
    </row>
    <row r="4526" spans="1:69" x14ac:dyDescent="0.15">
      <c r="A4526" s="63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7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4"/>
      <c r="BL4526" s="1"/>
      <c r="BM4526" s="1"/>
      <c r="BN4526" s="1"/>
      <c r="BO4526" s="1"/>
      <c r="BP4526" s="1"/>
      <c r="BQ4526" s="1"/>
    </row>
    <row r="4527" spans="1:69" x14ac:dyDescent="0.15">
      <c r="A4527" s="63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7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4"/>
      <c r="BL4527" s="1"/>
      <c r="BM4527" s="1"/>
      <c r="BN4527" s="1"/>
      <c r="BO4527" s="1"/>
      <c r="BP4527" s="1"/>
      <c r="BQ4527" s="1"/>
    </row>
    <row r="4528" spans="1:69" x14ac:dyDescent="0.15">
      <c r="A4528" s="63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7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4"/>
      <c r="BL4528" s="1"/>
      <c r="BM4528" s="1"/>
      <c r="BN4528" s="1"/>
      <c r="BO4528" s="1"/>
      <c r="BP4528" s="1"/>
      <c r="BQ4528" s="1"/>
    </row>
    <row r="4529" spans="1:69" x14ac:dyDescent="0.15">
      <c r="A4529" s="63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7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4"/>
      <c r="BL4529" s="1"/>
      <c r="BM4529" s="1"/>
      <c r="BN4529" s="1"/>
      <c r="BO4529" s="1"/>
      <c r="BP4529" s="1"/>
      <c r="BQ4529" s="1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2025-05-09T13:30:59Z</dcterms:modified>
</cp:coreProperties>
</file>